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20" firstSheet="3" activeTab="5"/>
  </bookViews>
  <sheets>
    <sheet name="Instructions" sheetId="1" r:id="rId1"/>
    <sheet name="Question1" sheetId="2" r:id="rId2"/>
    <sheet name="Question2" sheetId="3" r:id="rId3"/>
    <sheet name="Question3 " sheetId="4" r:id="rId4"/>
    <sheet name="Question4" sheetId="5" r:id="rId5"/>
    <sheet name="Question 5 " sheetId="6" r:id="rId6"/>
    <sheet name="Question6 " sheetId="7" r:id="rId7"/>
    <sheet name="Question7 " sheetId="8" r:id="rId8"/>
    <sheet name="Question 8" sheetId="9" r:id="rId9"/>
    <sheet name="Question 9" sheetId="10" r:id="rId10"/>
  </sheets>
  <definedNames>
    <definedName name="_xlnm._FilterDatabase" localSheetId="5" hidden="1">'Question 5 '!$A$14:$F$364</definedName>
    <definedName name="_xlnm._FilterDatabase" localSheetId="1" hidden="1">Question1!$A$13:$F$63</definedName>
    <definedName name="Amount">#REF!</definedName>
    <definedName name="Difference">#REF!</definedName>
    <definedName name="_xlnm.Extract" localSheetId="5">'Question 5 '!$O$1</definedName>
    <definedName name="_xlnm.Extract" localSheetId="1">Question1!$J$13:$O$13</definedName>
    <definedName name="Grades">Question4!$B$10:$B$59</definedName>
    <definedName name="Number_mailed">'Question6 '!$B$12</definedName>
    <definedName name="Overtime">#REF!</definedName>
    <definedName name="Profit_per_sale">#REF!</definedName>
    <definedName name="StartDay">'Question3 '!$D$13</definedName>
  </definedNames>
  <calcPr calcId="162913"/>
  <pivotCaches>
    <pivotCache cacheId="0" r:id="rId11"/>
    <pivotCache cacheId="1" r:id="rId12"/>
  </pivotCaches>
</workbook>
</file>

<file path=xl/calcChain.xml><?xml version="1.0" encoding="utf-8"?>
<calcChain xmlns="http://schemas.openxmlformats.org/spreadsheetml/2006/main">
  <c r="C36" i="7" l="1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G14" i="5" s="1"/>
  <c r="H16" i="4"/>
  <c r="G16" i="4"/>
  <c r="G17" i="4"/>
  <c r="H17" i="4" s="1"/>
  <c r="G18" i="4"/>
  <c r="G19" i="4"/>
  <c r="G15" i="4"/>
  <c r="H18" i="4" s="1"/>
  <c r="C18" i="3"/>
  <c r="B18" i="3" s="1"/>
  <c r="C17" i="3"/>
  <c r="B17" i="3" s="1"/>
  <c r="C16" i="3"/>
  <c r="B16" i="3" s="1"/>
  <c r="C15" i="3"/>
  <c r="B15" i="3" s="1"/>
  <c r="C14" i="3"/>
  <c r="B14" i="3" s="1"/>
  <c r="C13" i="3"/>
  <c r="B13" i="3" s="1"/>
  <c r="C12" i="3"/>
  <c r="B12" i="3" s="1"/>
  <c r="C11" i="3"/>
  <c r="B11" i="3" s="1"/>
  <c r="C10" i="3"/>
  <c r="B10" i="3" s="1"/>
  <c r="H15" i="2"/>
  <c r="H14" i="2"/>
  <c r="I21" i="8"/>
  <c r="I19" i="8"/>
  <c r="I15" i="8"/>
  <c r="I14" i="8"/>
  <c r="I10" i="8"/>
  <c r="I9" i="8"/>
  <c r="I8" i="8" a="1"/>
  <c r="I24" i="8" s="1"/>
  <c r="B37" i="7"/>
  <c r="B38" i="7" s="1"/>
  <c r="B39" i="7" s="1"/>
  <c r="B40" i="7" s="1"/>
  <c r="B41" i="7" s="1"/>
  <c r="B42" i="7" s="1"/>
  <c r="B43" i="7" s="1"/>
  <c r="B44" i="7" s="1"/>
  <c r="B45" i="7" s="1"/>
  <c r="J45" i="7" s="1"/>
  <c r="D35" i="7"/>
  <c r="E35" i="7" s="1"/>
  <c r="F35" i="7" s="1"/>
  <c r="G35" i="7" s="1"/>
  <c r="H35" i="7" s="1"/>
  <c r="I35" i="7" s="1"/>
  <c r="J35" i="7" s="1"/>
  <c r="J36" i="7" s="1"/>
  <c r="B23" i="7"/>
  <c r="B18" i="7"/>
  <c r="B16" i="4"/>
  <c r="B17" i="4" s="1"/>
  <c r="B18" i="4" s="1"/>
  <c r="B19" i="4" s="1"/>
  <c r="B20" i="4" s="1"/>
  <c r="B21" i="4" s="1"/>
  <c r="D24" i="4" l="1"/>
  <c r="H15" i="4"/>
  <c r="H19" i="4"/>
  <c r="G11" i="5"/>
  <c r="C37" i="7"/>
  <c r="C41" i="7"/>
  <c r="C45" i="7"/>
  <c r="F36" i="7"/>
  <c r="G37" i="7"/>
  <c r="D38" i="7"/>
  <c r="H38" i="7"/>
  <c r="E39" i="7"/>
  <c r="I39" i="7"/>
  <c r="F40" i="7"/>
  <c r="J40" i="7"/>
  <c r="G41" i="7"/>
  <c r="D42" i="7"/>
  <c r="H42" i="7"/>
  <c r="E43" i="7"/>
  <c r="I43" i="7"/>
  <c r="F44" i="7"/>
  <c r="J44" i="7"/>
  <c r="G45" i="7"/>
  <c r="I8" i="8"/>
  <c r="I11" i="8"/>
  <c r="I17" i="8"/>
  <c r="I22" i="8"/>
  <c r="G12" i="5"/>
  <c r="C38" i="7"/>
  <c r="C42" i="7"/>
  <c r="G36" i="7"/>
  <c r="D37" i="7"/>
  <c r="H37" i="7"/>
  <c r="E38" i="7"/>
  <c r="I38" i="7"/>
  <c r="F39" i="7"/>
  <c r="J39" i="7"/>
  <c r="G40" i="7"/>
  <c r="D41" i="7"/>
  <c r="H41" i="7"/>
  <c r="E42" i="7"/>
  <c r="I42" i="7"/>
  <c r="F43" i="7"/>
  <c r="J43" i="7"/>
  <c r="G44" i="7"/>
  <c r="D45" i="7"/>
  <c r="H45" i="7"/>
  <c r="I13" i="8"/>
  <c r="I18" i="8"/>
  <c r="I23" i="8"/>
  <c r="G13" i="5"/>
  <c r="C39" i="7"/>
  <c r="C43" i="7"/>
  <c r="D36" i="7"/>
  <c r="H36" i="7"/>
  <c r="E37" i="7"/>
  <c r="I37" i="7"/>
  <c r="F38" i="7"/>
  <c r="J38" i="7"/>
  <c r="G39" i="7"/>
  <c r="D40" i="7"/>
  <c r="H40" i="7"/>
  <c r="E41" i="7"/>
  <c r="I41" i="7"/>
  <c r="F42" i="7"/>
  <c r="J42" i="7"/>
  <c r="G43" i="7"/>
  <c r="D44" i="7"/>
  <c r="H44" i="7"/>
  <c r="E45" i="7"/>
  <c r="I45" i="7"/>
  <c r="G10" i="5"/>
  <c r="C40" i="7"/>
  <c r="C44" i="7"/>
  <c r="E36" i="7"/>
  <c r="I36" i="7"/>
  <c r="F37" i="7"/>
  <c r="J37" i="7"/>
  <c r="G38" i="7"/>
  <c r="D39" i="7"/>
  <c r="H39" i="7"/>
  <c r="E40" i="7"/>
  <c r="I40" i="7"/>
  <c r="F41" i="7"/>
  <c r="J41" i="7"/>
  <c r="G42" i="7"/>
  <c r="D43" i="7"/>
  <c r="H43" i="7"/>
  <c r="E44" i="7"/>
  <c r="I44" i="7"/>
  <c r="F45" i="7"/>
  <c r="I12" i="8"/>
  <c r="I16" i="8"/>
  <c r="I20" i="8"/>
</calcChain>
</file>

<file path=xl/sharedStrings.xml><?xml version="1.0" encoding="utf-8"?>
<sst xmlns="http://schemas.openxmlformats.org/spreadsheetml/2006/main" count="1949" uniqueCount="347">
  <si>
    <t>Name:</t>
  </si>
  <si>
    <t>Date:</t>
  </si>
  <si>
    <t>OPEN A NEW WORKBOOK AND SAVE IT UNDER YOUR RESPECTIVE NAMES.</t>
  </si>
  <si>
    <t>EACH SHEET OF THE WORKBOOK SHOULD CONTAIN A SOLUTION TO A SEPARATE QUESTION.</t>
  </si>
  <si>
    <t>1. Read the instructions for each question carefully.</t>
  </si>
  <si>
    <t>2. Each Tab contains a number in the bracket, which denotes the weightage assigned to the question.</t>
  </si>
  <si>
    <t>3. For a question with the weightage in a range, the approach to solution adopted by the candidate would decide the final score.</t>
  </si>
  <si>
    <t>4. Kindly try and leave a short note on approach used, in case you have used some XL features, which were not retained in the formula.</t>
  </si>
  <si>
    <t>5. Try to adopt an efficient approach to secure high scores.</t>
  </si>
  <si>
    <t>QUESTION 1</t>
  </si>
  <si>
    <t>CAB DELAY ANALYSIS</t>
  </si>
  <si>
    <t>Instructions</t>
  </si>
  <si>
    <t>EACH SHEET OF THE WORKBOOK SHOULD CONTAIN A SOLUTION TO A SEPARATE QUESTION.RENAME THIS SHEET AS "SOLUTION Q1".</t>
  </si>
  <si>
    <t>THIS MEANS THAT THE SHEET CONTAINS THE SOLUTION TO  QUESTION 1.</t>
  </si>
  <si>
    <t>Q. Below is the table containing reaons &amp; duration of delay in cabs on a given day.</t>
  </si>
  <si>
    <t>Using XL charts create a 80:20 pareto and identify the top 20% reason for cab delays.</t>
  </si>
  <si>
    <t>S.No.</t>
  </si>
  <si>
    <t>Name</t>
  </si>
  <si>
    <t>Segment</t>
  </si>
  <si>
    <t>Delay Minutes</t>
  </si>
  <si>
    <t>Delay Reason</t>
  </si>
  <si>
    <t>Occurence</t>
  </si>
  <si>
    <t>Pankaj P_Agarwal</t>
  </si>
  <si>
    <t>GFS</t>
  </si>
  <si>
    <t>Driver Delay</t>
  </si>
  <si>
    <t>Naveen Devasia</t>
  </si>
  <si>
    <t>Delay in driver locating address</t>
  </si>
  <si>
    <t>Linju M</t>
  </si>
  <si>
    <t>Routing Issue</t>
  </si>
  <si>
    <t>Sowmya Saviour</t>
  </si>
  <si>
    <t>Delayed departure of Cab</t>
  </si>
  <si>
    <t>Hameed Unnisa</t>
  </si>
  <si>
    <t>Consumer Care</t>
  </si>
  <si>
    <t>Extra Pick-up</t>
  </si>
  <si>
    <t>Pavithra Charles</t>
  </si>
  <si>
    <t>Mukesh Muthu</t>
  </si>
  <si>
    <t>Imaging Sales</t>
  </si>
  <si>
    <t>Mobile Not Reachable</t>
  </si>
  <si>
    <t>Shekar P</t>
  </si>
  <si>
    <t>Deeksha HS</t>
  </si>
  <si>
    <t>Judy DCruz</t>
  </si>
  <si>
    <t>Sweekrutha R Kanth</t>
  </si>
  <si>
    <t>Rahul H_Desai</t>
  </si>
  <si>
    <t>Karthik Gandhi</t>
  </si>
  <si>
    <t>Manjesh SR</t>
  </si>
  <si>
    <t>Vasudha SS</t>
  </si>
  <si>
    <t>Siddharth Goutham</t>
  </si>
  <si>
    <t>Archana Talwar</t>
  </si>
  <si>
    <t>Veena P</t>
  </si>
  <si>
    <t>Vehicle breakdown</t>
  </si>
  <si>
    <t>Jayalakshmi K</t>
  </si>
  <si>
    <t>Roopa Rebello</t>
  </si>
  <si>
    <t>Brian Pinto</t>
  </si>
  <si>
    <t>Shreya Shivkumar</t>
  </si>
  <si>
    <t>Madhuri Rao</t>
  </si>
  <si>
    <t>Prashanth Ullal</t>
  </si>
  <si>
    <t>Shaikh Banu</t>
  </si>
  <si>
    <t>ADNA FERNANDES</t>
  </si>
  <si>
    <t>Mary Noronha</t>
  </si>
  <si>
    <t>Arjun Manjunath</t>
  </si>
  <si>
    <t>Surendra Edamadaka</t>
  </si>
  <si>
    <t>Aparna Suryanarayana</t>
  </si>
  <si>
    <t>Ajay Vishwanath</t>
  </si>
  <si>
    <t>Sudha Goud</t>
  </si>
  <si>
    <t>Rajeev Muralidharan</t>
  </si>
  <si>
    <t>Suneetha Gangadhar</t>
  </si>
  <si>
    <t>Lovely Rajan</t>
  </si>
  <si>
    <t>Vani Bhat</t>
  </si>
  <si>
    <t>Traffic jam</t>
  </si>
  <si>
    <t>Gerald Amirthraj</t>
  </si>
  <si>
    <t>Sunitha R_R</t>
  </si>
  <si>
    <t>QUESTION 2</t>
  </si>
  <si>
    <t>Date Display</t>
  </si>
  <si>
    <t>TO THE EXISTING WORKBOOK SAVED UNDER YOUR RESPECTIVE NAMES,OPEN A NEW SHEET AND PERFORM THE FOLLOWING</t>
  </si>
  <si>
    <t>RENAME THIS WORKSHEET AS "SOLUTION Q2"</t>
  </si>
  <si>
    <t>Q. Convert the date from first format to the second format and sort in ascending order.</t>
  </si>
  <si>
    <t>Date (yyyymmdd.000)</t>
  </si>
  <si>
    <t>Date (mm/dd/yyyy)</t>
  </si>
  <si>
    <t>20070623.000</t>
  </si>
  <si>
    <t>20070624.000</t>
  </si>
  <si>
    <t>20070523.000</t>
  </si>
  <si>
    <t>20061202.000</t>
  </si>
  <si>
    <t>20070112.000</t>
  </si>
  <si>
    <t>20070519.000</t>
  </si>
  <si>
    <t>20080419.000</t>
  </si>
  <si>
    <t>20071017.000</t>
  </si>
  <si>
    <t>20051220.000</t>
  </si>
  <si>
    <t>QUESTION 3</t>
  </si>
  <si>
    <t>TIME SHEET COMPUTATION</t>
  </si>
  <si>
    <t>RENAME THIS WORKSHEET AS "SOLUTION Q6"</t>
  </si>
  <si>
    <t>Q. Compute the Time sheet for this employee by filling in the missing columns.</t>
  </si>
  <si>
    <t>Employee Time Sheet</t>
  </si>
  <si>
    <t xml:space="preserve">Employee Name: </t>
  </si>
  <si>
    <t>Gina Davison</t>
  </si>
  <si>
    <t xml:space="preserve">Department: </t>
  </si>
  <si>
    <t>Tech Support</t>
  </si>
  <si>
    <t xml:space="preserve">Start Day: </t>
  </si>
  <si>
    <t>Weekday</t>
  </si>
  <si>
    <t>Date</t>
  </si>
  <si>
    <t>Start
Work</t>
  </si>
  <si>
    <t>Time Out
(Lunch)</t>
  </si>
  <si>
    <t>Time In
(Lunch)</t>
  </si>
  <si>
    <t>End
Work</t>
  </si>
  <si>
    <t>Total
Working Hours (w/o breaks)</t>
  </si>
  <si>
    <t>Weekly
Hours(cumulative)</t>
  </si>
  <si>
    <t>MONDAY</t>
  </si>
  <si>
    <t>TUESDAY</t>
  </si>
  <si>
    <t>WEDNESDAY</t>
  </si>
  <si>
    <t>THURSDAY</t>
  </si>
  <si>
    <t>FRIDAY</t>
  </si>
  <si>
    <t>SATURDAY</t>
  </si>
  <si>
    <t>SUNDAY</t>
  </si>
  <si>
    <t>WEEKLY TOTAL</t>
  </si>
  <si>
    <t xml:space="preserve"> Total hours:</t>
  </si>
  <si>
    <t>QUESTION 4</t>
  </si>
  <si>
    <t>STUDENT GRADE DISTRIBUTION</t>
  </si>
  <si>
    <t>RENAME THIS WORKSHEET AS "SOLUTION Q7"</t>
  </si>
  <si>
    <t>Q. For the student database given alongside, arrive at the number of students who come under each of the grade category.</t>
  </si>
  <si>
    <t>Student</t>
  </si>
  <si>
    <t>Grades</t>
  </si>
  <si>
    <t>Min</t>
  </si>
  <si>
    <t>Max</t>
  </si>
  <si>
    <t>Grade</t>
  </si>
  <si>
    <t>Frequency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</si>
  <si>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</si>
  <si>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</si>
  <si>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</si>
  <si>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</si>
  <si>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</si>
  <si>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</si>
  <si>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</si>
  <si>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</si>
  <si>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</si>
  <si>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</si>
  <si>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</si>
  <si>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</si>
  <si>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</si>
  <si>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</si>
  <si>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</si>
  <si>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</si>
  <si>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</si>
  <si>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</si>
  <si>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</si>
  <si>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</si>
  <si>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</si>
  <si>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</si>
  <si>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</si>
  <si>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</si>
  <si>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</si>
  <si>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</si>
  <si>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</si>
  <si>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</si>
  <si>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</si>
  <si>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</si>
  <si>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</si>
  <si>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</si>
  <si>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</si>
  <si>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</si>
  <si>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</si>
  <si>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</si>
  <si>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</si>
  <si>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</si>
  <si>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</si>
  <si>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</si>
  <si>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</si>
  <si>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</si>
  <si>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</si>
  <si>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</si>
  <si>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</si>
  <si>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</si>
  <si>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</si>
  <si>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</si>
  <si>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</si>
  <si>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</si>
  <si>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</si>
  <si>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</si>
  <si>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</si>
  <si>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</si>
  <si>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</si>
  <si>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QUESTION 5</t>
  </si>
  <si>
    <t>BRANCH DETAILS</t>
  </si>
  <si>
    <t>RENAME THIS WORKSHEET AS "SOLUTION Q8"</t>
  </si>
  <si>
    <t>Based on the Table below.</t>
  </si>
  <si>
    <t>Q1. What is the total deposit amount for each branch, broken down by account type?</t>
  </si>
  <si>
    <t>Q2. How many accounts were opened at each branch, broken down by account type?</t>
  </si>
  <si>
    <t>Q3. What types of accounts do tellers open most often?</t>
  </si>
  <si>
    <t>Q4. Which branch opens the most accounts for new customers?</t>
  </si>
  <si>
    <t>Amount</t>
  </si>
  <si>
    <t>AcctType</t>
  </si>
  <si>
    <t>OpenedBy</t>
  </si>
  <si>
    <t>Branch</t>
  </si>
  <si>
    <t>Customer</t>
  </si>
  <si>
    <t>Checking</t>
  </si>
  <si>
    <t>New Accts</t>
  </si>
  <si>
    <t>Central</t>
  </si>
  <si>
    <t>Existing</t>
  </si>
  <si>
    <t>CD</t>
  </si>
  <si>
    <t>Teller</t>
  </si>
  <si>
    <t>Westside</t>
  </si>
  <si>
    <t>North County</t>
  </si>
  <si>
    <t>Savings</t>
  </si>
  <si>
    <t>New</t>
  </si>
  <si>
    <t>IRA</t>
  </si>
  <si>
    <t>QUESTION 6</t>
  </si>
  <si>
    <t>Direct Mail Company</t>
  </si>
  <si>
    <t>RENAME THIS WORKSHEET AS "SOLUTION Q9"</t>
  </si>
  <si>
    <t>Computation formulae</t>
  </si>
  <si>
    <t>Direct Mail Profit Model</t>
  </si>
  <si>
    <t xml:space="preserve">Printing costs per unit: </t>
  </si>
  <si>
    <t>Input Cells</t>
  </si>
  <si>
    <t>IF the number of mailers sent are below 200000, then printing cost is 20cents</t>
  </si>
  <si>
    <t>Number mailed:</t>
  </si>
  <si>
    <t>If the number of mailers are between 200000 and 300000, then priniting cost is 15cents</t>
  </si>
  <si>
    <t>Response rate:</t>
  </si>
  <si>
    <t>If the number of mailers sent are above 300000, then printing cost is 10cents</t>
  </si>
  <si>
    <t>Responses</t>
  </si>
  <si>
    <t>Printing costs per unit:</t>
  </si>
  <si>
    <t>Mailing costs per unit:</t>
  </si>
  <si>
    <t>Product of Number mailed with the response rate</t>
  </si>
  <si>
    <t>Responses:</t>
  </si>
  <si>
    <t>Profit per response:</t>
  </si>
  <si>
    <t>Gross Profit</t>
  </si>
  <si>
    <t>Gross profit:</t>
  </si>
  <si>
    <t>Printing + mailing costs:</t>
  </si>
  <si>
    <t>Product of profit per response with Responses made</t>
  </si>
  <si>
    <t>Net Profit</t>
  </si>
  <si>
    <t>Printing and mailing costs: Total numbers mailed *(Sum of Printing and mailing costs per unit)</t>
  </si>
  <si>
    <t>Gross Profit-(Printing+Mailing costs)</t>
  </si>
  <si>
    <t>On the basis of the above "Input cells" Table compute</t>
  </si>
  <si>
    <t>Q1. The numbers that have to be mailed inorder to touch a net profit of 75,000</t>
  </si>
  <si>
    <t>Q2. Complete the following table (Use XL functions)</t>
  </si>
  <si>
    <t>Response Rate -&gt;</t>
  </si>
  <si>
    <t>Number Mailed -&gt;</t>
  </si>
  <si>
    <t>QUESTION 7</t>
  </si>
  <si>
    <t>Employee Payout Tool</t>
  </si>
  <si>
    <t>RENAME THIS WORKSHEET AS "SOLUTION Q10"</t>
  </si>
  <si>
    <t>slno</t>
  </si>
  <si>
    <t>empname</t>
  </si>
  <si>
    <t>age</t>
  </si>
  <si>
    <t>dept</t>
  </si>
  <si>
    <t>desgn</t>
  </si>
  <si>
    <t>basic</t>
  </si>
  <si>
    <t>hra</t>
  </si>
  <si>
    <t>da</t>
  </si>
  <si>
    <t>gross</t>
  </si>
  <si>
    <t>rating</t>
  </si>
  <si>
    <t>ppl mgmnt</t>
  </si>
  <si>
    <t>incentive1</t>
  </si>
  <si>
    <t>incentive2</t>
  </si>
  <si>
    <t>promotion</t>
  </si>
  <si>
    <t>leema</t>
  </si>
  <si>
    <t>Qc</t>
  </si>
  <si>
    <t>mgr</t>
  </si>
  <si>
    <t>bad</t>
  </si>
  <si>
    <t>david</t>
  </si>
  <si>
    <t>sr mgr</t>
  </si>
  <si>
    <t>avg</t>
  </si>
  <si>
    <t>anita</t>
  </si>
  <si>
    <t>good</t>
  </si>
  <si>
    <t>deepak</t>
  </si>
  <si>
    <t>prod</t>
  </si>
  <si>
    <t>sebastian</t>
  </si>
  <si>
    <t>Executive</t>
  </si>
  <si>
    <t>manu</t>
  </si>
  <si>
    <t>sachin</t>
  </si>
  <si>
    <t>sales</t>
  </si>
  <si>
    <t>sandeep</t>
  </si>
  <si>
    <t>brinda</t>
  </si>
  <si>
    <t>aishwarya</t>
  </si>
  <si>
    <t>hr</t>
  </si>
  <si>
    <t>simran</t>
  </si>
  <si>
    <t>bin laden</t>
  </si>
  <si>
    <t>shanthi</t>
  </si>
  <si>
    <t>ambani</t>
  </si>
  <si>
    <t>veer</t>
  </si>
  <si>
    <t>vincent</t>
  </si>
  <si>
    <t>Stores</t>
  </si>
  <si>
    <t>shantha</t>
  </si>
  <si>
    <t>Q1. Incentive plan 1</t>
  </si>
  <si>
    <t>Populate column "Incentive 1" using the following criteria</t>
  </si>
  <si>
    <t>&gt;=10</t>
  </si>
  <si>
    <t>&lt;10</t>
  </si>
  <si>
    <t>Q2. Incentive plan 2</t>
  </si>
  <si>
    <t>Populate column "Incentive 2" using the following criteria</t>
  </si>
  <si>
    <t>&lt;=5</t>
  </si>
  <si>
    <t>none</t>
  </si>
  <si>
    <t>&gt;5 to &lt;=10</t>
  </si>
  <si>
    <t>&gt;10 to &lt;=15</t>
  </si>
  <si>
    <t>&gt;15</t>
  </si>
  <si>
    <t>Q3. Promotion Criteria</t>
  </si>
  <si>
    <t>Populate column "Promotion" using the following criteria</t>
  </si>
  <si>
    <t>rating&gt;=6 and ppl mgnt="good",then "y",else "n" for promotion</t>
  </si>
  <si>
    <t>Q4. Custom View</t>
  </si>
  <si>
    <t>Populate the Ratings for each of the Sr Mangers using XL formulae.</t>
  </si>
  <si>
    <t>Rating</t>
  </si>
  <si>
    <t>Q5. Quick Lookup</t>
  </si>
  <si>
    <t>Create a "Lookup Tool" by using dropdowns for the two green cells, and using the brown cell for populating the required info. If the info is not available, use "NA".</t>
  </si>
  <si>
    <t>&lt;-- Dropdown B</t>
  </si>
  <si>
    <t>Dropdown A --&gt;</t>
  </si>
  <si>
    <t>Options for Dropdown A</t>
  </si>
  <si>
    <t>Options for Bropdown B</t>
  </si>
  <si>
    <t>All Employees</t>
  </si>
  <si>
    <t>Question1 - SQL Query to find second highest salary of Employee (without the use of rank, row_number function)</t>
  </si>
  <si>
    <t>Question 2</t>
  </si>
  <si>
    <t>There are two tables : users and order. Users table contains user information such as name, age, state. Order table contains order information of users.</t>
  </si>
  <si>
    <t>Users Table</t>
  </si>
  <si>
    <t>Order Table</t>
  </si>
  <si>
    <t>User ID</t>
  </si>
  <si>
    <t>User Name</t>
  </si>
  <si>
    <t>Age</t>
  </si>
  <si>
    <t>State</t>
  </si>
  <si>
    <t>Order ID</t>
  </si>
  <si>
    <t>Product</t>
  </si>
  <si>
    <t>Order Date</t>
  </si>
  <si>
    <t>Naman</t>
  </si>
  <si>
    <t>Haryana</t>
  </si>
  <si>
    <t>a</t>
  </si>
  <si>
    <t>HA</t>
  </si>
  <si>
    <t>Ayush</t>
  </si>
  <si>
    <t>Gujarat</t>
  </si>
  <si>
    <t>b</t>
  </si>
  <si>
    <t>PA</t>
  </si>
  <si>
    <t>Kritika</t>
  </si>
  <si>
    <t>Geetika</t>
  </si>
  <si>
    <t>HB</t>
  </si>
  <si>
    <t>Manoj</t>
  </si>
  <si>
    <t>PB</t>
  </si>
  <si>
    <t>Mayuri</t>
  </si>
  <si>
    <t>Delhi</t>
  </si>
  <si>
    <t>c</t>
  </si>
  <si>
    <t>Question 1</t>
  </si>
  <si>
    <t>How many rows would be there in case of inner join, left join and right join?</t>
  </si>
  <si>
    <t>Solution</t>
  </si>
  <si>
    <t>Rows</t>
  </si>
  <si>
    <t>Inner Join</t>
  </si>
  <si>
    <t>Left Join</t>
  </si>
  <si>
    <t>Right Join</t>
  </si>
  <si>
    <t>Q1</t>
  </si>
  <si>
    <t>Q2</t>
  </si>
  <si>
    <t>Row Labels</t>
  </si>
  <si>
    <t>Grand Total</t>
  </si>
  <si>
    <t>Column Labels</t>
  </si>
  <si>
    <t>Sum of Amount</t>
  </si>
  <si>
    <t>Total Sum of Amount</t>
  </si>
  <si>
    <t>Total Count of Customer</t>
  </si>
  <si>
    <t>Count of Customer</t>
  </si>
  <si>
    <t>Count of OpenedBy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</si>
</sst>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&quot;$&quot;#,##0_);[Red]\(&quot;$&quot;#,##0\)"/>
    <numFmt numFmtId="165" formatCode="&quot;$&quot;#,##0.00_);[Red]\(&quot;$&quot;#,##0.00\)"/>
    <numFmt numFmtId="166" formatCode="dddd"/>
    <numFmt numFmtId="167" formatCode="[h]:mm"/>
    <numFmt numFmtId="168" formatCode="_(* #,##0_);_(* \(#,##0\);_(* &quot;-&quot;??_);_(@_)"/>
    <numFmt numFmtId="169" formatCode="mmm/dd"/>
    <numFmt numFmtId="170" formatCode="&quot;$&quot;#,##0"/>
    <numFmt numFmtId="171" formatCode="0.0000%"/>
  </numFmts>
  <fonts count="30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i/>
      <sz val="9"/>
      <color rgb="FF800080"/>
      <name val="Arial"/>
      <family val="2"/>
    </font>
    <font>
      <sz val="10"/>
      <color rgb="FF800000"/>
      <name val="Arial"/>
      <family val="2"/>
    </font>
    <font>
      <b/>
      <sz val="12"/>
      <color rgb="FF800000"/>
      <name val="Arial"/>
      <family val="2"/>
    </font>
    <font>
      <b/>
      <u/>
      <sz val="12"/>
      <color rgb="FF8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Open Sans"/>
    </font>
    <font>
      <b/>
      <i/>
      <sz val="12"/>
      <color rgb="FF800000"/>
      <name val="Arial"/>
      <family val="2"/>
    </font>
    <font>
      <b/>
      <sz val="10"/>
      <color rgb="FFFFFFFF"/>
      <name val="Arial"/>
      <family val="2"/>
    </font>
    <font>
      <b/>
      <sz val="14"/>
      <color rgb="FF0000FF"/>
      <name val="Arial"/>
      <family val="2"/>
    </font>
    <font>
      <b/>
      <sz val="9"/>
      <color rgb="FF333399"/>
      <name val="Arial"/>
      <family val="2"/>
    </font>
    <font>
      <b/>
      <sz val="10"/>
      <color rgb="FF333399"/>
      <name val="Arial"/>
      <family val="2"/>
    </font>
    <font>
      <b/>
      <sz val="11"/>
      <color rgb="FF000080"/>
      <name val="Arial"/>
      <family val="2"/>
    </font>
    <font>
      <sz val="10"/>
      <color theme="1"/>
      <name val="Calibri"/>
      <family val="2"/>
    </font>
    <font>
      <b/>
      <sz val="10"/>
      <color rgb="FF800000"/>
      <name val="Arial"/>
      <family val="2"/>
    </font>
    <font>
      <sz val="8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FFFFFF"/>
      <name val="Arial"/>
      <family val="2"/>
    </font>
    <font>
      <b/>
      <i/>
      <sz val="10"/>
      <color rgb="FF800080"/>
      <name val="Arial"/>
      <family val="2"/>
    </font>
    <font>
      <sz val="10"/>
      <color rgb="FFFF0000"/>
      <name val="Arial"/>
      <family val="2"/>
    </font>
    <font>
      <b/>
      <sz val="10"/>
      <color rgb="FF969696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FFFF99"/>
        <bgColor rgb="FFFFFF99"/>
      </patternFill>
    </fill>
    <fill>
      <patternFill patternType="solid">
        <fgColor rgb="FF33CCCC"/>
        <bgColor rgb="FF33CCCC"/>
      </patternFill>
    </fill>
    <fill>
      <patternFill patternType="solid">
        <fgColor rgb="FF3366FF"/>
        <bgColor rgb="FF3366FF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000000"/>
        <bgColor rgb="FF000000"/>
      </patternFill>
    </fill>
    <fill>
      <patternFill patternType="solid">
        <fgColor rgb="FF996633"/>
        <bgColor rgb="FF996633"/>
      </patternFill>
    </fill>
    <fill>
      <patternFill patternType="solid">
        <fgColor rgb="FF339933"/>
        <bgColor rgb="FF339933"/>
      </patternFill>
    </fill>
    <fill>
      <patternFill patternType="solid">
        <fgColor rgb="FF1F497D"/>
        <bgColor rgb="FF1F497D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000000"/>
      </right>
      <top style="thin">
        <color rgb="FF000000"/>
      </top>
      <bottom style="thin">
        <color rgb="FFC0C0C0"/>
      </bottom>
      <diagonal/>
    </border>
    <border>
      <left style="thin">
        <color rgb="FF00000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000000"/>
      </right>
      <top style="thin">
        <color rgb="FFC0C0C0"/>
      </top>
      <bottom style="thin">
        <color rgb="FFC0C0C0"/>
      </bottom>
      <diagonal/>
    </border>
    <border>
      <left style="thin">
        <color rgb="FF000000"/>
      </left>
      <right style="thin">
        <color rgb="FFC0C0C0"/>
      </right>
      <top style="thin">
        <color rgb="FFC0C0C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000000"/>
      </bottom>
      <diagonal/>
    </border>
    <border>
      <left style="thin">
        <color rgb="FFC0C0C0"/>
      </left>
      <right style="thin">
        <color rgb="FF000000"/>
      </right>
      <top style="thin">
        <color rgb="FFC0C0C0"/>
      </top>
      <bottom style="thin">
        <color rgb="FF000000"/>
      </bottom>
      <diagonal/>
    </border>
  </borders>
  <cellStyleXfs count="1">
    <xf numFmtId="0" fontId="0" fillId="0" borderId="0"/>
  </cellStyleXfs>
  <cellXfs count="134">
    <xf numFmtId="0" fontId="0" fillId="0" borderId="0" xfId="0" applyFont="1" applyAlignment="1"/>
    <xf numFmtId="0" fontId="1" fillId="2" borderId="1" xfId="0" applyFont="1" applyFill="1" applyBorder="1" applyAlignment="1"/>
    <xf numFmtId="0" fontId="3" fillId="2" borderId="5" xfId="0" applyFont="1" applyFill="1" applyBorder="1" applyAlignment="1"/>
    <xf numFmtId="0" fontId="4" fillId="0" borderId="0" xfId="0" applyFont="1" applyAlignment="1"/>
    <xf numFmtId="0" fontId="5" fillId="2" borderId="1" xfId="0" applyFont="1" applyFill="1" applyBorder="1" applyAlignme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/>
    <xf numFmtId="0" fontId="3" fillId="0" borderId="6" xfId="0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1" fillId="0" borderId="9" xfId="0" applyFont="1" applyBorder="1" applyAlignment="1"/>
    <xf numFmtId="0" fontId="1" fillId="0" borderId="0" xfId="0" applyFont="1" applyAlignment="1"/>
    <xf numFmtId="0" fontId="1" fillId="0" borderId="10" xfId="0" applyFont="1" applyBorder="1" applyAlignment="1"/>
    <xf numFmtId="0" fontId="9" fillId="0" borderId="9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  <xf numFmtId="0" fontId="9" fillId="0" borderId="11" xfId="0" applyFont="1" applyBorder="1" applyAlignment="1"/>
    <xf numFmtId="0" fontId="1" fillId="0" borderId="13" xfId="0" applyFont="1" applyBorder="1" applyAlignment="1"/>
    <xf numFmtId="0" fontId="10" fillId="0" borderId="0" xfId="0" applyFont="1" applyAlignment="1">
      <alignment horizontal="center"/>
    </xf>
    <xf numFmtId="0" fontId="11" fillId="3" borderId="5" xfId="0" applyFont="1" applyFill="1" applyBorder="1" applyAlignment="1"/>
    <xf numFmtId="49" fontId="1" fillId="4" borderId="14" xfId="0" applyNumberFormat="1" applyFont="1" applyFill="1" applyBorder="1" applyAlignment="1">
      <alignment horizontal="right"/>
    </xf>
    <xf numFmtId="49" fontId="1" fillId="4" borderId="16" xfId="0" applyNumberFormat="1" applyFont="1" applyFill="1" applyBorder="1" applyAlignment="1">
      <alignment horizontal="right"/>
    </xf>
    <xf numFmtId="49" fontId="1" fillId="4" borderId="17" xfId="0" applyNumberFormat="1" applyFont="1" applyFill="1" applyBorder="1" applyAlignment="1">
      <alignment horizontal="right"/>
    </xf>
    <xf numFmtId="0" fontId="3" fillId="4" borderId="21" xfId="0" applyFont="1" applyFill="1" applyBorder="1" applyAlignment="1">
      <alignment horizontal="left"/>
    </xf>
    <xf numFmtId="0" fontId="3" fillId="4" borderId="22" xfId="0" applyFont="1" applyFill="1" applyBorder="1" applyAlignment="1">
      <alignment horizontal="right"/>
    </xf>
    <xf numFmtId="0" fontId="1" fillId="4" borderId="23" xfId="0" applyFont="1" applyFill="1" applyBorder="1" applyAlignment="1">
      <alignment horizontal="left"/>
    </xf>
    <xf numFmtId="0" fontId="1" fillId="4" borderId="22" xfId="0" applyFont="1" applyFill="1" applyBorder="1" applyAlignment="1">
      <alignment horizontal="left"/>
    </xf>
    <xf numFmtId="14" fontId="3" fillId="4" borderId="21" xfId="0" applyNumberFormat="1" applyFont="1" applyFill="1" applyBorder="1" applyAlignment="1">
      <alignment horizontal="left"/>
    </xf>
    <xf numFmtId="0" fontId="1" fillId="4" borderId="23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13" fillId="4" borderId="5" xfId="0" applyFont="1" applyFill="1" applyBorder="1" applyAlignment="1">
      <alignment horizontal="center"/>
    </xf>
    <xf numFmtId="0" fontId="13" fillId="4" borderId="5" xfId="0" applyFont="1" applyFill="1" applyBorder="1" applyAlignment="1">
      <alignment horizontal="center" wrapText="1"/>
    </xf>
    <xf numFmtId="166" fontId="1" fillId="0" borderId="5" xfId="0" applyNumberFormat="1" applyFont="1" applyBorder="1" applyAlignment="1">
      <alignment horizontal="center"/>
    </xf>
    <xf numFmtId="14" fontId="1" fillId="0" borderId="5" xfId="0" applyNumberFormat="1" applyFont="1" applyBorder="1" applyAlignment="1">
      <alignment horizontal="center"/>
    </xf>
    <xf numFmtId="18" fontId="1" fillId="0" borderId="5" xfId="0" applyNumberFormat="1" applyFont="1" applyBorder="1" applyAlignment="1">
      <alignment horizontal="center"/>
    </xf>
    <xf numFmtId="167" fontId="14" fillId="5" borderId="5" xfId="0" applyNumberFormat="1" applyFont="1" applyFill="1" applyBorder="1" applyAlignment="1">
      <alignment horizontal="center"/>
    </xf>
    <xf numFmtId="14" fontId="1" fillId="0" borderId="9" xfId="0" applyNumberFormat="1" applyFont="1" applyBorder="1" applyAlignment="1"/>
    <xf numFmtId="14" fontId="1" fillId="0" borderId="0" xfId="0" applyNumberFormat="1" applyFont="1" applyAlignment="1"/>
    <xf numFmtId="18" fontId="1" fillId="0" borderId="0" xfId="0" applyNumberFormat="1" applyFont="1" applyAlignment="1"/>
    <xf numFmtId="20" fontId="1" fillId="0" borderId="0" xfId="0" applyNumberFormat="1" applyFont="1" applyAlignment="1"/>
    <xf numFmtId="167" fontId="1" fillId="0" borderId="10" xfId="0" applyNumberFormat="1" applyFont="1" applyBorder="1" applyAlignment="1"/>
    <xf numFmtId="18" fontId="3" fillId="4" borderId="21" xfId="0" applyNumberFormat="1" applyFont="1" applyFill="1" applyBorder="1" applyAlignment="1"/>
    <xf numFmtId="18" fontId="3" fillId="4" borderId="23" xfId="0" applyNumberFormat="1" applyFont="1" applyFill="1" applyBorder="1" applyAlignment="1"/>
    <xf numFmtId="20" fontId="3" fillId="4" borderId="23" xfId="0" applyNumberFormat="1" applyFont="1" applyFill="1" applyBorder="1" applyAlignment="1"/>
    <xf numFmtId="167" fontId="3" fillId="5" borderId="22" xfId="0" applyNumberFormat="1" applyFont="1" applyFill="1" applyBorder="1" applyAlignment="1">
      <alignment horizontal="center"/>
    </xf>
    <xf numFmtId="0" fontId="3" fillId="7" borderId="5" xfId="0" applyFont="1" applyFill="1" applyBorder="1" applyAlignment="1"/>
    <xf numFmtId="0" fontId="15" fillId="8" borderId="5" xfId="0" applyFont="1" applyFill="1" applyBorder="1" applyAlignment="1"/>
    <xf numFmtId="0" fontId="3" fillId="7" borderId="5" xfId="0" applyFont="1" applyFill="1" applyBorder="1" applyAlignment="1">
      <alignment horizontal="center"/>
    </xf>
    <xf numFmtId="0" fontId="16" fillId="0" borderId="0" xfId="0" applyFont="1"/>
    <xf numFmtId="0" fontId="17" fillId="0" borderId="5" xfId="0" applyFont="1" applyBorder="1" applyAlignment="1"/>
    <xf numFmtId="0" fontId="18" fillId="4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3" fillId="0" borderId="0" xfId="0" applyFont="1" applyAlignment="1"/>
    <xf numFmtId="0" fontId="3" fillId="4" borderId="5" xfId="0" applyFont="1" applyFill="1" applyBorder="1" applyAlignment="1">
      <alignment horizontal="center"/>
    </xf>
    <xf numFmtId="168" fontId="3" fillId="4" borderId="5" xfId="0" applyNumberFormat="1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169" fontId="1" fillId="0" borderId="0" xfId="0" applyNumberFormat="1" applyFont="1" applyAlignment="1"/>
    <xf numFmtId="168" fontId="1" fillId="0" borderId="0" xfId="0" applyNumberFormat="1" applyFont="1" applyAlignment="1"/>
    <xf numFmtId="0" fontId="17" fillId="0" borderId="0" xfId="0" applyFont="1" applyAlignment="1"/>
    <xf numFmtId="0" fontId="1" fillId="4" borderId="5" xfId="0" applyFont="1" applyFill="1" applyBorder="1" applyAlignment="1"/>
    <xf numFmtId="3" fontId="1" fillId="5" borderId="5" xfId="0" applyNumberFormat="1" applyFont="1" applyFill="1" applyBorder="1" applyAlignment="1"/>
    <xf numFmtId="10" fontId="1" fillId="4" borderId="5" xfId="0" applyNumberFormat="1" applyFont="1" applyFill="1" applyBorder="1" applyAlignment="1"/>
    <xf numFmtId="10" fontId="1" fillId="0" borderId="0" xfId="0" applyNumberFormat="1" applyFont="1" applyAlignment="1"/>
    <xf numFmtId="165" fontId="1" fillId="5" borderId="5" xfId="0" applyNumberFormat="1" applyFont="1" applyFill="1" applyBorder="1" applyAlignment="1"/>
    <xf numFmtId="165" fontId="1" fillId="4" borderId="5" xfId="0" applyNumberFormat="1" applyFont="1" applyFill="1" applyBorder="1" applyAlignment="1"/>
    <xf numFmtId="0" fontId="1" fillId="5" borderId="5" xfId="0" applyFont="1" applyFill="1" applyBorder="1" applyAlignment="1"/>
    <xf numFmtId="164" fontId="1" fillId="5" borderId="5" xfId="0" applyNumberFormat="1" applyFont="1" applyFill="1" applyBorder="1" applyAlignment="1"/>
    <xf numFmtId="0" fontId="20" fillId="9" borderId="5" xfId="0" applyFont="1" applyFill="1" applyBorder="1" applyAlignment="1"/>
    <xf numFmtId="164" fontId="20" fillId="9" borderId="5" xfId="0" applyNumberFormat="1" applyFont="1" applyFill="1" applyBorder="1" applyAlignment="1"/>
    <xf numFmtId="0" fontId="8" fillId="0" borderId="5" xfId="0" applyFont="1" applyBorder="1" applyAlignment="1"/>
    <xf numFmtId="0" fontId="21" fillId="0" borderId="0" xfId="0" applyFont="1" applyAlignment="1"/>
    <xf numFmtId="0" fontId="22" fillId="0" borderId="0" xfId="0" applyFont="1" applyAlignment="1"/>
    <xf numFmtId="170" fontId="23" fillId="0" borderId="5" xfId="0" applyNumberFormat="1" applyFont="1" applyBorder="1" applyAlignment="1"/>
    <xf numFmtId="10" fontId="1" fillId="7" borderId="5" xfId="0" applyNumberFormat="1" applyFont="1" applyFill="1" applyBorder="1" applyAlignment="1"/>
    <xf numFmtId="171" fontId="1" fillId="0" borderId="0" xfId="0" applyNumberFormat="1" applyFont="1" applyAlignment="1"/>
    <xf numFmtId="3" fontId="1" fillId="7" borderId="5" xfId="0" applyNumberFormat="1" applyFont="1" applyFill="1" applyBorder="1" applyAlignment="1"/>
    <xf numFmtId="164" fontId="1" fillId="5" borderId="24" xfId="0" applyNumberFormat="1" applyFont="1" applyFill="1" applyBorder="1" applyAlignment="1"/>
    <xf numFmtId="3" fontId="1" fillId="0" borderId="0" xfId="0" applyNumberFormat="1" applyFont="1" applyAlignment="1"/>
    <xf numFmtId="0" fontId="3" fillId="0" borderId="5" xfId="0" applyFont="1" applyBorder="1" applyAlignment="1"/>
    <xf numFmtId="0" fontId="1" fillId="0" borderId="5" xfId="0" applyFont="1" applyBorder="1" applyAlignment="1"/>
    <xf numFmtId="0" fontId="1" fillId="5" borderId="24" xfId="0" applyFont="1" applyFill="1" applyBorder="1" applyAlignment="1"/>
    <xf numFmtId="0" fontId="1" fillId="5" borderId="25" xfId="0" applyFont="1" applyFill="1" applyBorder="1" applyAlignment="1"/>
    <xf numFmtId="0" fontId="1" fillId="5" borderId="26" xfId="0" applyFont="1" applyFill="1" applyBorder="1" applyAlignment="1"/>
    <xf numFmtId="0" fontId="1" fillId="5" borderId="27" xfId="0" applyFont="1" applyFill="1" applyBorder="1" applyAlignment="1"/>
    <xf numFmtId="0" fontId="1" fillId="5" borderId="28" xfId="0" applyFont="1" applyFill="1" applyBorder="1" applyAlignment="1"/>
    <xf numFmtId="0" fontId="1" fillId="5" borderId="29" xfId="0" applyFont="1" applyFill="1" applyBorder="1" applyAlignment="1"/>
    <xf numFmtId="0" fontId="1" fillId="5" borderId="30" xfId="0" applyFont="1" applyFill="1" applyBorder="1" applyAlignment="1"/>
    <xf numFmtId="0" fontId="1" fillId="5" borderId="31" xfId="0" applyFont="1" applyFill="1" applyBorder="1" applyAlignment="1"/>
    <xf numFmtId="0" fontId="1" fillId="5" borderId="32" xfId="0" applyFont="1" applyFill="1" applyBorder="1" applyAlignment="1"/>
    <xf numFmtId="17" fontId="1" fillId="0" borderId="0" xfId="0" applyNumberFormat="1" applyFont="1" applyAlignment="1"/>
    <xf numFmtId="0" fontId="24" fillId="0" borderId="0" xfId="0" applyFont="1" applyAlignment="1"/>
    <xf numFmtId="0" fontId="3" fillId="10" borderId="1" xfId="0" applyFont="1" applyFill="1" applyBorder="1" applyAlignment="1"/>
    <xf numFmtId="0" fontId="24" fillId="11" borderId="1" xfId="0" applyFont="1" applyFill="1" applyBorder="1" applyAlignment="1"/>
    <xf numFmtId="0" fontId="25" fillId="11" borderId="1" xfId="0" applyFont="1" applyFill="1" applyBorder="1" applyAlignment="1"/>
    <xf numFmtId="0" fontId="1" fillId="10" borderId="1" xfId="0" applyFont="1" applyFill="1" applyBorder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6" fillId="0" borderId="0" xfId="0" applyFont="1" applyAlignment="1"/>
    <xf numFmtId="0" fontId="27" fillId="0" borderId="0" xfId="0" applyFont="1" applyAlignment="1"/>
    <xf numFmtId="0" fontId="28" fillId="0" borderId="0" xfId="0" applyFont="1" applyAlignment="1"/>
    <xf numFmtId="0" fontId="29" fillId="12" borderId="5" xfId="0" applyFont="1" applyFill="1" applyBorder="1" applyAlignment="1"/>
    <xf numFmtId="0" fontId="27" fillId="0" borderId="5" xfId="0" applyFont="1" applyBorder="1" applyAlignment="1"/>
    <xf numFmtId="14" fontId="27" fillId="0" borderId="5" xfId="0" applyNumberFormat="1" applyFont="1" applyBorder="1" applyAlignment="1"/>
    <xf numFmtId="0" fontId="1" fillId="0" borderId="4" xfId="0" applyFont="1" applyFill="1" applyBorder="1" applyAlignment="1"/>
    <xf numFmtId="14" fontId="0" fillId="0" borderId="0" xfId="0" applyNumberFormat="1" applyFont="1" applyAlignment="1"/>
    <xf numFmtId="14" fontId="1" fillId="5" borderId="15" xfId="0" applyNumberFormat="1" applyFont="1" applyFill="1" applyBorder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0" fontId="0" fillId="13" borderId="0" xfId="0" applyFont="1" applyFill="1" applyAlignment="1">
      <alignment horizontal="left"/>
    </xf>
    <xf numFmtId="0" fontId="0" fillId="13" borderId="0" xfId="0" applyNumberFormat="1" applyFont="1" applyFill="1" applyAlignment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2" borderId="6" xfId="0" applyFont="1" applyFill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14" fontId="1" fillId="2" borderId="6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ont="1" applyAlignment="1"/>
    <xf numFmtId="0" fontId="12" fillId="0" borderId="18" xfId="0" applyFont="1" applyBorder="1" applyAlignment="1">
      <alignment horizontal="center" vertical="top"/>
    </xf>
    <xf numFmtId="0" fontId="2" fillId="0" borderId="19" xfId="0" applyFont="1" applyBorder="1"/>
    <xf numFmtId="0" fontId="2" fillId="0" borderId="20" xfId="0" applyFont="1" applyBorder="1"/>
    <xf numFmtId="14" fontId="11" fillId="6" borderId="6" xfId="0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19" fillId="4" borderId="2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3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njeet Singh" refreshedDate="44219.714893634256" createdVersion="5" refreshedVersion="5" minRefreshableVersion="3" recordCount="350">
  <cacheSource type="worksheet">
    <worksheetSource ref="A14:F364" sheet="Question 5 "/>
  </cacheSource>
  <cacheFields count="6">
    <cacheField name="Date" numFmtId="169">
      <sharedItems containsSemiMixedTypes="0" containsNonDate="0" containsDate="1" containsString="0" minDate="2000-09-01T00:00:00" maxDate="2000-09-30T00:00:00"/>
    </cacheField>
    <cacheField name="Amount" numFmtId="168">
      <sharedItems containsSemiMixedTypes="0" containsString="0" containsNumber="1" containsInteger="1" minValue="100" maxValue="90000"/>
    </cacheField>
    <cacheField name="AcctType" numFmtId="0">
      <sharedItems count="4">
        <s v="Checking"/>
        <s v="CD"/>
        <s v="Savings"/>
        <s v="IRA"/>
      </sharedItems>
    </cacheField>
    <cacheField name="OpenedBy" numFmtId="0">
      <sharedItems/>
    </cacheField>
    <cacheField name="Branch" numFmtId="0">
      <sharedItems count="3">
        <s v="Central"/>
        <s v="Westside"/>
        <s v="North County"/>
      </sharedItems>
    </cacheField>
    <cacheField name="Customer" numFmtId="0">
      <sharedItems count="2">
        <s v="Existing"/>
        <s v="New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anjeet Singh" refreshedDate="44219.717638425929" createdVersion="5" refreshedVersion="5" minRefreshableVersion="3" recordCount="350">
  <cacheSource type="worksheet">
    <worksheetSource ref="C14:D364" sheet="Question 5 "/>
  </cacheSource>
  <cacheFields count="2">
    <cacheField name="AcctType" numFmtId="0">
      <sharedItems count="4">
        <s v="Checking"/>
        <s v="CD"/>
        <s v="Savings"/>
        <s v="IRA"/>
      </sharedItems>
    </cacheField>
    <cacheField name="OpenedBy" numFmtId="0">
      <sharedItems count="2">
        <s v="New Accts"/>
        <s v="Tell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0">
  <r>
    <d v="2000-09-01T00:00:00"/>
    <n v="340"/>
    <x v="0"/>
    <s v="New Accts"/>
    <x v="0"/>
    <x v="0"/>
  </r>
  <r>
    <d v="2000-09-01T00:00:00"/>
    <n v="15759"/>
    <x v="1"/>
    <s v="Teller"/>
    <x v="1"/>
    <x v="0"/>
  </r>
  <r>
    <d v="2000-09-01T00:00:00"/>
    <n v="15276"/>
    <x v="1"/>
    <s v="New Accts"/>
    <x v="2"/>
    <x v="0"/>
  </r>
  <r>
    <d v="2000-09-01T00:00:00"/>
    <n v="12000"/>
    <x v="1"/>
    <s v="New Accts"/>
    <x v="1"/>
    <x v="0"/>
  </r>
  <r>
    <d v="2000-09-01T00:00:00"/>
    <n v="5000"/>
    <x v="1"/>
    <s v="New Accts"/>
    <x v="2"/>
    <x v="0"/>
  </r>
  <r>
    <d v="2000-09-01T00:00:00"/>
    <n v="7000"/>
    <x v="2"/>
    <s v="New Accts"/>
    <x v="2"/>
    <x v="1"/>
  </r>
  <r>
    <d v="2000-09-01T00:00:00"/>
    <n v="5000"/>
    <x v="2"/>
    <s v="New Accts"/>
    <x v="1"/>
    <x v="0"/>
  </r>
  <r>
    <d v="2000-09-01T00:00:00"/>
    <n v="4623"/>
    <x v="2"/>
    <s v="New Accts"/>
    <x v="2"/>
    <x v="0"/>
  </r>
  <r>
    <d v="2000-09-01T00:00:00"/>
    <n v="5879"/>
    <x v="0"/>
    <s v="New Accts"/>
    <x v="0"/>
    <x v="0"/>
  </r>
  <r>
    <d v="2000-09-01T00:00:00"/>
    <n v="3171"/>
    <x v="0"/>
    <s v="New Accts"/>
    <x v="1"/>
    <x v="0"/>
  </r>
  <r>
    <d v="2000-09-01T00:00:00"/>
    <n v="4000"/>
    <x v="2"/>
    <s v="New Accts"/>
    <x v="0"/>
    <x v="0"/>
  </r>
  <r>
    <d v="2000-09-01T00:00:00"/>
    <n v="5000"/>
    <x v="3"/>
    <s v="New Accts"/>
    <x v="0"/>
    <x v="0"/>
  </r>
  <r>
    <d v="2000-09-01T00:00:00"/>
    <n v="16000"/>
    <x v="1"/>
    <s v="New Accts"/>
    <x v="0"/>
    <x v="1"/>
  </r>
  <r>
    <d v="2000-09-01T00:00:00"/>
    <n v="50000"/>
    <x v="2"/>
    <s v="New Accts"/>
    <x v="0"/>
    <x v="0"/>
  </r>
  <r>
    <d v="2000-09-01T00:00:00"/>
    <n v="13636"/>
    <x v="1"/>
    <s v="New Accts"/>
    <x v="2"/>
    <x v="0"/>
  </r>
  <r>
    <d v="2000-09-04T00:00:00"/>
    <n v="50000"/>
    <x v="1"/>
    <s v="New Accts"/>
    <x v="2"/>
    <x v="1"/>
  </r>
  <r>
    <d v="2000-09-04T00:00:00"/>
    <n v="15000"/>
    <x v="1"/>
    <s v="New Accts"/>
    <x v="1"/>
    <x v="1"/>
  </r>
  <r>
    <d v="2000-09-04T00:00:00"/>
    <n v="13000"/>
    <x v="1"/>
    <s v="New Accts"/>
    <x v="2"/>
    <x v="1"/>
  </r>
  <r>
    <d v="2000-09-04T00:00:00"/>
    <n v="13000"/>
    <x v="1"/>
    <s v="New Accts"/>
    <x v="0"/>
    <x v="0"/>
  </r>
  <r>
    <d v="2000-09-04T00:00:00"/>
    <n v="3000"/>
    <x v="0"/>
    <s v="New Accts"/>
    <x v="0"/>
    <x v="0"/>
  </r>
  <r>
    <d v="2000-09-04T00:00:00"/>
    <n v="2878"/>
    <x v="2"/>
    <s v="New Accts"/>
    <x v="2"/>
    <x v="0"/>
  </r>
  <r>
    <d v="2000-09-04T00:00:00"/>
    <n v="13519"/>
    <x v="1"/>
    <s v="New Accts"/>
    <x v="0"/>
    <x v="1"/>
  </r>
  <r>
    <d v="2000-09-04T00:00:00"/>
    <n v="4000"/>
    <x v="0"/>
    <s v="New Accts"/>
    <x v="0"/>
    <x v="0"/>
  </r>
  <r>
    <d v="2000-09-04T00:00:00"/>
    <n v="3075"/>
    <x v="0"/>
    <s v="New Accts"/>
    <x v="1"/>
    <x v="0"/>
  </r>
  <r>
    <d v="2000-09-04T00:00:00"/>
    <n v="4000"/>
    <x v="0"/>
    <s v="New Accts"/>
    <x v="2"/>
    <x v="0"/>
  </r>
  <r>
    <d v="2000-09-04T00:00:00"/>
    <n v="6000"/>
    <x v="2"/>
    <s v="New Accts"/>
    <x v="0"/>
    <x v="0"/>
  </r>
  <r>
    <d v="2000-09-04T00:00:00"/>
    <n v="65000"/>
    <x v="2"/>
    <s v="New Accts"/>
    <x v="1"/>
    <x v="0"/>
  </r>
  <r>
    <d v="2000-09-04T00:00:00"/>
    <n v="240"/>
    <x v="0"/>
    <s v="New Accts"/>
    <x v="0"/>
    <x v="0"/>
  </r>
  <r>
    <d v="2000-09-04T00:00:00"/>
    <n v="2000"/>
    <x v="3"/>
    <s v="New Accts"/>
    <x v="1"/>
    <x v="0"/>
  </r>
  <r>
    <d v="2000-09-04T00:00:00"/>
    <n v="14548"/>
    <x v="1"/>
    <s v="New Accts"/>
    <x v="0"/>
    <x v="0"/>
  </r>
  <r>
    <d v="2000-09-04T00:00:00"/>
    <n v="240"/>
    <x v="0"/>
    <s v="New Accts"/>
    <x v="0"/>
    <x v="0"/>
  </r>
  <r>
    <d v="2000-09-04T00:00:00"/>
    <n v="6307"/>
    <x v="2"/>
    <s v="Teller"/>
    <x v="2"/>
    <x v="0"/>
  </r>
  <r>
    <d v="2000-09-04T00:00:00"/>
    <n v="11000"/>
    <x v="1"/>
    <s v="New Accts"/>
    <x v="0"/>
    <x v="1"/>
  </r>
  <r>
    <d v="2000-09-04T00:00:00"/>
    <n v="35000"/>
    <x v="1"/>
    <s v="New Accts"/>
    <x v="0"/>
    <x v="0"/>
  </r>
  <r>
    <d v="2000-09-04T00:00:00"/>
    <n v="9095"/>
    <x v="3"/>
    <s v="Teller"/>
    <x v="0"/>
    <x v="0"/>
  </r>
  <r>
    <d v="2000-09-04T00:00:00"/>
    <n v="12000"/>
    <x v="1"/>
    <s v="New Accts"/>
    <x v="1"/>
    <x v="0"/>
  </r>
  <r>
    <d v="2000-09-04T00:00:00"/>
    <n v="5000"/>
    <x v="0"/>
    <s v="New Accts"/>
    <x v="2"/>
    <x v="0"/>
  </r>
  <r>
    <d v="2000-09-05T00:00:00"/>
    <n v="17000"/>
    <x v="1"/>
    <s v="Teller"/>
    <x v="1"/>
    <x v="0"/>
  </r>
  <r>
    <d v="2000-09-05T00:00:00"/>
    <n v="45000"/>
    <x v="1"/>
    <s v="Teller"/>
    <x v="1"/>
    <x v="0"/>
  </r>
  <r>
    <d v="2000-09-05T00:00:00"/>
    <n v="1000"/>
    <x v="2"/>
    <s v="Teller"/>
    <x v="2"/>
    <x v="0"/>
  </r>
  <r>
    <d v="2000-09-05T00:00:00"/>
    <n v="275"/>
    <x v="0"/>
    <s v="Teller"/>
    <x v="2"/>
    <x v="0"/>
  </r>
  <r>
    <d v="2000-09-05T00:00:00"/>
    <n v="12000"/>
    <x v="1"/>
    <s v="Teller"/>
    <x v="0"/>
    <x v="0"/>
  </r>
  <r>
    <d v="2000-09-05T00:00:00"/>
    <n v="3000"/>
    <x v="0"/>
    <s v="New Accts"/>
    <x v="0"/>
    <x v="1"/>
  </r>
  <r>
    <d v="2000-09-05T00:00:00"/>
    <n v="5000"/>
    <x v="0"/>
    <s v="New Accts"/>
    <x v="2"/>
    <x v="0"/>
  </r>
  <r>
    <d v="2000-09-05T00:00:00"/>
    <n v="1000"/>
    <x v="0"/>
    <s v="New Accts"/>
    <x v="0"/>
    <x v="0"/>
  </r>
  <r>
    <d v="2000-09-05T00:00:00"/>
    <n v="4000"/>
    <x v="0"/>
    <s v="Teller"/>
    <x v="2"/>
    <x v="0"/>
  </r>
  <r>
    <d v="2000-09-05T00:00:00"/>
    <n v="200"/>
    <x v="0"/>
    <s v="New Accts"/>
    <x v="1"/>
    <x v="0"/>
  </r>
  <r>
    <d v="2000-09-05T00:00:00"/>
    <n v="3000"/>
    <x v="0"/>
    <s v="New Accts"/>
    <x v="2"/>
    <x v="1"/>
  </r>
  <r>
    <d v="2000-09-05T00:00:00"/>
    <n v="200"/>
    <x v="0"/>
    <s v="Teller"/>
    <x v="1"/>
    <x v="0"/>
  </r>
  <r>
    <d v="2000-09-05T00:00:00"/>
    <n v="100"/>
    <x v="0"/>
    <s v="New Accts"/>
    <x v="2"/>
    <x v="0"/>
  </r>
  <r>
    <d v="2000-09-05T00:00:00"/>
    <n v="13000"/>
    <x v="1"/>
    <s v="Teller"/>
    <x v="1"/>
    <x v="0"/>
  </r>
  <r>
    <d v="2000-09-05T00:00:00"/>
    <n v="7000"/>
    <x v="3"/>
    <s v="New Accts"/>
    <x v="2"/>
    <x v="0"/>
  </r>
  <r>
    <d v="2000-09-05T00:00:00"/>
    <n v="100"/>
    <x v="0"/>
    <s v="New Accts"/>
    <x v="0"/>
    <x v="0"/>
  </r>
  <r>
    <d v="2000-09-05T00:00:00"/>
    <n v="13500"/>
    <x v="1"/>
    <s v="New Accts"/>
    <x v="2"/>
    <x v="0"/>
  </r>
  <r>
    <d v="2000-09-06T00:00:00"/>
    <n v="12000"/>
    <x v="1"/>
    <s v="New Accts"/>
    <x v="2"/>
    <x v="0"/>
  </r>
  <r>
    <d v="2000-09-06T00:00:00"/>
    <n v="5000"/>
    <x v="1"/>
    <s v="New Accts"/>
    <x v="2"/>
    <x v="0"/>
  </r>
  <r>
    <d v="2000-09-06T00:00:00"/>
    <n v="7000"/>
    <x v="2"/>
    <s v="New Accts"/>
    <x v="2"/>
    <x v="1"/>
  </r>
  <r>
    <d v="2000-09-06T00:00:00"/>
    <n v="90000"/>
    <x v="1"/>
    <s v="New Accts"/>
    <x v="0"/>
    <x v="0"/>
  </r>
  <r>
    <d v="2000-09-06T00:00:00"/>
    <n v="124"/>
    <x v="0"/>
    <s v="Teller"/>
    <x v="0"/>
    <x v="0"/>
  </r>
  <r>
    <d v="2000-09-06T00:00:00"/>
    <n v="400"/>
    <x v="0"/>
    <s v="Teller"/>
    <x v="0"/>
    <x v="0"/>
  </r>
  <r>
    <d v="2000-09-06T00:00:00"/>
    <n v="100"/>
    <x v="0"/>
    <s v="New Accts"/>
    <x v="0"/>
    <x v="0"/>
  </r>
  <r>
    <d v="2000-09-06T00:00:00"/>
    <n v="14644"/>
    <x v="1"/>
    <s v="New Accts"/>
    <x v="1"/>
    <x v="1"/>
  </r>
  <r>
    <d v="2000-09-06T00:00:00"/>
    <n v="3807"/>
    <x v="0"/>
    <s v="New Accts"/>
    <x v="1"/>
    <x v="0"/>
  </r>
  <r>
    <d v="2000-09-06T00:00:00"/>
    <n v="7342"/>
    <x v="0"/>
    <s v="New Accts"/>
    <x v="0"/>
    <x v="0"/>
  </r>
  <r>
    <d v="2000-09-06T00:00:00"/>
    <n v="133"/>
    <x v="0"/>
    <s v="New Accts"/>
    <x v="1"/>
    <x v="0"/>
  </r>
  <r>
    <d v="2000-09-06T00:00:00"/>
    <n v="15208"/>
    <x v="1"/>
    <s v="New Accts"/>
    <x v="0"/>
    <x v="0"/>
  </r>
  <r>
    <d v="2000-09-06T00:00:00"/>
    <n v="12455"/>
    <x v="3"/>
    <s v="Teller"/>
    <x v="2"/>
    <x v="0"/>
  </r>
  <r>
    <d v="2000-09-06T00:00:00"/>
    <n v="200"/>
    <x v="2"/>
    <s v="Teller"/>
    <x v="0"/>
    <x v="0"/>
  </r>
  <r>
    <d v="2000-09-06T00:00:00"/>
    <n v="6762"/>
    <x v="2"/>
    <s v="New Accts"/>
    <x v="0"/>
    <x v="0"/>
  </r>
  <r>
    <d v="2000-09-06T00:00:00"/>
    <n v="10000"/>
    <x v="3"/>
    <s v="Teller"/>
    <x v="2"/>
    <x v="0"/>
  </r>
  <r>
    <d v="2000-09-06T00:00:00"/>
    <n v="500"/>
    <x v="2"/>
    <s v="New Accts"/>
    <x v="1"/>
    <x v="0"/>
  </r>
  <r>
    <d v="2000-09-06T00:00:00"/>
    <n v="5000"/>
    <x v="2"/>
    <s v="New Accts"/>
    <x v="2"/>
    <x v="0"/>
  </r>
  <r>
    <d v="2000-09-07T00:00:00"/>
    <n v="17000"/>
    <x v="1"/>
    <s v="Teller"/>
    <x v="0"/>
    <x v="0"/>
  </r>
  <r>
    <d v="2000-09-07T00:00:00"/>
    <n v="400"/>
    <x v="0"/>
    <s v="New Accts"/>
    <x v="0"/>
    <x v="0"/>
  </r>
  <r>
    <d v="2000-09-07T00:00:00"/>
    <n v="3171"/>
    <x v="0"/>
    <s v="New Accts"/>
    <x v="1"/>
    <x v="0"/>
  </r>
  <r>
    <d v="2000-09-07T00:00:00"/>
    <n v="4000"/>
    <x v="2"/>
    <s v="New Accts"/>
    <x v="0"/>
    <x v="0"/>
  </r>
  <r>
    <d v="2000-09-07T00:00:00"/>
    <n v="2000"/>
    <x v="3"/>
    <s v="New Accts"/>
    <x v="1"/>
    <x v="0"/>
  </r>
  <r>
    <d v="2000-09-07T00:00:00"/>
    <n v="14548"/>
    <x v="1"/>
    <s v="New Accts"/>
    <x v="0"/>
    <x v="0"/>
  </r>
  <r>
    <d v="2000-09-07T00:00:00"/>
    <n v="240"/>
    <x v="0"/>
    <s v="New Accts"/>
    <x v="0"/>
    <x v="0"/>
  </r>
  <r>
    <d v="2000-09-07T00:00:00"/>
    <n v="6307"/>
    <x v="2"/>
    <s v="Teller"/>
    <x v="2"/>
    <x v="0"/>
  </r>
  <r>
    <d v="2000-09-07T00:00:00"/>
    <n v="11000"/>
    <x v="1"/>
    <s v="New Accts"/>
    <x v="0"/>
    <x v="1"/>
  </r>
  <r>
    <d v="2000-09-07T00:00:00"/>
    <n v="35000"/>
    <x v="1"/>
    <s v="New Accts"/>
    <x v="0"/>
    <x v="0"/>
  </r>
  <r>
    <d v="2000-09-07T00:00:00"/>
    <n v="4535"/>
    <x v="0"/>
    <s v="New Accts"/>
    <x v="2"/>
    <x v="1"/>
  </r>
  <r>
    <d v="2000-09-07T00:00:00"/>
    <n v="600"/>
    <x v="2"/>
    <s v="New Accts"/>
    <x v="0"/>
    <x v="0"/>
  </r>
  <r>
    <d v="2000-09-07T00:00:00"/>
    <n v="50000"/>
    <x v="1"/>
    <s v="New Accts"/>
    <x v="2"/>
    <x v="0"/>
  </r>
  <r>
    <d v="2000-09-07T00:00:00"/>
    <n v="3000"/>
    <x v="0"/>
    <s v="New Accts"/>
    <x v="2"/>
    <x v="0"/>
  </r>
  <r>
    <d v="2000-09-07T00:00:00"/>
    <n v="16000"/>
    <x v="1"/>
    <s v="New Accts"/>
    <x v="0"/>
    <x v="1"/>
  </r>
  <r>
    <d v="2000-09-07T00:00:00"/>
    <n v="10373"/>
    <x v="1"/>
    <s v="New Accts"/>
    <x v="1"/>
    <x v="0"/>
  </r>
  <r>
    <d v="2000-09-07T00:00:00"/>
    <n v="14000"/>
    <x v="1"/>
    <s v="Teller"/>
    <x v="2"/>
    <x v="0"/>
  </r>
  <r>
    <d v="2000-09-07T00:00:00"/>
    <n v="8000"/>
    <x v="2"/>
    <s v="Teller"/>
    <x v="0"/>
    <x v="0"/>
  </r>
  <r>
    <d v="2000-09-07T00:00:00"/>
    <n v="12000"/>
    <x v="1"/>
    <s v="New Accts"/>
    <x v="2"/>
    <x v="0"/>
  </r>
  <r>
    <d v="2000-09-07T00:00:00"/>
    <n v="500"/>
    <x v="0"/>
    <s v="New Accts"/>
    <x v="1"/>
    <x v="0"/>
  </r>
  <r>
    <d v="2000-09-07T00:00:00"/>
    <n v="2749"/>
    <x v="0"/>
    <s v="New Accts"/>
    <x v="0"/>
    <x v="1"/>
  </r>
  <r>
    <d v="2000-09-07T00:00:00"/>
    <n v="75000"/>
    <x v="1"/>
    <s v="New Accts"/>
    <x v="2"/>
    <x v="1"/>
  </r>
  <r>
    <d v="2000-09-07T00:00:00"/>
    <n v="13903"/>
    <x v="1"/>
    <s v="New Accts"/>
    <x v="0"/>
    <x v="0"/>
  </r>
  <r>
    <d v="2000-09-07T00:00:00"/>
    <n v="100"/>
    <x v="0"/>
    <s v="New Accts"/>
    <x v="0"/>
    <x v="0"/>
  </r>
  <r>
    <d v="2000-09-07T00:00:00"/>
    <n v="250"/>
    <x v="2"/>
    <s v="New Accts"/>
    <x v="2"/>
    <x v="0"/>
  </r>
  <r>
    <d v="2000-09-07T00:00:00"/>
    <n v="245"/>
    <x v="0"/>
    <s v="New Accts"/>
    <x v="2"/>
    <x v="0"/>
  </r>
  <r>
    <d v="2000-09-07T00:00:00"/>
    <n v="13428"/>
    <x v="1"/>
    <s v="New Accts"/>
    <x v="0"/>
    <x v="0"/>
  </r>
  <r>
    <d v="2000-09-07T00:00:00"/>
    <n v="7277"/>
    <x v="3"/>
    <s v="New Accts"/>
    <x v="2"/>
    <x v="0"/>
  </r>
  <r>
    <d v="2000-09-07T00:00:00"/>
    <n v="4000"/>
    <x v="0"/>
    <s v="Teller"/>
    <x v="2"/>
    <x v="0"/>
  </r>
  <r>
    <d v="2000-09-07T00:00:00"/>
    <n v="13000"/>
    <x v="1"/>
    <s v="New Accts"/>
    <x v="0"/>
    <x v="0"/>
  </r>
  <r>
    <d v="2000-09-07T00:00:00"/>
    <n v="3000"/>
    <x v="0"/>
    <s v="New Accts"/>
    <x v="0"/>
    <x v="0"/>
  </r>
  <r>
    <d v="2000-09-07T00:00:00"/>
    <n v="2878"/>
    <x v="2"/>
    <s v="New Accts"/>
    <x v="2"/>
    <x v="0"/>
  </r>
  <r>
    <d v="2000-09-07T00:00:00"/>
    <n v="13519"/>
    <x v="1"/>
    <s v="New Accts"/>
    <x v="0"/>
    <x v="0"/>
  </r>
  <r>
    <d v="2000-09-07T00:00:00"/>
    <n v="4000"/>
    <x v="0"/>
    <s v="New Accts"/>
    <x v="0"/>
    <x v="1"/>
  </r>
  <r>
    <d v="2000-09-07T00:00:00"/>
    <n v="3075"/>
    <x v="0"/>
    <s v="New Accts"/>
    <x v="1"/>
    <x v="0"/>
  </r>
  <r>
    <d v="2000-09-07T00:00:00"/>
    <n v="6202"/>
    <x v="2"/>
    <s v="Teller"/>
    <x v="0"/>
    <x v="0"/>
  </r>
  <r>
    <d v="2000-09-07T00:00:00"/>
    <n v="4000"/>
    <x v="0"/>
    <s v="New Accts"/>
    <x v="2"/>
    <x v="0"/>
  </r>
  <r>
    <d v="2000-09-07T00:00:00"/>
    <n v="15703"/>
    <x v="1"/>
    <s v="New Accts"/>
    <x v="0"/>
    <x v="0"/>
  </r>
  <r>
    <d v="2000-09-07T00:00:00"/>
    <n v="4000"/>
    <x v="0"/>
    <s v="New Accts"/>
    <x v="1"/>
    <x v="1"/>
  </r>
  <r>
    <d v="2000-09-07T00:00:00"/>
    <n v="5000"/>
    <x v="2"/>
    <s v="New Accts"/>
    <x v="0"/>
    <x v="1"/>
  </r>
  <r>
    <d v="2000-09-07T00:00:00"/>
    <n v="344"/>
    <x v="0"/>
    <s v="New Accts"/>
    <x v="1"/>
    <x v="0"/>
  </r>
  <r>
    <d v="2000-09-08T00:00:00"/>
    <n v="100"/>
    <x v="0"/>
    <s v="New Accts"/>
    <x v="0"/>
    <x v="0"/>
  </r>
  <r>
    <d v="2000-09-08T00:00:00"/>
    <n v="1000"/>
    <x v="0"/>
    <s v="New Accts"/>
    <x v="0"/>
    <x v="1"/>
  </r>
  <r>
    <d v="2000-09-08T00:00:00"/>
    <n v="6000"/>
    <x v="0"/>
    <s v="Teller"/>
    <x v="1"/>
    <x v="0"/>
  </r>
  <r>
    <d v="2000-09-08T00:00:00"/>
    <n v="12505"/>
    <x v="1"/>
    <s v="New Accts"/>
    <x v="1"/>
    <x v="1"/>
  </r>
  <r>
    <d v="2000-09-08T00:00:00"/>
    <n v="3434"/>
    <x v="0"/>
    <s v="New Accts"/>
    <x v="0"/>
    <x v="0"/>
  </r>
  <r>
    <d v="2000-09-08T00:00:00"/>
    <n v="4000"/>
    <x v="0"/>
    <s v="New Accts"/>
    <x v="2"/>
    <x v="0"/>
  </r>
  <r>
    <d v="2000-09-08T00:00:00"/>
    <n v="6000"/>
    <x v="2"/>
    <s v="New Accts"/>
    <x v="0"/>
    <x v="1"/>
  </r>
  <r>
    <d v="2000-09-08T00:00:00"/>
    <n v="500"/>
    <x v="2"/>
    <s v="New Accts"/>
    <x v="1"/>
    <x v="0"/>
  </r>
  <r>
    <d v="2000-09-08T00:00:00"/>
    <n v="4635"/>
    <x v="0"/>
    <s v="New Accts"/>
    <x v="0"/>
    <x v="0"/>
  </r>
  <r>
    <d v="2000-09-08T00:00:00"/>
    <n v="9000"/>
    <x v="3"/>
    <s v="New Accts"/>
    <x v="0"/>
    <x v="0"/>
  </r>
  <r>
    <d v="2000-09-08T00:00:00"/>
    <n v="4000"/>
    <x v="0"/>
    <s v="New Accts"/>
    <x v="0"/>
    <x v="0"/>
  </r>
  <r>
    <d v="2000-09-08T00:00:00"/>
    <n v="4000"/>
    <x v="2"/>
    <s v="New Accts"/>
    <x v="2"/>
    <x v="0"/>
  </r>
  <r>
    <d v="2000-09-11T00:00:00"/>
    <n v="13000"/>
    <x v="1"/>
    <s v="New Accts"/>
    <x v="0"/>
    <x v="0"/>
  </r>
  <r>
    <d v="2000-09-11T00:00:00"/>
    <n v="3000"/>
    <x v="0"/>
    <s v="New Accts"/>
    <x v="0"/>
    <x v="0"/>
  </r>
  <r>
    <d v="2000-09-11T00:00:00"/>
    <n v="2878"/>
    <x v="2"/>
    <s v="New Accts"/>
    <x v="2"/>
    <x v="0"/>
  </r>
  <r>
    <d v="2000-09-11T00:00:00"/>
    <n v="13519"/>
    <x v="1"/>
    <s v="New Accts"/>
    <x v="0"/>
    <x v="1"/>
  </r>
  <r>
    <d v="2000-09-11T00:00:00"/>
    <n v="4000"/>
    <x v="0"/>
    <s v="New Accts"/>
    <x v="0"/>
    <x v="0"/>
  </r>
  <r>
    <d v="2000-09-11T00:00:00"/>
    <n v="3075"/>
    <x v="0"/>
    <s v="New Accts"/>
    <x v="1"/>
    <x v="0"/>
  </r>
  <r>
    <d v="2000-09-11T00:00:00"/>
    <n v="4000"/>
    <x v="0"/>
    <s v="New Accts"/>
    <x v="2"/>
    <x v="0"/>
  </r>
  <r>
    <d v="2000-09-11T00:00:00"/>
    <n v="6000"/>
    <x v="2"/>
    <s v="New Accts"/>
    <x v="0"/>
    <x v="0"/>
  </r>
  <r>
    <d v="2000-09-11T00:00:00"/>
    <n v="65000"/>
    <x v="2"/>
    <s v="New Accts"/>
    <x v="1"/>
    <x v="0"/>
  </r>
  <r>
    <d v="2000-09-11T00:00:00"/>
    <n v="240"/>
    <x v="0"/>
    <s v="New Accts"/>
    <x v="0"/>
    <x v="0"/>
  </r>
  <r>
    <d v="2000-09-11T00:00:00"/>
    <n v="9095"/>
    <x v="3"/>
    <s v="Teller"/>
    <x v="0"/>
    <x v="0"/>
  </r>
  <r>
    <d v="2000-09-12T00:00:00"/>
    <n v="3000"/>
    <x v="0"/>
    <s v="New Accts"/>
    <x v="0"/>
    <x v="0"/>
  </r>
  <r>
    <d v="2000-09-12T00:00:00"/>
    <n v="2000"/>
    <x v="1"/>
    <s v="New Accts"/>
    <x v="2"/>
    <x v="1"/>
  </r>
  <r>
    <d v="2000-09-12T00:00:00"/>
    <n v="16000"/>
    <x v="1"/>
    <s v="New Accts"/>
    <x v="2"/>
    <x v="0"/>
  </r>
  <r>
    <d v="2000-09-12T00:00:00"/>
    <n v="7000"/>
    <x v="2"/>
    <s v="Teller"/>
    <x v="2"/>
    <x v="0"/>
  </r>
  <r>
    <d v="2000-09-12T00:00:00"/>
    <n v="5000"/>
    <x v="1"/>
    <s v="New Accts"/>
    <x v="0"/>
    <x v="0"/>
  </r>
  <r>
    <d v="2000-09-12T00:00:00"/>
    <n v="124"/>
    <x v="0"/>
    <s v="Teller"/>
    <x v="0"/>
    <x v="0"/>
  </r>
  <r>
    <d v="2000-09-12T00:00:00"/>
    <n v="400"/>
    <x v="0"/>
    <s v="Teller"/>
    <x v="0"/>
    <x v="0"/>
  </r>
  <r>
    <d v="2000-09-12T00:00:00"/>
    <n v="100"/>
    <x v="0"/>
    <s v="New Accts"/>
    <x v="0"/>
    <x v="1"/>
  </r>
  <r>
    <d v="2000-09-12T00:00:00"/>
    <n v="14644"/>
    <x v="1"/>
    <s v="New Accts"/>
    <x v="1"/>
    <x v="1"/>
  </r>
  <r>
    <d v="2000-09-12T00:00:00"/>
    <n v="17000"/>
    <x v="1"/>
    <s v="Teller"/>
    <x v="0"/>
    <x v="0"/>
  </r>
  <r>
    <d v="2000-09-12T00:00:00"/>
    <n v="400"/>
    <x v="0"/>
    <s v="New Accts"/>
    <x v="0"/>
    <x v="1"/>
  </r>
  <r>
    <d v="2000-09-12T00:00:00"/>
    <n v="1325"/>
    <x v="0"/>
    <s v="New Accts"/>
    <x v="0"/>
    <x v="1"/>
  </r>
  <r>
    <d v="2000-09-12T00:00:00"/>
    <n v="100"/>
    <x v="0"/>
    <s v="New Accts"/>
    <x v="0"/>
    <x v="0"/>
  </r>
  <r>
    <d v="2000-09-12T00:00:00"/>
    <n v="250"/>
    <x v="2"/>
    <s v="Teller"/>
    <x v="2"/>
    <x v="0"/>
  </r>
  <r>
    <d v="2000-09-13T00:00:00"/>
    <n v="4000"/>
    <x v="0"/>
    <s v="New Accts"/>
    <x v="0"/>
    <x v="0"/>
  </r>
  <r>
    <d v="2000-09-13T00:00:00"/>
    <n v="3075"/>
    <x v="0"/>
    <s v="New Accts"/>
    <x v="1"/>
    <x v="0"/>
  </r>
  <r>
    <d v="2000-09-13T00:00:00"/>
    <n v="4000"/>
    <x v="0"/>
    <s v="New Accts"/>
    <x v="2"/>
    <x v="1"/>
  </r>
  <r>
    <d v="2000-09-13T00:00:00"/>
    <n v="6000"/>
    <x v="2"/>
    <s v="New Accts"/>
    <x v="0"/>
    <x v="0"/>
  </r>
  <r>
    <d v="2000-09-13T00:00:00"/>
    <n v="500"/>
    <x v="2"/>
    <s v="New Accts"/>
    <x v="1"/>
    <x v="0"/>
  </r>
  <r>
    <d v="2000-09-13T00:00:00"/>
    <n v="240"/>
    <x v="0"/>
    <s v="New Accts"/>
    <x v="0"/>
    <x v="0"/>
  </r>
  <r>
    <d v="2000-09-13T00:00:00"/>
    <n v="9095"/>
    <x v="3"/>
    <s v="Teller"/>
    <x v="0"/>
    <x v="0"/>
  </r>
  <r>
    <d v="2000-09-13T00:00:00"/>
    <n v="12000"/>
    <x v="1"/>
    <s v="New Accts"/>
    <x v="1"/>
    <x v="0"/>
  </r>
  <r>
    <d v="2000-09-13T00:00:00"/>
    <n v="8000"/>
    <x v="2"/>
    <s v="New Accts"/>
    <x v="0"/>
    <x v="0"/>
  </r>
  <r>
    <d v="2000-09-13T00:00:00"/>
    <n v="12000"/>
    <x v="1"/>
    <s v="New Accts"/>
    <x v="2"/>
    <x v="0"/>
  </r>
  <r>
    <d v="2000-09-13T00:00:00"/>
    <n v="6000"/>
    <x v="2"/>
    <s v="New Accts"/>
    <x v="0"/>
    <x v="0"/>
  </r>
  <r>
    <d v="2000-09-13T00:00:00"/>
    <n v="500"/>
    <x v="2"/>
    <s v="New Accts"/>
    <x v="1"/>
    <x v="0"/>
  </r>
  <r>
    <d v="2000-09-13T00:00:00"/>
    <n v="240"/>
    <x v="0"/>
    <s v="New Accts"/>
    <x v="0"/>
    <x v="0"/>
  </r>
  <r>
    <d v="2000-09-13T00:00:00"/>
    <n v="9095"/>
    <x v="3"/>
    <s v="Teller"/>
    <x v="0"/>
    <x v="0"/>
  </r>
  <r>
    <d v="2000-09-13T00:00:00"/>
    <n v="12000"/>
    <x v="1"/>
    <s v="New Accts"/>
    <x v="1"/>
    <x v="0"/>
  </r>
  <r>
    <d v="2000-09-13T00:00:00"/>
    <n v="8000"/>
    <x v="2"/>
    <s v="New Accts"/>
    <x v="0"/>
    <x v="0"/>
  </r>
  <r>
    <d v="2000-09-13T00:00:00"/>
    <n v="12000"/>
    <x v="1"/>
    <s v="New Accts"/>
    <x v="2"/>
    <x v="0"/>
  </r>
  <r>
    <d v="2000-09-13T00:00:00"/>
    <n v="500"/>
    <x v="0"/>
    <s v="New Accts"/>
    <x v="1"/>
    <x v="0"/>
  </r>
  <r>
    <d v="2000-09-13T00:00:00"/>
    <n v="19000"/>
    <x v="2"/>
    <s v="New Accts"/>
    <x v="0"/>
    <x v="1"/>
  </r>
  <r>
    <d v="2000-09-13T00:00:00"/>
    <n v="16000"/>
    <x v="1"/>
    <s v="New Accts"/>
    <x v="0"/>
    <x v="0"/>
  </r>
  <r>
    <d v="2000-09-13T00:00:00"/>
    <n v="6000"/>
    <x v="2"/>
    <s v="New Accts"/>
    <x v="0"/>
    <x v="0"/>
  </r>
  <r>
    <d v="2000-09-13T00:00:00"/>
    <n v="13636"/>
    <x v="1"/>
    <s v="New Accts"/>
    <x v="2"/>
    <x v="0"/>
  </r>
  <r>
    <d v="2000-09-13T00:00:00"/>
    <n v="5000"/>
    <x v="0"/>
    <s v="New Accts"/>
    <x v="2"/>
    <x v="0"/>
  </r>
  <r>
    <d v="2000-09-13T00:00:00"/>
    <n v="7000"/>
    <x v="3"/>
    <s v="New Accts"/>
    <x v="2"/>
    <x v="0"/>
  </r>
  <r>
    <d v="2000-09-13T00:00:00"/>
    <n v="12000"/>
    <x v="0"/>
    <s v="New Accts"/>
    <x v="0"/>
    <x v="0"/>
  </r>
  <r>
    <d v="2000-09-13T00:00:00"/>
    <n v="13500"/>
    <x v="1"/>
    <s v="New Accts"/>
    <x v="2"/>
    <x v="0"/>
  </r>
  <r>
    <d v="2000-09-13T00:00:00"/>
    <n v="500"/>
    <x v="2"/>
    <s v="New Accts"/>
    <x v="1"/>
    <x v="0"/>
  </r>
  <r>
    <d v="2000-09-13T00:00:00"/>
    <n v="5000"/>
    <x v="2"/>
    <s v="Teller"/>
    <x v="2"/>
    <x v="0"/>
  </r>
  <r>
    <d v="2000-09-13T00:00:00"/>
    <n v="2749"/>
    <x v="0"/>
    <s v="New Accts"/>
    <x v="0"/>
    <x v="0"/>
  </r>
  <r>
    <d v="2000-09-13T00:00:00"/>
    <n v="75000"/>
    <x v="1"/>
    <s v="New Accts"/>
    <x v="2"/>
    <x v="0"/>
  </r>
  <r>
    <d v="2000-09-14T00:00:00"/>
    <n v="13000"/>
    <x v="1"/>
    <s v="Teller"/>
    <x v="1"/>
    <x v="0"/>
  </r>
  <r>
    <d v="2000-09-14T00:00:00"/>
    <n v="3807"/>
    <x v="0"/>
    <s v="New Accts"/>
    <x v="1"/>
    <x v="0"/>
  </r>
  <r>
    <d v="2000-09-14T00:00:00"/>
    <n v="7342"/>
    <x v="0"/>
    <s v="New Accts"/>
    <x v="0"/>
    <x v="0"/>
  </r>
  <r>
    <d v="2000-09-14T00:00:00"/>
    <n v="133"/>
    <x v="0"/>
    <s v="New Accts"/>
    <x v="1"/>
    <x v="0"/>
  </r>
  <r>
    <d v="2000-09-14T00:00:00"/>
    <n v="15208"/>
    <x v="1"/>
    <s v="New Accts"/>
    <x v="0"/>
    <x v="1"/>
  </r>
  <r>
    <d v="2000-09-14T00:00:00"/>
    <n v="12455"/>
    <x v="3"/>
    <s v="Teller"/>
    <x v="2"/>
    <x v="0"/>
  </r>
  <r>
    <d v="2000-09-14T00:00:00"/>
    <n v="200"/>
    <x v="2"/>
    <s v="New Accts"/>
    <x v="0"/>
    <x v="0"/>
  </r>
  <r>
    <d v="2000-09-14T00:00:00"/>
    <n v="6762"/>
    <x v="2"/>
    <s v="New Accts"/>
    <x v="0"/>
    <x v="0"/>
  </r>
  <r>
    <d v="2000-09-14T00:00:00"/>
    <n v="10000"/>
    <x v="3"/>
    <s v="Teller"/>
    <x v="2"/>
    <x v="0"/>
  </r>
  <r>
    <d v="2000-09-14T00:00:00"/>
    <n v="600"/>
    <x v="2"/>
    <s v="New Accts"/>
    <x v="0"/>
    <x v="0"/>
  </r>
  <r>
    <d v="2000-09-14T00:00:00"/>
    <n v="50000"/>
    <x v="1"/>
    <s v="New Accts"/>
    <x v="2"/>
    <x v="0"/>
  </r>
  <r>
    <d v="2000-09-15T00:00:00"/>
    <n v="100"/>
    <x v="0"/>
    <s v="New Accts"/>
    <x v="0"/>
    <x v="0"/>
  </r>
  <r>
    <d v="2000-09-15T00:00:00"/>
    <n v="1000"/>
    <x v="0"/>
    <s v="New Accts"/>
    <x v="0"/>
    <x v="0"/>
  </r>
  <r>
    <d v="2000-09-15T00:00:00"/>
    <n v="6000"/>
    <x v="0"/>
    <s v="Teller"/>
    <x v="1"/>
    <x v="0"/>
  </r>
  <r>
    <d v="2000-09-15T00:00:00"/>
    <n v="12505"/>
    <x v="1"/>
    <s v="New Accts"/>
    <x v="1"/>
    <x v="0"/>
  </r>
  <r>
    <d v="2000-09-15T00:00:00"/>
    <n v="3434"/>
    <x v="0"/>
    <s v="New Accts"/>
    <x v="0"/>
    <x v="0"/>
  </r>
  <r>
    <d v="2000-09-15T00:00:00"/>
    <n v="5000"/>
    <x v="2"/>
    <s v="New Accts"/>
    <x v="1"/>
    <x v="0"/>
  </r>
  <r>
    <d v="2000-09-15T00:00:00"/>
    <n v="4623"/>
    <x v="2"/>
    <s v="New Accts"/>
    <x v="2"/>
    <x v="1"/>
  </r>
  <r>
    <d v="2000-09-15T00:00:00"/>
    <n v="5879"/>
    <x v="0"/>
    <s v="New Accts"/>
    <x v="0"/>
    <x v="0"/>
  </r>
  <r>
    <d v="2000-09-15T00:00:00"/>
    <n v="3171"/>
    <x v="0"/>
    <s v="New Accts"/>
    <x v="1"/>
    <x v="0"/>
  </r>
  <r>
    <d v="2000-09-15T00:00:00"/>
    <n v="4000"/>
    <x v="2"/>
    <s v="New Accts"/>
    <x v="0"/>
    <x v="0"/>
  </r>
  <r>
    <d v="2000-09-15T00:00:00"/>
    <n v="2000"/>
    <x v="3"/>
    <s v="New Accts"/>
    <x v="1"/>
    <x v="0"/>
  </r>
  <r>
    <d v="2000-09-18T00:00:00"/>
    <n v="10373"/>
    <x v="1"/>
    <s v="New Accts"/>
    <x v="1"/>
    <x v="0"/>
  </r>
  <r>
    <d v="2000-09-18T00:00:00"/>
    <n v="5000"/>
    <x v="1"/>
    <s v="Teller"/>
    <x v="2"/>
    <x v="0"/>
  </r>
  <r>
    <d v="2000-09-18T00:00:00"/>
    <n v="4000"/>
    <x v="0"/>
    <s v="Teller"/>
    <x v="2"/>
    <x v="0"/>
  </r>
  <r>
    <d v="2000-09-18T00:00:00"/>
    <n v="13000"/>
    <x v="1"/>
    <s v="New Accts"/>
    <x v="0"/>
    <x v="0"/>
  </r>
  <r>
    <d v="2000-09-18T00:00:00"/>
    <n v="200"/>
    <x v="0"/>
    <s v="New Accts"/>
    <x v="0"/>
    <x v="0"/>
  </r>
  <r>
    <d v="2000-09-18T00:00:00"/>
    <n v="21000"/>
    <x v="2"/>
    <s v="New Accts"/>
    <x v="2"/>
    <x v="0"/>
  </r>
  <r>
    <d v="2000-09-18T00:00:00"/>
    <n v="13519"/>
    <x v="1"/>
    <s v="New Accts"/>
    <x v="0"/>
    <x v="0"/>
  </r>
  <r>
    <d v="2000-09-18T00:00:00"/>
    <n v="4000"/>
    <x v="0"/>
    <s v="New Accts"/>
    <x v="0"/>
    <x v="0"/>
  </r>
  <r>
    <d v="2000-09-18T00:00:00"/>
    <n v="100"/>
    <x v="0"/>
    <s v="New Accts"/>
    <x v="1"/>
    <x v="0"/>
  </r>
  <r>
    <d v="2000-09-18T00:00:00"/>
    <n v="4000"/>
    <x v="0"/>
    <s v="New Accts"/>
    <x v="2"/>
    <x v="0"/>
  </r>
  <r>
    <d v="2000-09-19T00:00:00"/>
    <n v="8000"/>
    <x v="2"/>
    <s v="Teller"/>
    <x v="0"/>
    <x v="0"/>
  </r>
  <r>
    <d v="2000-09-19T00:00:00"/>
    <n v="12000"/>
    <x v="1"/>
    <s v="New Accts"/>
    <x v="2"/>
    <x v="0"/>
  </r>
  <r>
    <d v="2000-09-19T00:00:00"/>
    <n v="6000"/>
    <x v="2"/>
    <s v="New Accts"/>
    <x v="0"/>
    <x v="0"/>
  </r>
  <r>
    <d v="2000-09-19T00:00:00"/>
    <n v="500"/>
    <x v="2"/>
    <s v="New Accts"/>
    <x v="1"/>
    <x v="0"/>
  </r>
  <r>
    <d v="2000-09-19T00:00:00"/>
    <n v="240"/>
    <x v="0"/>
    <s v="New Accts"/>
    <x v="0"/>
    <x v="0"/>
  </r>
  <r>
    <d v="2000-09-19T00:00:00"/>
    <n v="6000"/>
    <x v="2"/>
    <s v="New Accts"/>
    <x v="0"/>
    <x v="0"/>
  </r>
  <r>
    <d v="2000-09-19T00:00:00"/>
    <n v="13636"/>
    <x v="1"/>
    <s v="New Accts"/>
    <x v="2"/>
    <x v="0"/>
  </r>
  <r>
    <d v="2000-09-19T00:00:00"/>
    <n v="5000"/>
    <x v="0"/>
    <s v="New Accts"/>
    <x v="2"/>
    <x v="0"/>
  </r>
  <r>
    <d v="2000-09-19T00:00:00"/>
    <n v="7000"/>
    <x v="3"/>
    <s v="New Accts"/>
    <x v="2"/>
    <x v="1"/>
  </r>
  <r>
    <d v="2000-09-19T00:00:00"/>
    <n v="100"/>
    <x v="0"/>
    <s v="New Accts"/>
    <x v="0"/>
    <x v="0"/>
  </r>
  <r>
    <d v="2000-09-19T00:00:00"/>
    <n v="13500"/>
    <x v="1"/>
    <s v="New Accts"/>
    <x v="2"/>
    <x v="0"/>
  </r>
  <r>
    <d v="2000-09-19T00:00:00"/>
    <n v="500"/>
    <x v="2"/>
    <s v="New Accts"/>
    <x v="1"/>
    <x v="1"/>
  </r>
  <r>
    <d v="2000-09-19T00:00:00"/>
    <n v="5000"/>
    <x v="2"/>
    <s v="New Accts"/>
    <x v="2"/>
    <x v="1"/>
  </r>
  <r>
    <d v="2000-09-19T00:00:00"/>
    <n v="2749"/>
    <x v="0"/>
    <s v="New Accts"/>
    <x v="0"/>
    <x v="0"/>
  </r>
  <r>
    <d v="2000-09-19T00:00:00"/>
    <n v="75000"/>
    <x v="1"/>
    <s v="New Accts"/>
    <x v="2"/>
    <x v="0"/>
  </r>
  <r>
    <d v="2000-09-19T00:00:00"/>
    <n v="13903"/>
    <x v="1"/>
    <s v="New Accts"/>
    <x v="0"/>
    <x v="1"/>
  </r>
  <r>
    <d v="2000-09-19T00:00:00"/>
    <n v="4000"/>
    <x v="0"/>
    <s v="New Accts"/>
    <x v="2"/>
    <x v="0"/>
  </r>
  <r>
    <d v="2000-09-19T00:00:00"/>
    <n v="15703"/>
    <x v="1"/>
    <s v="New Accts"/>
    <x v="0"/>
    <x v="0"/>
  </r>
  <r>
    <d v="2000-09-19T00:00:00"/>
    <n v="4000"/>
    <x v="0"/>
    <s v="New Accts"/>
    <x v="1"/>
    <x v="0"/>
  </r>
  <r>
    <d v="2000-09-19T00:00:00"/>
    <n v="5000"/>
    <x v="2"/>
    <s v="New Accts"/>
    <x v="0"/>
    <x v="0"/>
  </r>
  <r>
    <d v="2000-09-19T00:00:00"/>
    <n v="344"/>
    <x v="0"/>
    <s v="New Accts"/>
    <x v="1"/>
    <x v="0"/>
  </r>
  <r>
    <d v="2000-09-19T00:00:00"/>
    <n v="4635"/>
    <x v="0"/>
    <s v="New Accts"/>
    <x v="0"/>
    <x v="0"/>
  </r>
  <r>
    <d v="2000-09-19T00:00:00"/>
    <n v="9000"/>
    <x v="3"/>
    <s v="New Accts"/>
    <x v="0"/>
    <x v="0"/>
  </r>
  <r>
    <d v="2000-09-19T00:00:00"/>
    <n v="4000"/>
    <x v="0"/>
    <s v="New Accts"/>
    <x v="0"/>
    <x v="0"/>
  </r>
  <r>
    <d v="2000-09-19T00:00:00"/>
    <n v="4000"/>
    <x v="2"/>
    <s v="New Accts"/>
    <x v="2"/>
    <x v="0"/>
  </r>
  <r>
    <d v="2000-09-19T00:00:00"/>
    <n v="13000"/>
    <x v="1"/>
    <s v="New Accts"/>
    <x v="0"/>
    <x v="0"/>
  </r>
  <r>
    <d v="2000-09-19T00:00:00"/>
    <n v="3000"/>
    <x v="0"/>
    <s v="New Accts"/>
    <x v="0"/>
    <x v="0"/>
  </r>
  <r>
    <d v="2000-09-19T00:00:00"/>
    <n v="2878"/>
    <x v="2"/>
    <s v="New Accts"/>
    <x v="2"/>
    <x v="0"/>
  </r>
  <r>
    <d v="2000-09-19T00:00:00"/>
    <n v="13519"/>
    <x v="1"/>
    <s v="New Accts"/>
    <x v="0"/>
    <x v="0"/>
  </r>
  <r>
    <d v="2000-09-19T00:00:00"/>
    <n v="4000"/>
    <x v="0"/>
    <s v="New Accts"/>
    <x v="0"/>
    <x v="1"/>
  </r>
  <r>
    <d v="2000-09-19T00:00:00"/>
    <n v="3075"/>
    <x v="0"/>
    <s v="New Accts"/>
    <x v="1"/>
    <x v="1"/>
  </r>
  <r>
    <d v="2000-09-19T00:00:00"/>
    <n v="4000"/>
    <x v="0"/>
    <s v="New Accts"/>
    <x v="2"/>
    <x v="1"/>
  </r>
  <r>
    <d v="2000-09-19T00:00:00"/>
    <n v="40599"/>
    <x v="2"/>
    <s v="New Accts"/>
    <x v="0"/>
    <x v="0"/>
  </r>
  <r>
    <d v="2000-09-19T00:00:00"/>
    <n v="500"/>
    <x v="2"/>
    <s v="New Accts"/>
    <x v="1"/>
    <x v="0"/>
  </r>
  <r>
    <d v="2000-09-19T00:00:00"/>
    <n v="240"/>
    <x v="0"/>
    <s v="New Accts"/>
    <x v="0"/>
    <x v="0"/>
  </r>
  <r>
    <d v="2000-09-19T00:00:00"/>
    <n v="2000"/>
    <x v="1"/>
    <s v="Teller"/>
    <x v="0"/>
    <x v="0"/>
  </r>
  <r>
    <d v="2000-09-19T00:00:00"/>
    <n v="3000"/>
    <x v="0"/>
    <s v="New Accts"/>
    <x v="0"/>
    <x v="0"/>
  </r>
  <r>
    <d v="2000-09-20T00:00:00"/>
    <n v="2749"/>
    <x v="0"/>
    <s v="New Accts"/>
    <x v="0"/>
    <x v="0"/>
  </r>
  <r>
    <d v="2000-09-20T00:00:00"/>
    <n v="75000"/>
    <x v="1"/>
    <s v="New Accts"/>
    <x v="2"/>
    <x v="0"/>
  </r>
  <r>
    <d v="2000-09-20T00:00:00"/>
    <n v="13000"/>
    <x v="1"/>
    <s v="Teller"/>
    <x v="1"/>
    <x v="0"/>
  </r>
  <r>
    <d v="2000-09-20T00:00:00"/>
    <n v="3807"/>
    <x v="0"/>
    <s v="New Accts"/>
    <x v="1"/>
    <x v="0"/>
  </r>
  <r>
    <d v="2000-09-20T00:00:00"/>
    <n v="7342"/>
    <x v="0"/>
    <s v="New Accts"/>
    <x v="0"/>
    <x v="0"/>
  </r>
  <r>
    <d v="2000-09-20T00:00:00"/>
    <n v="133"/>
    <x v="0"/>
    <s v="New Accts"/>
    <x v="1"/>
    <x v="0"/>
  </r>
  <r>
    <d v="2000-09-20T00:00:00"/>
    <n v="15208"/>
    <x v="1"/>
    <s v="New Accts"/>
    <x v="0"/>
    <x v="0"/>
  </r>
  <r>
    <d v="2000-09-20T00:00:00"/>
    <n v="12455"/>
    <x v="3"/>
    <s v="Teller"/>
    <x v="2"/>
    <x v="0"/>
  </r>
  <r>
    <d v="2000-09-20T00:00:00"/>
    <n v="13900"/>
    <x v="2"/>
    <s v="New Accts"/>
    <x v="0"/>
    <x v="0"/>
  </r>
  <r>
    <d v="2000-09-20T00:00:00"/>
    <n v="6762"/>
    <x v="2"/>
    <s v="New Accts"/>
    <x v="0"/>
    <x v="0"/>
  </r>
  <r>
    <d v="2000-09-20T00:00:00"/>
    <n v="10000"/>
    <x v="3"/>
    <s v="Teller"/>
    <x v="2"/>
    <x v="0"/>
  </r>
  <r>
    <d v="2000-09-20T00:00:00"/>
    <n v="600"/>
    <x v="2"/>
    <s v="New Accts"/>
    <x v="0"/>
    <x v="0"/>
  </r>
  <r>
    <d v="2000-09-21T00:00:00"/>
    <n v="344"/>
    <x v="0"/>
    <s v="New Accts"/>
    <x v="1"/>
    <x v="1"/>
  </r>
  <r>
    <d v="2000-09-21T00:00:00"/>
    <n v="4635"/>
    <x v="0"/>
    <s v="New Accts"/>
    <x v="0"/>
    <x v="0"/>
  </r>
  <r>
    <d v="2000-09-21T00:00:00"/>
    <n v="9000"/>
    <x v="3"/>
    <s v="New Accts"/>
    <x v="0"/>
    <x v="0"/>
  </r>
  <r>
    <d v="2000-09-21T00:00:00"/>
    <n v="4000"/>
    <x v="0"/>
    <s v="New Accts"/>
    <x v="0"/>
    <x v="0"/>
  </r>
  <r>
    <d v="2000-09-21T00:00:00"/>
    <n v="4000"/>
    <x v="2"/>
    <s v="New Accts"/>
    <x v="2"/>
    <x v="0"/>
  </r>
  <r>
    <d v="2000-09-21T00:00:00"/>
    <n v="13000"/>
    <x v="1"/>
    <s v="New Accts"/>
    <x v="0"/>
    <x v="0"/>
  </r>
  <r>
    <d v="2000-09-21T00:00:00"/>
    <n v="3000"/>
    <x v="0"/>
    <s v="New Accts"/>
    <x v="0"/>
    <x v="0"/>
  </r>
  <r>
    <d v="2000-09-21T00:00:00"/>
    <n v="2878"/>
    <x v="2"/>
    <s v="New Accts"/>
    <x v="2"/>
    <x v="0"/>
  </r>
  <r>
    <d v="2000-09-21T00:00:00"/>
    <n v="13519"/>
    <x v="1"/>
    <s v="New Accts"/>
    <x v="0"/>
    <x v="0"/>
  </r>
  <r>
    <d v="2000-09-21T00:00:00"/>
    <n v="4000"/>
    <x v="0"/>
    <s v="New Accts"/>
    <x v="0"/>
    <x v="1"/>
  </r>
  <r>
    <d v="2000-09-21T00:00:00"/>
    <n v="3075"/>
    <x v="0"/>
    <s v="New Accts"/>
    <x v="1"/>
    <x v="0"/>
  </r>
  <r>
    <d v="2000-09-21T00:00:00"/>
    <n v="4000"/>
    <x v="0"/>
    <s v="New Accts"/>
    <x v="2"/>
    <x v="0"/>
  </r>
  <r>
    <d v="2000-09-22T00:00:00"/>
    <n v="2749"/>
    <x v="0"/>
    <s v="New Accts"/>
    <x v="0"/>
    <x v="1"/>
  </r>
  <r>
    <d v="2000-09-22T00:00:00"/>
    <n v="75000"/>
    <x v="1"/>
    <s v="New Accts"/>
    <x v="2"/>
    <x v="0"/>
  </r>
  <r>
    <d v="2000-09-22T00:00:00"/>
    <n v="13000"/>
    <x v="1"/>
    <s v="Teller"/>
    <x v="1"/>
    <x v="0"/>
  </r>
  <r>
    <d v="2000-09-22T00:00:00"/>
    <n v="3807"/>
    <x v="0"/>
    <s v="New Accts"/>
    <x v="1"/>
    <x v="0"/>
  </r>
  <r>
    <d v="2000-09-22T00:00:00"/>
    <n v="7342"/>
    <x v="0"/>
    <s v="New Accts"/>
    <x v="0"/>
    <x v="1"/>
  </r>
  <r>
    <d v="2000-09-22T00:00:00"/>
    <n v="133"/>
    <x v="0"/>
    <s v="New Accts"/>
    <x v="1"/>
    <x v="0"/>
  </r>
  <r>
    <d v="2000-09-22T00:00:00"/>
    <n v="15208"/>
    <x v="1"/>
    <s v="New Accts"/>
    <x v="0"/>
    <x v="0"/>
  </r>
  <r>
    <d v="2000-09-22T00:00:00"/>
    <n v="12455"/>
    <x v="1"/>
    <s v="Teller"/>
    <x v="2"/>
    <x v="0"/>
  </r>
  <r>
    <d v="2000-09-22T00:00:00"/>
    <n v="200"/>
    <x v="2"/>
    <s v="New Accts"/>
    <x v="0"/>
    <x v="0"/>
  </r>
  <r>
    <d v="2000-09-22T00:00:00"/>
    <n v="30000"/>
    <x v="2"/>
    <s v="New Accts"/>
    <x v="0"/>
    <x v="0"/>
  </r>
  <r>
    <d v="2000-09-22T00:00:00"/>
    <n v="2000"/>
    <x v="3"/>
    <s v="Teller"/>
    <x v="2"/>
    <x v="1"/>
  </r>
  <r>
    <d v="2000-09-22T00:00:00"/>
    <n v="600"/>
    <x v="2"/>
    <s v="New Accts"/>
    <x v="0"/>
    <x v="0"/>
  </r>
  <r>
    <d v="2000-09-25T00:00:00"/>
    <n v="12500"/>
    <x v="1"/>
    <s v="New Accts"/>
    <x v="2"/>
    <x v="1"/>
  </r>
  <r>
    <d v="2000-09-25T00:00:00"/>
    <n v="100"/>
    <x v="0"/>
    <s v="New Accts"/>
    <x v="0"/>
    <x v="0"/>
  </r>
  <r>
    <d v="2000-09-25T00:00:00"/>
    <n v="1000"/>
    <x v="0"/>
    <s v="New Accts"/>
    <x v="0"/>
    <x v="0"/>
  </r>
  <r>
    <d v="2000-09-25T00:00:00"/>
    <n v="6000"/>
    <x v="0"/>
    <s v="Teller"/>
    <x v="1"/>
    <x v="0"/>
  </r>
  <r>
    <d v="2000-09-25T00:00:00"/>
    <n v="12505"/>
    <x v="1"/>
    <s v="New Accts"/>
    <x v="1"/>
    <x v="0"/>
  </r>
  <r>
    <d v="2000-09-25T00:00:00"/>
    <n v="15208"/>
    <x v="1"/>
    <s v="New Accts"/>
    <x v="0"/>
    <x v="0"/>
  </r>
  <r>
    <d v="2000-09-25T00:00:00"/>
    <n v="12455"/>
    <x v="3"/>
    <s v="Teller"/>
    <x v="2"/>
    <x v="0"/>
  </r>
  <r>
    <d v="2000-09-25T00:00:00"/>
    <n v="32000"/>
    <x v="2"/>
    <s v="New Accts"/>
    <x v="0"/>
    <x v="1"/>
  </r>
  <r>
    <d v="2000-09-25T00:00:00"/>
    <n v="6762"/>
    <x v="2"/>
    <s v="New Accts"/>
    <x v="0"/>
    <x v="0"/>
  </r>
  <r>
    <d v="2000-09-25T00:00:00"/>
    <n v="10000"/>
    <x v="3"/>
    <s v="Teller"/>
    <x v="2"/>
    <x v="0"/>
  </r>
  <r>
    <d v="2000-09-25T00:00:00"/>
    <n v="600"/>
    <x v="2"/>
    <s v="New Accts"/>
    <x v="0"/>
    <x v="1"/>
  </r>
  <r>
    <d v="2000-09-25T00:00:00"/>
    <n v="50000"/>
    <x v="1"/>
    <s v="New Accts"/>
    <x v="2"/>
    <x v="0"/>
  </r>
  <r>
    <d v="2000-09-25T00:00:00"/>
    <n v="100"/>
    <x v="0"/>
    <s v="New Accts"/>
    <x v="0"/>
    <x v="1"/>
  </r>
  <r>
    <d v="2000-09-25T00:00:00"/>
    <n v="1000"/>
    <x v="0"/>
    <s v="New Accts"/>
    <x v="0"/>
    <x v="0"/>
  </r>
  <r>
    <d v="2000-09-25T00:00:00"/>
    <n v="6000"/>
    <x v="0"/>
    <s v="Teller"/>
    <x v="1"/>
    <x v="0"/>
  </r>
  <r>
    <d v="2000-09-25T00:00:00"/>
    <n v="12505"/>
    <x v="1"/>
    <s v="New Accts"/>
    <x v="1"/>
    <x v="0"/>
  </r>
  <r>
    <d v="2000-09-25T00:00:00"/>
    <n v="3434"/>
    <x v="0"/>
    <s v="New Accts"/>
    <x v="0"/>
    <x v="1"/>
  </r>
  <r>
    <d v="2000-09-26T00:00:00"/>
    <n v="5000"/>
    <x v="2"/>
    <s v="New Accts"/>
    <x v="1"/>
    <x v="0"/>
  </r>
  <r>
    <d v="2000-09-26T00:00:00"/>
    <n v="4623"/>
    <x v="2"/>
    <s v="New Accts"/>
    <x v="2"/>
    <x v="0"/>
  </r>
  <r>
    <d v="2000-09-26T00:00:00"/>
    <n v="5879"/>
    <x v="0"/>
    <s v="New Accts"/>
    <x v="0"/>
    <x v="1"/>
  </r>
  <r>
    <d v="2000-09-26T00:00:00"/>
    <n v="3171"/>
    <x v="0"/>
    <s v="New Accts"/>
    <x v="1"/>
    <x v="0"/>
  </r>
  <r>
    <d v="2000-09-26T00:00:00"/>
    <n v="4000"/>
    <x v="2"/>
    <s v="New Accts"/>
    <x v="0"/>
    <x v="1"/>
  </r>
  <r>
    <d v="2000-09-26T00:00:00"/>
    <n v="2000"/>
    <x v="3"/>
    <s v="New Accts"/>
    <x v="1"/>
    <x v="0"/>
  </r>
  <r>
    <d v="2000-09-26T00:00:00"/>
    <n v="90000"/>
    <x v="1"/>
    <s v="New Accts"/>
    <x v="0"/>
    <x v="0"/>
  </r>
  <r>
    <d v="2000-09-26T00:00:00"/>
    <n v="124"/>
    <x v="0"/>
    <s v="Teller"/>
    <x v="0"/>
    <x v="0"/>
  </r>
  <r>
    <d v="2000-09-26T00:00:00"/>
    <n v="400"/>
    <x v="0"/>
    <s v="Teller"/>
    <x v="0"/>
    <x v="0"/>
  </r>
  <r>
    <d v="2000-09-26T00:00:00"/>
    <n v="100"/>
    <x v="0"/>
    <s v="New Accts"/>
    <x v="0"/>
    <x v="0"/>
  </r>
  <r>
    <d v="2000-09-26T00:00:00"/>
    <n v="25000"/>
    <x v="1"/>
    <s v="New Accts"/>
    <x v="1"/>
    <x v="0"/>
  </r>
  <r>
    <d v="2000-09-26T00:00:00"/>
    <n v="17000"/>
    <x v="1"/>
    <s v="Teller"/>
    <x v="0"/>
    <x v="0"/>
  </r>
  <r>
    <d v="2000-09-26T00:00:00"/>
    <n v="400"/>
    <x v="0"/>
    <s v="New Accts"/>
    <x v="0"/>
    <x v="0"/>
  </r>
  <r>
    <d v="2000-09-26T00:00:00"/>
    <n v="1325"/>
    <x v="0"/>
    <s v="New Accts"/>
    <x v="0"/>
    <x v="1"/>
  </r>
  <r>
    <d v="2000-09-26T00:00:00"/>
    <n v="100"/>
    <x v="0"/>
    <s v="New Accts"/>
    <x v="0"/>
    <x v="0"/>
  </r>
  <r>
    <d v="2000-09-26T00:00:00"/>
    <n v="250"/>
    <x v="2"/>
    <s v="New Accts"/>
    <x v="2"/>
    <x v="0"/>
  </r>
  <r>
    <d v="2000-09-27T00:00:00"/>
    <n v="15000"/>
    <x v="1"/>
    <s v="New Accts"/>
    <x v="0"/>
    <x v="0"/>
  </r>
  <r>
    <d v="2000-09-27T00:00:00"/>
    <n v="7277"/>
    <x v="3"/>
    <s v="New Accts"/>
    <x v="2"/>
    <x v="0"/>
  </r>
  <r>
    <d v="2000-09-27T00:00:00"/>
    <n v="100"/>
    <x v="0"/>
    <s v="New Accts"/>
    <x v="0"/>
    <x v="0"/>
  </r>
  <r>
    <d v="2000-09-27T00:00:00"/>
    <n v="1000"/>
    <x v="0"/>
    <s v="New Accts"/>
    <x v="0"/>
    <x v="0"/>
  </r>
  <r>
    <d v="2000-09-27T00:00:00"/>
    <n v="6000"/>
    <x v="0"/>
    <s v="Teller"/>
    <x v="1"/>
    <x v="0"/>
  </r>
  <r>
    <d v="2000-09-27T00:00:00"/>
    <n v="12505"/>
    <x v="1"/>
    <s v="New Accts"/>
    <x v="1"/>
    <x v="0"/>
  </r>
  <r>
    <d v="2000-09-27T00:00:00"/>
    <n v="3434"/>
    <x v="0"/>
    <s v="New Accts"/>
    <x v="0"/>
    <x v="0"/>
  </r>
  <r>
    <d v="2000-09-27T00:00:00"/>
    <n v="5000"/>
    <x v="2"/>
    <s v="New Accts"/>
    <x v="1"/>
    <x v="0"/>
  </r>
  <r>
    <d v="2000-09-27T00:00:00"/>
    <n v="15984"/>
    <x v="2"/>
    <s v="New Accts"/>
    <x v="2"/>
    <x v="1"/>
  </r>
  <r>
    <d v="2000-09-28T00:00:00"/>
    <n v="5879"/>
    <x v="0"/>
    <s v="New Accts"/>
    <x v="0"/>
    <x v="1"/>
  </r>
  <r>
    <d v="2000-09-28T00:00:00"/>
    <n v="3171"/>
    <x v="0"/>
    <s v="New Accts"/>
    <x v="1"/>
    <x v="0"/>
  </r>
  <r>
    <d v="2000-09-28T00:00:00"/>
    <n v="4000"/>
    <x v="2"/>
    <s v="New Accts"/>
    <x v="0"/>
    <x v="1"/>
  </r>
  <r>
    <d v="2000-09-28T00:00:00"/>
    <n v="2000"/>
    <x v="3"/>
    <s v="New Accts"/>
    <x v="1"/>
    <x v="0"/>
  </r>
  <r>
    <d v="2000-09-28T00:00:00"/>
    <n v="14548"/>
    <x v="1"/>
    <s v="New Accts"/>
    <x v="0"/>
    <x v="0"/>
  </r>
  <r>
    <d v="2000-09-28T00:00:00"/>
    <n v="240"/>
    <x v="0"/>
    <s v="New Accts"/>
    <x v="0"/>
    <x v="0"/>
  </r>
  <r>
    <d v="2000-09-28T00:00:00"/>
    <n v="25000"/>
    <x v="2"/>
    <s v="New Accts"/>
    <x v="2"/>
    <x v="0"/>
  </r>
  <r>
    <d v="2000-09-29T00:00:00"/>
    <n v="90000"/>
    <x v="1"/>
    <s v="New Accts"/>
    <x v="0"/>
    <x v="0"/>
  </r>
  <r>
    <d v="2000-09-29T00:00:00"/>
    <n v="124"/>
    <x v="0"/>
    <s v="Teller"/>
    <x v="0"/>
    <x v="0"/>
  </r>
  <r>
    <d v="2000-09-29T00:00:00"/>
    <n v="400"/>
    <x v="0"/>
    <s v="Teller"/>
    <x v="0"/>
    <x v="0"/>
  </r>
  <r>
    <d v="2000-09-29T00:00:00"/>
    <n v="100"/>
    <x v="0"/>
    <s v="New Accts"/>
    <x v="0"/>
    <x v="0"/>
  </r>
  <r>
    <d v="2000-09-29T00:00:00"/>
    <n v="14644"/>
    <x v="1"/>
    <s v="New Accts"/>
    <x v="1"/>
    <x v="1"/>
  </r>
  <r>
    <d v="2000-09-29T00:00:00"/>
    <n v="11000"/>
    <x v="1"/>
    <s v="New Accts"/>
    <x v="0"/>
    <x v="1"/>
  </r>
  <r>
    <d v="2000-09-29T00:00:00"/>
    <n v="2000"/>
    <x v="1"/>
    <s v="New Accts"/>
    <x v="0"/>
    <x v="1"/>
  </r>
  <r>
    <d v="2000-09-29T00:00:00"/>
    <n v="4535"/>
    <x v="0"/>
    <s v="New Accts"/>
    <x v="2"/>
    <x v="0"/>
  </r>
  <r>
    <d v="2000-09-29T00:00:00"/>
    <n v="7000"/>
    <x v="3"/>
    <s v="New Accts"/>
    <x v="2"/>
    <x v="0"/>
  </r>
  <r>
    <d v="2000-09-29T00:00:00"/>
    <n v="12000"/>
    <x v="0"/>
    <s v="New Accts"/>
    <x v="0"/>
    <x v="0"/>
  </r>
  <r>
    <d v="2000-09-29T00:00:00"/>
    <n v="13500"/>
    <x v="1"/>
    <s v="New Accts"/>
    <x v="2"/>
    <x v="0"/>
  </r>
  <r>
    <d v="2000-09-29T00:00:00"/>
    <n v="4535"/>
    <x v="0"/>
    <s v="New Accts"/>
    <x v="2"/>
    <x v="1"/>
  </r>
  <r>
    <d v="2000-09-29T00:00:00"/>
    <n v="1946"/>
    <x v="0"/>
    <s v="New Accts"/>
    <x v="0"/>
    <x v="1"/>
  </r>
  <r>
    <d v="2000-09-29T00:00:00"/>
    <n v="1946"/>
    <x v="0"/>
    <s v="New Accts"/>
    <x v="0"/>
    <x v="0"/>
  </r>
  <r>
    <d v="2000-09-29T00:00:00"/>
    <n v="1000"/>
    <x v="0"/>
    <s v="New Accts"/>
    <x v="0"/>
    <x v="0"/>
  </r>
  <r>
    <d v="2000-09-29T00:00:00"/>
    <n v="4000"/>
    <x v="0"/>
    <s v="Teller"/>
    <x v="2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50">
  <r>
    <x v="0"/>
    <x v="0"/>
  </r>
  <r>
    <x v="1"/>
    <x v="1"/>
  </r>
  <r>
    <x v="1"/>
    <x v="0"/>
  </r>
  <r>
    <x v="1"/>
    <x v="0"/>
  </r>
  <r>
    <x v="1"/>
    <x v="0"/>
  </r>
  <r>
    <x v="2"/>
    <x v="0"/>
  </r>
  <r>
    <x v="2"/>
    <x v="0"/>
  </r>
  <r>
    <x v="2"/>
    <x v="0"/>
  </r>
  <r>
    <x v="0"/>
    <x v="0"/>
  </r>
  <r>
    <x v="0"/>
    <x v="0"/>
  </r>
  <r>
    <x v="2"/>
    <x v="0"/>
  </r>
  <r>
    <x v="3"/>
    <x v="0"/>
  </r>
  <r>
    <x v="1"/>
    <x v="0"/>
  </r>
  <r>
    <x v="2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2"/>
    <x v="0"/>
  </r>
  <r>
    <x v="1"/>
    <x v="0"/>
  </r>
  <r>
    <x v="0"/>
    <x v="0"/>
  </r>
  <r>
    <x v="0"/>
    <x v="0"/>
  </r>
  <r>
    <x v="0"/>
    <x v="0"/>
  </r>
  <r>
    <x v="2"/>
    <x v="0"/>
  </r>
  <r>
    <x v="2"/>
    <x v="0"/>
  </r>
  <r>
    <x v="0"/>
    <x v="0"/>
  </r>
  <r>
    <x v="3"/>
    <x v="0"/>
  </r>
  <r>
    <x v="1"/>
    <x v="0"/>
  </r>
  <r>
    <x v="0"/>
    <x v="0"/>
  </r>
  <r>
    <x v="2"/>
    <x v="1"/>
  </r>
  <r>
    <x v="1"/>
    <x v="0"/>
  </r>
  <r>
    <x v="1"/>
    <x v="0"/>
  </r>
  <r>
    <x v="3"/>
    <x v="1"/>
  </r>
  <r>
    <x v="1"/>
    <x v="0"/>
  </r>
  <r>
    <x v="0"/>
    <x v="0"/>
  </r>
  <r>
    <x v="1"/>
    <x v="1"/>
  </r>
  <r>
    <x v="1"/>
    <x v="1"/>
  </r>
  <r>
    <x v="2"/>
    <x v="1"/>
  </r>
  <r>
    <x v="0"/>
    <x v="1"/>
  </r>
  <r>
    <x v="1"/>
    <x v="1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1"/>
    <x v="1"/>
  </r>
  <r>
    <x v="3"/>
    <x v="0"/>
  </r>
  <r>
    <x v="0"/>
    <x v="0"/>
  </r>
  <r>
    <x v="1"/>
    <x v="0"/>
  </r>
  <r>
    <x v="1"/>
    <x v="0"/>
  </r>
  <r>
    <x v="1"/>
    <x v="0"/>
  </r>
  <r>
    <x v="2"/>
    <x v="0"/>
  </r>
  <r>
    <x v="1"/>
    <x v="0"/>
  </r>
  <r>
    <x v="0"/>
    <x v="1"/>
  </r>
  <r>
    <x v="0"/>
    <x v="1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3"/>
    <x v="1"/>
  </r>
  <r>
    <x v="2"/>
    <x v="1"/>
  </r>
  <r>
    <x v="2"/>
    <x v="0"/>
  </r>
  <r>
    <x v="3"/>
    <x v="1"/>
  </r>
  <r>
    <x v="2"/>
    <x v="0"/>
  </r>
  <r>
    <x v="2"/>
    <x v="0"/>
  </r>
  <r>
    <x v="1"/>
    <x v="1"/>
  </r>
  <r>
    <x v="0"/>
    <x v="0"/>
  </r>
  <r>
    <x v="0"/>
    <x v="0"/>
  </r>
  <r>
    <x v="2"/>
    <x v="0"/>
  </r>
  <r>
    <x v="3"/>
    <x v="0"/>
  </r>
  <r>
    <x v="1"/>
    <x v="0"/>
  </r>
  <r>
    <x v="0"/>
    <x v="0"/>
  </r>
  <r>
    <x v="2"/>
    <x v="1"/>
  </r>
  <r>
    <x v="1"/>
    <x v="0"/>
  </r>
  <r>
    <x v="1"/>
    <x v="0"/>
  </r>
  <r>
    <x v="0"/>
    <x v="0"/>
  </r>
  <r>
    <x v="2"/>
    <x v="0"/>
  </r>
  <r>
    <x v="1"/>
    <x v="0"/>
  </r>
  <r>
    <x v="0"/>
    <x v="0"/>
  </r>
  <r>
    <x v="1"/>
    <x v="0"/>
  </r>
  <r>
    <x v="1"/>
    <x v="0"/>
  </r>
  <r>
    <x v="1"/>
    <x v="1"/>
  </r>
  <r>
    <x v="2"/>
    <x v="1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2"/>
    <x v="0"/>
  </r>
  <r>
    <x v="0"/>
    <x v="0"/>
  </r>
  <r>
    <x v="1"/>
    <x v="0"/>
  </r>
  <r>
    <x v="3"/>
    <x v="0"/>
  </r>
  <r>
    <x v="0"/>
    <x v="1"/>
  </r>
  <r>
    <x v="1"/>
    <x v="0"/>
  </r>
  <r>
    <x v="0"/>
    <x v="0"/>
  </r>
  <r>
    <x v="2"/>
    <x v="0"/>
  </r>
  <r>
    <x v="1"/>
    <x v="0"/>
  </r>
  <r>
    <x v="0"/>
    <x v="0"/>
  </r>
  <r>
    <x v="0"/>
    <x v="0"/>
  </r>
  <r>
    <x v="2"/>
    <x v="1"/>
  </r>
  <r>
    <x v="0"/>
    <x v="0"/>
  </r>
  <r>
    <x v="1"/>
    <x v="0"/>
  </r>
  <r>
    <x v="0"/>
    <x v="0"/>
  </r>
  <r>
    <x v="2"/>
    <x v="0"/>
  </r>
  <r>
    <x v="0"/>
    <x v="0"/>
  </r>
  <r>
    <x v="0"/>
    <x v="0"/>
  </r>
  <r>
    <x v="0"/>
    <x v="0"/>
  </r>
  <r>
    <x v="0"/>
    <x v="1"/>
  </r>
  <r>
    <x v="1"/>
    <x v="0"/>
  </r>
  <r>
    <x v="0"/>
    <x v="0"/>
  </r>
  <r>
    <x v="0"/>
    <x v="0"/>
  </r>
  <r>
    <x v="2"/>
    <x v="0"/>
  </r>
  <r>
    <x v="2"/>
    <x v="0"/>
  </r>
  <r>
    <x v="0"/>
    <x v="0"/>
  </r>
  <r>
    <x v="3"/>
    <x v="0"/>
  </r>
  <r>
    <x v="0"/>
    <x v="0"/>
  </r>
  <r>
    <x v="2"/>
    <x v="0"/>
  </r>
  <r>
    <x v="1"/>
    <x v="0"/>
  </r>
  <r>
    <x v="0"/>
    <x v="0"/>
  </r>
  <r>
    <x v="2"/>
    <x v="0"/>
  </r>
  <r>
    <x v="1"/>
    <x v="0"/>
  </r>
  <r>
    <x v="0"/>
    <x v="0"/>
  </r>
  <r>
    <x v="0"/>
    <x v="0"/>
  </r>
  <r>
    <x v="0"/>
    <x v="0"/>
  </r>
  <r>
    <x v="2"/>
    <x v="0"/>
  </r>
  <r>
    <x v="2"/>
    <x v="0"/>
  </r>
  <r>
    <x v="0"/>
    <x v="0"/>
  </r>
  <r>
    <x v="3"/>
    <x v="1"/>
  </r>
  <r>
    <x v="0"/>
    <x v="0"/>
  </r>
  <r>
    <x v="1"/>
    <x v="0"/>
  </r>
  <r>
    <x v="1"/>
    <x v="0"/>
  </r>
  <r>
    <x v="2"/>
    <x v="1"/>
  </r>
  <r>
    <x v="1"/>
    <x v="0"/>
  </r>
  <r>
    <x v="0"/>
    <x v="1"/>
  </r>
  <r>
    <x v="0"/>
    <x v="1"/>
  </r>
  <r>
    <x v="0"/>
    <x v="0"/>
  </r>
  <r>
    <x v="1"/>
    <x v="0"/>
  </r>
  <r>
    <x v="1"/>
    <x v="1"/>
  </r>
  <r>
    <x v="0"/>
    <x v="0"/>
  </r>
  <r>
    <x v="0"/>
    <x v="0"/>
  </r>
  <r>
    <x v="0"/>
    <x v="0"/>
  </r>
  <r>
    <x v="2"/>
    <x v="1"/>
  </r>
  <r>
    <x v="0"/>
    <x v="0"/>
  </r>
  <r>
    <x v="0"/>
    <x v="0"/>
  </r>
  <r>
    <x v="0"/>
    <x v="0"/>
  </r>
  <r>
    <x v="2"/>
    <x v="0"/>
  </r>
  <r>
    <x v="2"/>
    <x v="0"/>
  </r>
  <r>
    <x v="0"/>
    <x v="0"/>
  </r>
  <r>
    <x v="3"/>
    <x v="1"/>
  </r>
  <r>
    <x v="1"/>
    <x v="0"/>
  </r>
  <r>
    <x v="2"/>
    <x v="0"/>
  </r>
  <r>
    <x v="1"/>
    <x v="0"/>
  </r>
  <r>
    <x v="2"/>
    <x v="0"/>
  </r>
  <r>
    <x v="2"/>
    <x v="0"/>
  </r>
  <r>
    <x v="0"/>
    <x v="0"/>
  </r>
  <r>
    <x v="3"/>
    <x v="1"/>
  </r>
  <r>
    <x v="1"/>
    <x v="0"/>
  </r>
  <r>
    <x v="2"/>
    <x v="0"/>
  </r>
  <r>
    <x v="1"/>
    <x v="0"/>
  </r>
  <r>
    <x v="0"/>
    <x v="0"/>
  </r>
  <r>
    <x v="2"/>
    <x v="0"/>
  </r>
  <r>
    <x v="1"/>
    <x v="0"/>
  </r>
  <r>
    <x v="2"/>
    <x v="0"/>
  </r>
  <r>
    <x v="1"/>
    <x v="0"/>
  </r>
  <r>
    <x v="0"/>
    <x v="0"/>
  </r>
  <r>
    <x v="3"/>
    <x v="0"/>
  </r>
  <r>
    <x v="0"/>
    <x v="0"/>
  </r>
  <r>
    <x v="1"/>
    <x v="0"/>
  </r>
  <r>
    <x v="2"/>
    <x v="0"/>
  </r>
  <r>
    <x v="2"/>
    <x v="1"/>
  </r>
  <r>
    <x v="0"/>
    <x v="0"/>
  </r>
  <r>
    <x v="1"/>
    <x v="0"/>
  </r>
  <r>
    <x v="1"/>
    <x v="1"/>
  </r>
  <r>
    <x v="0"/>
    <x v="0"/>
  </r>
  <r>
    <x v="0"/>
    <x v="0"/>
  </r>
  <r>
    <x v="0"/>
    <x v="0"/>
  </r>
  <r>
    <x v="1"/>
    <x v="0"/>
  </r>
  <r>
    <x v="3"/>
    <x v="1"/>
  </r>
  <r>
    <x v="2"/>
    <x v="0"/>
  </r>
  <r>
    <x v="2"/>
    <x v="0"/>
  </r>
  <r>
    <x v="3"/>
    <x v="1"/>
  </r>
  <r>
    <x v="2"/>
    <x v="0"/>
  </r>
  <r>
    <x v="1"/>
    <x v="0"/>
  </r>
  <r>
    <x v="0"/>
    <x v="0"/>
  </r>
  <r>
    <x v="0"/>
    <x v="0"/>
  </r>
  <r>
    <x v="0"/>
    <x v="1"/>
  </r>
  <r>
    <x v="1"/>
    <x v="0"/>
  </r>
  <r>
    <x v="0"/>
    <x v="0"/>
  </r>
  <r>
    <x v="2"/>
    <x v="0"/>
  </r>
  <r>
    <x v="2"/>
    <x v="0"/>
  </r>
  <r>
    <x v="0"/>
    <x v="0"/>
  </r>
  <r>
    <x v="0"/>
    <x v="0"/>
  </r>
  <r>
    <x v="2"/>
    <x v="0"/>
  </r>
  <r>
    <x v="3"/>
    <x v="0"/>
  </r>
  <r>
    <x v="1"/>
    <x v="0"/>
  </r>
  <r>
    <x v="1"/>
    <x v="1"/>
  </r>
  <r>
    <x v="0"/>
    <x v="1"/>
  </r>
  <r>
    <x v="1"/>
    <x v="0"/>
  </r>
  <r>
    <x v="0"/>
    <x v="0"/>
  </r>
  <r>
    <x v="2"/>
    <x v="0"/>
  </r>
  <r>
    <x v="1"/>
    <x v="0"/>
  </r>
  <r>
    <x v="0"/>
    <x v="0"/>
  </r>
  <r>
    <x v="0"/>
    <x v="0"/>
  </r>
  <r>
    <x v="0"/>
    <x v="0"/>
  </r>
  <r>
    <x v="2"/>
    <x v="1"/>
  </r>
  <r>
    <x v="1"/>
    <x v="0"/>
  </r>
  <r>
    <x v="2"/>
    <x v="0"/>
  </r>
  <r>
    <x v="2"/>
    <x v="0"/>
  </r>
  <r>
    <x v="0"/>
    <x v="0"/>
  </r>
  <r>
    <x v="2"/>
    <x v="0"/>
  </r>
  <r>
    <x v="1"/>
    <x v="0"/>
  </r>
  <r>
    <x v="0"/>
    <x v="0"/>
  </r>
  <r>
    <x v="3"/>
    <x v="0"/>
  </r>
  <r>
    <x v="0"/>
    <x v="0"/>
  </r>
  <r>
    <x v="1"/>
    <x v="0"/>
  </r>
  <r>
    <x v="2"/>
    <x v="0"/>
  </r>
  <r>
    <x v="2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2"/>
    <x v="0"/>
  </r>
  <r>
    <x v="0"/>
    <x v="0"/>
  </r>
  <r>
    <x v="0"/>
    <x v="0"/>
  </r>
  <r>
    <x v="3"/>
    <x v="0"/>
  </r>
  <r>
    <x v="0"/>
    <x v="0"/>
  </r>
  <r>
    <x v="2"/>
    <x v="0"/>
  </r>
  <r>
    <x v="1"/>
    <x v="0"/>
  </r>
  <r>
    <x v="0"/>
    <x v="0"/>
  </r>
  <r>
    <x v="2"/>
    <x v="0"/>
  </r>
  <r>
    <x v="1"/>
    <x v="0"/>
  </r>
  <r>
    <x v="0"/>
    <x v="0"/>
  </r>
  <r>
    <x v="0"/>
    <x v="0"/>
  </r>
  <r>
    <x v="0"/>
    <x v="0"/>
  </r>
  <r>
    <x v="2"/>
    <x v="0"/>
  </r>
  <r>
    <x v="2"/>
    <x v="0"/>
  </r>
  <r>
    <x v="0"/>
    <x v="0"/>
  </r>
  <r>
    <x v="1"/>
    <x v="1"/>
  </r>
  <r>
    <x v="0"/>
    <x v="0"/>
  </r>
  <r>
    <x v="0"/>
    <x v="0"/>
  </r>
  <r>
    <x v="1"/>
    <x v="0"/>
  </r>
  <r>
    <x v="1"/>
    <x v="1"/>
  </r>
  <r>
    <x v="0"/>
    <x v="0"/>
  </r>
  <r>
    <x v="0"/>
    <x v="0"/>
  </r>
  <r>
    <x v="0"/>
    <x v="0"/>
  </r>
  <r>
    <x v="1"/>
    <x v="0"/>
  </r>
  <r>
    <x v="3"/>
    <x v="1"/>
  </r>
  <r>
    <x v="2"/>
    <x v="0"/>
  </r>
  <r>
    <x v="2"/>
    <x v="0"/>
  </r>
  <r>
    <x v="3"/>
    <x v="1"/>
  </r>
  <r>
    <x v="2"/>
    <x v="0"/>
  </r>
  <r>
    <x v="0"/>
    <x v="0"/>
  </r>
  <r>
    <x v="0"/>
    <x v="0"/>
  </r>
  <r>
    <x v="3"/>
    <x v="0"/>
  </r>
  <r>
    <x v="0"/>
    <x v="0"/>
  </r>
  <r>
    <x v="2"/>
    <x v="0"/>
  </r>
  <r>
    <x v="1"/>
    <x v="0"/>
  </r>
  <r>
    <x v="0"/>
    <x v="0"/>
  </r>
  <r>
    <x v="2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1"/>
  </r>
  <r>
    <x v="0"/>
    <x v="0"/>
  </r>
  <r>
    <x v="0"/>
    <x v="0"/>
  </r>
  <r>
    <x v="0"/>
    <x v="0"/>
  </r>
  <r>
    <x v="1"/>
    <x v="0"/>
  </r>
  <r>
    <x v="1"/>
    <x v="1"/>
  </r>
  <r>
    <x v="2"/>
    <x v="0"/>
  </r>
  <r>
    <x v="2"/>
    <x v="0"/>
  </r>
  <r>
    <x v="3"/>
    <x v="1"/>
  </r>
  <r>
    <x v="2"/>
    <x v="0"/>
  </r>
  <r>
    <x v="1"/>
    <x v="0"/>
  </r>
  <r>
    <x v="0"/>
    <x v="0"/>
  </r>
  <r>
    <x v="0"/>
    <x v="0"/>
  </r>
  <r>
    <x v="0"/>
    <x v="1"/>
  </r>
  <r>
    <x v="1"/>
    <x v="0"/>
  </r>
  <r>
    <x v="1"/>
    <x v="0"/>
  </r>
  <r>
    <x v="3"/>
    <x v="1"/>
  </r>
  <r>
    <x v="2"/>
    <x v="0"/>
  </r>
  <r>
    <x v="2"/>
    <x v="0"/>
  </r>
  <r>
    <x v="3"/>
    <x v="1"/>
  </r>
  <r>
    <x v="2"/>
    <x v="0"/>
  </r>
  <r>
    <x v="1"/>
    <x v="0"/>
  </r>
  <r>
    <x v="0"/>
    <x v="0"/>
  </r>
  <r>
    <x v="0"/>
    <x v="0"/>
  </r>
  <r>
    <x v="0"/>
    <x v="1"/>
  </r>
  <r>
    <x v="1"/>
    <x v="0"/>
  </r>
  <r>
    <x v="0"/>
    <x v="0"/>
  </r>
  <r>
    <x v="2"/>
    <x v="0"/>
  </r>
  <r>
    <x v="2"/>
    <x v="0"/>
  </r>
  <r>
    <x v="0"/>
    <x v="0"/>
  </r>
  <r>
    <x v="0"/>
    <x v="0"/>
  </r>
  <r>
    <x v="2"/>
    <x v="0"/>
  </r>
  <r>
    <x v="3"/>
    <x v="0"/>
  </r>
  <r>
    <x v="1"/>
    <x v="0"/>
  </r>
  <r>
    <x v="0"/>
    <x v="1"/>
  </r>
  <r>
    <x v="0"/>
    <x v="1"/>
  </r>
  <r>
    <x v="0"/>
    <x v="0"/>
  </r>
  <r>
    <x v="1"/>
    <x v="0"/>
  </r>
  <r>
    <x v="1"/>
    <x v="1"/>
  </r>
  <r>
    <x v="0"/>
    <x v="0"/>
  </r>
  <r>
    <x v="0"/>
    <x v="0"/>
  </r>
  <r>
    <x v="0"/>
    <x v="0"/>
  </r>
  <r>
    <x v="2"/>
    <x v="0"/>
  </r>
  <r>
    <x v="1"/>
    <x v="0"/>
  </r>
  <r>
    <x v="3"/>
    <x v="0"/>
  </r>
  <r>
    <x v="0"/>
    <x v="0"/>
  </r>
  <r>
    <x v="0"/>
    <x v="0"/>
  </r>
  <r>
    <x v="0"/>
    <x v="1"/>
  </r>
  <r>
    <x v="1"/>
    <x v="0"/>
  </r>
  <r>
    <x v="0"/>
    <x v="0"/>
  </r>
  <r>
    <x v="2"/>
    <x v="0"/>
  </r>
  <r>
    <x v="2"/>
    <x v="0"/>
  </r>
  <r>
    <x v="0"/>
    <x v="0"/>
  </r>
  <r>
    <x v="0"/>
    <x v="0"/>
  </r>
  <r>
    <x v="2"/>
    <x v="0"/>
  </r>
  <r>
    <x v="3"/>
    <x v="0"/>
  </r>
  <r>
    <x v="1"/>
    <x v="0"/>
  </r>
  <r>
    <x v="0"/>
    <x v="0"/>
  </r>
  <r>
    <x v="2"/>
    <x v="0"/>
  </r>
  <r>
    <x v="1"/>
    <x v="0"/>
  </r>
  <r>
    <x v="0"/>
    <x v="1"/>
  </r>
  <r>
    <x v="0"/>
    <x v="1"/>
  </r>
  <r>
    <x v="0"/>
    <x v="0"/>
  </r>
  <r>
    <x v="1"/>
    <x v="0"/>
  </r>
  <r>
    <x v="1"/>
    <x v="0"/>
  </r>
  <r>
    <x v="1"/>
    <x v="0"/>
  </r>
  <r>
    <x v="0"/>
    <x v="0"/>
  </r>
  <r>
    <x v="3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I14:S20" firstHeaderRow="1" firstDataRow="3" firstDataCol="1"/>
  <pivotFields count="6">
    <pivotField numFmtId="169" showAll="0"/>
    <pivotField dataField="1" numFmtId="168" showAll="0"/>
    <pivotField axis="axisCol" showAll="0">
      <items count="5">
        <item x="1"/>
        <item x="0"/>
        <item x="3"/>
        <item x="2"/>
        <item t="default"/>
      </items>
    </pivotField>
    <pivotField showAll="0"/>
    <pivotField axis="axisRow" showAll="0">
      <items count="4">
        <item x="0"/>
        <item x="2"/>
        <item x="1"/>
        <item t="default"/>
      </items>
    </pivotField>
    <pivotField dataField="1" showAll="0">
      <items count="3">
        <item x="0"/>
        <item x="1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Fields count="2">
    <field x="2"/>
    <field x="-2"/>
  </colFields>
  <colItems count="1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 t="grand">
      <x/>
    </i>
    <i t="grand" i="1">
      <x/>
    </i>
  </colItems>
  <dataFields count="2">
    <dataField name="Sum of Amount" fld="1" baseField="0" baseItem="0"/>
    <dataField name="Count of Customer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5" cacheId="1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>
  <location ref="I22:J27" firstHeaderRow="1" firstDataRow="2" firstDataCol="1"/>
  <pivotFields count="2">
    <pivotField axis="axisRow" showAll="0">
      <items count="5">
        <item x="1"/>
        <item x="0"/>
        <item x="3"/>
        <item x="2"/>
        <item t="default"/>
      </items>
    </pivotField>
    <pivotField axis="axisCol" dataField="1" showAll="0">
      <items count="3">
        <item h="1" x="0"/>
        <item x="1"/>
        <item t="default"/>
      </items>
    </pivotField>
  </pivotFields>
  <rowFields count="1">
    <field x="0"/>
  </rowFields>
  <rowItems count="4">
    <i>
      <x/>
    </i>
    <i>
      <x v="1"/>
    </i>
    <i>
      <x v="2"/>
    </i>
    <i>
      <x v="3"/>
    </i>
  </rowItems>
  <colFields count="1">
    <field x="1"/>
  </colFields>
  <colItems count="1">
    <i>
      <x v="1"/>
    </i>
  </colItems>
  <dataFields count="1">
    <dataField name="Count of OpenedBy" fld="1" subtotal="count" baseField="0" baseItem="0"/>
  </dataFields>
  <formats count="2">
    <format dxfId="1">
      <pivotArea collapsedLevelsAreSubtotals="1" fieldPosition="0">
        <references count="1">
          <reference field="0" count="1">
            <x v="1"/>
          </reference>
        </references>
      </pivotArea>
    </format>
    <format dxfId="0">
      <pivotArea dataOnly="0" labelOnly="1" fieldPosition="0">
        <references count="1">
          <reference field="0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6" width="9.140625" customWidth="1"/>
    <col min="7" max="26" width="8" customWidth="1"/>
  </cols>
  <sheetData>
    <row r="1" spans="1:26" ht="1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" customHeight="1">
      <c r="A2" s="1"/>
      <c r="B2" s="1"/>
      <c r="C2" s="117"/>
      <c r="D2" s="118"/>
      <c r="E2" s="118"/>
      <c r="F2" s="11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1"/>
      <c r="B3" s="2" t="s">
        <v>0</v>
      </c>
      <c r="C3" s="120"/>
      <c r="D3" s="121"/>
      <c r="E3" s="121"/>
      <c r="F3" s="12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/>
      <c r="B4" s="2" t="s">
        <v>1</v>
      </c>
      <c r="C4" s="123"/>
      <c r="D4" s="121"/>
      <c r="E4" s="121"/>
      <c r="F4" s="12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" customHeight="1">
      <c r="A6" s="1"/>
      <c r="B6" s="3" t="s">
        <v>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4"/>
      <c r="B7" s="3" t="s">
        <v>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>
      <c r="A8" s="4"/>
      <c r="B8" s="1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>
      <c r="A9" s="4"/>
      <c r="B9" s="4" t="s">
        <v>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>
      <c r="A10" s="4"/>
      <c r="B10" s="4" t="s">
        <v>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>
      <c r="A11" s="4"/>
      <c r="B11" s="4" t="s">
        <v>6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" customHeight="1">
      <c r="A12" s="1"/>
      <c r="B12" s="4" t="s">
        <v>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" customHeight="1">
      <c r="A13" s="1"/>
      <c r="B13" s="4" t="s">
        <v>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C2:F2"/>
    <mergeCell ref="C3:F3"/>
    <mergeCell ref="C4:F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1000"/>
  <sheetViews>
    <sheetView workbookViewId="0">
      <selection activeCell="B25" sqref="B25"/>
    </sheetView>
  </sheetViews>
  <sheetFormatPr defaultColWidth="14.42578125" defaultRowHeight="15" customHeight="1"/>
  <cols>
    <col min="1" max="1" width="8" customWidth="1"/>
    <col min="2" max="2" width="20.140625" customWidth="1"/>
    <col min="3" max="3" width="14" hidden="1" customWidth="1"/>
    <col min="4" max="4" width="13.85546875" customWidth="1"/>
    <col min="5" max="5" width="28.5703125" customWidth="1"/>
    <col min="6" max="6" width="12" customWidth="1"/>
    <col min="7" max="26" width="8" customWidth="1"/>
  </cols>
  <sheetData>
    <row r="1" spans="1:21" ht="15" customHeight="1">
      <c r="A1" s="124" t="s">
        <v>9</v>
      </c>
      <c r="B1" s="125"/>
      <c r="C1" s="125"/>
      <c r="D1" s="125"/>
      <c r="E1" s="125"/>
      <c r="F1" s="125"/>
      <c r="G1" s="125"/>
      <c r="H1" s="125"/>
      <c r="I1" s="125"/>
    </row>
    <row r="2" spans="1:21" ht="15" customHeight="1">
      <c r="A2" s="124" t="s">
        <v>10</v>
      </c>
      <c r="B2" s="125"/>
      <c r="C2" s="125"/>
      <c r="D2" s="125"/>
      <c r="E2" s="125"/>
      <c r="F2" s="125"/>
      <c r="G2" s="125"/>
      <c r="H2" s="125"/>
      <c r="I2" s="125"/>
    </row>
    <row r="3" spans="1:21" ht="15" customHeight="1">
      <c r="A3" s="6" t="s">
        <v>11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ht="12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12" customHeight="1">
      <c r="A5" s="3" t="s">
        <v>12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12" customHeight="1">
      <c r="A6" s="3" t="s">
        <v>13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12" customHeight="1"/>
    <row r="8" spans="1:21" ht="12.75" customHeight="1">
      <c r="A8" s="7" t="s">
        <v>14</v>
      </c>
    </row>
    <row r="9" spans="1:21" ht="12.75" customHeight="1">
      <c r="A9" s="7" t="s">
        <v>15</v>
      </c>
    </row>
    <row r="10" spans="1:21" ht="12" customHeight="1"/>
    <row r="11" spans="1:21" ht="12" customHeight="1"/>
    <row r="12" spans="1:21" ht="12" customHeight="1"/>
    <row r="13" spans="1:21" ht="12.75" customHeight="1">
      <c r="A13" s="8" t="s">
        <v>16</v>
      </c>
      <c r="B13" s="9" t="s">
        <v>17</v>
      </c>
      <c r="C13" s="9" t="s">
        <v>18</v>
      </c>
      <c r="D13" s="9" t="s">
        <v>19</v>
      </c>
      <c r="E13" s="9" t="s">
        <v>20</v>
      </c>
      <c r="F13" s="10" t="s">
        <v>21</v>
      </c>
    </row>
    <row r="14" spans="1:21" ht="12" customHeight="1">
      <c r="A14" s="11">
        <v>1</v>
      </c>
      <c r="B14" s="12" t="s">
        <v>22</v>
      </c>
      <c r="C14" s="12" t="s">
        <v>23</v>
      </c>
      <c r="D14" s="12">
        <v>1350</v>
      </c>
      <c r="E14" s="12" t="s">
        <v>24</v>
      </c>
      <c r="F14" s="13">
        <v>1</v>
      </c>
      <c r="G14" s="109" t="s">
        <v>337</v>
      </c>
      <c r="H14">
        <f>QUARTILE($D$14:$D$63,1)</f>
        <v>20</v>
      </c>
    </row>
    <row r="15" spans="1:21" ht="12.75" hidden="1" customHeight="1">
      <c r="A15" s="11">
        <v>2</v>
      </c>
      <c r="B15" s="12" t="s">
        <v>25</v>
      </c>
      <c r="C15" s="12" t="s">
        <v>23</v>
      </c>
      <c r="D15" s="12">
        <v>40</v>
      </c>
      <c r="E15" s="14" t="s">
        <v>26</v>
      </c>
      <c r="F15" s="13">
        <v>1</v>
      </c>
      <c r="G15" s="109" t="s">
        <v>338</v>
      </c>
      <c r="H15">
        <f>QUARTILE($D$14:$D$63,3)</f>
        <v>60</v>
      </c>
    </row>
    <row r="16" spans="1:21" ht="12" hidden="1" customHeight="1">
      <c r="A16" s="11">
        <v>3</v>
      </c>
      <c r="B16" s="12" t="s">
        <v>27</v>
      </c>
      <c r="C16" s="12" t="s">
        <v>23</v>
      </c>
      <c r="D16" s="12">
        <v>15</v>
      </c>
      <c r="E16" s="12" t="s">
        <v>28</v>
      </c>
      <c r="F16" s="13">
        <v>1</v>
      </c>
    </row>
    <row r="17" spans="1:6" ht="12" hidden="1" customHeight="1">
      <c r="A17" s="11">
        <v>4</v>
      </c>
      <c r="B17" s="12" t="s">
        <v>29</v>
      </c>
      <c r="C17" s="12" t="s">
        <v>23</v>
      </c>
      <c r="D17" s="12">
        <v>45</v>
      </c>
      <c r="E17" s="12" t="s">
        <v>30</v>
      </c>
      <c r="F17" s="13">
        <v>1</v>
      </c>
    </row>
    <row r="18" spans="1:6" ht="12.75" hidden="1" customHeight="1">
      <c r="A18" s="11">
        <v>5</v>
      </c>
      <c r="B18" s="12" t="s">
        <v>31</v>
      </c>
      <c r="C18" s="12" t="s">
        <v>32</v>
      </c>
      <c r="D18" s="12">
        <v>20</v>
      </c>
      <c r="E18" s="14" t="s">
        <v>33</v>
      </c>
      <c r="F18" s="13">
        <v>1</v>
      </c>
    </row>
    <row r="19" spans="1:6" ht="12.75" hidden="1" customHeight="1">
      <c r="A19" s="11">
        <v>6</v>
      </c>
      <c r="B19" s="12" t="s">
        <v>25</v>
      </c>
      <c r="C19" s="12" t="s">
        <v>23</v>
      </c>
      <c r="D19" s="12">
        <v>30</v>
      </c>
      <c r="E19" s="14" t="s">
        <v>33</v>
      </c>
      <c r="F19" s="13">
        <v>1</v>
      </c>
    </row>
    <row r="20" spans="1:6" ht="12.75" hidden="1" customHeight="1">
      <c r="A20" s="11">
        <v>7</v>
      </c>
      <c r="B20" s="12" t="s">
        <v>31</v>
      </c>
      <c r="C20" s="12" t="s">
        <v>32</v>
      </c>
      <c r="D20" s="12">
        <v>40</v>
      </c>
      <c r="E20" s="14" t="s">
        <v>33</v>
      </c>
      <c r="F20" s="13">
        <v>1</v>
      </c>
    </row>
    <row r="21" spans="1:6" ht="12" hidden="1" customHeight="1">
      <c r="A21" s="11">
        <v>8</v>
      </c>
      <c r="B21" s="12" t="s">
        <v>34</v>
      </c>
      <c r="C21" s="12" t="s">
        <v>23</v>
      </c>
      <c r="D21" s="12">
        <v>70</v>
      </c>
      <c r="E21" s="12" t="s">
        <v>28</v>
      </c>
      <c r="F21" s="13">
        <v>1</v>
      </c>
    </row>
    <row r="22" spans="1:6" ht="12" hidden="1" customHeight="1">
      <c r="A22" s="11">
        <v>9</v>
      </c>
      <c r="B22" s="12" t="s">
        <v>35</v>
      </c>
      <c r="C22" s="12" t="s">
        <v>36</v>
      </c>
      <c r="D22" s="12">
        <v>285</v>
      </c>
      <c r="E22" s="12" t="s">
        <v>37</v>
      </c>
      <c r="F22" s="13">
        <v>1</v>
      </c>
    </row>
    <row r="23" spans="1:6" ht="12" hidden="1" customHeight="1">
      <c r="A23" s="11">
        <v>10</v>
      </c>
      <c r="B23" s="12" t="s">
        <v>38</v>
      </c>
      <c r="C23" s="12" t="s">
        <v>23</v>
      </c>
      <c r="D23" s="12">
        <v>15</v>
      </c>
      <c r="E23" s="12" t="s">
        <v>30</v>
      </c>
      <c r="F23" s="13">
        <v>1</v>
      </c>
    </row>
    <row r="24" spans="1:6" ht="12.75" hidden="1" customHeight="1">
      <c r="A24" s="11">
        <v>11</v>
      </c>
      <c r="B24" s="12" t="s">
        <v>39</v>
      </c>
      <c r="C24" s="12" t="s">
        <v>23</v>
      </c>
      <c r="D24" s="12">
        <v>15</v>
      </c>
      <c r="E24" s="14" t="s">
        <v>26</v>
      </c>
      <c r="F24" s="13">
        <v>1</v>
      </c>
    </row>
    <row r="25" spans="1:6" ht="12" customHeight="1">
      <c r="A25" s="11">
        <v>12</v>
      </c>
      <c r="B25" s="12" t="s">
        <v>22</v>
      </c>
      <c r="C25" s="12" t="s">
        <v>23</v>
      </c>
      <c r="D25" s="12">
        <v>60</v>
      </c>
      <c r="E25" s="12" t="s">
        <v>24</v>
      </c>
      <c r="F25" s="13">
        <v>1</v>
      </c>
    </row>
    <row r="26" spans="1:6" ht="12" hidden="1" customHeight="1">
      <c r="A26" s="11">
        <v>13</v>
      </c>
      <c r="B26" s="12" t="s">
        <v>40</v>
      </c>
      <c r="C26" s="12" t="s">
        <v>23</v>
      </c>
      <c r="D26" s="12">
        <v>70</v>
      </c>
      <c r="E26" s="12" t="s">
        <v>24</v>
      </c>
      <c r="F26" s="13">
        <v>1</v>
      </c>
    </row>
    <row r="27" spans="1:6" ht="12" hidden="1" customHeight="1">
      <c r="A27" s="11">
        <v>14</v>
      </c>
      <c r="B27" s="12" t="s">
        <v>41</v>
      </c>
      <c r="C27" s="12" t="s">
        <v>23</v>
      </c>
      <c r="D27" s="12">
        <v>55</v>
      </c>
      <c r="E27" s="12" t="s">
        <v>28</v>
      </c>
      <c r="F27" s="13">
        <v>1</v>
      </c>
    </row>
    <row r="28" spans="1:6" ht="12" hidden="1" customHeight="1">
      <c r="A28" s="11">
        <v>15</v>
      </c>
      <c r="B28" s="12" t="s">
        <v>42</v>
      </c>
      <c r="C28" s="12" t="s">
        <v>23</v>
      </c>
      <c r="D28" s="12">
        <v>15</v>
      </c>
      <c r="E28" s="12" t="s">
        <v>30</v>
      </c>
      <c r="F28" s="13">
        <v>1</v>
      </c>
    </row>
    <row r="29" spans="1:6" ht="12" customHeight="1">
      <c r="A29" s="11">
        <v>16</v>
      </c>
      <c r="B29" s="12" t="s">
        <v>22</v>
      </c>
      <c r="C29" s="12" t="s">
        <v>23</v>
      </c>
      <c r="D29" s="12">
        <v>60</v>
      </c>
      <c r="E29" s="12" t="s">
        <v>24</v>
      </c>
      <c r="F29" s="13">
        <v>1</v>
      </c>
    </row>
    <row r="30" spans="1:6" ht="12" hidden="1" customHeight="1">
      <c r="A30" s="11">
        <v>17</v>
      </c>
      <c r="B30" s="12" t="s">
        <v>43</v>
      </c>
      <c r="C30" s="12" t="s">
        <v>23</v>
      </c>
      <c r="D30" s="12">
        <v>40</v>
      </c>
      <c r="E30" s="12" t="s">
        <v>26</v>
      </c>
      <c r="F30" s="13">
        <v>1</v>
      </c>
    </row>
    <row r="31" spans="1:6" ht="12" hidden="1" customHeight="1">
      <c r="A31" s="11">
        <v>18</v>
      </c>
      <c r="B31" s="12" t="s">
        <v>41</v>
      </c>
      <c r="C31" s="12" t="s">
        <v>23</v>
      </c>
      <c r="D31" s="12">
        <v>15</v>
      </c>
      <c r="E31" s="12" t="s">
        <v>28</v>
      </c>
      <c r="F31" s="13">
        <v>1</v>
      </c>
    </row>
    <row r="32" spans="1:6" ht="12" hidden="1" customHeight="1">
      <c r="A32" s="11">
        <v>19</v>
      </c>
      <c r="B32" s="12" t="s">
        <v>44</v>
      </c>
      <c r="C32" s="12" t="s">
        <v>23</v>
      </c>
      <c r="D32" s="12">
        <v>1380</v>
      </c>
      <c r="E32" s="12" t="s">
        <v>24</v>
      </c>
      <c r="F32" s="13">
        <v>1</v>
      </c>
    </row>
    <row r="33" spans="1:6" ht="12" hidden="1" customHeight="1">
      <c r="A33" s="11">
        <v>20</v>
      </c>
      <c r="B33" s="12" t="s">
        <v>45</v>
      </c>
      <c r="C33" s="12" t="s">
        <v>23</v>
      </c>
      <c r="D33" s="12">
        <v>25</v>
      </c>
      <c r="E33" s="12" t="s">
        <v>28</v>
      </c>
      <c r="F33" s="13">
        <v>1</v>
      </c>
    </row>
    <row r="34" spans="1:6" ht="12" hidden="1" customHeight="1">
      <c r="A34" s="11">
        <v>21</v>
      </c>
      <c r="B34" s="12" t="s">
        <v>46</v>
      </c>
      <c r="C34" s="12" t="s">
        <v>23</v>
      </c>
      <c r="D34" s="12">
        <v>80</v>
      </c>
      <c r="E34" s="12" t="s">
        <v>24</v>
      </c>
      <c r="F34" s="13">
        <v>1</v>
      </c>
    </row>
    <row r="35" spans="1:6" ht="12" hidden="1" customHeight="1">
      <c r="A35" s="11">
        <v>22</v>
      </c>
      <c r="B35" s="12" t="s">
        <v>47</v>
      </c>
      <c r="C35" s="12" t="s">
        <v>23</v>
      </c>
      <c r="D35" s="12">
        <v>10</v>
      </c>
      <c r="E35" s="12" t="s">
        <v>28</v>
      </c>
      <c r="F35" s="13">
        <v>1</v>
      </c>
    </row>
    <row r="36" spans="1:6" ht="12" customHeight="1">
      <c r="A36" s="11">
        <v>23</v>
      </c>
      <c r="B36" s="12" t="s">
        <v>22</v>
      </c>
      <c r="C36" s="12" t="s">
        <v>23</v>
      </c>
      <c r="D36" s="12">
        <v>120</v>
      </c>
      <c r="E36" s="12" t="s">
        <v>24</v>
      </c>
      <c r="F36" s="13">
        <v>1</v>
      </c>
    </row>
    <row r="37" spans="1:6" ht="12.75" hidden="1" customHeight="1">
      <c r="A37" s="11">
        <v>24</v>
      </c>
      <c r="B37" s="12" t="s">
        <v>48</v>
      </c>
      <c r="C37" s="12" t="s">
        <v>32</v>
      </c>
      <c r="D37" s="12">
        <v>35</v>
      </c>
      <c r="E37" s="14" t="s">
        <v>49</v>
      </c>
      <c r="F37" s="13">
        <v>1</v>
      </c>
    </row>
    <row r="38" spans="1:6" ht="12.75" hidden="1" customHeight="1">
      <c r="A38" s="11">
        <v>25</v>
      </c>
      <c r="B38" s="12" t="s">
        <v>50</v>
      </c>
      <c r="C38" s="12" t="s">
        <v>36</v>
      </c>
      <c r="D38" s="12">
        <v>45</v>
      </c>
      <c r="E38" s="14" t="s">
        <v>49</v>
      </c>
      <c r="F38" s="13">
        <v>1</v>
      </c>
    </row>
    <row r="39" spans="1:6" ht="12" hidden="1" customHeight="1">
      <c r="A39" s="11">
        <v>26</v>
      </c>
      <c r="B39" s="12" t="s">
        <v>51</v>
      </c>
      <c r="C39" s="12" t="s">
        <v>23</v>
      </c>
      <c r="D39" s="12">
        <v>90</v>
      </c>
      <c r="E39" s="12" t="s">
        <v>28</v>
      </c>
      <c r="F39" s="13">
        <v>1</v>
      </c>
    </row>
    <row r="40" spans="1:6" ht="12" hidden="1" customHeight="1">
      <c r="A40" s="11">
        <v>27</v>
      </c>
      <c r="B40" s="12" t="s">
        <v>52</v>
      </c>
      <c r="C40" s="12" t="s">
        <v>32</v>
      </c>
      <c r="D40" s="12">
        <v>29</v>
      </c>
      <c r="E40" s="12" t="s">
        <v>24</v>
      </c>
      <c r="F40" s="13">
        <v>1</v>
      </c>
    </row>
    <row r="41" spans="1:6" ht="12" hidden="1" customHeight="1">
      <c r="A41" s="11">
        <v>28</v>
      </c>
      <c r="B41" s="12" t="s">
        <v>53</v>
      </c>
      <c r="C41" s="12" t="s">
        <v>23</v>
      </c>
      <c r="D41" s="12">
        <v>60</v>
      </c>
      <c r="E41" s="12" t="s">
        <v>30</v>
      </c>
      <c r="F41" s="13">
        <v>1</v>
      </c>
    </row>
    <row r="42" spans="1:6" ht="12.75" hidden="1" customHeight="1">
      <c r="A42" s="11">
        <v>29</v>
      </c>
      <c r="B42" s="12" t="s">
        <v>54</v>
      </c>
      <c r="C42" s="12" t="s">
        <v>23</v>
      </c>
      <c r="D42" s="12">
        <v>60</v>
      </c>
      <c r="E42" s="14" t="s">
        <v>37</v>
      </c>
      <c r="F42" s="13">
        <v>1</v>
      </c>
    </row>
    <row r="43" spans="1:6" ht="12.75" hidden="1" customHeight="1">
      <c r="A43" s="11">
        <v>30</v>
      </c>
      <c r="B43" s="12" t="s">
        <v>55</v>
      </c>
      <c r="C43" s="12" t="s">
        <v>23</v>
      </c>
      <c r="D43" s="12">
        <v>20</v>
      </c>
      <c r="E43" s="14" t="s">
        <v>37</v>
      </c>
      <c r="F43" s="13">
        <v>1</v>
      </c>
    </row>
    <row r="44" spans="1:6" ht="12" hidden="1" customHeight="1">
      <c r="A44" s="11">
        <v>31</v>
      </c>
      <c r="B44" s="12" t="s">
        <v>56</v>
      </c>
      <c r="C44" s="12" t="s">
        <v>23</v>
      </c>
      <c r="D44" s="12">
        <v>20</v>
      </c>
      <c r="E44" s="12" t="s">
        <v>30</v>
      </c>
      <c r="F44" s="13">
        <v>1</v>
      </c>
    </row>
    <row r="45" spans="1:6" ht="12" hidden="1" customHeight="1">
      <c r="A45" s="11">
        <v>32</v>
      </c>
      <c r="B45" s="12" t="s">
        <v>57</v>
      </c>
      <c r="C45" s="12" t="s">
        <v>23</v>
      </c>
      <c r="D45" s="12">
        <v>60</v>
      </c>
      <c r="E45" s="12" t="s">
        <v>30</v>
      </c>
      <c r="F45" s="13">
        <v>1</v>
      </c>
    </row>
    <row r="46" spans="1:6" ht="12" hidden="1" customHeight="1">
      <c r="A46" s="11">
        <v>33</v>
      </c>
      <c r="B46" s="12" t="s">
        <v>52</v>
      </c>
      <c r="C46" s="12" t="s">
        <v>32</v>
      </c>
      <c r="D46" s="12">
        <v>10</v>
      </c>
      <c r="E46" s="12" t="s">
        <v>24</v>
      </c>
      <c r="F46" s="13">
        <v>1</v>
      </c>
    </row>
    <row r="47" spans="1:6" ht="12.75" hidden="1" customHeight="1">
      <c r="A47" s="11">
        <v>34</v>
      </c>
      <c r="B47" s="12" t="s">
        <v>58</v>
      </c>
      <c r="C47" s="12" t="s">
        <v>32</v>
      </c>
      <c r="D47" s="12">
        <v>13</v>
      </c>
      <c r="E47" s="14" t="s">
        <v>26</v>
      </c>
      <c r="F47" s="13">
        <v>1</v>
      </c>
    </row>
    <row r="48" spans="1:6" ht="12" hidden="1" customHeight="1">
      <c r="A48" s="11">
        <v>35</v>
      </c>
      <c r="B48" s="12" t="s">
        <v>29</v>
      </c>
      <c r="C48" s="12" t="s">
        <v>23</v>
      </c>
      <c r="D48" s="12">
        <v>50</v>
      </c>
      <c r="E48" s="12" t="s">
        <v>30</v>
      </c>
      <c r="F48" s="13">
        <v>1</v>
      </c>
    </row>
    <row r="49" spans="1:6" ht="12.75" hidden="1" customHeight="1">
      <c r="A49" s="11">
        <v>36</v>
      </c>
      <c r="B49" s="12" t="s">
        <v>59</v>
      </c>
      <c r="C49" s="12" t="s">
        <v>23</v>
      </c>
      <c r="D49" s="12">
        <v>1380</v>
      </c>
      <c r="E49" s="14" t="s">
        <v>26</v>
      </c>
      <c r="F49" s="13">
        <v>1</v>
      </c>
    </row>
    <row r="50" spans="1:6" ht="12" hidden="1" customHeight="1">
      <c r="A50" s="11">
        <v>37</v>
      </c>
      <c r="B50" s="12" t="s">
        <v>60</v>
      </c>
      <c r="C50" s="12" t="s">
        <v>32</v>
      </c>
      <c r="D50" s="12">
        <v>30</v>
      </c>
      <c r="E50" s="12" t="s">
        <v>24</v>
      </c>
      <c r="F50" s="13">
        <v>1</v>
      </c>
    </row>
    <row r="51" spans="1:6" ht="12" hidden="1" customHeight="1">
      <c r="A51" s="11">
        <v>38</v>
      </c>
      <c r="B51" s="12" t="s">
        <v>61</v>
      </c>
      <c r="C51" s="12" t="s">
        <v>32</v>
      </c>
      <c r="D51" s="12">
        <v>30</v>
      </c>
      <c r="E51" s="12" t="s">
        <v>24</v>
      </c>
      <c r="F51" s="13">
        <v>1</v>
      </c>
    </row>
    <row r="52" spans="1:6" ht="12" hidden="1" customHeight="1">
      <c r="A52" s="11">
        <v>39</v>
      </c>
      <c r="B52" s="12" t="s">
        <v>62</v>
      </c>
      <c r="C52" s="12" t="s">
        <v>23</v>
      </c>
      <c r="D52" s="12">
        <v>20</v>
      </c>
      <c r="E52" s="12" t="s">
        <v>28</v>
      </c>
      <c r="F52" s="13">
        <v>1</v>
      </c>
    </row>
    <row r="53" spans="1:6" ht="12.75" hidden="1" customHeight="1">
      <c r="A53" s="11">
        <v>40</v>
      </c>
      <c r="B53" s="12" t="s">
        <v>63</v>
      </c>
      <c r="C53" s="12" t="s">
        <v>23</v>
      </c>
      <c r="D53" s="12">
        <v>20</v>
      </c>
      <c r="E53" s="14" t="s">
        <v>49</v>
      </c>
      <c r="F53" s="13">
        <v>1</v>
      </c>
    </row>
    <row r="54" spans="1:6" ht="12.75" hidden="1" customHeight="1">
      <c r="A54" s="11">
        <v>41</v>
      </c>
      <c r="B54" s="12" t="s">
        <v>64</v>
      </c>
      <c r="C54" s="12" t="s">
        <v>23</v>
      </c>
      <c r="D54" s="12">
        <v>120</v>
      </c>
      <c r="E54" s="14" t="s">
        <v>33</v>
      </c>
      <c r="F54" s="13">
        <v>1</v>
      </c>
    </row>
    <row r="55" spans="1:6" ht="12" hidden="1" customHeight="1">
      <c r="A55" s="11">
        <v>42</v>
      </c>
      <c r="B55" s="12" t="s">
        <v>65</v>
      </c>
      <c r="C55" s="12" t="s">
        <v>32</v>
      </c>
      <c r="D55" s="12">
        <v>15</v>
      </c>
      <c r="E55" s="12" t="s">
        <v>24</v>
      </c>
      <c r="F55" s="13">
        <v>1</v>
      </c>
    </row>
    <row r="56" spans="1:6" ht="12" hidden="1" customHeight="1">
      <c r="A56" s="11">
        <v>43</v>
      </c>
      <c r="B56" s="12" t="s">
        <v>57</v>
      </c>
      <c r="C56" s="12" t="s">
        <v>23</v>
      </c>
      <c r="D56" s="12">
        <v>30</v>
      </c>
      <c r="E56" s="12" t="s">
        <v>30</v>
      </c>
      <c r="F56" s="13">
        <v>1</v>
      </c>
    </row>
    <row r="57" spans="1:6" ht="12.75" hidden="1" customHeight="1">
      <c r="A57" s="11">
        <v>44</v>
      </c>
      <c r="B57" s="12" t="s">
        <v>54</v>
      </c>
      <c r="C57" s="12" t="s">
        <v>23</v>
      </c>
      <c r="D57" s="12">
        <v>30</v>
      </c>
      <c r="E57" s="14" t="s">
        <v>37</v>
      </c>
      <c r="F57" s="13">
        <v>1</v>
      </c>
    </row>
    <row r="58" spans="1:6" ht="12" hidden="1" customHeight="1">
      <c r="A58" s="11">
        <v>45</v>
      </c>
      <c r="B58" s="12" t="s">
        <v>45</v>
      </c>
      <c r="C58" s="12" t="s">
        <v>23</v>
      </c>
      <c r="D58" s="12">
        <v>40</v>
      </c>
      <c r="E58" s="12" t="s">
        <v>30</v>
      </c>
      <c r="F58" s="13">
        <v>1</v>
      </c>
    </row>
    <row r="59" spans="1:6" ht="12" hidden="1" customHeight="1">
      <c r="A59" s="11">
        <v>46</v>
      </c>
      <c r="B59" s="12" t="s">
        <v>66</v>
      </c>
      <c r="C59" s="12" t="s">
        <v>23</v>
      </c>
      <c r="D59" s="12">
        <v>5</v>
      </c>
      <c r="E59" s="12" t="s">
        <v>28</v>
      </c>
      <c r="F59" s="13">
        <v>1</v>
      </c>
    </row>
    <row r="60" spans="1:6" ht="12" hidden="1" customHeight="1">
      <c r="A60" s="11">
        <v>47</v>
      </c>
      <c r="B60" s="12" t="s">
        <v>67</v>
      </c>
      <c r="C60" s="12" t="s">
        <v>32</v>
      </c>
      <c r="D60" s="12">
        <v>30</v>
      </c>
      <c r="E60" s="12" t="s">
        <v>68</v>
      </c>
      <c r="F60" s="13">
        <v>1</v>
      </c>
    </row>
    <row r="61" spans="1:6" ht="12" hidden="1" customHeight="1">
      <c r="A61" s="11">
        <v>48</v>
      </c>
      <c r="B61" s="12" t="s">
        <v>69</v>
      </c>
      <c r="C61" s="12" t="s">
        <v>32</v>
      </c>
      <c r="D61" s="12">
        <v>20</v>
      </c>
      <c r="E61" s="12" t="s">
        <v>28</v>
      </c>
      <c r="F61" s="13">
        <v>1</v>
      </c>
    </row>
    <row r="62" spans="1:6" ht="12" hidden="1" customHeight="1">
      <c r="A62" s="11">
        <v>49</v>
      </c>
      <c r="B62" s="12" t="s">
        <v>44</v>
      </c>
      <c r="C62" s="12" t="s">
        <v>23</v>
      </c>
      <c r="D62" s="12">
        <v>45</v>
      </c>
      <c r="E62" s="12" t="s">
        <v>24</v>
      </c>
      <c r="F62" s="13">
        <v>1</v>
      </c>
    </row>
    <row r="63" spans="1:6" ht="12.75" hidden="1" customHeight="1">
      <c r="A63" s="15">
        <v>50</v>
      </c>
      <c r="B63" s="16" t="s">
        <v>70</v>
      </c>
      <c r="C63" s="16" t="s">
        <v>23</v>
      </c>
      <c r="D63" s="16">
        <v>165</v>
      </c>
      <c r="E63" s="17" t="s">
        <v>26</v>
      </c>
      <c r="F63" s="18">
        <v>1</v>
      </c>
    </row>
    <row r="64" spans="1:6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autoFilter ref="A13:F63">
    <filterColumn colId="1">
      <filters>
        <filter val="Pankaj P_Agarwal"/>
      </filters>
    </filterColumn>
  </autoFilter>
  <mergeCells count="2">
    <mergeCell ref="A1:I1"/>
    <mergeCell ref="A2:I2"/>
  </mergeCells>
  <conditionalFormatting sqref="D13:D63">
    <cfRule type="cellIs" dxfId="2" priority="2" operator="between">
      <formula>$H$14</formula>
      <formula>$H$15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workbookViewId="0">
      <selection activeCell="F16" sqref="F16"/>
    </sheetView>
  </sheetViews>
  <sheetFormatPr defaultColWidth="14.42578125" defaultRowHeight="15" customHeight="1"/>
  <cols>
    <col min="1" max="1" width="24.140625" customWidth="1"/>
    <col min="2" max="2" width="20.42578125" customWidth="1"/>
    <col min="3" max="3" width="18" customWidth="1"/>
    <col min="4" max="4" width="8" customWidth="1"/>
    <col min="5" max="5" width="9" bestFit="1" customWidth="1"/>
    <col min="6" max="26" width="8" customWidth="1"/>
  </cols>
  <sheetData>
    <row r="1" spans="1:9" ht="15" customHeight="1">
      <c r="A1" s="124" t="s">
        <v>71</v>
      </c>
      <c r="B1" s="125"/>
      <c r="C1" s="125"/>
      <c r="D1" s="125"/>
      <c r="E1" s="125"/>
      <c r="F1" s="125"/>
      <c r="G1" s="125"/>
      <c r="H1" s="125"/>
      <c r="I1" s="125"/>
    </row>
    <row r="2" spans="1:9" ht="15" customHeight="1">
      <c r="A2" s="124" t="s">
        <v>72</v>
      </c>
      <c r="B2" s="125"/>
      <c r="C2" s="125"/>
      <c r="D2" s="125"/>
      <c r="E2" s="125"/>
      <c r="F2" s="125"/>
      <c r="G2" s="125"/>
      <c r="H2" s="125"/>
      <c r="I2" s="125"/>
    </row>
    <row r="3" spans="1:9" ht="15" customHeight="1">
      <c r="A3" s="6"/>
      <c r="B3" s="6"/>
      <c r="C3" s="6"/>
      <c r="D3" s="6"/>
      <c r="E3" s="6"/>
      <c r="F3" s="6"/>
      <c r="G3" s="6"/>
      <c r="H3" s="6"/>
      <c r="I3" s="6"/>
    </row>
    <row r="4" spans="1:9" ht="15" customHeight="1">
      <c r="A4" s="3" t="s">
        <v>73</v>
      </c>
      <c r="B4" s="19"/>
      <c r="C4" s="19"/>
      <c r="D4" s="19"/>
      <c r="E4" s="19"/>
      <c r="F4" s="19"/>
      <c r="G4" s="19"/>
      <c r="H4" s="19"/>
      <c r="I4" s="19"/>
    </row>
    <row r="5" spans="1:9" ht="15" customHeight="1">
      <c r="A5" s="3" t="s">
        <v>74</v>
      </c>
      <c r="B5" s="19"/>
      <c r="C5" s="19"/>
      <c r="D5" s="19"/>
      <c r="E5" s="19"/>
      <c r="F5" s="19"/>
      <c r="G5" s="19"/>
      <c r="H5" s="19"/>
      <c r="I5" s="19"/>
    </row>
    <row r="6" spans="1:9" ht="12" customHeight="1"/>
    <row r="7" spans="1:9" ht="12.75" customHeight="1">
      <c r="A7" s="7" t="s">
        <v>75</v>
      </c>
    </row>
    <row r="8" spans="1:9" ht="12" customHeight="1"/>
    <row r="9" spans="1:9" ht="15.75" customHeight="1">
      <c r="A9" s="20" t="s">
        <v>76</v>
      </c>
      <c r="B9" s="20" t="s">
        <v>77</v>
      </c>
    </row>
    <row r="10" spans="1:9" ht="12" customHeight="1">
      <c r="A10" s="21" t="s">
        <v>78</v>
      </c>
      <c r="B10" s="111" t="str">
        <f>LEFT(C10,4)&amp;"/"&amp;MID(C10,5,2)&amp;"/"&amp;RIGHT(C10,2)</f>
        <v>2007/06/23</v>
      </c>
      <c r="C10" t="str">
        <f t="shared" ref="C10:C18" si="0">LEFT(A10,LEN(A10)-4)</f>
        <v>20070623</v>
      </c>
      <c r="E10" s="110"/>
    </row>
    <row r="11" spans="1:9" ht="12" customHeight="1">
      <c r="A11" s="22" t="s">
        <v>79</v>
      </c>
      <c r="B11" s="111" t="str">
        <f t="shared" ref="B11:B18" si="1">LEFT(C11,4)&amp;"/"&amp;MID(C11,5,2)&amp;"/"&amp;RIGHT(C11,2)</f>
        <v>2007/06/24</v>
      </c>
      <c r="C11" t="str">
        <f t="shared" si="0"/>
        <v>20070624</v>
      </c>
    </row>
    <row r="12" spans="1:9" ht="12" customHeight="1">
      <c r="A12" s="22" t="s">
        <v>80</v>
      </c>
      <c r="B12" s="111" t="str">
        <f t="shared" si="1"/>
        <v>2007/05/23</v>
      </c>
      <c r="C12" t="str">
        <f t="shared" si="0"/>
        <v>20070523</v>
      </c>
    </row>
    <row r="13" spans="1:9" ht="12" customHeight="1">
      <c r="A13" s="22" t="s">
        <v>81</v>
      </c>
      <c r="B13" s="111" t="str">
        <f t="shared" si="1"/>
        <v>2006/12/02</v>
      </c>
      <c r="C13" t="str">
        <f t="shared" si="0"/>
        <v>20061202</v>
      </c>
    </row>
    <row r="14" spans="1:9" ht="12" customHeight="1">
      <c r="A14" s="22" t="s">
        <v>82</v>
      </c>
      <c r="B14" s="111" t="str">
        <f t="shared" si="1"/>
        <v>2007/01/12</v>
      </c>
      <c r="C14" t="str">
        <f t="shared" si="0"/>
        <v>20070112</v>
      </c>
    </row>
    <row r="15" spans="1:9" ht="12" customHeight="1">
      <c r="A15" s="22" t="s">
        <v>83</v>
      </c>
      <c r="B15" s="111" t="str">
        <f t="shared" si="1"/>
        <v>2007/05/19</v>
      </c>
      <c r="C15" t="str">
        <f t="shared" si="0"/>
        <v>20070519</v>
      </c>
    </row>
    <row r="16" spans="1:9" ht="12" customHeight="1">
      <c r="A16" s="22" t="s">
        <v>84</v>
      </c>
      <c r="B16" s="111" t="str">
        <f t="shared" si="1"/>
        <v>2008/04/19</v>
      </c>
      <c r="C16" t="str">
        <f t="shared" si="0"/>
        <v>20080419</v>
      </c>
    </row>
    <row r="17" spans="1:3" ht="12" customHeight="1">
      <c r="A17" s="22" t="s">
        <v>85</v>
      </c>
      <c r="B17" s="111" t="str">
        <f t="shared" si="1"/>
        <v>2007/10/17</v>
      </c>
      <c r="C17" t="str">
        <f t="shared" si="0"/>
        <v>20071017</v>
      </c>
    </row>
    <row r="18" spans="1:3" ht="12" customHeight="1">
      <c r="A18" s="23" t="s">
        <v>86</v>
      </c>
      <c r="B18" s="111" t="str">
        <f t="shared" si="1"/>
        <v>2005/12/20</v>
      </c>
      <c r="C18" t="str">
        <f t="shared" si="0"/>
        <v>20051220</v>
      </c>
    </row>
    <row r="19" spans="1:3" ht="12" customHeight="1"/>
    <row r="20" spans="1:3" ht="12" customHeight="1"/>
    <row r="21" spans="1:3" ht="12" customHeight="1"/>
    <row r="22" spans="1:3" ht="12" customHeight="1"/>
    <row r="23" spans="1:3" ht="12" customHeight="1"/>
    <row r="24" spans="1:3" ht="12" customHeight="1"/>
    <row r="25" spans="1:3" ht="12" customHeight="1"/>
    <row r="26" spans="1:3" ht="12" customHeight="1"/>
    <row r="27" spans="1:3" ht="12" customHeight="1"/>
    <row r="28" spans="1:3" ht="12" customHeight="1"/>
    <row r="29" spans="1:3" ht="12" customHeight="1"/>
    <row r="30" spans="1:3" ht="12" customHeight="1"/>
    <row r="31" spans="1:3" ht="12" customHeight="1"/>
    <row r="32" spans="1:3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mergeCells count="2">
    <mergeCell ref="A1:I1"/>
    <mergeCell ref="A2:I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sqref="A1:I1"/>
    </sheetView>
  </sheetViews>
  <sheetFormatPr defaultColWidth="14.42578125" defaultRowHeight="15" customHeight="1"/>
  <cols>
    <col min="1" max="1" width="24" customWidth="1"/>
    <col min="2" max="2" width="14.5703125" customWidth="1"/>
    <col min="3" max="3" width="13.28515625" bestFit="1" customWidth="1"/>
    <col min="4" max="5" width="9" bestFit="1" customWidth="1"/>
    <col min="6" max="7" width="8" customWidth="1"/>
    <col min="8" max="8" width="15.5703125" customWidth="1"/>
    <col min="9" max="28" width="8" customWidth="1"/>
  </cols>
  <sheetData>
    <row r="1" spans="1:28" ht="15" customHeight="1">
      <c r="A1" s="124" t="s">
        <v>87</v>
      </c>
      <c r="B1" s="125"/>
      <c r="C1" s="125"/>
      <c r="D1" s="125"/>
      <c r="E1" s="125"/>
      <c r="F1" s="125"/>
      <c r="G1" s="125"/>
      <c r="H1" s="125"/>
      <c r="I1" s="125"/>
    </row>
    <row r="2" spans="1:28" ht="15" customHeight="1">
      <c r="A2" s="124" t="s">
        <v>88</v>
      </c>
      <c r="B2" s="125"/>
      <c r="C2" s="125"/>
      <c r="D2" s="125"/>
      <c r="E2" s="125"/>
      <c r="F2" s="125"/>
      <c r="G2" s="125"/>
      <c r="H2" s="125"/>
      <c r="I2" s="125"/>
    </row>
    <row r="3" spans="1:28" ht="15" customHeight="1">
      <c r="A3" s="5"/>
      <c r="B3" s="5"/>
      <c r="C3" s="5"/>
      <c r="D3" s="5"/>
      <c r="E3" s="5"/>
      <c r="F3" s="5"/>
      <c r="G3" s="5"/>
      <c r="H3" s="5"/>
      <c r="I3" s="5"/>
    </row>
    <row r="4" spans="1:28" ht="15" customHeight="1">
      <c r="A4" s="3" t="s">
        <v>73</v>
      </c>
      <c r="B4" s="19"/>
      <c r="C4" s="19"/>
      <c r="D4" s="19"/>
      <c r="E4" s="19"/>
      <c r="F4" s="19"/>
      <c r="G4" s="19"/>
      <c r="H4" s="19"/>
      <c r="I4" s="19"/>
    </row>
    <row r="5" spans="1:28" ht="15" customHeight="1">
      <c r="A5" s="3" t="s">
        <v>89</v>
      </c>
      <c r="B5" s="19"/>
      <c r="C5" s="19"/>
      <c r="D5" s="19"/>
      <c r="E5" s="19"/>
      <c r="F5" s="19"/>
      <c r="G5" s="19"/>
      <c r="H5" s="19"/>
      <c r="I5" s="19"/>
    </row>
    <row r="6" spans="1:28" ht="15" customHeight="1">
      <c r="A6" s="3"/>
      <c r="B6" s="19"/>
      <c r="C6" s="19"/>
      <c r="D6" s="19"/>
      <c r="E6" s="19"/>
      <c r="F6" s="19"/>
      <c r="G6" s="19"/>
      <c r="H6" s="19"/>
      <c r="I6" s="19"/>
    </row>
    <row r="7" spans="1:28" ht="12.75" customHeight="1">
      <c r="A7" s="130" t="s">
        <v>90</v>
      </c>
      <c r="B7" s="130"/>
      <c r="C7" s="130"/>
      <c r="D7" s="130"/>
      <c r="E7" s="130"/>
      <c r="F7" s="130"/>
      <c r="G7" s="130"/>
      <c r="H7" s="130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2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8" customHeight="1">
      <c r="A9" s="126" t="s">
        <v>91</v>
      </c>
      <c r="B9" s="127"/>
      <c r="C9" s="127"/>
      <c r="D9" s="127"/>
      <c r="E9" s="127"/>
      <c r="F9" s="127"/>
      <c r="G9" s="127"/>
      <c r="H9" s="128"/>
    </row>
    <row r="10" spans="1:28" ht="12.75" customHeight="1">
      <c r="A10" s="24"/>
      <c r="B10" s="25" t="s">
        <v>92</v>
      </c>
      <c r="C10" s="24" t="s">
        <v>93</v>
      </c>
      <c r="D10" s="26"/>
      <c r="E10" s="26"/>
      <c r="F10" s="26"/>
      <c r="G10" s="26"/>
      <c r="H10" s="27"/>
    </row>
    <row r="11" spans="1:28" ht="12.75" customHeight="1">
      <c r="A11" s="24"/>
      <c r="B11" s="25" t="s">
        <v>94</v>
      </c>
      <c r="C11" s="24" t="s">
        <v>95</v>
      </c>
      <c r="D11" s="26"/>
      <c r="E11" s="26"/>
      <c r="F11" s="26"/>
      <c r="G11" s="26"/>
      <c r="H11" s="27"/>
    </row>
    <row r="12" spans="1:28" ht="12.75" customHeight="1">
      <c r="A12" s="24"/>
      <c r="B12" s="25" t="s">
        <v>96</v>
      </c>
      <c r="C12" s="28">
        <v>37648</v>
      </c>
      <c r="D12" s="29"/>
      <c r="E12" s="29"/>
      <c r="F12" s="29"/>
      <c r="G12" s="29"/>
      <c r="H12" s="30"/>
    </row>
    <row r="13" spans="1:28" ht="12.75" customHeight="1">
      <c r="A13" s="31"/>
      <c r="B13" s="32"/>
      <c r="C13" s="33"/>
      <c r="D13" s="33"/>
      <c r="E13" s="33"/>
      <c r="F13" s="33"/>
      <c r="G13" s="33"/>
      <c r="H13" s="34"/>
    </row>
    <row r="14" spans="1:28" ht="57" customHeight="1">
      <c r="A14" s="35" t="s">
        <v>97</v>
      </c>
      <c r="B14" s="35" t="s">
        <v>98</v>
      </c>
      <c r="C14" s="36" t="s">
        <v>99</v>
      </c>
      <c r="D14" s="36" t="s">
        <v>100</v>
      </c>
      <c r="E14" s="36" t="s">
        <v>101</v>
      </c>
      <c r="F14" s="36" t="s">
        <v>102</v>
      </c>
      <c r="G14" s="36" t="s">
        <v>103</v>
      </c>
      <c r="H14" s="36" t="s">
        <v>104</v>
      </c>
    </row>
    <row r="15" spans="1:28" ht="12.75" customHeight="1">
      <c r="A15" s="37" t="s">
        <v>105</v>
      </c>
      <c r="B15" s="38">
        <v>37648</v>
      </c>
      <c r="C15" s="39">
        <v>0.33333333333333331</v>
      </c>
      <c r="D15" s="39">
        <v>0.5</v>
      </c>
      <c r="E15" s="39">
        <v>0.54166666666666663</v>
      </c>
      <c r="F15" s="39">
        <v>0.75</v>
      </c>
      <c r="G15" s="40">
        <f>(D15-C15)+(F15-E15)</f>
        <v>0.37500000000000006</v>
      </c>
      <c r="H15" s="40">
        <f>SUM($G$15:G15)</f>
        <v>0.37500000000000006</v>
      </c>
    </row>
    <row r="16" spans="1:28" ht="12.75" customHeight="1">
      <c r="A16" s="37" t="s">
        <v>106</v>
      </c>
      <c r="B16" s="38">
        <f t="shared" ref="B16:B21" si="0">IF(B15="","",B15+1)</f>
        <v>37649</v>
      </c>
      <c r="C16" s="39">
        <v>0.41666666666666669</v>
      </c>
      <c r="D16" s="39">
        <v>0.58333333333333337</v>
      </c>
      <c r="E16" s="39">
        <v>0.60416666666666663</v>
      </c>
      <c r="F16" s="39">
        <v>0.79166666666666663</v>
      </c>
      <c r="G16" s="40">
        <f t="shared" ref="G16:G19" si="1">(D16-C16)+(F16-E16)</f>
        <v>0.35416666666666669</v>
      </c>
      <c r="H16" s="40">
        <f>SUM($G$15:G16)</f>
        <v>0.72916666666666674</v>
      </c>
    </row>
    <row r="17" spans="1:8" ht="12.75" customHeight="1">
      <c r="A17" s="37" t="s">
        <v>107</v>
      </c>
      <c r="B17" s="38">
        <f t="shared" si="0"/>
        <v>37650</v>
      </c>
      <c r="C17" s="39">
        <v>0.375</v>
      </c>
      <c r="D17" s="39">
        <v>0.5</v>
      </c>
      <c r="E17" s="39">
        <v>0.54166666666666663</v>
      </c>
      <c r="F17" s="39">
        <v>0.77083333333333337</v>
      </c>
      <c r="G17" s="40">
        <f t="shared" si="1"/>
        <v>0.35416666666666674</v>
      </c>
      <c r="H17" s="40">
        <f>SUM($G$15:G17)</f>
        <v>1.0833333333333335</v>
      </c>
    </row>
    <row r="18" spans="1:8" ht="12.75" customHeight="1">
      <c r="A18" s="37" t="s">
        <v>108</v>
      </c>
      <c r="B18" s="38">
        <f t="shared" si="0"/>
        <v>37651</v>
      </c>
      <c r="C18" s="39">
        <v>0.3125</v>
      </c>
      <c r="D18" s="39">
        <v>0.47916666666666669</v>
      </c>
      <c r="E18" s="39">
        <v>0.5</v>
      </c>
      <c r="F18" s="39">
        <v>0.77083333333333337</v>
      </c>
      <c r="G18" s="40">
        <f t="shared" si="1"/>
        <v>0.43750000000000006</v>
      </c>
      <c r="H18" s="40">
        <f>SUM($G$15:G18)</f>
        <v>1.5208333333333335</v>
      </c>
    </row>
    <row r="19" spans="1:8" ht="12.75" customHeight="1">
      <c r="A19" s="37" t="s">
        <v>109</v>
      </c>
      <c r="B19" s="38">
        <f t="shared" si="0"/>
        <v>37652</v>
      </c>
      <c r="C19" s="39">
        <v>0.39583333333333331</v>
      </c>
      <c r="D19" s="39">
        <v>0.58333333333333337</v>
      </c>
      <c r="E19" s="39">
        <v>0.64583333333333337</v>
      </c>
      <c r="F19" s="39">
        <v>0.70833333333333337</v>
      </c>
      <c r="G19" s="40">
        <f t="shared" si="1"/>
        <v>0.25000000000000006</v>
      </c>
      <c r="H19" s="40">
        <f>SUM($G$15:G19)</f>
        <v>1.7708333333333335</v>
      </c>
    </row>
    <row r="20" spans="1:8" ht="12.75" customHeight="1">
      <c r="A20" s="37" t="s">
        <v>110</v>
      </c>
      <c r="B20" s="38">
        <f t="shared" si="0"/>
        <v>37653</v>
      </c>
      <c r="C20" s="39"/>
      <c r="D20" s="39"/>
      <c r="E20" s="39"/>
      <c r="F20" s="39"/>
      <c r="G20" s="40"/>
      <c r="H20" s="40"/>
    </row>
    <row r="21" spans="1:8" ht="12.75" customHeight="1">
      <c r="A21" s="37" t="s">
        <v>111</v>
      </c>
      <c r="B21" s="38">
        <f t="shared" si="0"/>
        <v>37654</v>
      </c>
      <c r="C21" s="39"/>
      <c r="D21" s="39"/>
      <c r="E21" s="39"/>
      <c r="F21" s="39"/>
      <c r="G21" s="40"/>
      <c r="H21" s="40"/>
    </row>
    <row r="22" spans="1:8" ht="12" customHeight="1">
      <c r="A22" s="41"/>
      <c r="B22" s="42"/>
      <c r="C22" s="43"/>
      <c r="D22" s="43"/>
      <c r="E22" s="43"/>
      <c r="F22" s="43"/>
      <c r="G22" s="44"/>
      <c r="H22" s="45"/>
    </row>
    <row r="23" spans="1:8" ht="12.75" customHeight="1">
      <c r="A23" s="129" t="s">
        <v>112</v>
      </c>
      <c r="B23" s="121"/>
      <c r="C23" s="121"/>
      <c r="D23" s="122"/>
      <c r="E23" s="43"/>
      <c r="F23" s="43"/>
      <c r="G23" s="44"/>
      <c r="H23" s="45"/>
    </row>
    <row r="24" spans="1:8" ht="26.25" customHeight="1">
      <c r="A24" s="46" t="s">
        <v>113</v>
      </c>
      <c r="B24" s="47"/>
      <c r="C24" s="48"/>
      <c r="D24" s="49">
        <f>SUM(G15:G21)</f>
        <v>1.7708333333333335</v>
      </c>
      <c r="E24" s="43"/>
      <c r="F24" s="12"/>
      <c r="G24" s="12"/>
      <c r="H24" s="13"/>
    </row>
    <row r="25" spans="1:8" ht="12" customHeight="1"/>
    <row r="26" spans="1:8" ht="12" customHeight="1"/>
    <row r="27" spans="1:8" ht="12" customHeight="1"/>
    <row r="28" spans="1:8" ht="12" customHeight="1"/>
    <row r="29" spans="1:8" ht="12" customHeight="1"/>
    <row r="30" spans="1:8" ht="12" customHeight="1"/>
    <row r="31" spans="1:8" ht="12" customHeight="1"/>
    <row r="32" spans="1:8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mergeCells count="5">
    <mergeCell ref="A1:I1"/>
    <mergeCell ref="A2:I2"/>
    <mergeCell ref="A9:H9"/>
    <mergeCell ref="A23:D23"/>
    <mergeCell ref="A7:H7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workbookViewId="0">
      <selection activeCell="G11" sqref="G11:G14"/>
    </sheetView>
  </sheetViews>
  <sheetFormatPr defaultColWidth="14.42578125" defaultRowHeight="15" customHeight="1"/>
  <cols>
    <col min="1" max="1" width="14.85546875" customWidth="1"/>
    <col min="2" max="6" width="8" customWidth="1"/>
    <col min="7" max="7" width="10.5703125" customWidth="1"/>
    <col min="8" max="26" width="8" customWidth="1"/>
  </cols>
  <sheetData>
    <row r="1" spans="1:9" ht="15" customHeight="1">
      <c r="A1" s="124" t="s">
        <v>114</v>
      </c>
      <c r="B1" s="125"/>
      <c r="C1" s="125"/>
      <c r="D1" s="125"/>
      <c r="E1" s="125"/>
      <c r="F1" s="125"/>
      <c r="G1" s="125"/>
      <c r="H1" s="125"/>
      <c r="I1" s="125"/>
    </row>
    <row r="2" spans="1:9" ht="15" customHeight="1">
      <c r="A2" s="124" t="s">
        <v>115</v>
      </c>
      <c r="B2" s="125"/>
      <c r="C2" s="125"/>
      <c r="D2" s="125"/>
      <c r="E2" s="125"/>
      <c r="F2" s="125"/>
      <c r="G2" s="125"/>
      <c r="H2" s="125"/>
      <c r="I2" s="125"/>
    </row>
    <row r="3" spans="1:9" ht="15" customHeight="1">
      <c r="A3" s="6" t="s">
        <v>11</v>
      </c>
      <c r="B3" s="5"/>
      <c r="C3" s="5"/>
      <c r="D3" s="5"/>
      <c r="E3" s="5"/>
      <c r="F3" s="5"/>
      <c r="G3" s="5"/>
      <c r="H3" s="5"/>
      <c r="I3" s="5"/>
    </row>
    <row r="4" spans="1:9" ht="15" customHeight="1">
      <c r="A4" s="3" t="s">
        <v>73</v>
      </c>
      <c r="B4" s="19"/>
      <c r="C4" s="19"/>
      <c r="D4" s="19"/>
      <c r="E4" s="19"/>
      <c r="F4" s="19"/>
      <c r="G4" s="19"/>
      <c r="H4" s="19"/>
      <c r="I4" s="19"/>
    </row>
    <row r="5" spans="1:9" ht="15" customHeight="1">
      <c r="A5" s="3" t="s">
        <v>116</v>
      </c>
      <c r="B5" s="19"/>
      <c r="C5" s="19"/>
      <c r="D5" s="19"/>
      <c r="E5" s="19"/>
      <c r="F5" s="19"/>
      <c r="G5" s="19"/>
      <c r="H5" s="19"/>
      <c r="I5" s="19"/>
    </row>
    <row r="6" spans="1:9" ht="15" customHeight="1">
      <c r="A6" s="3"/>
      <c r="B6" s="19"/>
      <c r="C6" s="19"/>
      <c r="D6" s="19"/>
      <c r="E6" s="19"/>
      <c r="F6" s="19"/>
      <c r="G6" s="19"/>
      <c r="H6" s="19"/>
      <c r="I6" s="19"/>
    </row>
    <row r="7" spans="1:9" ht="15" customHeight="1">
      <c r="A7" s="7" t="s">
        <v>117</v>
      </c>
      <c r="B7" s="19"/>
      <c r="C7" s="19"/>
      <c r="D7" s="19"/>
      <c r="E7" s="19"/>
      <c r="F7" s="19"/>
      <c r="G7" s="19"/>
      <c r="H7" s="19"/>
      <c r="I7" s="19"/>
    </row>
    <row r="8" spans="1:9" ht="15" customHeight="1">
      <c r="A8" s="3"/>
      <c r="B8" s="19"/>
      <c r="C8" s="19"/>
      <c r="D8" s="19"/>
      <c r="E8" s="19"/>
      <c r="F8" s="19"/>
      <c r="G8" s="19"/>
      <c r="H8" s="19"/>
      <c r="I8" s="19"/>
    </row>
    <row r="9" spans="1:9" ht="13.5" customHeight="1">
      <c r="A9" s="50" t="s">
        <v>118</v>
      </c>
      <c r="B9" s="50" t="s">
        <v>119</v>
      </c>
      <c r="C9" s="51"/>
      <c r="D9" s="52" t="s">
        <v>120</v>
      </c>
      <c r="E9" s="52" t="s">
        <v>121</v>
      </c>
      <c r="F9" s="52" t="s">
        <v>122</v>
      </c>
      <c r="G9" s="52" t="s">
        <v>123</v>
      </c>
    </row>
    <row r="10" spans="1:9" ht="12.75" customHeight="1">
      <c r="A10" s="53" t="s">
        <v>124</v>
      </c>
      <c r="B10" s="53">
        <v>62</v>
      </c>
      <c r="C10" s="54" t="str">
        <f>_xlfn.IFNA(VLOOKUP(B10,$E$9:$F$14,2,1),"F")</f>
        <v>D</v>
      </c>
      <c r="D10" s="55">
        <v>0</v>
      </c>
      <c r="E10" s="55">
        <v>40</v>
      </c>
      <c r="F10" s="56" t="s">
        <v>133</v>
      </c>
      <c r="G10" s="57">
        <f>COUNTIF($C$10:$C$59,F10)</f>
        <v>10</v>
      </c>
    </row>
    <row r="11" spans="1:9" ht="12.75" customHeight="1">
      <c r="A11" s="53" t="s">
        <v>126</v>
      </c>
      <c r="B11" s="53">
        <v>92</v>
      </c>
      <c r="C11" s="54" t="str">
        <f t="shared" ref="C11:C59" si="0">_xlfn.IFNA(VLOOKUP(B11,$E$9:$F$14,2,1),"F")</f>
        <v>B</v>
      </c>
      <c r="D11" s="55">
        <v>41</v>
      </c>
      <c r="E11" s="55">
        <v>50</v>
      </c>
      <c r="F11" s="56" t="s">
        <v>131</v>
      </c>
      <c r="G11" s="57">
        <f t="shared" ref="G11:G14" si="1">COUNTIF($C$10:$C$59,F11)</f>
        <v>19</v>
      </c>
    </row>
    <row r="12" spans="1:9" ht="12.75" customHeight="1">
      <c r="A12" s="53" t="s">
        <v>128</v>
      </c>
      <c r="B12" s="53">
        <v>52</v>
      </c>
      <c r="C12" s="54" t="str">
        <f t="shared" si="0"/>
        <v>D</v>
      </c>
      <c r="D12" s="55">
        <v>51</v>
      </c>
      <c r="E12" s="55">
        <v>79</v>
      </c>
      <c r="F12" s="56" t="s">
        <v>129</v>
      </c>
      <c r="G12" s="57">
        <f t="shared" si="1"/>
        <v>8</v>
      </c>
    </row>
    <row r="13" spans="1:9" ht="12.75" customHeight="1">
      <c r="A13" s="53" t="s">
        <v>130</v>
      </c>
      <c r="B13" s="53">
        <v>60</v>
      </c>
      <c r="C13" s="54" t="str">
        <f t="shared" si="0"/>
        <v>D</v>
      </c>
      <c r="D13" s="55">
        <v>80</v>
      </c>
      <c r="E13" s="55">
        <v>89</v>
      </c>
      <c r="F13" s="56" t="s">
        <v>127</v>
      </c>
      <c r="G13" s="57">
        <f t="shared" si="1"/>
        <v>11</v>
      </c>
    </row>
    <row r="14" spans="1:9" ht="12.75" customHeight="1">
      <c r="A14" s="53" t="s">
        <v>132</v>
      </c>
      <c r="B14" s="53">
        <v>81</v>
      </c>
      <c r="C14" s="54" t="str">
        <f t="shared" si="0"/>
        <v>C</v>
      </c>
      <c r="D14" s="55">
        <v>90</v>
      </c>
      <c r="E14" s="55">
        <v>100</v>
      </c>
      <c r="F14" s="56" t="s">
        <v>125</v>
      </c>
      <c r="G14" s="57">
        <f t="shared" si="1"/>
        <v>2</v>
      </c>
    </row>
    <row r="15" spans="1:9" ht="12.75" customHeight="1">
      <c r="A15" s="53" t="s">
        <v>134</v>
      </c>
      <c r="B15" s="53">
        <v>66</v>
      </c>
      <c r="C15" s="54" t="str">
        <f t="shared" si="0"/>
        <v>D</v>
      </c>
      <c r="D15" s="54"/>
      <c r="E15" s="54"/>
      <c r="F15" s="54"/>
      <c r="G15" s="54"/>
    </row>
    <row r="16" spans="1:9" ht="12.75" customHeight="1">
      <c r="A16" s="53" t="s">
        <v>135</v>
      </c>
      <c r="B16" s="53">
        <v>63</v>
      </c>
      <c r="C16" s="54" t="str">
        <f t="shared" si="0"/>
        <v>D</v>
      </c>
    </row>
    <row r="17" spans="1:4" ht="12.75" customHeight="1">
      <c r="A17" s="53" t="s">
        <v>136</v>
      </c>
      <c r="B17" s="53">
        <v>100</v>
      </c>
      <c r="C17" s="54" t="str">
        <f t="shared" si="0"/>
        <v>A</v>
      </c>
      <c r="D17" s="58"/>
    </row>
    <row r="18" spans="1:4" ht="12.75" customHeight="1">
      <c r="A18" s="53" t="s">
        <v>137</v>
      </c>
      <c r="B18" s="53">
        <v>46</v>
      </c>
      <c r="C18" s="54" t="str">
        <f t="shared" si="0"/>
        <v>F</v>
      </c>
    </row>
    <row r="19" spans="1:4" ht="12.75" customHeight="1">
      <c r="A19" s="53" t="s">
        <v>138</v>
      </c>
      <c r="B19" s="53">
        <v>87</v>
      </c>
      <c r="C19" s="54" t="str">
        <f t="shared" si="0"/>
        <v>C</v>
      </c>
    </row>
    <row r="20" spans="1:4" ht="12.75" customHeight="1">
      <c r="A20" s="53" t="s">
        <v>139</v>
      </c>
      <c r="B20" s="53">
        <v>93</v>
      </c>
      <c r="C20" s="54" t="str">
        <f t="shared" si="0"/>
        <v>B</v>
      </c>
    </row>
    <row r="21" spans="1:4" ht="12.75" customHeight="1">
      <c r="A21" s="53" t="s">
        <v>140</v>
      </c>
      <c r="B21" s="53">
        <v>84</v>
      </c>
      <c r="C21" s="54" t="str">
        <f t="shared" si="0"/>
        <v>C</v>
      </c>
    </row>
    <row r="22" spans="1:4" ht="12.75" customHeight="1">
      <c r="A22" s="53" t="s">
        <v>141</v>
      </c>
      <c r="B22" s="53">
        <v>44</v>
      </c>
      <c r="C22" s="54" t="str">
        <f t="shared" si="0"/>
        <v>F</v>
      </c>
    </row>
    <row r="23" spans="1:4" ht="12.75" customHeight="1">
      <c r="A23" s="53" t="s">
        <v>142</v>
      </c>
      <c r="B23" s="53">
        <v>71</v>
      </c>
      <c r="C23" s="54" t="str">
        <f t="shared" si="0"/>
        <v>D</v>
      </c>
    </row>
    <row r="24" spans="1:4" ht="12.75" customHeight="1">
      <c r="A24" s="53" t="s">
        <v>143</v>
      </c>
      <c r="B24" s="53">
        <v>100</v>
      </c>
      <c r="C24" s="54" t="str">
        <f t="shared" si="0"/>
        <v>A</v>
      </c>
    </row>
    <row r="25" spans="1:4" ht="12.75" customHeight="1">
      <c r="A25" s="53" t="s">
        <v>144</v>
      </c>
      <c r="B25" s="53">
        <v>40</v>
      </c>
      <c r="C25" s="54" t="str">
        <f t="shared" si="0"/>
        <v>F</v>
      </c>
    </row>
    <row r="26" spans="1:4" ht="12.75" customHeight="1">
      <c r="A26" s="53" t="s">
        <v>145</v>
      </c>
      <c r="B26" s="53">
        <v>35</v>
      </c>
      <c r="C26" s="54" t="str">
        <f t="shared" si="0"/>
        <v>F</v>
      </c>
    </row>
    <row r="27" spans="1:4" ht="12.75" customHeight="1">
      <c r="A27" s="53" t="s">
        <v>146</v>
      </c>
      <c r="B27" s="53">
        <v>73</v>
      </c>
      <c r="C27" s="54" t="str">
        <f t="shared" si="0"/>
        <v>D</v>
      </c>
    </row>
    <row r="28" spans="1:4" ht="12.75" customHeight="1">
      <c r="A28" s="53" t="s">
        <v>147</v>
      </c>
      <c r="B28" s="53">
        <v>99</v>
      </c>
      <c r="C28" s="54" t="str">
        <f t="shared" si="0"/>
        <v>B</v>
      </c>
    </row>
    <row r="29" spans="1:4" ht="12.75" customHeight="1">
      <c r="A29" s="53" t="s">
        <v>148</v>
      </c>
      <c r="B29" s="53">
        <v>88</v>
      </c>
      <c r="C29" s="54" t="str">
        <f t="shared" si="0"/>
        <v>C</v>
      </c>
    </row>
    <row r="30" spans="1:4" ht="12.75" customHeight="1">
      <c r="A30" s="53" t="s">
        <v>149</v>
      </c>
      <c r="B30" s="53">
        <v>90</v>
      </c>
      <c r="C30" s="54" t="str">
        <f t="shared" si="0"/>
        <v>B</v>
      </c>
    </row>
    <row r="31" spans="1:4" ht="12.75" customHeight="1">
      <c r="A31" s="53" t="s">
        <v>150</v>
      </c>
      <c r="B31" s="53">
        <v>90</v>
      </c>
      <c r="C31" s="54" t="str">
        <f t="shared" si="0"/>
        <v>B</v>
      </c>
    </row>
    <row r="32" spans="1:4" ht="12.75" customHeight="1">
      <c r="A32" s="53" t="s">
        <v>151</v>
      </c>
      <c r="B32" s="53">
        <v>44</v>
      </c>
      <c r="C32" s="54" t="str">
        <f t="shared" si="0"/>
        <v>F</v>
      </c>
    </row>
    <row r="33" spans="1:3" ht="12.75" customHeight="1">
      <c r="A33" s="53" t="s">
        <v>152</v>
      </c>
      <c r="B33" s="53">
        <v>74</v>
      </c>
      <c r="C33" s="54" t="str">
        <f t="shared" si="0"/>
        <v>D</v>
      </c>
    </row>
    <row r="34" spans="1:3" ht="12.75" customHeight="1">
      <c r="A34" s="53" t="s">
        <v>153</v>
      </c>
      <c r="B34" s="53">
        <v>46</v>
      </c>
      <c r="C34" s="54" t="str">
        <f t="shared" si="0"/>
        <v>F</v>
      </c>
    </row>
    <row r="35" spans="1:3" ht="12.75" customHeight="1">
      <c r="A35" s="53" t="s">
        <v>154</v>
      </c>
      <c r="B35" s="53">
        <v>74</v>
      </c>
      <c r="C35" s="54" t="str">
        <f t="shared" si="0"/>
        <v>D</v>
      </c>
    </row>
    <row r="36" spans="1:3" ht="12.75" customHeight="1">
      <c r="A36" s="53" t="s">
        <v>155</v>
      </c>
      <c r="B36" s="53">
        <v>92</v>
      </c>
      <c r="C36" s="54" t="str">
        <f t="shared" si="0"/>
        <v>B</v>
      </c>
    </row>
    <row r="37" spans="1:3" ht="12.75" customHeight="1">
      <c r="A37" s="53" t="s">
        <v>156</v>
      </c>
      <c r="B37" s="53">
        <v>31</v>
      </c>
      <c r="C37" s="54" t="str">
        <f t="shared" si="0"/>
        <v>F</v>
      </c>
    </row>
    <row r="38" spans="1:3" ht="12.75" customHeight="1">
      <c r="A38" s="53" t="s">
        <v>157</v>
      </c>
      <c r="B38" s="53">
        <v>51</v>
      </c>
      <c r="C38" s="54" t="str">
        <f t="shared" si="0"/>
        <v>D</v>
      </c>
    </row>
    <row r="39" spans="1:3" ht="12.75" customHeight="1">
      <c r="A39" s="53" t="s">
        <v>158</v>
      </c>
      <c r="B39" s="53">
        <v>59</v>
      </c>
      <c r="C39" s="54" t="str">
        <f t="shared" si="0"/>
        <v>D</v>
      </c>
    </row>
    <row r="40" spans="1:3" ht="12.75" customHeight="1">
      <c r="A40" s="53" t="s">
        <v>159</v>
      </c>
      <c r="B40" s="53">
        <v>85</v>
      </c>
      <c r="C40" s="54" t="str">
        <f t="shared" si="0"/>
        <v>C</v>
      </c>
    </row>
    <row r="41" spans="1:3" ht="12.75" customHeight="1">
      <c r="A41" s="53" t="s">
        <v>160</v>
      </c>
      <c r="B41" s="53">
        <v>63</v>
      </c>
      <c r="C41" s="54" t="str">
        <f t="shared" si="0"/>
        <v>D</v>
      </c>
    </row>
    <row r="42" spans="1:3" ht="12.75" customHeight="1">
      <c r="A42" s="53" t="s">
        <v>161</v>
      </c>
      <c r="B42" s="53">
        <v>60</v>
      </c>
      <c r="C42" s="54" t="str">
        <f t="shared" si="0"/>
        <v>D</v>
      </c>
    </row>
    <row r="43" spans="1:3" ht="12.75" customHeight="1">
      <c r="A43" s="53" t="s">
        <v>162</v>
      </c>
      <c r="B43" s="53">
        <v>83</v>
      </c>
      <c r="C43" s="54" t="str">
        <f t="shared" si="0"/>
        <v>C</v>
      </c>
    </row>
    <row r="44" spans="1:3" ht="12.75" customHeight="1">
      <c r="A44" s="53" t="s">
        <v>163</v>
      </c>
      <c r="B44" s="53">
        <v>72</v>
      </c>
      <c r="C44" s="54" t="str">
        <f t="shared" si="0"/>
        <v>D</v>
      </c>
    </row>
    <row r="45" spans="1:3" ht="12.75" customHeight="1">
      <c r="A45" s="53" t="s">
        <v>164</v>
      </c>
      <c r="B45" s="53">
        <v>94</v>
      </c>
      <c r="C45" s="54" t="str">
        <f t="shared" si="0"/>
        <v>B</v>
      </c>
    </row>
    <row r="46" spans="1:3" ht="12.75" customHeight="1">
      <c r="A46" s="53" t="s">
        <v>165</v>
      </c>
      <c r="B46" s="53">
        <v>92</v>
      </c>
      <c r="C46" s="54" t="str">
        <f t="shared" si="0"/>
        <v>B</v>
      </c>
    </row>
    <row r="47" spans="1:3" ht="12.75" customHeight="1">
      <c r="A47" s="53" t="s">
        <v>166</v>
      </c>
      <c r="B47" s="53">
        <v>92</v>
      </c>
      <c r="C47" s="54" t="str">
        <f t="shared" si="0"/>
        <v>B</v>
      </c>
    </row>
    <row r="48" spans="1:3" ht="12.75" customHeight="1">
      <c r="A48" s="53" t="s">
        <v>167</v>
      </c>
      <c r="B48" s="53">
        <v>59</v>
      </c>
      <c r="C48" s="54" t="str">
        <f t="shared" si="0"/>
        <v>D</v>
      </c>
    </row>
    <row r="49" spans="1:3" ht="12.75" customHeight="1">
      <c r="A49" s="53" t="s">
        <v>168</v>
      </c>
      <c r="B49" s="53">
        <v>51</v>
      </c>
      <c r="C49" s="54" t="str">
        <f t="shared" si="0"/>
        <v>D</v>
      </c>
    </row>
    <row r="50" spans="1:3" ht="12.75" customHeight="1">
      <c r="A50" s="53" t="s">
        <v>169</v>
      </c>
      <c r="B50" s="53">
        <v>45</v>
      </c>
      <c r="C50" s="54" t="str">
        <f t="shared" si="0"/>
        <v>F</v>
      </c>
    </row>
    <row r="51" spans="1:3" ht="12.75" customHeight="1">
      <c r="A51" s="53" t="s">
        <v>170</v>
      </c>
      <c r="B51" s="53">
        <v>89</v>
      </c>
      <c r="C51" s="54" t="str">
        <f t="shared" si="0"/>
        <v>B</v>
      </c>
    </row>
    <row r="52" spans="1:3" ht="12.75" customHeight="1">
      <c r="A52" s="53" t="s">
        <v>171</v>
      </c>
      <c r="B52" s="53">
        <v>51</v>
      </c>
      <c r="C52" s="54" t="str">
        <f t="shared" si="0"/>
        <v>D</v>
      </c>
    </row>
    <row r="53" spans="1:3" ht="12.75" customHeight="1">
      <c r="A53" s="53" t="s">
        <v>172</v>
      </c>
      <c r="B53" s="53">
        <v>84</v>
      </c>
      <c r="C53" s="54" t="str">
        <f t="shared" si="0"/>
        <v>C</v>
      </c>
    </row>
    <row r="54" spans="1:3" ht="12.75" customHeight="1">
      <c r="A54" s="53" t="s">
        <v>173</v>
      </c>
      <c r="B54" s="53">
        <v>32</v>
      </c>
      <c r="C54" s="54" t="str">
        <f t="shared" si="0"/>
        <v>F</v>
      </c>
    </row>
    <row r="55" spans="1:3" ht="12.75" customHeight="1">
      <c r="A55" s="53" t="s">
        <v>174</v>
      </c>
      <c r="B55" s="53">
        <v>73</v>
      </c>
      <c r="C55" s="54" t="str">
        <f t="shared" si="0"/>
        <v>D</v>
      </c>
    </row>
    <row r="56" spans="1:3" ht="12.75" customHeight="1">
      <c r="A56" s="53" t="s">
        <v>175</v>
      </c>
      <c r="B56" s="53">
        <v>44</v>
      </c>
      <c r="C56" s="54" t="str">
        <f t="shared" si="0"/>
        <v>F</v>
      </c>
    </row>
    <row r="57" spans="1:3" ht="12.75" customHeight="1">
      <c r="A57" s="53" t="s">
        <v>176</v>
      </c>
      <c r="B57" s="53">
        <v>81</v>
      </c>
      <c r="C57" s="54" t="str">
        <f t="shared" si="0"/>
        <v>C</v>
      </c>
    </row>
    <row r="58" spans="1:3" ht="12.75" customHeight="1">
      <c r="A58" s="53" t="s">
        <v>177</v>
      </c>
      <c r="B58" s="53">
        <v>76</v>
      </c>
      <c r="C58" s="54" t="str">
        <f t="shared" si="0"/>
        <v>D</v>
      </c>
    </row>
    <row r="59" spans="1:3" ht="12.75" customHeight="1">
      <c r="A59" s="53" t="s">
        <v>178</v>
      </c>
      <c r="B59" s="53">
        <v>89</v>
      </c>
      <c r="C59" s="54" t="str">
        <f t="shared" si="0"/>
        <v>B</v>
      </c>
    </row>
    <row r="60" spans="1:3" ht="12" customHeight="1"/>
    <row r="61" spans="1:3" ht="12" customHeight="1"/>
    <row r="62" spans="1:3" ht="12" customHeight="1"/>
    <row r="63" spans="1:3" ht="12" customHeight="1"/>
    <row r="64" spans="1:3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sortState ref="D10:G14">
    <sortCondition ref="D10:D14"/>
    <sortCondition ref="E10:E14"/>
  </sortState>
  <mergeCells count="2">
    <mergeCell ref="A1:I1"/>
    <mergeCell ref="A2:I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tabSelected="1" topLeftCell="A3" workbookViewId="0">
      <selection activeCell="I7" sqref="I7"/>
    </sheetView>
  </sheetViews>
  <sheetFormatPr defaultColWidth="14.42578125" defaultRowHeight="15" customHeight="1"/>
  <cols>
    <col min="1" max="1" width="7.7109375" customWidth="1"/>
    <col min="2" max="2" width="9.140625" customWidth="1"/>
    <col min="3" max="3" width="10.85546875" customWidth="1"/>
    <col min="4" max="4" width="14" customWidth="1"/>
    <col min="5" max="5" width="13.28515625" customWidth="1"/>
    <col min="6" max="6" width="10.42578125" customWidth="1"/>
    <col min="7" max="7" width="8" customWidth="1"/>
    <col min="8" max="8" width="12" customWidth="1"/>
    <col min="9" max="9" width="18.85546875" customWidth="1"/>
    <col min="10" max="10" width="17" customWidth="1"/>
    <col min="11" max="12" width="11.7109375" customWidth="1"/>
    <col min="13" max="13" width="11.42578125" customWidth="1"/>
    <col min="14" max="14" width="14.7109375" customWidth="1"/>
    <col min="15" max="16" width="10.28515625" customWidth="1"/>
    <col min="17" max="17" width="9.28515625" customWidth="1"/>
    <col min="18" max="19" width="10.28515625" customWidth="1"/>
    <col min="20" max="20" width="13.42578125" customWidth="1"/>
    <col min="21" max="21" width="11.7109375" customWidth="1"/>
    <col min="22" max="26" width="8" customWidth="1"/>
  </cols>
  <sheetData>
    <row r="1" spans="1:19" ht="15" customHeight="1">
      <c r="A1" s="124" t="s">
        <v>179</v>
      </c>
      <c r="B1" s="125"/>
      <c r="C1" s="125"/>
      <c r="D1" s="125"/>
      <c r="E1" s="125"/>
      <c r="F1" s="125"/>
      <c r="G1" s="125"/>
      <c r="H1" s="125"/>
      <c r="I1" s="125"/>
    </row>
    <row r="2" spans="1:19" ht="15" customHeight="1">
      <c r="A2" s="124" t="s">
        <v>180</v>
      </c>
      <c r="B2" s="125"/>
      <c r="C2" s="125"/>
      <c r="D2" s="125"/>
      <c r="E2" s="125"/>
      <c r="F2" s="125"/>
      <c r="G2" s="125"/>
      <c r="H2" s="125"/>
      <c r="I2" s="125"/>
    </row>
    <row r="3" spans="1:19" ht="15" customHeight="1">
      <c r="A3" s="6" t="s">
        <v>11</v>
      </c>
      <c r="B3" s="5"/>
      <c r="C3" s="5"/>
      <c r="D3" s="5"/>
      <c r="E3" s="5"/>
      <c r="F3" s="5"/>
      <c r="G3" s="5"/>
      <c r="H3" s="5"/>
      <c r="I3" s="5"/>
    </row>
    <row r="4" spans="1:19" ht="15" customHeight="1">
      <c r="A4" s="3" t="s">
        <v>73</v>
      </c>
      <c r="B4" s="19"/>
      <c r="C4" s="19"/>
      <c r="D4" s="19"/>
      <c r="E4" s="19"/>
      <c r="F4" s="19"/>
      <c r="G4" s="19"/>
      <c r="H4" s="19"/>
      <c r="I4" s="19"/>
    </row>
    <row r="5" spans="1:19" ht="15" customHeight="1">
      <c r="A5" s="3" t="s">
        <v>181</v>
      </c>
      <c r="B5" s="19"/>
      <c r="C5" s="19"/>
      <c r="D5" s="19"/>
      <c r="E5" s="19"/>
      <c r="F5" s="19"/>
      <c r="G5" s="19"/>
      <c r="H5" s="19"/>
      <c r="I5" s="19"/>
    </row>
    <row r="6" spans="1:19" ht="15" customHeight="1">
      <c r="A6" s="3"/>
      <c r="B6" s="19"/>
      <c r="C6" s="19"/>
      <c r="D6" s="19"/>
      <c r="E6" s="19"/>
      <c r="F6" s="19"/>
      <c r="G6" s="19"/>
      <c r="H6" s="19"/>
      <c r="I6" s="19"/>
    </row>
    <row r="7" spans="1:19" ht="15" customHeight="1">
      <c r="A7" s="3" t="s">
        <v>182</v>
      </c>
      <c r="B7" s="19"/>
      <c r="C7" s="19"/>
      <c r="D7" s="19"/>
      <c r="E7" s="19"/>
      <c r="F7" s="19"/>
      <c r="G7" s="19"/>
      <c r="H7" s="19"/>
      <c r="I7" s="19"/>
    </row>
    <row r="8" spans="1:19" ht="12" customHeight="1"/>
    <row r="9" spans="1:19" ht="15" customHeight="1">
      <c r="A9" s="7" t="s">
        <v>183</v>
      </c>
      <c r="B9" s="19"/>
      <c r="C9" s="19"/>
      <c r="D9" s="19"/>
      <c r="E9" s="19"/>
      <c r="F9" s="19"/>
      <c r="G9" s="19"/>
      <c r="H9" s="19"/>
      <c r="I9" s="19"/>
    </row>
    <row r="10" spans="1:19" ht="15" customHeight="1">
      <c r="A10" s="7" t="s">
        <v>184</v>
      </c>
      <c r="B10" s="19"/>
      <c r="C10" s="19"/>
      <c r="D10" s="19"/>
      <c r="E10" s="19"/>
      <c r="F10" s="19"/>
      <c r="G10" s="19"/>
      <c r="H10" s="19"/>
      <c r="I10" s="19"/>
    </row>
    <row r="11" spans="1:19" ht="15" customHeight="1">
      <c r="A11" s="7" t="s">
        <v>185</v>
      </c>
      <c r="B11" s="19"/>
      <c r="C11" s="19"/>
      <c r="D11" s="19"/>
      <c r="E11" s="19"/>
      <c r="F11" s="19"/>
      <c r="G11" s="19"/>
      <c r="H11" s="19"/>
      <c r="I11" s="19"/>
    </row>
    <row r="12" spans="1:19" ht="15" customHeight="1">
      <c r="A12" s="7" t="s">
        <v>186</v>
      </c>
      <c r="B12" s="19"/>
      <c r="C12" s="19"/>
      <c r="D12" s="19"/>
      <c r="E12" s="19"/>
      <c r="F12" s="19"/>
      <c r="G12" s="19"/>
      <c r="H12" s="19"/>
      <c r="I12" s="19"/>
    </row>
    <row r="13" spans="1:19" ht="15" customHeight="1">
      <c r="A13" s="3"/>
      <c r="B13" s="19"/>
      <c r="C13" s="19"/>
      <c r="D13" s="19"/>
      <c r="E13" s="19"/>
      <c r="F13" s="19"/>
      <c r="G13" s="19"/>
      <c r="H13" s="19"/>
      <c r="I13" s="19"/>
    </row>
    <row r="14" spans="1:19" ht="12.75" customHeight="1">
      <c r="A14" s="59" t="s">
        <v>98</v>
      </c>
      <c r="B14" s="60" t="s">
        <v>187</v>
      </c>
      <c r="C14" s="59" t="s">
        <v>188</v>
      </c>
      <c r="D14" s="59" t="s">
        <v>189</v>
      </c>
      <c r="E14" s="59" t="s">
        <v>190</v>
      </c>
      <c r="F14" s="59" t="s">
        <v>191</v>
      </c>
      <c r="H14" s="61"/>
      <c r="J14" s="112" t="s">
        <v>341</v>
      </c>
    </row>
    <row r="15" spans="1:19" ht="12" customHeight="1">
      <c r="A15" s="62">
        <v>36770</v>
      </c>
      <c r="B15" s="63">
        <v>340</v>
      </c>
      <c r="C15" s="53" t="s">
        <v>192</v>
      </c>
      <c r="D15" s="53" t="s">
        <v>193</v>
      </c>
      <c r="E15" s="53" t="s">
        <v>194</v>
      </c>
      <c r="F15" s="53" t="s">
        <v>195</v>
      </c>
      <c r="H15" s="12"/>
      <c r="J15" t="s">
        <v>196</v>
      </c>
      <c r="L15" t="s">
        <v>192</v>
      </c>
      <c r="N15" t="s">
        <v>202</v>
      </c>
      <c r="P15" t="s">
        <v>200</v>
      </c>
      <c r="R15" t="s">
        <v>343</v>
      </c>
      <c r="S15" t="s">
        <v>344</v>
      </c>
    </row>
    <row r="16" spans="1:19" ht="12" customHeight="1">
      <c r="A16" s="62">
        <v>36770</v>
      </c>
      <c r="B16" s="63">
        <v>15759</v>
      </c>
      <c r="C16" s="53" t="s">
        <v>196</v>
      </c>
      <c r="D16" s="53" t="s">
        <v>197</v>
      </c>
      <c r="E16" s="53" t="s">
        <v>198</v>
      </c>
      <c r="F16" s="53" t="s">
        <v>195</v>
      </c>
      <c r="H16" s="12"/>
      <c r="I16" s="112" t="s">
        <v>339</v>
      </c>
      <c r="J16" t="s">
        <v>342</v>
      </c>
      <c r="K16" t="s">
        <v>345</v>
      </c>
      <c r="L16" t="s">
        <v>342</v>
      </c>
      <c r="M16" t="s">
        <v>345</v>
      </c>
      <c r="N16" t="s">
        <v>342</v>
      </c>
      <c r="O16" t="s">
        <v>345</v>
      </c>
      <c r="P16" t="s">
        <v>342</v>
      </c>
      <c r="Q16" t="s">
        <v>345</v>
      </c>
    </row>
    <row r="17" spans="1:19" ht="12" customHeight="1">
      <c r="A17" s="62">
        <v>36770</v>
      </c>
      <c r="B17" s="63">
        <v>15276</v>
      </c>
      <c r="C17" s="53" t="s">
        <v>196</v>
      </c>
      <c r="D17" s="53" t="s">
        <v>193</v>
      </c>
      <c r="E17" s="53" t="s">
        <v>199</v>
      </c>
      <c r="F17" s="53" t="s">
        <v>195</v>
      </c>
      <c r="H17" s="12"/>
      <c r="I17" s="113" t="s">
        <v>194</v>
      </c>
      <c r="J17" s="114">
        <v>859438</v>
      </c>
      <c r="K17" s="114">
        <v>44</v>
      </c>
      <c r="L17" s="114">
        <v>203208</v>
      </c>
      <c r="M17" s="114">
        <v>87</v>
      </c>
      <c r="N17" s="114">
        <v>68380</v>
      </c>
      <c r="O17" s="114">
        <v>8</v>
      </c>
      <c r="P17" s="114">
        <v>332349</v>
      </c>
      <c r="Q17" s="114">
        <v>38</v>
      </c>
      <c r="R17" s="114">
        <v>1463375</v>
      </c>
      <c r="S17" s="114">
        <v>177</v>
      </c>
    </row>
    <row r="18" spans="1:19" ht="12" customHeight="1">
      <c r="A18" s="62">
        <v>36770</v>
      </c>
      <c r="B18" s="63">
        <v>12000</v>
      </c>
      <c r="C18" s="53" t="s">
        <v>196</v>
      </c>
      <c r="D18" s="53" t="s">
        <v>193</v>
      </c>
      <c r="E18" s="53" t="s">
        <v>198</v>
      </c>
      <c r="F18" s="53" t="s">
        <v>195</v>
      </c>
      <c r="H18" s="12"/>
      <c r="I18" s="113" t="s">
        <v>199</v>
      </c>
      <c r="J18" s="114">
        <v>830139</v>
      </c>
      <c r="K18" s="114">
        <v>31</v>
      </c>
      <c r="L18" s="114">
        <v>92225</v>
      </c>
      <c r="M18" s="114">
        <v>25</v>
      </c>
      <c r="N18" s="114">
        <v>134374</v>
      </c>
      <c r="O18" s="114">
        <v>15</v>
      </c>
      <c r="P18" s="114">
        <v>152607</v>
      </c>
      <c r="Q18" s="114">
        <v>26</v>
      </c>
      <c r="R18" s="114">
        <v>1209345</v>
      </c>
      <c r="S18" s="114">
        <v>97</v>
      </c>
    </row>
    <row r="19" spans="1:19" ht="12" customHeight="1">
      <c r="A19" s="62">
        <v>36770</v>
      </c>
      <c r="B19" s="63">
        <v>5000</v>
      </c>
      <c r="C19" s="53" t="s">
        <v>196</v>
      </c>
      <c r="D19" s="53" t="s">
        <v>193</v>
      </c>
      <c r="E19" s="53" t="s">
        <v>199</v>
      </c>
      <c r="F19" s="53" t="s">
        <v>195</v>
      </c>
      <c r="H19" s="12"/>
      <c r="I19" s="113" t="s">
        <v>198</v>
      </c>
      <c r="J19" s="114">
        <v>344962</v>
      </c>
      <c r="K19" s="114">
        <v>23</v>
      </c>
      <c r="L19" s="114">
        <v>90597</v>
      </c>
      <c r="M19" s="114">
        <v>34</v>
      </c>
      <c r="N19" s="114">
        <v>10000</v>
      </c>
      <c r="O19" s="114">
        <v>5</v>
      </c>
      <c r="P19" s="114">
        <v>154000</v>
      </c>
      <c r="Q19" s="114">
        <v>14</v>
      </c>
      <c r="R19" s="114">
        <v>599559</v>
      </c>
      <c r="S19" s="114">
        <v>76</v>
      </c>
    </row>
    <row r="20" spans="1:19" ht="12" customHeight="1">
      <c r="A20" s="62">
        <v>36770</v>
      </c>
      <c r="B20" s="63">
        <v>7000</v>
      </c>
      <c r="C20" s="53" t="s">
        <v>200</v>
      </c>
      <c r="D20" s="53" t="s">
        <v>193</v>
      </c>
      <c r="E20" s="53" t="s">
        <v>199</v>
      </c>
      <c r="F20" s="53" t="s">
        <v>201</v>
      </c>
      <c r="H20" s="12"/>
      <c r="I20" s="113" t="s">
        <v>340</v>
      </c>
      <c r="J20" s="114">
        <v>2034539</v>
      </c>
      <c r="K20" s="114">
        <v>98</v>
      </c>
      <c r="L20" s="114">
        <v>386030</v>
      </c>
      <c r="M20" s="114">
        <v>146</v>
      </c>
      <c r="N20" s="114">
        <v>212754</v>
      </c>
      <c r="O20" s="114">
        <v>28</v>
      </c>
      <c r="P20" s="114">
        <v>638956</v>
      </c>
      <c r="Q20" s="114">
        <v>78</v>
      </c>
      <c r="R20" s="114">
        <v>3272279</v>
      </c>
      <c r="S20" s="114">
        <v>350</v>
      </c>
    </row>
    <row r="21" spans="1:19" ht="12" customHeight="1">
      <c r="A21" s="62">
        <v>36770</v>
      </c>
      <c r="B21" s="63">
        <v>5000</v>
      </c>
      <c r="C21" s="53" t="s">
        <v>200</v>
      </c>
      <c r="D21" s="53" t="s">
        <v>193</v>
      </c>
      <c r="E21" s="53" t="s">
        <v>198</v>
      </c>
      <c r="F21" s="53" t="s">
        <v>195</v>
      </c>
      <c r="H21" s="12"/>
    </row>
    <row r="22" spans="1:19" ht="12" customHeight="1">
      <c r="A22" s="62">
        <v>36770</v>
      </c>
      <c r="B22" s="63">
        <v>4623</v>
      </c>
      <c r="C22" s="53" t="s">
        <v>200</v>
      </c>
      <c r="D22" s="53" t="s">
        <v>193</v>
      </c>
      <c r="E22" s="53" t="s">
        <v>199</v>
      </c>
      <c r="F22" s="53" t="s">
        <v>195</v>
      </c>
      <c r="H22" s="12"/>
      <c r="I22" s="112" t="s">
        <v>346</v>
      </c>
      <c r="J22" s="112" t="s">
        <v>341</v>
      </c>
    </row>
    <row r="23" spans="1:19" ht="12" customHeight="1">
      <c r="A23" s="62">
        <v>36770</v>
      </c>
      <c r="B23" s="63">
        <v>5879</v>
      </c>
      <c r="C23" s="53" t="s">
        <v>192</v>
      </c>
      <c r="D23" s="53" t="s">
        <v>193</v>
      </c>
      <c r="E23" s="53" t="s">
        <v>194</v>
      </c>
      <c r="F23" s="53" t="s">
        <v>195</v>
      </c>
      <c r="H23" s="12"/>
      <c r="I23" s="112" t="s">
        <v>339</v>
      </c>
      <c r="J23" t="s">
        <v>197</v>
      </c>
    </row>
    <row r="24" spans="1:19" ht="12" customHeight="1">
      <c r="A24" s="62">
        <v>36770</v>
      </c>
      <c r="B24" s="63">
        <v>3171</v>
      </c>
      <c r="C24" s="53" t="s">
        <v>192</v>
      </c>
      <c r="D24" s="53" t="s">
        <v>193</v>
      </c>
      <c r="E24" s="53" t="s">
        <v>198</v>
      </c>
      <c r="F24" s="53" t="s">
        <v>195</v>
      </c>
      <c r="I24" s="113" t="s">
        <v>196</v>
      </c>
      <c r="J24" s="114">
        <v>15</v>
      </c>
    </row>
    <row r="25" spans="1:19" ht="12" customHeight="1">
      <c r="A25" s="62">
        <v>36770</v>
      </c>
      <c r="B25" s="63">
        <v>4000</v>
      </c>
      <c r="C25" s="53" t="s">
        <v>200</v>
      </c>
      <c r="D25" s="53" t="s">
        <v>193</v>
      </c>
      <c r="E25" s="53" t="s">
        <v>194</v>
      </c>
      <c r="F25" s="53" t="s">
        <v>195</v>
      </c>
      <c r="I25" s="115" t="s">
        <v>192</v>
      </c>
      <c r="J25" s="116">
        <v>19</v>
      </c>
    </row>
    <row r="26" spans="1:19" ht="12" customHeight="1">
      <c r="A26" s="62">
        <v>36770</v>
      </c>
      <c r="B26" s="63">
        <v>5000</v>
      </c>
      <c r="C26" s="53" t="s">
        <v>202</v>
      </c>
      <c r="D26" s="53" t="s">
        <v>193</v>
      </c>
      <c r="E26" s="53" t="s">
        <v>194</v>
      </c>
      <c r="F26" s="53" t="s">
        <v>195</v>
      </c>
      <c r="I26" s="113" t="s">
        <v>202</v>
      </c>
      <c r="J26" s="114">
        <v>13</v>
      </c>
    </row>
    <row r="27" spans="1:19" ht="12" customHeight="1">
      <c r="A27" s="62">
        <v>36770</v>
      </c>
      <c r="B27" s="63">
        <v>16000</v>
      </c>
      <c r="C27" s="53" t="s">
        <v>196</v>
      </c>
      <c r="D27" s="53" t="s">
        <v>193</v>
      </c>
      <c r="E27" s="53" t="s">
        <v>194</v>
      </c>
      <c r="F27" s="53" t="s">
        <v>201</v>
      </c>
      <c r="I27" s="113" t="s">
        <v>200</v>
      </c>
      <c r="J27" s="114">
        <v>10</v>
      </c>
    </row>
    <row r="28" spans="1:19" ht="12" customHeight="1">
      <c r="A28" s="62">
        <v>36770</v>
      </c>
      <c r="B28" s="63">
        <v>50000</v>
      </c>
      <c r="C28" s="53" t="s">
        <v>200</v>
      </c>
      <c r="D28" s="53" t="s">
        <v>193</v>
      </c>
      <c r="E28" s="53" t="s">
        <v>194</v>
      </c>
      <c r="F28" s="53" t="s">
        <v>195</v>
      </c>
    </row>
    <row r="29" spans="1:19" ht="12" customHeight="1">
      <c r="A29" s="62">
        <v>36770</v>
      </c>
      <c r="B29" s="63">
        <v>13636</v>
      </c>
      <c r="C29" s="53" t="s">
        <v>196</v>
      </c>
      <c r="D29" s="53" t="s">
        <v>193</v>
      </c>
      <c r="E29" s="53" t="s">
        <v>199</v>
      </c>
      <c r="F29" s="53" t="s">
        <v>195</v>
      </c>
    </row>
    <row r="30" spans="1:19" ht="12" customHeight="1">
      <c r="A30" s="62">
        <v>36773</v>
      </c>
      <c r="B30" s="63">
        <v>50000</v>
      </c>
      <c r="C30" s="53" t="s">
        <v>196</v>
      </c>
      <c r="D30" s="53" t="s">
        <v>193</v>
      </c>
      <c r="E30" s="53" t="s">
        <v>199</v>
      </c>
      <c r="F30" s="53" t="s">
        <v>201</v>
      </c>
    </row>
    <row r="31" spans="1:19" ht="12" customHeight="1">
      <c r="A31" s="62">
        <v>36773</v>
      </c>
      <c r="B31" s="63">
        <v>15000</v>
      </c>
      <c r="C31" s="53" t="s">
        <v>196</v>
      </c>
      <c r="D31" s="53" t="s">
        <v>193</v>
      </c>
      <c r="E31" s="53" t="s">
        <v>198</v>
      </c>
      <c r="F31" s="53" t="s">
        <v>201</v>
      </c>
    </row>
    <row r="32" spans="1:19" ht="12" customHeight="1">
      <c r="A32" s="62">
        <v>36773</v>
      </c>
      <c r="B32" s="63">
        <v>13000</v>
      </c>
      <c r="C32" s="53" t="s">
        <v>196</v>
      </c>
      <c r="D32" s="53" t="s">
        <v>193</v>
      </c>
      <c r="E32" s="53" t="s">
        <v>199</v>
      </c>
      <c r="F32" s="53" t="s">
        <v>201</v>
      </c>
    </row>
    <row r="33" spans="1:6" ht="12" customHeight="1">
      <c r="A33" s="62">
        <v>36773</v>
      </c>
      <c r="B33" s="63">
        <v>13000</v>
      </c>
      <c r="C33" s="53" t="s">
        <v>196</v>
      </c>
      <c r="D33" s="53" t="s">
        <v>193</v>
      </c>
      <c r="E33" s="53" t="s">
        <v>194</v>
      </c>
      <c r="F33" s="53" t="s">
        <v>195</v>
      </c>
    </row>
    <row r="34" spans="1:6" ht="12" customHeight="1">
      <c r="A34" s="62">
        <v>36773</v>
      </c>
      <c r="B34" s="63">
        <v>3000</v>
      </c>
      <c r="C34" s="53" t="s">
        <v>192</v>
      </c>
      <c r="D34" s="53" t="s">
        <v>193</v>
      </c>
      <c r="E34" s="53" t="s">
        <v>194</v>
      </c>
      <c r="F34" s="53" t="s">
        <v>195</v>
      </c>
    </row>
    <row r="35" spans="1:6" ht="12" customHeight="1">
      <c r="A35" s="62">
        <v>36773</v>
      </c>
      <c r="B35" s="63">
        <v>2878</v>
      </c>
      <c r="C35" s="53" t="s">
        <v>200</v>
      </c>
      <c r="D35" s="53" t="s">
        <v>193</v>
      </c>
      <c r="E35" s="53" t="s">
        <v>199</v>
      </c>
      <c r="F35" s="53" t="s">
        <v>195</v>
      </c>
    </row>
    <row r="36" spans="1:6" ht="12" customHeight="1">
      <c r="A36" s="62">
        <v>36773</v>
      </c>
      <c r="B36" s="63">
        <v>13519</v>
      </c>
      <c r="C36" s="53" t="s">
        <v>196</v>
      </c>
      <c r="D36" s="53" t="s">
        <v>193</v>
      </c>
      <c r="E36" s="53" t="s">
        <v>194</v>
      </c>
      <c r="F36" s="53" t="s">
        <v>201</v>
      </c>
    </row>
    <row r="37" spans="1:6" ht="12" customHeight="1">
      <c r="A37" s="62">
        <v>36773</v>
      </c>
      <c r="B37" s="63">
        <v>4000</v>
      </c>
      <c r="C37" s="53" t="s">
        <v>192</v>
      </c>
      <c r="D37" s="53" t="s">
        <v>193</v>
      </c>
      <c r="E37" s="53" t="s">
        <v>194</v>
      </c>
      <c r="F37" s="53" t="s">
        <v>195</v>
      </c>
    </row>
    <row r="38" spans="1:6" ht="12" customHeight="1">
      <c r="A38" s="62">
        <v>36773</v>
      </c>
      <c r="B38" s="63">
        <v>3075</v>
      </c>
      <c r="C38" s="53" t="s">
        <v>192</v>
      </c>
      <c r="D38" s="53" t="s">
        <v>193</v>
      </c>
      <c r="E38" s="53" t="s">
        <v>198</v>
      </c>
      <c r="F38" s="53" t="s">
        <v>195</v>
      </c>
    </row>
    <row r="39" spans="1:6" ht="12" customHeight="1">
      <c r="A39" s="62">
        <v>36773</v>
      </c>
      <c r="B39" s="63">
        <v>4000</v>
      </c>
      <c r="C39" s="53" t="s">
        <v>192</v>
      </c>
      <c r="D39" s="53" t="s">
        <v>193</v>
      </c>
      <c r="E39" s="53" t="s">
        <v>199</v>
      </c>
      <c r="F39" s="53" t="s">
        <v>195</v>
      </c>
    </row>
    <row r="40" spans="1:6" ht="12" customHeight="1">
      <c r="A40" s="62">
        <v>36773</v>
      </c>
      <c r="B40" s="63">
        <v>6000</v>
      </c>
      <c r="C40" s="53" t="s">
        <v>200</v>
      </c>
      <c r="D40" s="53" t="s">
        <v>193</v>
      </c>
      <c r="E40" s="53" t="s">
        <v>194</v>
      </c>
      <c r="F40" s="53" t="s">
        <v>195</v>
      </c>
    </row>
    <row r="41" spans="1:6" ht="12" customHeight="1">
      <c r="A41" s="62">
        <v>36773</v>
      </c>
      <c r="B41" s="63">
        <v>65000</v>
      </c>
      <c r="C41" s="53" t="s">
        <v>200</v>
      </c>
      <c r="D41" s="53" t="s">
        <v>193</v>
      </c>
      <c r="E41" s="53" t="s">
        <v>198</v>
      </c>
      <c r="F41" s="53" t="s">
        <v>195</v>
      </c>
    </row>
    <row r="42" spans="1:6" ht="12" customHeight="1">
      <c r="A42" s="62">
        <v>36773</v>
      </c>
      <c r="B42" s="63">
        <v>240</v>
      </c>
      <c r="C42" s="53" t="s">
        <v>192</v>
      </c>
      <c r="D42" s="53" t="s">
        <v>193</v>
      </c>
      <c r="E42" s="53" t="s">
        <v>194</v>
      </c>
      <c r="F42" s="53" t="s">
        <v>195</v>
      </c>
    </row>
    <row r="43" spans="1:6" ht="12" customHeight="1">
      <c r="A43" s="62">
        <v>36773</v>
      </c>
      <c r="B43" s="63">
        <v>2000</v>
      </c>
      <c r="C43" s="53" t="s">
        <v>202</v>
      </c>
      <c r="D43" s="53" t="s">
        <v>193</v>
      </c>
      <c r="E43" s="53" t="s">
        <v>198</v>
      </c>
      <c r="F43" s="53" t="s">
        <v>195</v>
      </c>
    </row>
    <row r="44" spans="1:6" ht="12" customHeight="1">
      <c r="A44" s="62">
        <v>36773</v>
      </c>
      <c r="B44" s="63">
        <v>14548</v>
      </c>
      <c r="C44" s="53" t="s">
        <v>196</v>
      </c>
      <c r="D44" s="53" t="s">
        <v>193</v>
      </c>
      <c r="E44" s="53" t="s">
        <v>194</v>
      </c>
      <c r="F44" s="53" t="s">
        <v>195</v>
      </c>
    </row>
    <row r="45" spans="1:6" ht="12" customHeight="1">
      <c r="A45" s="62">
        <v>36773</v>
      </c>
      <c r="B45" s="63">
        <v>240</v>
      </c>
      <c r="C45" s="53" t="s">
        <v>192</v>
      </c>
      <c r="D45" s="53" t="s">
        <v>193</v>
      </c>
      <c r="E45" s="53" t="s">
        <v>194</v>
      </c>
      <c r="F45" s="53" t="s">
        <v>195</v>
      </c>
    </row>
    <row r="46" spans="1:6" ht="12" customHeight="1">
      <c r="A46" s="62">
        <v>36773</v>
      </c>
      <c r="B46" s="63">
        <v>6307</v>
      </c>
      <c r="C46" s="53" t="s">
        <v>200</v>
      </c>
      <c r="D46" s="53" t="s">
        <v>197</v>
      </c>
      <c r="E46" s="53" t="s">
        <v>199</v>
      </c>
      <c r="F46" s="53" t="s">
        <v>195</v>
      </c>
    </row>
    <row r="47" spans="1:6" ht="12" customHeight="1">
      <c r="A47" s="62">
        <v>36773</v>
      </c>
      <c r="B47" s="63">
        <v>11000</v>
      </c>
      <c r="C47" s="53" t="s">
        <v>196</v>
      </c>
      <c r="D47" s="53" t="s">
        <v>193</v>
      </c>
      <c r="E47" s="53" t="s">
        <v>194</v>
      </c>
      <c r="F47" s="53" t="s">
        <v>201</v>
      </c>
    </row>
    <row r="48" spans="1:6" ht="12" customHeight="1">
      <c r="A48" s="62">
        <v>36773</v>
      </c>
      <c r="B48" s="63">
        <v>35000</v>
      </c>
      <c r="C48" s="53" t="s">
        <v>196</v>
      </c>
      <c r="D48" s="53" t="s">
        <v>193</v>
      </c>
      <c r="E48" s="53" t="s">
        <v>194</v>
      </c>
      <c r="F48" s="53" t="s">
        <v>195</v>
      </c>
    </row>
    <row r="49" spans="1:6" ht="12" customHeight="1">
      <c r="A49" s="62">
        <v>36773</v>
      </c>
      <c r="B49" s="63">
        <v>9095</v>
      </c>
      <c r="C49" s="53" t="s">
        <v>202</v>
      </c>
      <c r="D49" s="53" t="s">
        <v>197</v>
      </c>
      <c r="E49" s="53" t="s">
        <v>194</v>
      </c>
      <c r="F49" s="53" t="s">
        <v>195</v>
      </c>
    </row>
    <row r="50" spans="1:6" ht="12" customHeight="1">
      <c r="A50" s="62">
        <v>36773</v>
      </c>
      <c r="B50" s="63">
        <v>12000</v>
      </c>
      <c r="C50" s="53" t="s">
        <v>196</v>
      </c>
      <c r="D50" s="53" t="s">
        <v>193</v>
      </c>
      <c r="E50" s="53" t="s">
        <v>198</v>
      </c>
      <c r="F50" s="53" t="s">
        <v>195</v>
      </c>
    </row>
    <row r="51" spans="1:6" ht="12" customHeight="1">
      <c r="A51" s="62">
        <v>36773</v>
      </c>
      <c r="B51" s="63">
        <v>5000</v>
      </c>
      <c r="C51" s="53" t="s">
        <v>192</v>
      </c>
      <c r="D51" s="53" t="s">
        <v>193</v>
      </c>
      <c r="E51" s="53" t="s">
        <v>199</v>
      </c>
      <c r="F51" s="53" t="s">
        <v>195</v>
      </c>
    </row>
    <row r="52" spans="1:6" ht="12" customHeight="1">
      <c r="A52" s="62">
        <v>36774</v>
      </c>
      <c r="B52" s="63">
        <v>17000</v>
      </c>
      <c r="C52" s="53" t="s">
        <v>196</v>
      </c>
      <c r="D52" s="53" t="s">
        <v>197</v>
      </c>
      <c r="E52" s="53" t="s">
        <v>198</v>
      </c>
      <c r="F52" s="53" t="s">
        <v>195</v>
      </c>
    </row>
    <row r="53" spans="1:6" ht="12" customHeight="1">
      <c r="A53" s="62">
        <v>36774</v>
      </c>
      <c r="B53" s="63">
        <v>45000</v>
      </c>
      <c r="C53" s="53" t="s">
        <v>196</v>
      </c>
      <c r="D53" s="53" t="s">
        <v>197</v>
      </c>
      <c r="E53" s="53" t="s">
        <v>198</v>
      </c>
      <c r="F53" s="53" t="s">
        <v>195</v>
      </c>
    </row>
    <row r="54" spans="1:6" ht="12" customHeight="1">
      <c r="A54" s="62">
        <v>36774</v>
      </c>
      <c r="B54" s="63">
        <v>1000</v>
      </c>
      <c r="C54" s="53" t="s">
        <v>200</v>
      </c>
      <c r="D54" s="53" t="s">
        <v>197</v>
      </c>
      <c r="E54" s="53" t="s">
        <v>199</v>
      </c>
      <c r="F54" s="53" t="s">
        <v>195</v>
      </c>
    </row>
    <row r="55" spans="1:6" ht="12" customHeight="1">
      <c r="A55" s="62">
        <v>36774</v>
      </c>
      <c r="B55" s="63">
        <v>275</v>
      </c>
      <c r="C55" s="53" t="s">
        <v>192</v>
      </c>
      <c r="D55" s="53" t="s">
        <v>197</v>
      </c>
      <c r="E55" s="53" t="s">
        <v>199</v>
      </c>
      <c r="F55" s="53" t="s">
        <v>195</v>
      </c>
    </row>
    <row r="56" spans="1:6" ht="12" customHeight="1">
      <c r="A56" s="62">
        <v>36774</v>
      </c>
      <c r="B56" s="63">
        <v>12000</v>
      </c>
      <c r="C56" s="53" t="s">
        <v>196</v>
      </c>
      <c r="D56" s="53" t="s">
        <v>197</v>
      </c>
      <c r="E56" s="53" t="s">
        <v>194</v>
      </c>
      <c r="F56" s="53" t="s">
        <v>195</v>
      </c>
    </row>
    <row r="57" spans="1:6" ht="12" customHeight="1">
      <c r="A57" s="62">
        <v>36774</v>
      </c>
      <c r="B57" s="63">
        <v>3000</v>
      </c>
      <c r="C57" s="53" t="s">
        <v>192</v>
      </c>
      <c r="D57" s="53" t="s">
        <v>193</v>
      </c>
      <c r="E57" s="53" t="s">
        <v>194</v>
      </c>
      <c r="F57" s="53" t="s">
        <v>201</v>
      </c>
    </row>
    <row r="58" spans="1:6" ht="12" customHeight="1">
      <c r="A58" s="62">
        <v>36774</v>
      </c>
      <c r="B58" s="63">
        <v>5000</v>
      </c>
      <c r="C58" s="53" t="s">
        <v>192</v>
      </c>
      <c r="D58" s="53" t="s">
        <v>193</v>
      </c>
      <c r="E58" s="53" t="s">
        <v>199</v>
      </c>
      <c r="F58" s="53" t="s">
        <v>195</v>
      </c>
    </row>
    <row r="59" spans="1:6" ht="12" customHeight="1">
      <c r="A59" s="62">
        <v>36774</v>
      </c>
      <c r="B59" s="63">
        <v>1000</v>
      </c>
      <c r="C59" s="53" t="s">
        <v>192</v>
      </c>
      <c r="D59" s="53" t="s">
        <v>193</v>
      </c>
      <c r="E59" s="53" t="s">
        <v>194</v>
      </c>
      <c r="F59" s="53" t="s">
        <v>195</v>
      </c>
    </row>
    <row r="60" spans="1:6" ht="12" customHeight="1">
      <c r="A60" s="62">
        <v>36774</v>
      </c>
      <c r="B60" s="63">
        <v>4000</v>
      </c>
      <c r="C60" s="53" t="s">
        <v>192</v>
      </c>
      <c r="D60" s="53" t="s">
        <v>197</v>
      </c>
      <c r="E60" s="53" t="s">
        <v>199</v>
      </c>
      <c r="F60" s="53" t="s">
        <v>195</v>
      </c>
    </row>
    <row r="61" spans="1:6" ht="12" customHeight="1">
      <c r="A61" s="62">
        <v>36774</v>
      </c>
      <c r="B61" s="63">
        <v>200</v>
      </c>
      <c r="C61" s="53" t="s">
        <v>192</v>
      </c>
      <c r="D61" s="53" t="s">
        <v>193</v>
      </c>
      <c r="E61" s="53" t="s">
        <v>198</v>
      </c>
      <c r="F61" s="53" t="s">
        <v>195</v>
      </c>
    </row>
    <row r="62" spans="1:6" ht="12" customHeight="1">
      <c r="A62" s="62">
        <v>36774</v>
      </c>
      <c r="B62" s="63">
        <v>3000</v>
      </c>
      <c r="C62" s="53" t="s">
        <v>192</v>
      </c>
      <c r="D62" s="53" t="s">
        <v>193</v>
      </c>
      <c r="E62" s="53" t="s">
        <v>199</v>
      </c>
      <c r="F62" s="53" t="s">
        <v>201</v>
      </c>
    </row>
    <row r="63" spans="1:6" ht="12" customHeight="1">
      <c r="A63" s="62">
        <v>36774</v>
      </c>
      <c r="B63" s="63">
        <v>200</v>
      </c>
      <c r="C63" s="53" t="s">
        <v>192</v>
      </c>
      <c r="D63" s="53" t="s">
        <v>197</v>
      </c>
      <c r="E63" s="53" t="s">
        <v>198</v>
      </c>
      <c r="F63" s="53" t="s">
        <v>195</v>
      </c>
    </row>
    <row r="64" spans="1:6" ht="12" customHeight="1">
      <c r="A64" s="62">
        <v>36774</v>
      </c>
      <c r="B64" s="63">
        <v>100</v>
      </c>
      <c r="C64" s="53" t="s">
        <v>192</v>
      </c>
      <c r="D64" s="53" t="s">
        <v>193</v>
      </c>
      <c r="E64" s="53" t="s">
        <v>199</v>
      </c>
      <c r="F64" s="53" t="s">
        <v>195</v>
      </c>
    </row>
    <row r="65" spans="1:6" ht="12" customHeight="1">
      <c r="A65" s="62">
        <v>36774</v>
      </c>
      <c r="B65" s="63">
        <v>13000</v>
      </c>
      <c r="C65" s="53" t="s">
        <v>196</v>
      </c>
      <c r="D65" s="53" t="s">
        <v>197</v>
      </c>
      <c r="E65" s="53" t="s">
        <v>198</v>
      </c>
      <c r="F65" s="53" t="s">
        <v>195</v>
      </c>
    </row>
    <row r="66" spans="1:6" ht="12" customHeight="1">
      <c r="A66" s="62">
        <v>36774</v>
      </c>
      <c r="B66" s="63">
        <v>7000</v>
      </c>
      <c r="C66" s="53" t="s">
        <v>202</v>
      </c>
      <c r="D66" s="53" t="s">
        <v>193</v>
      </c>
      <c r="E66" s="53" t="s">
        <v>199</v>
      </c>
      <c r="F66" s="53" t="s">
        <v>195</v>
      </c>
    </row>
    <row r="67" spans="1:6" ht="12" customHeight="1">
      <c r="A67" s="62">
        <v>36774</v>
      </c>
      <c r="B67" s="63">
        <v>100</v>
      </c>
      <c r="C67" s="53" t="s">
        <v>192</v>
      </c>
      <c r="D67" s="53" t="s">
        <v>193</v>
      </c>
      <c r="E67" s="53" t="s">
        <v>194</v>
      </c>
      <c r="F67" s="53" t="s">
        <v>195</v>
      </c>
    </row>
    <row r="68" spans="1:6" ht="12" customHeight="1">
      <c r="A68" s="62">
        <v>36774</v>
      </c>
      <c r="B68" s="63">
        <v>13500</v>
      </c>
      <c r="C68" s="53" t="s">
        <v>196</v>
      </c>
      <c r="D68" s="53" t="s">
        <v>193</v>
      </c>
      <c r="E68" s="53" t="s">
        <v>199</v>
      </c>
      <c r="F68" s="53" t="s">
        <v>195</v>
      </c>
    </row>
    <row r="69" spans="1:6" ht="12" customHeight="1">
      <c r="A69" s="62">
        <v>36775</v>
      </c>
      <c r="B69" s="63">
        <v>12000</v>
      </c>
      <c r="C69" s="53" t="s">
        <v>196</v>
      </c>
      <c r="D69" s="53" t="s">
        <v>193</v>
      </c>
      <c r="E69" s="53" t="s">
        <v>199</v>
      </c>
      <c r="F69" s="53" t="s">
        <v>195</v>
      </c>
    </row>
    <row r="70" spans="1:6" ht="12" customHeight="1">
      <c r="A70" s="62">
        <v>36775</v>
      </c>
      <c r="B70" s="63">
        <v>5000</v>
      </c>
      <c r="C70" s="53" t="s">
        <v>196</v>
      </c>
      <c r="D70" s="53" t="s">
        <v>193</v>
      </c>
      <c r="E70" s="53" t="s">
        <v>199</v>
      </c>
      <c r="F70" s="53" t="s">
        <v>195</v>
      </c>
    </row>
    <row r="71" spans="1:6" ht="12" customHeight="1">
      <c r="A71" s="62">
        <v>36775</v>
      </c>
      <c r="B71" s="63">
        <v>7000</v>
      </c>
      <c r="C71" s="53" t="s">
        <v>200</v>
      </c>
      <c r="D71" s="53" t="s">
        <v>193</v>
      </c>
      <c r="E71" s="53" t="s">
        <v>199</v>
      </c>
      <c r="F71" s="53" t="s">
        <v>201</v>
      </c>
    </row>
    <row r="72" spans="1:6" ht="12" customHeight="1">
      <c r="A72" s="62">
        <v>36775</v>
      </c>
      <c r="B72" s="63">
        <v>90000</v>
      </c>
      <c r="C72" s="53" t="s">
        <v>196</v>
      </c>
      <c r="D72" s="53" t="s">
        <v>193</v>
      </c>
      <c r="E72" s="53" t="s">
        <v>194</v>
      </c>
      <c r="F72" s="53" t="s">
        <v>195</v>
      </c>
    </row>
    <row r="73" spans="1:6" ht="12" customHeight="1">
      <c r="A73" s="62">
        <v>36775</v>
      </c>
      <c r="B73" s="63">
        <v>124</v>
      </c>
      <c r="C73" s="53" t="s">
        <v>192</v>
      </c>
      <c r="D73" s="53" t="s">
        <v>197</v>
      </c>
      <c r="E73" s="53" t="s">
        <v>194</v>
      </c>
      <c r="F73" s="53" t="s">
        <v>195</v>
      </c>
    </row>
    <row r="74" spans="1:6" ht="12" customHeight="1">
      <c r="A74" s="62">
        <v>36775</v>
      </c>
      <c r="B74" s="63">
        <v>400</v>
      </c>
      <c r="C74" s="53" t="s">
        <v>192</v>
      </c>
      <c r="D74" s="53" t="s">
        <v>197</v>
      </c>
      <c r="E74" s="53" t="s">
        <v>194</v>
      </c>
      <c r="F74" s="53" t="s">
        <v>195</v>
      </c>
    </row>
    <row r="75" spans="1:6" ht="12" customHeight="1">
      <c r="A75" s="62">
        <v>36775</v>
      </c>
      <c r="B75" s="63">
        <v>100</v>
      </c>
      <c r="C75" s="53" t="s">
        <v>192</v>
      </c>
      <c r="D75" s="53" t="s">
        <v>193</v>
      </c>
      <c r="E75" s="53" t="s">
        <v>194</v>
      </c>
      <c r="F75" s="53" t="s">
        <v>195</v>
      </c>
    </row>
    <row r="76" spans="1:6" ht="12" customHeight="1">
      <c r="A76" s="62">
        <v>36775</v>
      </c>
      <c r="B76" s="63">
        <v>14644</v>
      </c>
      <c r="C76" s="53" t="s">
        <v>196</v>
      </c>
      <c r="D76" s="53" t="s">
        <v>193</v>
      </c>
      <c r="E76" s="53" t="s">
        <v>198</v>
      </c>
      <c r="F76" s="53" t="s">
        <v>201</v>
      </c>
    </row>
    <row r="77" spans="1:6" ht="12" customHeight="1">
      <c r="A77" s="62">
        <v>36775</v>
      </c>
      <c r="B77" s="63">
        <v>3807</v>
      </c>
      <c r="C77" s="53" t="s">
        <v>192</v>
      </c>
      <c r="D77" s="53" t="s">
        <v>193</v>
      </c>
      <c r="E77" s="53" t="s">
        <v>198</v>
      </c>
      <c r="F77" s="53" t="s">
        <v>195</v>
      </c>
    </row>
    <row r="78" spans="1:6" ht="12" customHeight="1">
      <c r="A78" s="62">
        <v>36775</v>
      </c>
      <c r="B78" s="63">
        <v>7342</v>
      </c>
      <c r="C78" s="53" t="s">
        <v>192</v>
      </c>
      <c r="D78" s="53" t="s">
        <v>193</v>
      </c>
      <c r="E78" s="53" t="s">
        <v>194</v>
      </c>
      <c r="F78" s="53" t="s">
        <v>195</v>
      </c>
    </row>
    <row r="79" spans="1:6" ht="12" customHeight="1">
      <c r="A79" s="62">
        <v>36775</v>
      </c>
      <c r="B79" s="63">
        <v>133</v>
      </c>
      <c r="C79" s="53" t="s">
        <v>192</v>
      </c>
      <c r="D79" s="53" t="s">
        <v>193</v>
      </c>
      <c r="E79" s="53" t="s">
        <v>198</v>
      </c>
      <c r="F79" s="53" t="s">
        <v>195</v>
      </c>
    </row>
    <row r="80" spans="1:6" ht="12" customHeight="1">
      <c r="A80" s="62">
        <v>36775</v>
      </c>
      <c r="B80" s="63">
        <v>15208</v>
      </c>
      <c r="C80" s="53" t="s">
        <v>196</v>
      </c>
      <c r="D80" s="53" t="s">
        <v>193</v>
      </c>
      <c r="E80" s="53" t="s">
        <v>194</v>
      </c>
      <c r="F80" s="53" t="s">
        <v>195</v>
      </c>
    </row>
    <row r="81" spans="1:6" ht="12" customHeight="1">
      <c r="A81" s="62">
        <v>36775</v>
      </c>
      <c r="B81" s="63">
        <v>12455</v>
      </c>
      <c r="C81" s="53" t="s">
        <v>202</v>
      </c>
      <c r="D81" s="53" t="s">
        <v>197</v>
      </c>
      <c r="E81" s="53" t="s">
        <v>199</v>
      </c>
      <c r="F81" s="53" t="s">
        <v>195</v>
      </c>
    </row>
    <row r="82" spans="1:6" ht="12" customHeight="1">
      <c r="A82" s="62">
        <v>36775</v>
      </c>
      <c r="B82" s="63">
        <v>200</v>
      </c>
      <c r="C82" s="53" t="s">
        <v>200</v>
      </c>
      <c r="D82" s="53" t="s">
        <v>197</v>
      </c>
      <c r="E82" s="53" t="s">
        <v>194</v>
      </c>
      <c r="F82" s="53" t="s">
        <v>195</v>
      </c>
    </row>
    <row r="83" spans="1:6" ht="12" customHeight="1">
      <c r="A83" s="62">
        <v>36775</v>
      </c>
      <c r="B83" s="63">
        <v>6762</v>
      </c>
      <c r="C83" s="53" t="s">
        <v>200</v>
      </c>
      <c r="D83" s="53" t="s">
        <v>193</v>
      </c>
      <c r="E83" s="53" t="s">
        <v>194</v>
      </c>
      <c r="F83" s="53" t="s">
        <v>195</v>
      </c>
    </row>
    <row r="84" spans="1:6" ht="12" customHeight="1">
      <c r="A84" s="62">
        <v>36775</v>
      </c>
      <c r="B84" s="63">
        <v>10000</v>
      </c>
      <c r="C84" s="53" t="s">
        <v>202</v>
      </c>
      <c r="D84" s="53" t="s">
        <v>197</v>
      </c>
      <c r="E84" s="53" t="s">
        <v>199</v>
      </c>
      <c r="F84" s="53" t="s">
        <v>195</v>
      </c>
    </row>
    <row r="85" spans="1:6" ht="12" customHeight="1">
      <c r="A85" s="62">
        <v>36775</v>
      </c>
      <c r="B85" s="63">
        <v>500</v>
      </c>
      <c r="C85" s="53" t="s">
        <v>200</v>
      </c>
      <c r="D85" s="53" t="s">
        <v>193</v>
      </c>
      <c r="E85" s="53" t="s">
        <v>198</v>
      </c>
      <c r="F85" s="53" t="s">
        <v>195</v>
      </c>
    </row>
    <row r="86" spans="1:6" ht="12" customHeight="1">
      <c r="A86" s="62">
        <v>36775</v>
      </c>
      <c r="B86" s="63">
        <v>5000</v>
      </c>
      <c r="C86" s="53" t="s">
        <v>200</v>
      </c>
      <c r="D86" s="53" t="s">
        <v>193</v>
      </c>
      <c r="E86" s="53" t="s">
        <v>199</v>
      </c>
      <c r="F86" s="53" t="s">
        <v>195</v>
      </c>
    </row>
    <row r="87" spans="1:6" ht="12" customHeight="1">
      <c r="A87" s="62">
        <v>36776</v>
      </c>
      <c r="B87" s="63">
        <v>17000</v>
      </c>
      <c r="C87" s="53" t="s">
        <v>196</v>
      </c>
      <c r="D87" s="53" t="s">
        <v>197</v>
      </c>
      <c r="E87" s="53" t="s">
        <v>194</v>
      </c>
      <c r="F87" s="53" t="s">
        <v>195</v>
      </c>
    </row>
    <row r="88" spans="1:6" ht="12" customHeight="1">
      <c r="A88" s="62">
        <v>36776</v>
      </c>
      <c r="B88" s="63">
        <v>400</v>
      </c>
      <c r="C88" s="53" t="s">
        <v>192</v>
      </c>
      <c r="D88" s="53" t="s">
        <v>193</v>
      </c>
      <c r="E88" s="53" t="s">
        <v>194</v>
      </c>
      <c r="F88" s="53" t="s">
        <v>195</v>
      </c>
    </row>
    <row r="89" spans="1:6" ht="12" customHeight="1">
      <c r="A89" s="62">
        <v>36776</v>
      </c>
      <c r="B89" s="63">
        <v>3171</v>
      </c>
      <c r="C89" s="53" t="s">
        <v>192</v>
      </c>
      <c r="D89" s="53" t="s">
        <v>193</v>
      </c>
      <c r="E89" s="53" t="s">
        <v>198</v>
      </c>
      <c r="F89" s="53" t="s">
        <v>195</v>
      </c>
    </row>
    <row r="90" spans="1:6" ht="12" customHeight="1">
      <c r="A90" s="62">
        <v>36776</v>
      </c>
      <c r="B90" s="63">
        <v>4000</v>
      </c>
      <c r="C90" s="53" t="s">
        <v>200</v>
      </c>
      <c r="D90" s="53" t="s">
        <v>193</v>
      </c>
      <c r="E90" s="53" t="s">
        <v>194</v>
      </c>
      <c r="F90" s="53" t="s">
        <v>195</v>
      </c>
    </row>
    <row r="91" spans="1:6" ht="12" customHeight="1">
      <c r="A91" s="62">
        <v>36776</v>
      </c>
      <c r="B91" s="63">
        <v>2000</v>
      </c>
      <c r="C91" s="53" t="s">
        <v>202</v>
      </c>
      <c r="D91" s="53" t="s">
        <v>193</v>
      </c>
      <c r="E91" s="53" t="s">
        <v>198</v>
      </c>
      <c r="F91" s="53" t="s">
        <v>195</v>
      </c>
    </row>
    <row r="92" spans="1:6" ht="12" customHeight="1">
      <c r="A92" s="62">
        <v>36776</v>
      </c>
      <c r="B92" s="63">
        <v>14548</v>
      </c>
      <c r="C92" s="53" t="s">
        <v>196</v>
      </c>
      <c r="D92" s="53" t="s">
        <v>193</v>
      </c>
      <c r="E92" s="53" t="s">
        <v>194</v>
      </c>
      <c r="F92" s="53" t="s">
        <v>195</v>
      </c>
    </row>
    <row r="93" spans="1:6" ht="12" customHeight="1">
      <c r="A93" s="62">
        <v>36776</v>
      </c>
      <c r="B93" s="63">
        <v>240</v>
      </c>
      <c r="C93" s="53" t="s">
        <v>192</v>
      </c>
      <c r="D93" s="53" t="s">
        <v>193</v>
      </c>
      <c r="E93" s="53" t="s">
        <v>194</v>
      </c>
      <c r="F93" s="53" t="s">
        <v>195</v>
      </c>
    </row>
    <row r="94" spans="1:6" ht="12" customHeight="1">
      <c r="A94" s="62">
        <v>36776</v>
      </c>
      <c r="B94" s="63">
        <v>6307</v>
      </c>
      <c r="C94" s="53" t="s">
        <v>200</v>
      </c>
      <c r="D94" s="53" t="s">
        <v>197</v>
      </c>
      <c r="E94" s="53" t="s">
        <v>199</v>
      </c>
      <c r="F94" s="53" t="s">
        <v>195</v>
      </c>
    </row>
    <row r="95" spans="1:6" ht="12" customHeight="1">
      <c r="A95" s="62">
        <v>36776</v>
      </c>
      <c r="B95" s="63">
        <v>11000</v>
      </c>
      <c r="C95" s="53" t="s">
        <v>196</v>
      </c>
      <c r="D95" s="53" t="s">
        <v>193</v>
      </c>
      <c r="E95" s="53" t="s">
        <v>194</v>
      </c>
      <c r="F95" s="53" t="s">
        <v>201</v>
      </c>
    </row>
    <row r="96" spans="1:6" ht="12" customHeight="1">
      <c r="A96" s="62">
        <v>36776</v>
      </c>
      <c r="B96" s="63">
        <v>35000</v>
      </c>
      <c r="C96" s="53" t="s">
        <v>196</v>
      </c>
      <c r="D96" s="53" t="s">
        <v>193</v>
      </c>
      <c r="E96" s="53" t="s">
        <v>194</v>
      </c>
      <c r="F96" s="53" t="s">
        <v>195</v>
      </c>
    </row>
    <row r="97" spans="1:6" ht="12" customHeight="1">
      <c r="A97" s="62">
        <v>36776</v>
      </c>
      <c r="B97" s="63">
        <v>4535</v>
      </c>
      <c r="C97" s="53" t="s">
        <v>192</v>
      </c>
      <c r="D97" s="53" t="s">
        <v>193</v>
      </c>
      <c r="E97" s="53" t="s">
        <v>199</v>
      </c>
      <c r="F97" s="53" t="s">
        <v>201</v>
      </c>
    </row>
    <row r="98" spans="1:6" ht="12" customHeight="1">
      <c r="A98" s="62">
        <v>36776</v>
      </c>
      <c r="B98" s="63">
        <v>600</v>
      </c>
      <c r="C98" s="53" t="s">
        <v>200</v>
      </c>
      <c r="D98" s="53" t="s">
        <v>193</v>
      </c>
      <c r="E98" s="53" t="s">
        <v>194</v>
      </c>
      <c r="F98" s="53" t="s">
        <v>195</v>
      </c>
    </row>
    <row r="99" spans="1:6" ht="12" customHeight="1">
      <c r="A99" s="62">
        <v>36776</v>
      </c>
      <c r="B99" s="63">
        <v>50000</v>
      </c>
      <c r="C99" s="53" t="s">
        <v>196</v>
      </c>
      <c r="D99" s="53" t="s">
        <v>193</v>
      </c>
      <c r="E99" s="53" t="s">
        <v>199</v>
      </c>
      <c r="F99" s="53" t="s">
        <v>195</v>
      </c>
    </row>
    <row r="100" spans="1:6" ht="12" customHeight="1">
      <c r="A100" s="62">
        <v>36776</v>
      </c>
      <c r="B100" s="63">
        <v>3000</v>
      </c>
      <c r="C100" s="53" t="s">
        <v>192</v>
      </c>
      <c r="D100" s="53" t="s">
        <v>193</v>
      </c>
      <c r="E100" s="53" t="s">
        <v>199</v>
      </c>
      <c r="F100" s="53" t="s">
        <v>195</v>
      </c>
    </row>
    <row r="101" spans="1:6" ht="12" customHeight="1">
      <c r="A101" s="62">
        <v>36776</v>
      </c>
      <c r="B101" s="63">
        <v>16000</v>
      </c>
      <c r="C101" s="53" t="s">
        <v>196</v>
      </c>
      <c r="D101" s="53" t="s">
        <v>193</v>
      </c>
      <c r="E101" s="53" t="s">
        <v>194</v>
      </c>
      <c r="F101" s="53" t="s">
        <v>201</v>
      </c>
    </row>
    <row r="102" spans="1:6" ht="12" customHeight="1">
      <c r="A102" s="62">
        <v>36776</v>
      </c>
      <c r="B102" s="63">
        <v>10373</v>
      </c>
      <c r="C102" s="53" t="s">
        <v>196</v>
      </c>
      <c r="D102" s="53" t="s">
        <v>193</v>
      </c>
      <c r="E102" s="53" t="s">
        <v>198</v>
      </c>
      <c r="F102" s="53" t="s">
        <v>195</v>
      </c>
    </row>
    <row r="103" spans="1:6" ht="12" customHeight="1">
      <c r="A103" s="62">
        <v>36776</v>
      </c>
      <c r="B103" s="63">
        <v>14000</v>
      </c>
      <c r="C103" s="53" t="s">
        <v>196</v>
      </c>
      <c r="D103" s="53" t="s">
        <v>197</v>
      </c>
      <c r="E103" s="53" t="s">
        <v>199</v>
      </c>
      <c r="F103" s="53" t="s">
        <v>195</v>
      </c>
    </row>
    <row r="104" spans="1:6" ht="12" customHeight="1">
      <c r="A104" s="62">
        <v>36776</v>
      </c>
      <c r="B104" s="63">
        <v>8000</v>
      </c>
      <c r="C104" s="53" t="s">
        <v>200</v>
      </c>
      <c r="D104" s="53" t="s">
        <v>197</v>
      </c>
      <c r="E104" s="53" t="s">
        <v>194</v>
      </c>
      <c r="F104" s="53" t="s">
        <v>195</v>
      </c>
    </row>
    <row r="105" spans="1:6" ht="12" customHeight="1">
      <c r="A105" s="62">
        <v>36776</v>
      </c>
      <c r="B105" s="63">
        <v>12000</v>
      </c>
      <c r="C105" s="53" t="s">
        <v>196</v>
      </c>
      <c r="D105" s="53" t="s">
        <v>193</v>
      </c>
      <c r="E105" s="53" t="s">
        <v>199</v>
      </c>
      <c r="F105" s="53" t="s">
        <v>195</v>
      </c>
    </row>
    <row r="106" spans="1:6" ht="12" customHeight="1">
      <c r="A106" s="62">
        <v>36776</v>
      </c>
      <c r="B106" s="63">
        <v>500</v>
      </c>
      <c r="C106" s="53" t="s">
        <v>192</v>
      </c>
      <c r="D106" s="53" t="s">
        <v>193</v>
      </c>
      <c r="E106" s="53" t="s">
        <v>198</v>
      </c>
      <c r="F106" s="53" t="s">
        <v>195</v>
      </c>
    </row>
    <row r="107" spans="1:6" ht="12" customHeight="1">
      <c r="A107" s="62">
        <v>36776</v>
      </c>
      <c r="B107" s="63">
        <v>2749</v>
      </c>
      <c r="C107" s="53" t="s">
        <v>192</v>
      </c>
      <c r="D107" s="53" t="s">
        <v>193</v>
      </c>
      <c r="E107" s="53" t="s">
        <v>194</v>
      </c>
      <c r="F107" s="53" t="s">
        <v>201</v>
      </c>
    </row>
    <row r="108" spans="1:6" ht="12" customHeight="1">
      <c r="A108" s="62">
        <v>36776</v>
      </c>
      <c r="B108" s="63">
        <v>75000</v>
      </c>
      <c r="C108" s="53" t="s">
        <v>196</v>
      </c>
      <c r="D108" s="53" t="s">
        <v>193</v>
      </c>
      <c r="E108" s="53" t="s">
        <v>199</v>
      </c>
      <c r="F108" s="53" t="s">
        <v>201</v>
      </c>
    </row>
    <row r="109" spans="1:6" ht="12" customHeight="1">
      <c r="A109" s="62">
        <v>36776</v>
      </c>
      <c r="B109" s="63">
        <v>13903</v>
      </c>
      <c r="C109" s="53" t="s">
        <v>196</v>
      </c>
      <c r="D109" s="53" t="s">
        <v>193</v>
      </c>
      <c r="E109" s="53" t="s">
        <v>194</v>
      </c>
      <c r="F109" s="53" t="s">
        <v>195</v>
      </c>
    </row>
    <row r="110" spans="1:6" ht="12" customHeight="1">
      <c r="A110" s="62">
        <v>36776</v>
      </c>
      <c r="B110" s="63">
        <v>100</v>
      </c>
      <c r="C110" s="53" t="s">
        <v>192</v>
      </c>
      <c r="D110" s="53" t="s">
        <v>193</v>
      </c>
      <c r="E110" s="53" t="s">
        <v>194</v>
      </c>
      <c r="F110" s="53" t="s">
        <v>195</v>
      </c>
    </row>
    <row r="111" spans="1:6" ht="12" customHeight="1">
      <c r="A111" s="62">
        <v>36776</v>
      </c>
      <c r="B111" s="63">
        <v>250</v>
      </c>
      <c r="C111" s="53" t="s">
        <v>200</v>
      </c>
      <c r="D111" s="53" t="s">
        <v>193</v>
      </c>
      <c r="E111" s="53" t="s">
        <v>199</v>
      </c>
      <c r="F111" s="53" t="s">
        <v>195</v>
      </c>
    </row>
    <row r="112" spans="1:6" ht="12" customHeight="1">
      <c r="A112" s="62">
        <v>36776</v>
      </c>
      <c r="B112" s="63">
        <v>245</v>
      </c>
      <c r="C112" s="53" t="s">
        <v>192</v>
      </c>
      <c r="D112" s="53" t="s">
        <v>193</v>
      </c>
      <c r="E112" s="53" t="s">
        <v>199</v>
      </c>
      <c r="F112" s="53" t="s">
        <v>195</v>
      </c>
    </row>
    <row r="113" spans="1:6" ht="12" customHeight="1">
      <c r="A113" s="62">
        <v>36776</v>
      </c>
      <c r="B113" s="63">
        <v>13428</v>
      </c>
      <c r="C113" s="53" t="s">
        <v>196</v>
      </c>
      <c r="D113" s="53" t="s">
        <v>193</v>
      </c>
      <c r="E113" s="53" t="s">
        <v>194</v>
      </c>
      <c r="F113" s="53" t="s">
        <v>195</v>
      </c>
    </row>
    <row r="114" spans="1:6" ht="12" customHeight="1">
      <c r="A114" s="62">
        <v>36776</v>
      </c>
      <c r="B114" s="63">
        <v>7277</v>
      </c>
      <c r="C114" s="53" t="s">
        <v>202</v>
      </c>
      <c r="D114" s="53" t="s">
        <v>193</v>
      </c>
      <c r="E114" s="53" t="s">
        <v>199</v>
      </c>
      <c r="F114" s="53" t="s">
        <v>195</v>
      </c>
    </row>
    <row r="115" spans="1:6" ht="12" customHeight="1">
      <c r="A115" s="62">
        <v>36776</v>
      </c>
      <c r="B115" s="63">
        <v>4000</v>
      </c>
      <c r="C115" s="53" t="s">
        <v>192</v>
      </c>
      <c r="D115" s="53" t="s">
        <v>197</v>
      </c>
      <c r="E115" s="53" t="s">
        <v>199</v>
      </c>
      <c r="F115" s="53" t="s">
        <v>195</v>
      </c>
    </row>
    <row r="116" spans="1:6" ht="12" customHeight="1">
      <c r="A116" s="62">
        <v>36776</v>
      </c>
      <c r="B116" s="63">
        <v>13000</v>
      </c>
      <c r="C116" s="53" t="s">
        <v>196</v>
      </c>
      <c r="D116" s="53" t="s">
        <v>193</v>
      </c>
      <c r="E116" s="53" t="s">
        <v>194</v>
      </c>
      <c r="F116" s="53" t="s">
        <v>195</v>
      </c>
    </row>
    <row r="117" spans="1:6" ht="12" customHeight="1">
      <c r="A117" s="62">
        <v>36776</v>
      </c>
      <c r="B117" s="63">
        <v>3000</v>
      </c>
      <c r="C117" s="53" t="s">
        <v>192</v>
      </c>
      <c r="D117" s="53" t="s">
        <v>193</v>
      </c>
      <c r="E117" s="53" t="s">
        <v>194</v>
      </c>
      <c r="F117" s="53" t="s">
        <v>195</v>
      </c>
    </row>
    <row r="118" spans="1:6" ht="12" customHeight="1">
      <c r="A118" s="62">
        <v>36776</v>
      </c>
      <c r="B118" s="63">
        <v>2878</v>
      </c>
      <c r="C118" s="53" t="s">
        <v>200</v>
      </c>
      <c r="D118" s="53" t="s">
        <v>193</v>
      </c>
      <c r="E118" s="53" t="s">
        <v>199</v>
      </c>
      <c r="F118" s="53" t="s">
        <v>195</v>
      </c>
    </row>
    <row r="119" spans="1:6" ht="12" customHeight="1">
      <c r="A119" s="62">
        <v>36776</v>
      </c>
      <c r="B119" s="63">
        <v>13519</v>
      </c>
      <c r="C119" s="53" t="s">
        <v>196</v>
      </c>
      <c r="D119" s="53" t="s">
        <v>193</v>
      </c>
      <c r="E119" s="53" t="s">
        <v>194</v>
      </c>
      <c r="F119" s="53" t="s">
        <v>195</v>
      </c>
    </row>
    <row r="120" spans="1:6" ht="12" customHeight="1">
      <c r="A120" s="62">
        <v>36776</v>
      </c>
      <c r="B120" s="63">
        <v>4000</v>
      </c>
      <c r="C120" s="53" t="s">
        <v>192</v>
      </c>
      <c r="D120" s="53" t="s">
        <v>193</v>
      </c>
      <c r="E120" s="53" t="s">
        <v>194</v>
      </c>
      <c r="F120" s="53" t="s">
        <v>201</v>
      </c>
    </row>
    <row r="121" spans="1:6" ht="12" customHeight="1">
      <c r="A121" s="62">
        <v>36776</v>
      </c>
      <c r="B121" s="63">
        <v>3075</v>
      </c>
      <c r="C121" s="53" t="s">
        <v>192</v>
      </c>
      <c r="D121" s="53" t="s">
        <v>193</v>
      </c>
      <c r="E121" s="53" t="s">
        <v>198</v>
      </c>
      <c r="F121" s="53" t="s">
        <v>195</v>
      </c>
    </row>
    <row r="122" spans="1:6" ht="12" customHeight="1">
      <c r="A122" s="62">
        <v>36776</v>
      </c>
      <c r="B122" s="63">
        <v>6202</v>
      </c>
      <c r="C122" s="53" t="s">
        <v>200</v>
      </c>
      <c r="D122" s="53" t="s">
        <v>197</v>
      </c>
      <c r="E122" s="53" t="s">
        <v>194</v>
      </c>
      <c r="F122" s="53" t="s">
        <v>195</v>
      </c>
    </row>
    <row r="123" spans="1:6" ht="12" customHeight="1">
      <c r="A123" s="62">
        <v>36776</v>
      </c>
      <c r="B123" s="63">
        <v>4000</v>
      </c>
      <c r="C123" s="53" t="s">
        <v>192</v>
      </c>
      <c r="D123" s="53" t="s">
        <v>193</v>
      </c>
      <c r="E123" s="53" t="s">
        <v>199</v>
      </c>
      <c r="F123" s="53" t="s">
        <v>195</v>
      </c>
    </row>
    <row r="124" spans="1:6" ht="12" customHeight="1">
      <c r="A124" s="62">
        <v>36776</v>
      </c>
      <c r="B124" s="63">
        <v>15703</v>
      </c>
      <c r="C124" s="53" t="s">
        <v>196</v>
      </c>
      <c r="D124" s="53" t="s">
        <v>193</v>
      </c>
      <c r="E124" s="53" t="s">
        <v>194</v>
      </c>
      <c r="F124" s="53" t="s">
        <v>195</v>
      </c>
    </row>
    <row r="125" spans="1:6" ht="12" customHeight="1">
      <c r="A125" s="62">
        <v>36776</v>
      </c>
      <c r="B125" s="63">
        <v>4000</v>
      </c>
      <c r="C125" s="53" t="s">
        <v>192</v>
      </c>
      <c r="D125" s="53" t="s">
        <v>193</v>
      </c>
      <c r="E125" s="53" t="s">
        <v>198</v>
      </c>
      <c r="F125" s="53" t="s">
        <v>201</v>
      </c>
    </row>
    <row r="126" spans="1:6" ht="12" customHeight="1">
      <c r="A126" s="62">
        <v>36776</v>
      </c>
      <c r="B126" s="63">
        <v>5000</v>
      </c>
      <c r="C126" s="53" t="s">
        <v>200</v>
      </c>
      <c r="D126" s="53" t="s">
        <v>193</v>
      </c>
      <c r="E126" s="53" t="s">
        <v>194</v>
      </c>
      <c r="F126" s="53" t="s">
        <v>201</v>
      </c>
    </row>
    <row r="127" spans="1:6" ht="12" customHeight="1">
      <c r="A127" s="62">
        <v>36776</v>
      </c>
      <c r="B127" s="63">
        <v>344</v>
      </c>
      <c r="C127" s="53" t="s">
        <v>192</v>
      </c>
      <c r="D127" s="53" t="s">
        <v>193</v>
      </c>
      <c r="E127" s="53" t="s">
        <v>198</v>
      </c>
      <c r="F127" s="53" t="s">
        <v>195</v>
      </c>
    </row>
    <row r="128" spans="1:6" ht="12" customHeight="1">
      <c r="A128" s="62">
        <v>36777</v>
      </c>
      <c r="B128" s="63">
        <v>100</v>
      </c>
      <c r="C128" s="53" t="s">
        <v>192</v>
      </c>
      <c r="D128" s="53" t="s">
        <v>193</v>
      </c>
      <c r="E128" s="53" t="s">
        <v>194</v>
      </c>
      <c r="F128" s="53" t="s">
        <v>195</v>
      </c>
    </row>
    <row r="129" spans="1:6" ht="12" customHeight="1">
      <c r="A129" s="62">
        <v>36777</v>
      </c>
      <c r="B129" s="63">
        <v>1000</v>
      </c>
      <c r="C129" s="53" t="s">
        <v>192</v>
      </c>
      <c r="D129" s="53" t="s">
        <v>193</v>
      </c>
      <c r="E129" s="53" t="s">
        <v>194</v>
      </c>
      <c r="F129" s="53" t="s">
        <v>201</v>
      </c>
    </row>
    <row r="130" spans="1:6" ht="12" customHeight="1">
      <c r="A130" s="62">
        <v>36777</v>
      </c>
      <c r="B130" s="63">
        <v>6000</v>
      </c>
      <c r="C130" s="53" t="s">
        <v>192</v>
      </c>
      <c r="D130" s="53" t="s">
        <v>197</v>
      </c>
      <c r="E130" s="53" t="s">
        <v>198</v>
      </c>
      <c r="F130" s="53" t="s">
        <v>195</v>
      </c>
    </row>
    <row r="131" spans="1:6" ht="12" customHeight="1">
      <c r="A131" s="62">
        <v>36777</v>
      </c>
      <c r="B131" s="63">
        <v>12505</v>
      </c>
      <c r="C131" s="53" t="s">
        <v>196</v>
      </c>
      <c r="D131" s="53" t="s">
        <v>193</v>
      </c>
      <c r="E131" s="53" t="s">
        <v>198</v>
      </c>
      <c r="F131" s="53" t="s">
        <v>201</v>
      </c>
    </row>
    <row r="132" spans="1:6" ht="12" customHeight="1">
      <c r="A132" s="62">
        <v>36777</v>
      </c>
      <c r="B132" s="63">
        <v>3434</v>
      </c>
      <c r="C132" s="53" t="s">
        <v>192</v>
      </c>
      <c r="D132" s="53" t="s">
        <v>193</v>
      </c>
      <c r="E132" s="53" t="s">
        <v>194</v>
      </c>
      <c r="F132" s="53" t="s">
        <v>195</v>
      </c>
    </row>
    <row r="133" spans="1:6" ht="12" customHeight="1">
      <c r="A133" s="62">
        <v>36777</v>
      </c>
      <c r="B133" s="63">
        <v>4000</v>
      </c>
      <c r="C133" s="53" t="s">
        <v>192</v>
      </c>
      <c r="D133" s="53" t="s">
        <v>193</v>
      </c>
      <c r="E133" s="53" t="s">
        <v>199</v>
      </c>
      <c r="F133" s="53" t="s">
        <v>195</v>
      </c>
    </row>
    <row r="134" spans="1:6" ht="12" customHeight="1">
      <c r="A134" s="62">
        <v>36777</v>
      </c>
      <c r="B134" s="63">
        <v>6000</v>
      </c>
      <c r="C134" s="53" t="s">
        <v>200</v>
      </c>
      <c r="D134" s="53" t="s">
        <v>193</v>
      </c>
      <c r="E134" s="53" t="s">
        <v>194</v>
      </c>
      <c r="F134" s="53" t="s">
        <v>201</v>
      </c>
    </row>
    <row r="135" spans="1:6" ht="12" customHeight="1">
      <c r="A135" s="62">
        <v>36777</v>
      </c>
      <c r="B135" s="63">
        <v>500</v>
      </c>
      <c r="C135" s="53" t="s">
        <v>200</v>
      </c>
      <c r="D135" s="53" t="s">
        <v>193</v>
      </c>
      <c r="E135" s="53" t="s">
        <v>198</v>
      </c>
      <c r="F135" s="53" t="s">
        <v>195</v>
      </c>
    </row>
    <row r="136" spans="1:6" ht="12" customHeight="1">
      <c r="A136" s="62">
        <v>36777</v>
      </c>
      <c r="B136" s="63">
        <v>4635</v>
      </c>
      <c r="C136" s="53" t="s">
        <v>192</v>
      </c>
      <c r="D136" s="53" t="s">
        <v>193</v>
      </c>
      <c r="E136" s="53" t="s">
        <v>194</v>
      </c>
      <c r="F136" s="53" t="s">
        <v>195</v>
      </c>
    </row>
    <row r="137" spans="1:6" ht="12" customHeight="1">
      <c r="A137" s="62">
        <v>36777</v>
      </c>
      <c r="B137" s="63">
        <v>9000</v>
      </c>
      <c r="C137" s="53" t="s">
        <v>202</v>
      </c>
      <c r="D137" s="53" t="s">
        <v>193</v>
      </c>
      <c r="E137" s="53" t="s">
        <v>194</v>
      </c>
      <c r="F137" s="53" t="s">
        <v>195</v>
      </c>
    </row>
    <row r="138" spans="1:6" ht="12" customHeight="1">
      <c r="A138" s="62">
        <v>36777</v>
      </c>
      <c r="B138" s="63">
        <v>4000</v>
      </c>
      <c r="C138" s="53" t="s">
        <v>192</v>
      </c>
      <c r="D138" s="53" t="s">
        <v>193</v>
      </c>
      <c r="E138" s="53" t="s">
        <v>194</v>
      </c>
      <c r="F138" s="53" t="s">
        <v>195</v>
      </c>
    </row>
    <row r="139" spans="1:6" ht="12" customHeight="1">
      <c r="A139" s="62">
        <v>36777</v>
      </c>
      <c r="B139" s="63">
        <v>4000</v>
      </c>
      <c r="C139" s="53" t="s">
        <v>200</v>
      </c>
      <c r="D139" s="53" t="s">
        <v>193</v>
      </c>
      <c r="E139" s="53" t="s">
        <v>199</v>
      </c>
      <c r="F139" s="53" t="s">
        <v>195</v>
      </c>
    </row>
    <row r="140" spans="1:6" ht="12" customHeight="1">
      <c r="A140" s="62">
        <v>36780</v>
      </c>
      <c r="B140" s="63">
        <v>13000</v>
      </c>
      <c r="C140" s="53" t="s">
        <v>196</v>
      </c>
      <c r="D140" s="53" t="s">
        <v>193</v>
      </c>
      <c r="E140" s="53" t="s">
        <v>194</v>
      </c>
      <c r="F140" s="53" t="s">
        <v>195</v>
      </c>
    </row>
    <row r="141" spans="1:6" ht="12" customHeight="1">
      <c r="A141" s="62">
        <v>36780</v>
      </c>
      <c r="B141" s="63">
        <v>3000</v>
      </c>
      <c r="C141" s="53" t="s">
        <v>192</v>
      </c>
      <c r="D141" s="53" t="s">
        <v>193</v>
      </c>
      <c r="E141" s="53" t="s">
        <v>194</v>
      </c>
      <c r="F141" s="53" t="s">
        <v>195</v>
      </c>
    </row>
    <row r="142" spans="1:6" ht="12" customHeight="1">
      <c r="A142" s="62">
        <v>36780</v>
      </c>
      <c r="B142" s="63">
        <v>2878</v>
      </c>
      <c r="C142" s="53" t="s">
        <v>200</v>
      </c>
      <c r="D142" s="53" t="s">
        <v>193</v>
      </c>
      <c r="E142" s="53" t="s">
        <v>199</v>
      </c>
      <c r="F142" s="53" t="s">
        <v>195</v>
      </c>
    </row>
    <row r="143" spans="1:6" ht="12" customHeight="1">
      <c r="A143" s="62">
        <v>36780</v>
      </c>
      <c r="B143" s="63">
        <v>13519</v>
      </c>
      <c r="C143" s="53" t="s">
        <v>196</v>
      </c>
      <c r="D143" s="53" t="s">
        <v>193</v>
      </c>
      <c r="E143" s="53" t="s">
        <v>194</v>
      </c>
      <c r="F143" s="53" t="s">
        <v>201</v>
      </c>
    </row>
    <row r="144" spans="1:6" ht="12" customHeight="1">
      <c r="A144" s="62">
        <v>36780</v>
      </c>
      <c r="B144" s="63">
        <v>4000</v>
      </c>
      <c r="C144" s="53" t="s">
        <v>192</v>
      </c>
      <c r="D144" s="53" t="s">
        <v>193</v>
      </c>
      <c r="E144" s="53" t="s">
        <v>194</v>
      </c>
      <c r="F144" s="53" t="s">
        <v>195</v>
      </c>
    </row>
    <row r="145" spans="1:6" ht="12" customHeight="1">
      <c r="A145" s="62">
        <v>36780</v>
      </c>
      <c r="B145" s="63">
        <v>3075</v>
      </c>
      <c r="C145" s="53" t="s">
        <v>192</v>
      </c>
      <c r="D145" s="53" t="s">
        <v>193</v>
      </c>
      <c r="E145" s="53" t="s">
        <v>198</v>
      </c>
      <c r="F145" s="53" t="s">
        <v>195</v>
      </c>
    </row>
    <row r="146" spans="1:6" ht="12" customHeight="1">
      <c r="A146" s="62">
        <v>36780</v>
      </c>
      <c r="B146" s="63">
        <v>4000</v>
      </c>
      <c r="C146" s="53" t="s">
        <v>192</v>
      </c>
      <c r="D146" s="53" t="s">
        <v>193</v>
      </c>
      <c r="E146" s="53" t="s">
        <v>199</v>
      </c>
      <c r="F146" s="53" t="s">
        <v>195</v>
      </c>
    </row>
    <row r="147" spans="1:6" ht="12" customHeight="1">
      <c r="A147" s="62">
        <v>36780</v>
      </c>
      <c r="B147" s="63">
        <v>6000</v>
      </c>
      <c r="C147" s="53" t="s">
        <v>200</v>
      </c>
      <c r="D147" s="53" t="s">
        <v>193</v>
      </c>
      <c r="E147" s="53" t="s">
        <v>194</v>
      </c>
      <c r="F147" s="53" t="s">
        <v>195</v>
      </c>
    </row>
    <row r="148" spans="1:6" ht="12" customHeight="1">
      <c r="A148" s="62">
        <v>36780</v>
      </c>
      <c r="B148" s="63">
        <v>65000</v>
      </c>
      <c r="C148" s="53" t="s">
        <v>200</v>
      </c>
      <c r="D148" s="53" t="s">
        <v>193</v>
      </c>
      <c r="E148" s="53" t="s">
        <v>198</v>
      </c>
      <c r="F148" s="53" t="s">
        <v>195</v>
      </c>
    </row>
    <row r="149" spans="1:6" ht="12" customHeight="1">
      <c r="A149" s="62">
        <v>36780</v>
      </c>
      <c r="B149" s="63">
        <v>240</v>
      </c>
      <c r="C149" s="53" t="s">
        <v>192</v>
      </c>
      <c r="D149" s="53" t="s">
        <v>193</v>
      </c>
      <c r="E149" s="53" t="s">
        <v>194</v>
      </c>
      <c r="F149" s="53" t="s">
        <v>195</v>
      </c>
    </row>
    <row r="150" spans="1:6" ht="12" customHeight="1">
      <c r="A150" s="62">
        <v>36780</v>
      </c>
      <c r="B150" s="63">
        <v>9095</v>
      </c>
      <c r="C150" s="53" t="s">
        <v>202</v>
      </c>
      <c r="D150" s="53" t="s">
        <v>197</v>
      </c>
      <c r="E150" s="53" t="s">
        <v>194</v>
      </c>
      <c r="F150" s="53" t="s">
        <v>195</v>
      </c>
    </row>
    <row r="151" spans="1:6" ht="12" customHeight="1">
      <c r="A151" s="62">
        <v>36781</v>
      </c>
      <c r="B151" s="63">
        <v>3000</v>
      </c>
      <c r="C151" s="53" t="s">
        <v>192</v>
      </c>
      <c r="D151" s="53" t="s">
        <v>193</v>
      </c>
      <c r="E151" s="53" t="s">
        <v>194</v>
      </c>
      <c r="F151" s="53" t="s">
        <v>195</v>
      </c>
    </row>
    <row r="152" spans="1:6" ht="12" customHeight="1">
      <c r="A152" s="62">
        <v>36781</v>
      </c>
      <c r="B152" s="63">
        <v>2000</v>
      </c>
      <c r="C152" s="53" t="s">
        <v>196</v>
      </c>
      <c r="D152" s="53" t="s">
        <v>193</v>
      </c>
      <c r="E152" s="53" t="s">
        <v>199</v>
      </c>
      <c r="F152" s="53" t="s">
        <v>201</v>
      </c>
    </row>
    <row r="153" spans="1:6" ht="12" customHeight="1">
      <c r="A153" s="62">
        <v>36781</v>
      </c>
      <c r="B153" s="63">
        <v>16000</v>
      </c>
      <c r="C153" s="53" t="s">
        <v>196</v>
      </c>
      <c r="D153" s="53" t="s">
        <v>193</v>
      </c>
      <c r="E153" s="53" t="s">
        <v>199</v>
      </c>
      <c r="F153" s="53" t="s">
        <v>195</v>
      </c>
    </row>
    <row r="154" spans="1:6" ht="12" customHeight="1">
      <c r="A154" s="62">
        <v>36781</v>
      </c>
      <c r="B154" s="63">
        <v>7000</v>
      </c>
      <c r="C154" s="53" t="s">
        <v>200</v>
      </c>
      <c r="D154" s="53" t="s">
        <v>197</v>
      </c>
      <c r="E154" s="53" t="s">
        <v>199</v>
      </c>
      <c r="F154" s="53" t="s">
        <v>195</v>
      </c>
    </row>
    <row r="155" spans="1:6" ht="12" customHeight="1">
      <c r="A155" s="62">
        <v>36781</v>
      </c>
      <c r="B155" s="63">
        <v>5000</v>
      </c>
      <c r="C155" s="53" t="s">
        <v>196</v>
      </c>
      <c r="D155" s="53" t="s">
        <v>193</v>
      </c>
      <c r="E155" s="53" t="s">
        <v>194</v>
      </c>
      <c r="F155" s="53" t="s">
        <v>195</v>
      </c>
    </row>
    <row r="156" spans="1:6" ht="12" customHeight="1">
      <c r="A156" s="62">
        <v>36781</v>
      </c>
      <c r="B156" s="63">
        <v>124</v>
      </c>
      <c r="C156" s="53" t="s">
        <v>192</v>
      </c>
      <c r="D156" s="53" t="s">
        <v>197</v>
      </c>
      <c r="E156" s="53" t="s">
        <v>194</v>
      </c>
      <c r="F156" s="53" t="s">
        <v>195</v>
      </c>
    </row>
    <row r="157" spans="1:6" ht="12" customHeight="1">
      <c r="A157" s="62">
        <v>36781</v>
      </c>
      <c r="B157" s="63">
        <v>400</v>
      </c>
      <c r="C157" s="53" t="s">
        <v>192</v>
      </c>
      <c r="D157" s="53" t="s">
        <v>197</v>
      </c>
      <c r="E157" s="53" t="s">
        <v>194</v>
      </c>
      <c r="F157" s="53" t="s">
        <v>195</v>
      </c>
    </row>
    <row r="158" spans="1:6" ht="12" customHeight="1">
      <c r="A158" s="62">
        <v>36781</v>
      </c>
      <c r="B158" s="63">
        <v>100</v>
      </c>
      <c r="C158" s="53" t="s">
        <v>192</v>
      </c>
      <c r="D158" s="53" t="s">
        <v>193</v>
      </c>
      <c r="E158" s="53" t="s">
        <v>194</v>
      </c>
      <c r="F158" s="53" t="s">
        <v>201</v>
      </c>
    </row>
    <row r="159" spans="1:6" ht="12" customHeight="1">
      <c r="A159" s="62">
        <v>36781</v>
      </c>
      <c r="B159" s="63">
        <v>14644</v>
      </c>
      <c r="C159" s="53" t="s">
        <v>196</v>
      </c>
      <c r="D159" s="53" t="s">
        <v>193</v>
      </c>
      <c r="E159" s="53" t="s">
        <v>198</v>
      </c>
      <c r="F159" s="53" t="s">
        <v>201</v>
      </c>
    </row>
    <row r="160" spans="1:6" ht="12" customHeight="1">
      <c r="A160" s="62">
        <v>36781</v>
      </c>
      <c r="B160" s="63">
        <v>17000</v>
      </c>
      <c r="C160" s="53" t="s">
        <v>196</v>
      </c>
      <c r="D160" s="53" t="s">
        <v>197</v>
      </c>
      <c r="E160" s="53" t="s">
        <v>194</v>
      </c>
      <c r="F160" s="53" t="s">
        <v>195</v>
      </c>
    </row>
    <row r="161" spans="1:6" ht="12" customHeight="1">
      <c r="A161" s="62">
        <v>36781</v>
      </c>
      <c r="B161" s="63">
        <v>400</v>
      </c>
      <c r="C161" s="53" t="s">
        <v>192</v>
      </c>
      <c r="D161" s="53" t="s">
        <v>193</v>
      </c>
      <c r="E161" s="53" t="s">
        <v>194</v>
      </c>
      <c r="F161" s="53" t="s">
        <v>201</v>
      </c>
    </row>
    <row r="162" spans="1:6" ht="12" customHeight="1">
      <c r="A162" s="62">
        <v>36781</v>
      </c>
      <c r="B162" s="63">
        <v>1325</v>
      </c>
      <c r="C162" s="53" t="s">
        <v>192</v>
      </c>
      <c r="D162" s="53" t="s">
        <v>193</v>
      </c>
      <c r="E162" s="53" t="s">
        <v>194</v>
      </c>
      <c r="F162" s="53" t="s">
        <v>201</v>
      </c>
    </row>
    <row r="163" spans="1:6" ht="12" customHeight="1">
      <c r="A163" s="62">
        <v>36781</v>
      </c>
      <c r="B163" s="63">
        <v>100</v>
      </c>
      <c r="C163" s="53" t="s">
        <v>192</v>
      </c>
      <c r="D163" s="53" t="s">
        <v>193</v>
      </c>
      <c r="E163" s="53" t="s">
        <v>194</v>
      </c>
      <c r="F163" s="53" t="s">
        <v>195</v>
      </c>
    </row>
    <row r="164" spans="1:6" ht="12" customHeight="1">
      <c r="A164" s="62">
        <v>36781</v>
      </c>
      <c r="B164" s="63">
        <v>250</v>
      </c>
      <c r="C164" s="53" t="s">
        <v>200</v>
      </c>
      <c r="D164" s="53" t="s">
        <v>197</v>
      </c>
      <c r="E164" s="53" t="s">
        <v>199</v>
      </c>
      <c r="F164" s="53" t="s">
        <v>195</v>
      </c>
    </row>
    <row r="165" spans="1:6" ht="12" customHeight="1">
      <c r="A165" s="62">
        <v>36782</v>
      </c>
      <c r="B165" s="63">
        <v>4000</v>
      </c>
      <c r="C165" s="53" t="s">
        <v>192</v>
      </c>
      <c r="D165" s="53" t="s">
        <v>193</v>
      </c>
      <c r="E165" s="53" t="s">
        <v>194</v>
      </c>
      <c r="F165" s="53" t="s">
        <v>195</v>
      </c>
    </row>
    <row r="166" spans="1:6" ht="12" customHeight="1">
      <c r="A166" s="62">
        <v>36782</v>
      </c>
      <c r="B166" s="63">
        <v>3075</v>
      </c>
      <c r="C166" s="53" t="s">
        <v>192</v>
      </c>
      <c r="D166" s="53" t="s">
        <v>193</v>
      </c>
      <c r="E166" s="53" t="s">
        <v>198</v>
      </c>
      <c r="F166" s="53" t="s">
        <v>195</v>
      </c>
    </row>
    <row r="167" spans="1:6" ht="12" customHeight="1">
      <c r="A167" s="62">
        <v>36782</v>
      </c>
      <c r="B167" s="63">
        <v>4000</v>
      </c>
      <c r="C167" s="53" t="s">
        <v>192</v>
      </c>
      <c r="D167" s="53" t="s">
        <v>193</v>
      </c>
      <c r="E167" s="53" t="s">
        <v>199</v>
      </c>
      <c r="F167" s="53" t="s">
        <v>201</v>
      </c>
    </row>
    <row r="168" spans="1:6" ht="12" customHeight="1">
      <c r="A168" s="62">
        <v>36782</v>
      </c>
      <c r="B168" s="63">
        <v>6000</v>
      </c>
      <c r="C168" s="53" t="s">
        <v>200</v>
      </c>
      <c r="D168" s="53" t="s">
        <v>193</v>
      </c>
      <c r="E168" s="53" t="s">
        <v>194</v>
      </c>
      <c r="F168" s="53" t="s">
        <v>195</v>
      </c>
    </row>
    <row r="169" spans="1:6" ht="12" customHeight="1">
      <c r="A169" s="62">
        <v>36782</v>
      </c>
      <c r="B169" s="63">
        <v>500</v>
      </c>
      <c r="C169" s="53" t="s">
        <v>200</v>
      </c>
      <c r="D169" s="53" t="s">
        <v>193</v>
      </c>
      <c r="E169" s="53" t="s">
        <v>198</v>
      </c>
      <c r="F169" s="53" t="s">
        <v>195</v>
      </c>
    </row>
    <row r="170" spans="1:6" ht="12" customHeight="1">
      <c r="A170" s="62">
        <v>36782</v>
      </c>
      <c r="B170" s="63">
        <v>240</v>
      </c>
      <c r="C170" s="53" t="s">
        <v>192</v>
      </c>
      <c r="D170" s="53" t="s">
        <v>193</v>
      </c>
      <c r="E170" s="53" t="s">
        <v>194</v>
      </c>
      <c r="F170" s="53" t="s">
        <v>195</v>
      </c>
    </row>
    <row r="171" spans="1:6" ht="12" customHeight="1">
      <c r="A171" s="62">
        <v>36782</v>
      </c>
      <c r="B171" s="63">
        <v>9095</v>
      </c>
      <c r="C171" s="53" t="s">
        <v>202</v>
      </c>
      <c r="D171" s="53" t="s">
        <v>197</v>
      </c>
      <c r="E171" s="53" t="s">
        <v>194</v>
      </c>
      <c r="F171" s="53" t="s">
        <v>195</v>
      </c>
    </row>
    <row r="172" spans="1:6" ht="12" customHeight="1">
      <c r="A172" s="62">
        <v>36782</v>
      </c>
      <c r="B172" s="63">
        <v>12000</v>
      </c>
      <c r="C172" s="53" t="s">
        <v>196</v>
      </c>
      <c r="D172" s="53" t="s">
        <v>193</v>
      </c>
      <c r="E172" s="53" t="s">
        <v>198</v>
      </c>
      <c r="F172" s="53" t="s">
        <v>195</v>
      </c>
    </row>
    <row r="173" spans="1:6" ht="12" customHeight="1">
      <c r="A173" s="62">
        <v>36782</v>
      </c>
      <c r="B173" s="63">
        <v>8000</v>
      </c>
      <c r="C173" s="53" t="s">
        <v>200</v>
      </c>
      <c r="D173" s="53" t="s">
        <v>193</v>
      </c>
      <c r="E173" s="53" t="s">
        <v>194</v>
      </c>
      <c r="F173" s="53" t="s">
        <v>195</v>
      </c>
    </row>
    <row r="174" spans="1:6" ht="12" customHeight="1">
      <c r="A174" s="62">
        <v>36782</v>
      </c>
      <c r="B174" s="63">
        <v>12000</v>
      </c>
      <c r="C174" s="53" t="s">
        <v>196</v>
      </c>
      <c r="D174" s="53" t="s">
        <v>193</v>
      </c>
      <c r="E174" s="53" t="s">
        <v>199</v>
      </c>
      <c r="F174" s="53" t="s">
        <v>195</v>
      </c>
    </row>
    <row r="175" spans="1:6" ht="12" customHeight="1">
      <c r="A175" s="62">
        <v>36782</v>
      </c>
      <c r="B175" s="63">
        <v>6000</v>
      </c>
      <c r="C175" s="53" t="s">
        <v>200</v>
      </c>
      <c r="D175" s="53" t="s">
        <v>193</v>
      </c>
      <c r="E175" s="53" t="s">
        <v>194</v>
      </c>
      <c r="F175" s="53" t="s">
        <v>195</v>
      </c>
    </row>
    <row r="176" spans="1:6" ht="12" customHeight="1">
      <c r="A176" s="62">
        <v>36782</v>
      </c>
      <c r="B176" s="63">
        <v>500</v>
      </c>
      <c r="C176" s="53" t="s">
        <v>200</v>
      </c>
      <c r="D176" s="53" t="s">
        <v>193</v>
      </c>
      <c r="E176" s="53" t="s">
        <v>198</v>
      </c>
      <c r="F176" s="53" t="s">
        <v>195</v>
      </c>
    </row>
    <row r="177" spans="1:6" ht="12" customHeight="1">
      <c r="A177" s="62">
        <v>36782</v>
      </c>
      <c r="B177" s="63">
        <v>240</v>
      </c>
      <c r="C177" s="53" t="s">
        <v>192</v>
      </c>
      <c r="D177" s="53" t="s">
        <v>193</v>
      </c>
      <c r="E177" s="53" t="s">
        <v>194</v>
      </c>
      <c r="F177" s="53" t="s">
        <v>195</v>
      </c>
    </row>
    <row r="178" spans="1:6" ht="12" customHeight="1">
      <c r="A178" s="62">
        <v>36782</v>
      </c>
      <c r="B178" s="63">
        <v>9095</v>
      </c>
      <c r="C178" s="53" t="s">
        <v>202</v>
      </c>
      <c r="D178" s="53" t="s">
        <v>197</v>
      </c>
      <c r="E178" s="53" t="s">
        <v>194</v>
      </c>
      <c r="F178" s="53" t="s">
        <v>195</v>
      </c>
    </row>
    <row r="179" spans="1:6" ht="12" customHeight="1">
      <c r="A179" s="62">
        <v>36782</v>
      </c>
      <c r="B179" s="63">
        <v>12000</v>
      </c>
      <c r="C179" s="53" t="s">
        <v>196</v>
      </c>
      <c r="D179" s="53" t="s">
        <v>193</v>
      </c>
      <c r="E179" s="53" t="s">
        <v>198</v>
      </c>
      <c r="F179" s="53" t="s">
        <v>195</v>
      </c>
    </row>
    <row r="180" spans="1:6" ht="12" customHeight="1">
      <c r="A180" s="62">
        <v>36782</v>
      </c>
      <c r="B180" s="63">
        <v>8000</v>
      </c>
      <c r="C180" s="53" t="s">
        <v>200</v>
      </c>
      <c r="D180" s="53" t="s">
        <v>193</v>
      </c>
      <c r="E180" s="53" t="s">
        <v>194</v>
      </c>
      <c r="F180" s="53" t="s">
        <v>195</v>
      </c>
    </row>
    <row r="181" spans="1:6" ht="12" customHeight="1">
      <c r="A181" s="62">
        <v>36782</v>
      </c>
      <c r="B181" s="63">
        <v>12000</v>
      </c>
      <c r="C181" s="53" t="s">
        <v>196</v>
      </c>
      <c r="D181" s="53" t="s">
        <v>193</v>
      </c>
      <c r="E181" s="53" t="s">
        <v>199</v>
      </c>
      <c r="F181" s="53" t="s">
        <v>195</v>
      </c>
    </row>
    <row r="182" spans="1:6" ht="12" customHeight="1">
      <c r="A182" s="62">
        <v>36782</v>
      </c>
      <c r="B182" s="63">
        <v>500</v>
      </c>
      <c r="C182" s="53" t="s">
        <v>192</v>
      </c>
      <c r="D182" s="53" t="s">
        <v>193</v>
      </c>
      <c r="E182" s="53" t="s">
        <v>198</v>
      </c>
      <c r="F182" s="53" t="s">
        <v>195</v>
      </c>
    </row>
    <row r="183" spans="1:6" ht="12" customHeight="1">
      <c r="A183" s="62">
        <v>36782</v>
      </c>
      <c r="B183" s="63">
        <v>19000</v>
      </c>
      <c r="C183" s="53" t="s">
        <v>200</v>
      </c>
      <c r="D183" s="53" t="s">
        <v>193</v>
      </c>
      <c r="E183" s="53" t="s">
        <v>194</v>
      </c>
      <c r="F183" s="53" t="s">
        <v>201</v>
      </c>
    </row>
    <row r="184" spans="1:6" ht="12" customHeight="1">
      <c r="A184" s="62">
        <v>36782</v>
      </c>
      <c r="B184" s="63">
        <v>16000</v>
      </c>
      <c r="C184" s="53" t="s">
        <v>196</v>
      </c>
      <c r="D184" s="53" t="s">
        <v>193</v>
      </c>
      <c r="E184" s="53" t="s">
        <v>194</v>
      </c>
      <c r="F184" s="53" t="s">
        <v>195</v>
      </c>
    </row>
    <row r="185" spans="1:6" ht="12" customHeight="1">
      <c r="A185" s="62">
        <v>36782</v>
      </c>
      <c r="B185" s="63">
        <v>6000</v>
      </c>
      <c r="C185" s="53" t="s">
        <v>200</v>
      </c>
      <c r="D185" s="53" t="s">
        <v>193</v>
      </c>
      <c r="E185" s="53" t="s">
        <v>194</v>
      </c>
      <c r="F185" s="53" t="s">
        <v>195</v>
      </c>
    </row>
    <row r="186" spans="1:6" ht="12" customHeight="1">
      <c r="A186" s="62">
        <v>36782</v>
      </c>
      <c r="B186" s="63">
        <v>13636</v>
      </c>
      <c r="C186" s="53" t="s">
        <v>196</v>
      </c>
      <c r="D186" s="53" t="s">
        <v>193</v>
      </c>
      <c r="E186" s="53" t="s">
        <v>199</v>
      </c>
      <c r="F186" s="53" t="s">
        <v>195</v>
      </c>
    </row>
    <row r="187" spans="1:6" ht="12" customHeight="1">
      <c r="A187" s="62">
        <v>36782</v>
      </c>
      <c r="B187" s="63">
        <v>5000</v>
      </c>
      <c r="C187" s="53" t="s">
        <v>192</v>
      </c>
      <c r="D187" s="53" t="s">
        <v>193</v>
      </c>
      <c r="E187" s="53" t="s">
        <v>199</v>
      </c>
      <c r="F187" s="53" t="s">
        <v>195</v>
      </c>
    </row>
    <row r="188" spans="1:6" ht="12" customHeight="1">
      <c r="A188" s="62">
        <v>36782</v>
      </c>
      <c r="B188" s="63">
        <v>7000</v>
      </c>
      <c r="C188" s="53" t="s">
        <v>202</v>
      </c>
      <c r="D188" s="53" t="s">
        <v>193</v>
      </c>
      <c r="E188" s="53" t="s">
        <v>199</v>
      </c>
      <c r="F188" s="53" t="s">
        <v>195</v>
      </c>
    </row>
    <row r="189" spans="1:6" ht="12" customHeight="1">
      <c r="A189" s="62">
        <v>36782</v>
      </c>
      <c r="B189" s="63">
        <v>12000</v>
      </c>
      <c r="C189" s="53" t="s">
        <v>192</v>
      </c>
      <c r="D189" s="53" t="s">
        <v>193</v>
      </c>
      <c r="E189" s="53" t="s">
        <v>194</v>
      </c>
      <c r="F189" s="53" t="s">
        <v>195</v>
      </c>
    </row>
    <row r="190" spans="1:6" ht="12" customHeight="1">
      <c r="A190" s="62">
        <v>36782</v>
      </c>
      <c r="B190" s="63">
        <v>13500</v>
      </c>
      <c r="C190" s="53" t="s">
        <v>196</v>
      </c>
      <c r="D190" s="53" t="s">
        <v>193</v>
      </c>
      <c r="E190" s="53" t="s">
        <v>199</v>
      </c>
      <c r="F190" s="53" t="s">
        <v>195</v>
      </c>
    </row>
    <row r="191" spans="1:6" ht="12" customHeight="1">
      <c r="A191" s="62">
        <v>36782</v>
      </c>
      <c r="B191" s="63">
        <v>500</v>
      </c>
      <c r="C191" s="53" t="s">
        <v>200</v>
      </c>
      <c r="D191" s="53" t="s">
        <v>193</v>
      </c>
      <c r="E191" s="53" t="s">
        <v>198</v>
      </c>
      <c r="F191" s="53" t="s">
        <v>195</v>
      </c>
    </row>
    <row r="192" spans="1:6" ht="12" customHeight="1">
      <c r="A192" s="62">
        <v>36782</v>
      </c>
      <c r="B192" s="63">
        <v>5000</v>
      </c>
      <c r="C192" s="53" t="s">
        <v>200</v>
      </c>
      <c r="D192" s="53" t="s">
        <v>197</v>
      </c>
      <c r="E192" s="53" t="s">
        <v>199</v>
      </c>
      <c r="F192" s="53" t="s">
        <v>195</v>
      </c>
    </row>
    <row r="193" spans="1:6" ht="12" customHeight="1">
      <c r="A193" s="62">
        <v>36782</v>
      </c>
      <c r="B193" s="63">
        <v>2749</v>
      </c>
      <c r="C193" s="53" t="s">
        <v>192</v>
      </c>
      <c r="D193" s="53" t="s">
        <v>193</v>
      </c>
      <c r="E193" s="53" t="s">
        <v>194</v>
      </c>
      <c r="F193" s="53" t="s">
        <v>195</v>
      </c>
    </row>
    <row r="194" spans="1:6" ht="12" customHeight="1">
      <c r="A194" s="62">
        <v>36782</v>
      </c>
      <c r="B194" s="63">
        <v>75000</v>
      </c>
      <c r="C194" s="53" t="s">
        <v>196</v>
      </c>
      <c r="D194" s="53" t="s">
        <v>193</v>
      </c>
      <c r="E194" s="53" t="s">
        <v>199</v>
      </c>
      <c r="F194" s="53" t="s">
        <v>195</v>
      </c>
    </row>
    <row r="195" spans="1:6" ht="12" customHeight="1">
      <c r="A195" s="62">
        <v>36783</v>
      </c>
      <c r="B195" s="63">
        <v>13000</v>
      </c>
      <c r="C195" s="53" t="s">
        <v>196</v>
      </c>
      <c r="D195" s="53" t="s">
        <v>197</v>
      </c>
      <c r="E195" s="53" t="s">
        <v>198</v>
      </c>
      <c r="F195" s="53" t="s">
        <v>195</v>
      </c>
    </row>
    <row r="196" spans="1:6" ht="12" customHeight="1">
      <c r="A196" s="62">
        <v>36783</v>
      </c>
      <c r="B196" s="63">
        <v>3807</v>
      </c>
      <c r="C196" s="53" t="s">
        <v>192</v>
      </c>
      <c r="D196" s="53" t="s">
        <v>193</v>
      </c>
      <c r="E196" s="53" t="s">
        <v>198</v>
      </c>
      <c r="F196" s="53" t="s">
        <v>195</v>
      </c>
    </row>
    <row r="197" spans="1:6" ht="12" customHeight="1">
      <c r="A197" s="62">
        <v>36783</v>
      </c>
      <c r="B197" s="63">
        <v>7342</v>
      </c>
      <c r="C197" s="53" t="s">
        <v>192</v>
      </c>
      <c r="D197" s="53" t="s">
        <v>193</v>
      </c>
      <c r="E197" s="53" t="s">
        <v>194</v>
      </c>
      <c r="F197" s="53" t="s">
        <v>195</v>
      </c>
    </row>
    <row r="198" spans="1:6" ht="12" customHeight="1">
      <c r="A198" s="62">
        <v>36783</v>
      </c>
      <c r="B198" s="63">
        <v>133</v>
      </c>
      <c r="C198" s="53" t="s">
        <v>192</v>
      </c>
      <c r="D198" s="53" t="s">
        <v>193</v>
      </c>
      <c r="E198" s="53" t="s">
        <v>198</v>
      </c>
      <c r="F198" s="53" t="s">
        <v>195</v>
      </c>
    </row>
    <row r="199" spans="1:6" ht="12" customHeight="1">
      <c r="A199" s="62">
        <v>36783</v>
      </c>
      <c r="B199" s="63">
        <v>15208</v>
      </c>
      <c r="C199" s="53" t="s">
        <v>196</v>
      </c>
      <c r="D199" s="53" t="s">
        <v>193</v>
      </c>
      <c r="E199" s="53" t="s">
        <v>194</v>
      </c>
      <c r="F199" s="53" t="s">
        <v>201</v>
      </c>
    </row>
    <row r="200" spans="1:6" ht="12" customHeight="1">
      <c r="A200" s="62">
        <v>36783</v>
      </c>
      <c r="B200" s="63">
        <v>12455</v>
      </c>
      <c r="C200" s="53" t="s">
        <v>202</v>
      </c>
      <c r="D200" s="53" t="s">
        <v>197</v>
      </c>
      <c r="E200" s="53" t="s">
        <v>199</v>
      </c>
      <c r="F200" s="53" t="s">
        <v>195</v>
      </c>
    </row>
    <row r="201" spans="1:6" ht="12" customHeight="1">
      <c r="A201" s="62">
        <v>36783</v>
      </c>
      <c r="B201" s="63">
        <v>200</v>
      </c>
      <c r="C201" s="53" t="s">
        <v>200</v>
      </c>
      <c r="D201" s="53" t="s">
        <v>193</v>
      </c>
      <c r="E201" s="53" t="s">
        <v>194</v>
      </c>
      <c r="F201" s="53" t="s">
        <v>195</v>
      </c>
    </row>
    <row r="202" spans="1:6" ht="12" customHeight="1">
      <c r="A202" s="62">
        <v>36783</v>
      </c>
      <c r="B202" s="63">
        <v>6762</v>
      </c>
      <c r="C202" s="53" t="s">
        <v>200</v>
      </c>
      <c r="D202" s="53" t="s">
        <v>193</v>
      </c>
      <c r="E202" s="53" t="s">
        <v>194</v>
      </c>
      <c r="F202" s="53" t="s">
        <v>195</v>
      </c>
    </row>
    <row r="203" spans="1:6" ht="12" customHeight="1">
      <c r="A203" s="62">
        <v>36783</v>
      </c>
      <c r="B203" s="63">
        <v>10000</v>
      </c>
      <c r="C203" s="53" t="s">
        <v>202</v>
      </c>
      <c r="D203" s="53" t="s">
        <v>197</v>
      </c>
      <c r="E203" s="53" t="s">
        <v>199</v>
      </c>
      <c r="F203" s="53" t="s">
        <v>195</v>
      </c>
    </row>
    <row r="204" spans="1:6" ht="12" customHeight="1">
      <c r="A204" s="62">
        <v>36783</v>
      </c>
      <c r="B204" s="63">
        <v>600</v>
      </c>
      <c r="C204" s="53" t="s">
        <v>200</v>
      </c>
      <c r="D204" s="53" t="s">
        <v>193</v>
      </c>
      <c r="E204" s="53" t="s">
        <v>194</v>
      </c>
      <c r="F204" s="53" t="s">
        <v>195</v>
      </c>
    </row>
    <row r="205" spans="1:6" ht="12" customHeight="1">
      <c r="A205" s="62">
        <v>36783</v>
      </c>
      <c r="B205" s="63">
        <v>50000</v>
      </c>
      <c r="C205" s="53" t="s">
        <v>196</v>
      </c>
      <c r="D205" s="53" t="s">
        <v>193</v>
      </c>
      <c r="E205" s="53" t="s">
        <v>199</v>
      </c>
      <c r="F205" s="53" t="s">
        <v>195</v>
      </c>
    </row>
    <row r="206" spans="1:6" ht="12" customHeight="1">
      <c r="A206" s="62">
        <v>36784</v>
      </c>
      <c r="B206" s="63">
        <v>100</v>
      </c>
      <c r="C206" s="53" t="s">
        <v>192</v>
      </c>
      <c r="D206" s="53" t="s">
        <v>193</v>
      </c>
      <c r="E206" s="53" t="s">
        <v>194</v>
      </c>
      <c r="F206" s="53" t="s">
        <v>195</v>
      </c>
    </row>
    <row r="207" spans="1:6" ht="12" customHeight="1">
      <c r="A207" s="62">
        <v>36784</v>
      </c>
      <c r="B207" s="63">
        <v>1000</v>
      </c>
      <c r="C207" s="53" t="s">
        <v>192</v>
      </c>
      <c r="D207" s="53" t="s">
        <v>193</v>
      </c>
      <c r="E207" s="53" t="s">
        <v>194</v>
      </c>
      <c r="F207" s="53" t="s">
        <v>195</v>
      </c>
    </row>
    <row r="208" spans="1:6" ht="12" customHeight="1">
      <c r="A208" s="62">
        <v>36784</v>
      </c>
      <c r="B208" s="63">
        <v>6000</v>
      </c>
      <c r="C208" s="53" t="s">
        <v>192</v>
      </c>
      <c r="D208" s="53" t="s">
        <v>197</v>
      </c>
      <c r="E208" s="53" t="s">
        <v>198</v>
      </c>
      <c r="F208" s="53" t="s">
        <v>195</v>
      </c>
    </row>
    <row r="209" spans="1:6" ht="12" customHeight="1">
      <c r="A209" s="62">
        <v>36784</v>
      </c>
      <c r="B209" s="63">
        <v>12505</v>
      </c>
      <c r="C209" s="53" t="s">
        <v>196</v>
      </c>
      <c r="D209" s="53" t="s">
        <v>193</v>
      </c>
      <c r="E209" s="53" t="s">
        <v>198</v>
      </c>
      <c r="F209" s="53" t="s">
        <v>195</v>
      </c>
    </row>
    <row r="210" spans="1:6" ht="12" customHeight="1">
      <c r="A210" s="62">
        <v>36784</v>
      </c>
      <c r="B210" s="63">
        <v>3434</v>
      </c>
      <c r="C210" s="53" t="s">
        <v>192</v>
      </c>
      <c r="D210" s="53" t="s">
        <v>193</v>
      </c>
      <c r="E210" s="53" t="s">
        <v>194</v>
      </c>
      <c r="F210" s="53" t="s">
        <v>195</v>
      </c>
    </row>
    <row r="211" spans="1:6" ht="12" customHeight="1">
      <c r="A211" s="62">
        <v>36784</v>
      </c>
      <c r="B211" s="63">
        <v>5000</v>
      </c>
      <c r="C211" s="53" t="s">
        <v>200</v>
      </c>
      <c r="D211" s="53" t="s">
        <v>193</v>
      </c>
      <c r="E211" s="53" t="s">
        <v>198</v>
      </c>
      <c r="F211" s="53" t="s">
        <v>195</v>
      </c>
    </row>
    <row r="212" spans="1:6" ht="12" customHeight="1">
      <c r="A212" s="62">
        <v>36784</v>
      </c>
      <c r="B212" s="63">
        <v>4623</v>
      </c>
      <c r="C212" s="53" t="s">
        <v>200</v>
      </c>
      <c r="D212" s="53" t="s">
        <v>193</v>
      </c>
      <c r="E212" s="53" t="s">
        <v>199</v>
      </c>
      <c r="F212" s="53" t="s">
        <v>201</v>
      </c>
    </row>
    <row r="213" spans="1:6" ht="12" customHeight="1">
      <c r="A213" s="62">
        <v>36784</v>
      </c>
      <c r="B213" s="63">
        <v>5879</v>
      </c>
      <c r="C213" s="53" t="s">
        <v>192</v>
      </c>
      <c r="D213" s="53" t="s">
        <v>193</v>
      </c>
      <c r="E213" s="53" t="s">
        <v>194</v>
      </c>
      <c r="F213" s="53" t="s">
        <v>195</v>
      </c>
    </row>
    <row r="214" spans="1:6" ht="12" customHeight="1">
      <c r="A214" s="62">
        <v>36784</v>
      </c>
      <c r="B214" s="63">
        <v>3171</v>
      </c>
      <c r="C214" s="53" t="s">
        <v>192</v>
      </c>
      <c r="D214" s="53" t="s">
        <v>193</v>
      </c>
      <c r="E214" s="53" t="s">
        <v>198</v>
      </c>
      <c r="F214" s="53" t="s">
        <v>195</v>
      </c>
    </row>
    <row r="215" spans="1:6" ht="12" customHeight="1">
      <c r="A215" s="62">
        <v>36784</v>
      </c>
      <c r="B215" s="63">
        <v>4000</v>
      </c>
      <c r="C215" s="53" t="s">
        <v>200</v>
      </c>
      <c r="D215" s="53" t="s">
        <v>193</v>
      </c>
      <c r="E215" s="53" t="s">
        <v>194</v>
      </c>
      <c r="F215" s="53" t="s">
        <v>195</v>
      </c>
    </row>
    <row r="216" spans="1:6" ht="12" customHeight="1">
      <c r="A216" s="62">
        <v>36784</v>
      </c>
      <c r="B216" s="63">
        <v>2000</v>
      </c>
      <c r="C216" s="53" t="s">
        <v>202</v>
      </c>
      <c r="D216" s="53" t="s">
        <v>193</v>
      </c>
      <c r="E216" s="53" t="s">
        <v>198</v>
      </c>
      <c r="F216" s="53" t="s">
        <v>195</v>
      </c>
    </row>
    <row r="217" spans="1:6" ht="12" customHeight="1">
      <c r="A217" s="62">
        <v>36787</v>
      </c>
      <c r="B217" s="63">
        <v>10373</v>
      </c>
      <c r="C217" s="53" t="s">
        <v>196</v>
      </c>
      <c r="D217" s="53" t="s">
        <v>193</v>
      </c>
      <c r="E217" s="53" t="s">
        <v>198</v>
      </c>
      <c r="F217" s="53" t="s">
        <v>195</v>
      </c>
    </row>
    <row r="218" spans="1:6" ht="12" customHeight="1">
      <c r="A218" s="62">
        <v>36787</v>
      </c>
      <c r="B218" s="63">
        <v>5000</v>
      </c>
      <c r="C218" s="53" t="s">
        <v>196</v>
      </c>
      <c r="D218" s="53" t="s">
        <v>197</v>
      </c>
      <c r="E218" s="53" t="s">
        <v>199</v>
      </c>
      <c r="F218" s="53" t="s">
        <v>195</v>
      </c>
    </row>
    <row r="219" spans="1:6" ht="12" customHeight="1">
      <c r="A219" s="62">
        <v>36787</v>
      </c>
      <c r="B219" s="63">
        <v>4000</v>
      </c>
      <c r="C219" s="53" t="s">
        <v>192</v>
      </c>
      <c r="D219" s="53" t="s">
        <v>197</v>
      </c>
      <c r="E219" s="53" t="s">
        <v>199</v>
      </c>
      <c r="F219" s="53" t="s">
        <v>195</v>
      </c>
    </row>
    <row r="220" spans="1:6" ht="12" customHeight="1">
      <c r="A220" s="62">
        <v>36787</v>
      </c>
      <c r="B220" s="63">
        <v>13000</v>
      </c>
      <c r="C220" s="53" t="s">
        <v>196</v>
      </c>
      <c r="D220" s="53" t="s">
        <v>193</v>
      </c>
      <c r="E220" s="53" t="s">
        <v>194</v>
      </c>
      <c r="F220" s="53" t="s">
        <v>195</v>
      </c>
    </row>
    <row r="221" spans="1:6" ht="12" customHeight="1">
      <c r="A221" s="62">
        <v>36787</v>
      </c>
      <c r="B221" s="63">
        <v>200</v>
      </c>
      <c r="C221" s="53" t="s">
        <v>192</v>
      </c>
      <c r="D221" s="53" t="s">
        <v>193</v>
      </c>
      <c r="E221" s="53" t="s">
        <v>194</v>
      </c>
      <c r="F221" s="53" t="s">
        <v>195</v>
      </c>
    </row>
    <row r="222" spans="1:6" ht="12" customHeight="1">
      <c r="A222" s="62">
        <v>36787</v>
      </c>
      <c r="B222" s="63">
        <v>21000</v>
      </c>
      <c r="C222" s="53" t="s">
        <v>200</v>
      </c>
      <c r="D222" s="53" t="s">
        <v>193</v>
      </c>
      <c r="E222" s="53" t="s">
        <v>199</v>
      </c>
      <c r="F222" s="53" t="s">
        <v>195</v>
      </c>
    </row>
    <row r="223" spans="1:6" ht="12" customHeight="1">
      <c r="A223" s="62">
        <v>36787</v>
      </c>
      <c r="B223" s="63">
        <v>13519</v>
      </c>
      <c r="C223" s="53" t="s">
        <v>196</v>
      </c>
      <c r="D223" s="53" t="s">
        <v>193</v>
      </c>
      <c r="E223" s="53" t="s">
        <v>194</v>
      </c>
      <c r="F223" s="53" t="s">
        <v>195</v>
      </c>
    </row>
    <row r="224" spans="1:6" ht="12" customHeight="1">
      <c r="A224" s="62">
        <v>36787</v>
      </c>
      <c r="B224" s="63">
        <v>4000</v>
      </c>
      <c r="C224" s="53" t="s">
        <v>192</v>
      </c>
      <c r="D224" s="53" t="s">
        <v>193</v>
      </c>
      <c r="E224" s="53" t="s">
        <v>194</v>
      </c>
      <c r="F224" s="53" t="s">
        <v>195</v>
      </c>
    </row>
    <row r="225" spans="1:6" ht="12" customHeight="1">
      <c r="A225" s="62">
        <v>36787</v>
      </c>
      <c r="B225" s="63">
        <v>100</v>
      </c>
      <c r="C225" s="53" t="s">
        <v>192</v>
      </c>
      <c r="D225" s="53" t="s">
        <v>193</v>
      </c>
      <c r="E225" s="53" t="s">
        <v>198</v>
      </c>
      <c r="F225" s="53" t="s">
        <v>195</v>
      </c>
    </row>
    <row r="226" spans="1:6" ht="12" customHeight="1">
      <c r="A226" s="62">
        <v>36787</v>
      </c>
      <c r="B226" s="63">
        <v>4000</v>
      </c>
      <c r="C226" s="53" t="s">
        <v>192</v>
      </c>
      <c r="D226" s="53" t="s">
        <v>193</v>
      </c>
      <c r="E226" s="53" t="s">
        <v>199</v>
      </c>
      <c r="F226" s="53" t="s">
        <v>195</v>
      </c>
    </row>
    <row r="227" spans="1:6" ht="12" customHeight="1">
      <c r="A227" s="62">
        <v>36788</v>
      </c>
      <c r="B227" s="63">
        <v>8000</v>
      </c>
      <c r="C227" s="53" t="s">
        <v>200</v>
      </c>
      <c r="D227" s="53" t="s">
        <v>197</v>
      </c>
      <c r="E227" s="53" t="s">
        <v>194</v>
      </c>
      <c r="F227" s="53" t="s">
        <v>195</v>
      </c>
    </row>
    <row r="228" spans="1:6" ht="12" customHeight="1">
      <c r="A228" s="62">
        <v>36788</v>
      </c>
      <c r="B228" s="63">
        <v>12000</v>
      </c>
      <c r="C228" s="53" t="s">
        <v>196</v>
      </c>
      <c r="D228" s="53" t="s">
        <v>193</v>
      </c>
      <c r="E228" s="53" t="s">
        <v>199</v>
      </c>
      <c r="F228" s="53" t="s">
        <v>195</v>
      </c>
    </row>
    <row r="229" spans="1:6" ht="12" customHeight="1">
      <c r="A229" s="62">
        <v>36788</v>
      </c>
      <c r="B229" s="63">
        <v>6000</v>
      </c>
      <c r="C229" s="53" t="s">
        <v>200</v>
      </c>
      <c r="D229" s="53" t="s">
        <v>193</v>
      </c>
      <c r="E229" s="53" t="s">
        <v>194</v>
      </c>
      <c r="F229" s="53" t="s">
        <v>195</v>
      </c>
    </row>
    <row r="230" spans="1:6" ht="12" customHeight="1">
      <c r="A230" s="62">
        <v>36788</v>
      </c>
      <c r="B230" s="63">
        <v>500</v>
      </c>
      <c r="C230" s="53" t="s">
        <v>200</v>
      </c>
      <c r="D230" s="53" t="s">
        <v>193</v>
      </c>
      <c r="E230" s="53" t="s">
        <v>198</v>
      </c>
      <c r="F230" s="53" t="s">
        <v>195</v>
      </c>
    </row>
    <row r="231" spans="1:6" ht="12" customHeight="1">
      <c r="A231" s="62">
        <v>36788</v>
      </c>
      <c r="B231" s="63">
        <v>240</v>
      </c>
      <c r="C231" s="53" t="s">
        <v>192</v>
      </c>
      <c r="D231" s="53" t="s">
        <v>193</v>
      </c>
      <c r="E231" s="53" t="s">
        <v>194</v>
      </c>
      <c r="F231" s="53" t="s">
        <v>195</v>
      </c>
    </row>
    <row r="232" spans="1:6" ht="12" customHeight="1">
      <c r="A232" s="62">
        <v>36788</v>
      </c>
      <c r="B232" s="63">
        <v>6000</v>
      </c>
      <c r="C232" s="53" t="s">
        <v>200</v>
      </c>
      <c r="D232" s="53" t="s">
        <v>193</v>
      </c>
      <c r="E232" s="53" t="s">
        <v>194</v>
      </c>
      <c r="F232" s="53" t="s">
        <v>195</v>
      </c>
    </row>
    <row r="233" spans="1:6" ht="12" customHeight="1">
      <c r="A233" s="62">
        <v>36788</v>
      </c>
      <c r="B233" s="63">
        <v>13636</v>
      </c>
      <c r="C233" s="53" t="s">
        <v>196</v>
      </c>
      <c r="D233" s="53" t="s">
        <v>193</v>
      </c>
      <c r="E233" s="53" t="s">
        <v>199</v>
      </c>
      <c r="F233" s="53" t="s">
        <v>195</v>
      </c>
    </row>
    <row r="234" spans="1:6" ht="12" customHeight="1">
      <c r="A234" s="62">
        <v>36788</v>
      </c>
      <c r="B234" s="63">
        <v>5000</v>
      </c>
      <c r="C234" s="53" t="s">
        <v>192</v>
      </c>
      <c r="D234" s="53" t="s">
        <v>193</v>
      </c>
      <c r="E234" s="53" t="s">
        <v>199</v>
      </c>
      <c r="F234" s="53" t="s">
        <v>195</v>
      </c>
    </row>
    <row r="235" spans="1:6" ht="12" customHeight="1">
      <c r="A235" s="62">
        <v>36788</v>
      </c>
      <c r="B235" s="63">
        <v>7000</v>
      </c>
      <c r="C235" s="53" t="s">
        <v>202</v>
      </c>
      <c r="D235" s="53" t="s">
        <v>193</v>
      </c>
      <c r="E235" s="53" t="s">
        <v>199</v>
      </c>
      <c r="F235" s="53" t="s">
        <v>201</v>
      </c>
    </row>
    <row r="236" spans="1:6" ht="12" customHeight="1">
      <c r="A236" s="62">
        <v>36788</v>
      </c>
      <c r="B236" s="63">
        <v>100</v>
      </c>
      <c r="C236" s="53" t="s">
        <v>192</v>
      </c>
      <c r="D236" s="53" t="s">
        <v>193</v>
      </c>
      <c r="E236" s="53" t="s">
        <v>194</v>
      </c>
      <c r="F236" s="53" t="s">
        <v>195</v>
      </c>
    </row>
    <row r="237" spans="1:6" ht="12" customHeight="1">
      <c r="A237" s="62">
        <v>36788</v>
      </c>
      <c r="B237" s="63">
        <v>13500</v>
      </c>
      <c r="C237" s="53" t="s">
        <v>196</v>
      </c>
      <c r="D237" s="53" t="s">
        <v>193</v>
      </c>
      <c r="E237" s="53" t="s">
        <v>199</v>
      </c>
      <c r="F237" s="53" t="s">
        <v>195</v>
      </c>
    </row>
    <row r="238" spans="1:6" ht="12" customHeight="1">
      <c r="A238" s="62">
        <v>36788</v>
      </c>
      <c r="B238" s="63">
        <v>500</v>
      </c>
      <c r="C238" s="53" t="s">
        <v>200</v>
      </c>
      <c r="D238" s="53" t="s">
        <v>193</v>
      </c>
      <c r="E238" s="53" t="s">
        <v>198</v>
      </c>
      <c r="F238" s="53" t="s">
        <v>201</v>
      </c>
    </row>
    <row r="239" spans="1:6" ht="12" customHeight="1">
      <c r="A239" s="62">
        <v>36788</v>
      </c>
      <c r="B239" s="63">
        <v>5000</v>
      </c>
      <c r="C239" s="53" t="s">
        <v>200</v>
      </c>
      <c r="D239" s="53" t="s">
        <v>193</v>
      </c>
      <c r="E239" s="53" t="s">
        <v>199</v>
      </c>
      <c r="F239" s="53" t="s">
        <v>201</v>
      </c>
    </row>
    <row r="240" spans="1:6" ht="12" customHeight="1">
      <c r="A240" s="62">
        <v>36788</v>
      </c>
      <c r="B240" s="63">
        <v>2749</v>
      </c>
      <c r="C240" s="53" t="s">
        <v>192</v>
      </c>
      <c r="D240" s="53" t="s">
        <v>193</v>
      </c>
      <c r="E240" s="53" t="s">
        <v>194</v>
      </c>
      <c r="F240" s="53" t="s">
        <v>195</v>
      </c>
    </row>
    <row r="241" spans="1:6" ht="12" customHeight="1">
      <c r="A241" s="62">
        <v>36788</v>
      </c>
      <c r="B241" s="63">
        <v>75000</v>
      </c>
      <c r="C241" s="53" t="s">
        <v>196</v>
      </c>
      <c r="D241" s="53" t="s">
        <v>193</v>
      </c>
      <c r="E241" s="53" t="s">
        <v>199</v>
      </c>
      <c r="F241" s="53" t="s">
        <v>195</v>
      </c>
    </row>
    <row r="242" spans="1:6" ht="12" customHeight="1">
      <c r="A242" s="62">
        <v>36788</v>
      </c>
      <c r="B242" s="63">
        <v>13903</v>
      </c>
      <c r="C242" s="53" t="s">
        <v>196</v>
      </c>
      <c r="D242" s="53" t="s">
        <v>193</v>
      </c>
      <c r="E242" s="53" t="s">
        <v>194</v>
      </c>
      <c r="F242" s="53" t="s">
        <v>201</v>
      </c>
    </row>
    <row r="243" spans="1:6" ht="12" customHeight="1">
      <c r="A243" s="62">
        <v>36788</v>
      </c>
      <c r="B243" s="63">
        <v>4000</v>
      </c>
      <c r="C243" s="53" t="s">
        <v>192</v>
      </c>
      <c r="D243" s="53" t="s">
        <v>193</v>
      </c>
      <c r="E243" s="53" t="s">
        <v>199</v>
      </c>
      <c r="F243" s="53" t="s">
        <v>195</v>
      </c>
    </row>
    <row r="244" spans="1:6" ht="12" customHeight="1">
      <c r="A244" s="62">
        <v>36788</v>
      </c>
      <c r="B244" s="63">
        <v>15703</v>
      </c>
      <c r="C244" s="53" t="s">
        <v>196</v>
      </c>
      <c r="D244" s="53" t="s">
        <v>193</v>
      </c>
      <c r="E244" s="53" t="s">
        <v>194</v>
      </c>
      <c r="F244" s="53" t="s">
        <v>195</v>
      </c>
    </row>
    <row r="245" spans="1:6" ht="12" customHeight="1">
      <c r="A245" s="62">
        <v>36788</v>
      </c>
      <c r="B245" s="63">
        <v>4000</v>
      </c>
      <c r="C245" s="53" t="s">
        <v>192</v>
      </c>
      <c r="D245" s="53" t="s">
        <v>193</v>
      </c>
      <c r="E245" s="53" t="s">
        <v>198</v>
      </c>
      <c r="F245" s="53" t="s">
        <v>195</v>
      </c>
    </row>
    <row r="246" spans="1:6" ht="12" customHeight="1">
      <c r="A246" s="62">
        <v>36788</v>
      </c>
      <c r="B246" s="63">
        <v>5000</v>
      </c>
      <c r="C246" s="53" t="s">
        <v>200</v>
      </c>
      <c r="D246" s="53" t="s">
        <v>193</v>
      </c>
      <c r="E246" s="53" t="s">
        <v>194</v>
      </c>
      <c r="F246" s="53" t="s">
        <v>195</v>
      </c>
    </row>
    <row r="247" spans="1:6" ht="12" customHeight="1">
      <c r="A247" s="62">
        <v>36788</v>
      </c>
      <c r="B247" s="63">
        <v>344</v>
      </c>
      <c r="C247" s="53" t="s">
        <v>192</v>
      </c>
      <c r="D247" s="53" t="s">
        <v>193</v>
      </c>
      <c r="E247" s="53" t="s">
        <v>198</v>
      </c>
      <c r="F247" s="53" t="s">
        <v>195</v>
      </c>
    </row>
    <row r="248" spans="1:6" ht="12" customHeight="1">
      <c r="A248" s="62">
        <v>36788</v>
      </c>
      <c r="B248" s="63">
        <v>4635</v>
      </c>
      <c r="C248" s="53" t="s">
        <v>192</v>
      </c>
      <c r="D248" s="53" t="s">
        <v>193</v>
      </c>
      <c r="E248" s="53" t="s">
        <v>194</v>
      </c>
      <c r="F248" s="53" t="s">
        <v>195</v>
      </c>
    </row>
    <row r="249" spans="1:6" ht="12" customHeight="1">
      <c r="A249" s="62">
        <v>36788</v>
      </c>
      <c r="B249" s="63">
        <v>9000</v>
      </c>
      <c r="C249" s="53" t="s">
        <v>202</v>
      </c>
      <c r="D249" s="53" t="s">
        <v>193</v>
      </c>
      <c r="E249" s="53" t="s">
        <v>194</v>
      </c>
      <c r="F249" s="53" t="s">
        <v>195</v>
      </c>
    </row>
    <row r="250" spans="1:6" ht="12" customHeight="1">
      <c r="A250" s="62">
        <v>36788</v>
      </c>
      <c r="B250" s="63">
        <v>4000</v>
      </c>
      <c r="C250" s="53" t="s">
        <v>192</v>
      </c>
      <c r="D250" s="53" t="s">
        <v>193</v>
      </c>
      <c r="E250" s="53" t="s">
        <v>194</v>
      </c>
      <c r="F250" s="53" t="s">
        <v>195</v>
      </c>
    </row>
    <row r="251" spans="1:6" ht="12" customHeight="1">
      <c r="A251" s="62">
        <v>36788</v>
      </c>
      <c r="B251" s="63">
        <v>4000</v>
      </c>
      <c r="C251" s="53" t="s">
        <v>200</v>
      </c>
      <c r="D251" s="53" t="s">
        <v>193</v>
      </c>
      <c r="E251" s="53" t="s">
        <v>199</v>
      </c>
      <c r="F251" s="53" t="s">
        <v>195</v>
      </c>
    </row>
    <row r="252" spans="1:6" ht="12" customHeight="1">
      <c r="A252" s="62">
        <v>36788</v>
      </c>
      <c r="B252" s="63">
        <v>13000</v>
      </c>
      <c r="C252" s="53" t="s">
        <v>196</v>
      </c>
      <c r="D252" s="53" t="s">
        <v>193</v>
      </c>
      <c r="E252" s="53" t="s">
        <v>194</v>
      </c>
      <c r="F252" s="53" t="s">
        <v>195</v>
      </c>
    </row>
    <row r="253" spans="1:6" ht="12" customHeight="1">
      <c r="A253" s="62">
        <v>36788</v>
      </c>
      <c r="B253" s="63">
        <v>3000</v>
      </c>
      <c r="C253" s="53" t="s">
        <v>192</v>
      </c>
      <c r="D253" s="53" t="s">
        <v>193</v>
      </c>
      <c r="E253" s="53" t="s">
        <v>194</v>
      </c>
      <c r="F253" s="53" t="s">
        <v>195</v>
      </c>
    </row>
    <row r="254" spans="1:6" ht="12" customHeight="1">
      <c r="A254" s="62">
        <v>36788</v>
      </c>
      <c r="B254" s="63">
        <v>2878</v>
      </c>
      <c r="C254" s="53" t="s">
        <v>200</v>
      </c>
      <c r="D254" s="53" t="s">
        <v>193</v>
      </c>
      <c r="E254" s="53" t="s">
        <v>199</v>
      </c>
      <c r="F254" s="53" t="s">
        <v>195</v>
      </c>
    </row>
    <row r="255" spans="1:6" ht="12" customHeight="1">
      <c r="A255" s="62">
        <v>36788</v>
      </c>
      <c r="B255" s="63">
        <v>13519</v>
      </c>
      <c r="C255" s="53" t="s">
        <v>196</v>
      </c>
      <c r="D255" s="53" t="s">
        <v>193</v>
      </c>
      <c r="E255" s="53" t="s">
        <v>194</v>
      </c>
      <c r="F255" s="53" t="s">
        <v>195</v>
      </c>
    </row>
    <row r="256" spans="1:6" ht="12" customHeight="1">
      <c r="A256" s="62">
        <v>36788</v>
      </c>
      <c r="B256" s="63">
        <v>4000</v>
      </c>
      <c r="C256" s="53" t="s">
        <v>192</v>
      </c>
      <c r="D256" s="53" t="s">
        <v>193</v>
      </c>
      <c r="E256" s="53" t="s">
        <v>194</v>
      </c>
      <c r="F256" s="53" t="s">
        <v>201</v>
      </c>
    </row>
    <row r="257" spans="1:6" ht="12" customHeight="1">
      <c r="A257" s="62">
        <v>36788</v>
      </c>
      <c r="B257" s="63">
        <v>3075</v>
      </c>
      <c r="C257" s="53" t="s">
        <v>192</v>
      </c>
      <c r="D257" s="53" t="s">
        <v>193</v>
      </c>
      <c r="E257" s="53" t="s">
        <v>198</v>
      </c>
      <c r="F257" s="53" t="s">
        <v>201</v>
      </c>
    </row>
    <row r="258" spans="1:6" ht="12" customHeight="1">
      <c r="A258" s="62">
        <v>36788</v>
      </c>
      <c r="B258" s="63">
        <v>4000</v>
      </c>
      <c r="C258" s="53" t="s">
        <v>192</v>
      </c>
      <c r="D258" s="53" t="s">
        <v>193</v>
      </c>
      <c r="E258" s="53" t="s">
        <v>199</v>
      </c>
      <c r="F258" s="53" t="s">
        <v>201</v>
      </c>
    </row>
    <row r="259" spans="1:6" ht="12" customHeight="1">
      <c r="A259" s="62">
        <v>36788</v>
      </c>
      <c r="B259" s="63">
        <v>40599</v>
      </c>
      <c r="C259" s="53" t="s">
        <v>200</v>
      </c>
      <c r="D259" s="53" t="s">
        <v>193</v>
      </c>
      <c r="E259" s="53" t="s">
        <v>194</v>
      </c>
      <c r="F259" s="53" t="s">
        <v>195</v>
      </c>
    </row>
    <row r="260" spans="1:6" ht="12" customHeight="1">
      <c r="A260" s="62">
        <v>36788</v>
      </c>
      <c r="B260" s="63">
        <v>500</v>
      </c>
      <c r="C260" s="53" t="s">
        <v>200</v>
      </c>
      <c r="D260" s="53" t="s">
        <v>193</v>
      </c>
      <c r="E260" s="53" t="s">
        <v>198</v>
      </c>
      <c r="F260" s="53" t="s">
        <v>195</v>
      </c>
    </row>
    <row r="261" spans="1:6" ht="12" customHeight="1">
      <c r="A261" s="62">
        <v>36788</v>
      </c>
      <c r="B261" s="63">
        <v>240</v>
      </c>
      <c r="C261" s="53" t="s">
        <v>192</v>
      </c>
      <c r="D261" s="53" t="s">
        <v>193</v>
      </c>
      <c r="E261" s="53" t="s">
        <v>194</v>
      </c>
      <c r="F261" s="53" t="s">
        <v>195</v>
      </c>
    </row>
    <row r="262" spans="1:6" ht="12" customHeight="1">
      <c r="A262" s="62">
        <v>36788</v>
      </c>
      <c r="B262" s="63">
        <v>2000</v>
      </c>
      <c r="C262" s="53" t="s">
        <v>196</v>
      </c>
      <c r="D262" s="53" t="s">
        <v>197</v>
      </c>
      <c r="E262" s="53" t="s">
        <v>194</v>
      </c>
      <c r="F262" s="53" t="s">
        <v>195</v>
      </c>
    </row>
    <row r="263" spans="1:6" ht="12" customHeight="1">
      <c r="A263" s="62">
        <v>36788</v>
      </c>
      <c r="B263" s="63">
        <v>3000</v>
      </c>
      <c r="C263" s="53" t="s">
        <v>192</v>
      </c>
      <c r="D263" s="53" t="s">
        <v>193</v>
      </c>
      <c r="E263" s="53" t="s">
        <v>194</v>
      </c>
      <c r="F263" s="53" t="s">
        <v>195</v>
      </c>
    </row>
    <row r="264" spans="1:6" ht="12" customHeight="1">
      <c r="A264" s="62">
        <v>36789</v>
      </c>
      <c r="B264" s="63">
        <v>2749</v>
      </c>
      <c r="C264" s="53" t="s">
        <v>192</v>
      </c>
      <c r="D264" s="53" t="s">
        <v>193</v>
      </c>
      <c r="E264" s="53" t="s">
        <v>194</v>
      </c>
      <c r="F264" s="53" t="s">
        <v>195</v>
      </c>
    </row>
    <row r="265" spans="1:6" ht="12" customHeight="1">
      <c r="A265" s="62">
        <v>36789</v>
      </c>
      <c r="B265" s="63">
        <v>75000</v>
      </c>
      <c r="C265" s="53" t="s">
        <v>196</v>
      </c>
      <c r="D265" s="53" t="s">
        <v>193</v>
      </c>
      <c r="E265" s="53" t="s">
        <v>199</v>
      </c>
      <c r="F265" s="53" t="s">
        <v>195</v>
      </c>
    </row>
    <row r="266" spans="1:6" ht="12" customHeight="1">
      <c r="A266" s="62">
        <v>36789</v>
      </c>
      <c r="B266" s="63">
        <v>13000</v>
      </c>
      <c r="C266" s="53" t="s">
        <v>196</v>
      </c>
      <c r="D266" s="53" t="s">
        <v>197</v>
      </c>
      <c r="E266" s="53" t="s">
        <v>198</v>
      </c>
      <c r="F266" s="53" t="s">
        <v>195</v>
      </c>
    </row>
    <row r="267" spans="1:6" ht="12" customHeight="1">
      <c r="A267" s="62">
        <v>36789</v>
      </c>
      <c r="B267" s="63">
        <v>3807</v>
      </c>
      <c r="C267" s="53" t="s">
        <v>192</v>
      </c>
      <c r="D267" s="53" t="s">
        <v>193</v>
      </c>
      <c r="E267" s="53" t="s">
        <v>198</v>
      </c>
      <c r="F267" s="53" t="s">
        <v>195</v>
      </c>
    </row>
    <row r="268" spans="1:6" ht="12" customHeight="1">
      <c r="A268" s="62">
        <v>36789</v>
      </c>
      <c r="B268" s="63">
        <v>7342</v>
      </c>
      <c r="C268" s="53" t="s">
        <v>192</v>
      </c>
      <c r="D268" s="53" t="s">
        <v>193</v>
      </c>
      <c r="E268" s="53" t="s">
        <v>194</v>
      </c>
      <c r="F268" s="53" t="s">
        <v>195</v>
      </c>
    </row>
    <row r="269" spans="1:6" ht="12" customHeight="1">
      <c r="A269" s="62">
        <v>36789</v>
      </c>
      <c r="B269" s="63">
        <v>133</v>
      </c>
      <c r="C269" s="53" t="s">
        <v>192</v>
      </c>
      <c r="D269" s="53" t="s">
        <v>193</v>
      </c>
      <c r="E269" s="53" t="s">
        <v>198</v>
      </c>
      <c r="F269" s="53" t="s">
        <v>195</v>
      </c>
    </row>
    <row r="270" spans="1:6" ht="12" customHeight="1">
      <c r="A270" s="62">
        <v>36789</v>
      </c>
      <c r="B270" s="63">
        <v>15208</v>
      </c>
      <c r="C270" s="53" t="s">
        <v>196</v>
      </c>
      <c r="D270" s="53" t="s">
        <v>193</v>
      </c>
      <c r="E270" s="53" t="s">
        <v>194</v>
      </c>
      <c r="F270" s="53" t="s">
        <v>195</v>
      </c>
    </row>
    <row r="271" spans="1:6" ht="12" customHeight="1">
      <c r="A271" s="62">
        <v>36789</v>
      </c>
      <c r="B271" s="63">
        <v>12455</v>
      </c>
      <c r="C271" s="53" t="s">
        <v>202</v>
      </c>
      <c r="D271" s="53" t="s">
        <v>197</v>
      </c>
      <c r="E271" s="53" t="s">
        <v>199</v>
      </c>
      <c r="F271" s="53" t="s">
        <v>195</v>
      </c>
    </row>
    <row r="272" spans="1:6" ht="12" customHeight="1">
      <c r="A272" s="62">
        <v>36789</v>
      </c>
      <c r="B272" s="63">
        <v>13900</v>
      </c>
      <c r="C272" s="53" t="s">
        <v>200</v>
      </c>
      <c r="D272" s="53" t="s">
        <v>193</v>
      </c>
      <c r="E272" s="53" t="s">
        <v>194</v>
      </c>
      <c r="F272" s="53" t="s">
        <v>195</v>
      </c>
    </row>
    <row r="273" spans="1:6" ht="12" customHeight="1">
      <c r="A273" s="62">
        <v>36789</v>
      </c>
      <c r="B273" s="63">
        <v>6762</v>
      </c>
      <c r="C273" s="53" t="s">
        <v>200</v>
      </c>
      <c r="D273" s="53" t="s">
        <v>193</v>
      </c>
      <c r="E273" s="53" t="s">
        <v>194</v>
      </c>
      <c r="F273" s="53" t="s">
        <v>195</v>
      </c>
    </row>
    <row r="274" spans="1:6" ht="12" customHeight="1">
      <c r="A274" s="62">
        <v>36789</v>
      </c>
      <c r="B274" s="63">
        <v>10000</v>
      </c>
      <c r="C274" s="53" t="s">
        <v>202</v>
      </c>
      <c r="D274" s="53" t="s">
        <v>197</v>
      </c>
      <c r="E274" s="53" t="s">
        <v>199</v>
      </c>
      <c r="F274" s="53" t="s">
        <v>195</v>
      </c>
    </row>
    <row r="275" spans="1:6" ht="12" customHeight="1">
      <c r="A275" s="62">
        <v>36789</v>
      </c>
      <c r="B275" s="63">
        <v>600</v>
      </c>
      <c r="C275" s="53" t="s">
        <v>200</v>
      </c>
      <c r="D275" s="53" t="s">
        <v>193</v>
      </c>
      <c r="E275" s="53" t="s">
        <v>194</v>
      </c>
      <c r="F275" s="53" t="s">
        <v>195</v>
      </c>
    </row>
    <row r="276" spans="1:6" ht="12" customHeight="1">
      <c r="A276" s="62">
        <v>36790</v>
      </c>
      <c r="B276" s="63">
        <v>344</v>
      </c>
      <c r="C276" s="53" t="s">
        <v>192</v>
      </c>
      <c r="D276" s="53" t="s">
        <v>193</v>
      </c>
      <c r="E276" s="53" t="s">
        <v>198</v>
      </c>
      <c r="F276" s="53" t="s">
        <v>201</v>
      </c>
    </row>
    <row r="277" spans="1:6" ht="12" customHeight="1">
      <c r="A277" s="62">
        <v>36790</v>
      </c>
      <c r="B277" s="63">
        <v>4635</v>
      </c>
      <c r="C277" s="53" t="s">
        <v>192</v>
      </c>
      <c r="D277" s="53" t="s">
        <v>193</v>
      </c>
      <c r="E277" s="53" t="s">
        <v>194</v>
      </c>
      <c r="F277" s="53" t="s">
        <v>195</v>
      </c>
    </row>
    <row r="278" spans="1:6" ht="12" customHeight="1">
      <c r="A278" s="62">
        <v>36790</v>
      </c>
      <c r="B278" s="63">
        <v>9000</v>
      </c>
      <c r="C278" s="53" t="s">
        <v>202</v>
      </c>
      <c r="D278" s="53" t="s">
        <v>193</v>
      </c>
      <c r="E278" s="53" t="s">
        <v>194</v>
      </c>
      <c r="F278" s="53" t="s">
        <v>195</v>
      </c>
    </row>
    <row r="279" spans="1:6" ht="12" customHeight="1">
      <c r="A279" s="62">
        <v>36790</v>
      </c>
      <c r="B279" s="63">
        <v>4000</v>
      </c>
      <c r="C279" s="53" t="s">
        <v>192</v>
      </c>
      <c r="D279" s="53" t="s">
        <v>193</v>
      </c>
      <c r="E279" s="53" t="s">
        <v>194</v>
      </c>
      <c r="F279" s="53" t="s">
        <v>195</v>
      </c>
    </row>
    <row r="280" spans="1:6" ht="12" customHeight="1">
      <c r="A280" s="62">
        <v>36790</v>
      </c>
      <c r="B280" s="63">
        <v>4000</v>
      </c>
      <c r="C280" s="53" t="s">
        <v>200</v>
      </c>
      <c r="D280" s="53" t="s">
        <v>193</v>
      </c>
      <c r="E280" s="53" t="s">
        <v>199</v>
      </c>
      <c r="F280" s="53" t="s">
        <v>195</v>
      </c>
    </row>
    <row r="281" spans="1:6" ht="12" customHeight="1">
      <c r="A281" s="62">
        <v>36790</v>
      </c>
      <c r="B281" s="63">
        <v>13000</v>
      </c>
      <c r="C281" s="53" t="s">
        <v>196</v>
      </c>
      <c r="D281" s="53" t="s">
        <v>193</v>
      </c>
      <c r="E281" s="53" t="s">
        <v>194</v>
      </c>
      <c r="F281" s="53" t="s">
        <v>195</v>
      </c>
    </row>
    <row r="282" spans="1:6" ht="12" customHeight="1">
      <c r="A282" s="62">
        <v>36790</v>
      </c>
      <c r="B282" s="63">
        <v>3000</v>
      </c>
      <c r="C282" s="53" t="s">
        <v>192</v>
      </c>
      <c r="D282" s="53" t="s">
        <v>193</v>
      </c>
      <c r="E282" s="53" t="s">
        <v>194</v>
      </c>
      <c r="F282" s="53" t="s">
        <v>195</v>
      </c>
    </row>
    <row r="283" spans="1:6" ht="12" customHeight="1">
      <c r="A283" s="62">
        <v>36790</v>
      </c>
      <c r="B283" s="63">
        <v>2878</v>
      </c>
      <c r="C283" s="53" t="s">
        <v>200</v>
      </c>
      <c r="D283" s="53" t="s">
        <v>193</v>
      </c>
      <c r="E283" s="53" t="s">
        <v>199</v>
      </c>
      <c r="F283" s="53" t="s">
        <v>195</v>
      </c>
    </row>
    <row r="284" spans="1:6" ht="12" customHeight="1">
      <c r="A284" s="62">
        <v>36790</v>
      </c>
      <c r="B284" s="63">
        <v>13519</v>
      </c>
      <c r="C284" s="53" t="s">
        <v>196</v>
      </c>
      <c r="D284" s="53" t="s">
        <v>193</v>
      </c>
      <c r="E284" s="53" t="s">
        <v>194</v>
      </c>
      <c r="F284" s="53" t="s">
        <v>195</v>
      </c>
    </row>
    <row r="285" spans="1:6" ht="12" customHeight="1">
      <c r="A285" s="62">
        <v>36790</v>
      </c>
      <c r="B285" s="63">
        <v>4000</v>
      </c>
      <c r="C285" s="53" t="s">
        <v>192</v>
      </c>
      <c r="D285" s="53" t="s">
        <v>193</v>
      </c>
      <c r="E285" s="53" t="s">
        <v>194</v>
      </c>
      <c r="F285" s="53" t="s">
        <v>201</v>
      </c>
    </row>
    <row r="286" spans="1:6" ht="12" customHeight="1">
      <c r="A286" s="62">
        <v>36790</v>
      </c>
      <c r="B286" s="63">
        <v>3075</v>
      </c>
      <c r="C286" s="53" t="s">
        <v>192</v>
      </c>
      <c r="D286" s="53" t="s">
        <v>193</v>
      </c>
      <c r="E286" s="53" t="s">
        <v>198</v>
      </c>
      <c r="F286" s="53" t="s">
        <v>195</v>
      </c>
    </row>
    <row r="287" spans="1:6" ht="12" customHeight="1">
      <c r="A287" s="62">
        <v>36790</v>
      </c>
      <c r="B287" s="63">
        <v>4000</v>
      </c>
      <c r="C287" s="53" t="s">
        <v>192</v>
      </c>
      <c r="D287" s="53" t="s">
        <v>193</v>
      </c>
      <c r="E287" s="53" t="s">
        <v>199</v>
      </c>
      <c r="F287" s="53" t="s">
        <v>195</v>
      </c>
    </row>
    <row r="288" spans="1:6" ht="12" customHeight="1">
      <c r="A288" s="62">
        <v>36791</v>
      </c>
      <c r="B288" s="63">
        <v>2749</v>
      </c>
      <c r="C288" s="53" t="s">
        <v>192</v>
      </c>
      <c r="D288" s="53" t="s">
        <v>193</v>
      </c>
      <c r="E288" s="53" t="s">
        <v>194</v>
      </c>
      <c r="F288" s="53" t="s">
        <v>201</v>
      </c>
    </row>
    <row r="289" spans="1:6" ht="12" customHeight="1">
      <c r="A289" s="62">
        <v>36791</v>
      </c>
      <c r="B289" s="63">
        <v>75000</v>
      </c>
      <c r="C289" s="53" t="s">
        <v>196</v>
      </c>
      <c r="D289" s="53" t="s">
        <v>193</v>
      </c>
      <c r="E289" s="53" t="s">
        <v>199</v>
      </c>
      <c r="F289" s="53" t="s">
        <v>195</v>
      </c>
    </row>
    <row r="290" spans="1:6" ht="12" customHeight="1">
      <c r="A290" s="62">
        <v>36791</v>
      </c>
      <c r="B290" s="63">
        <v>13000</v>
      </c>
      <c r="C290" s="53" t="s">
        <v>196</v>
      </c>
      <c r="D290" s="53" t="s">
        <v>197</v>
      </c>
      <c r="E290" s="53" t="s">
        <v>198</v>
      </c>
      <c r="F290" s="53" t="s">
        <v>195</v>
      </c>
    </row>
    <row r="291" spans="1:6" ht="12" customHeight="1">
      <c r="A291" s="62">
        <v>36791</v>
      </c>
      <c r="B291" s="63">
        <v>3807</v>
      </c>
      <c r="C291" s="53" t="s">
        <v>192</v>
      </c>
      <c r="D291" s="53" t="s">
        <v>193</v>
      </c>
      <c r="E291" s="53" t="s">
        <v>198</v>
      </c>
      <c r="F291" s="53" t="s">
        <v>195</v>
      </c>
    </row>
    <row r="292" spans="1:6" ht="12" customHeight="1">
      <c r="A292" s="62">
        <v>36791</v>
      </c>
      <c r="B292" s="63">
        <v>7342</v>
      </c>
      <c r="C292" s="53" t="s">
        <v>192</v>
      </c>
      <c r="D292" s="53" t="s">
        <v>193</v>
      </c>
      <c r="E292" s="53" t="s">
        <v>194</v>
      </c>
      <c r="F292" s="53" t="s">
        <v>201</v>
      </c>
    </row>
    <row r="293" spans="1:6" ht="12" customHeight="1">
      <c r="A293" s="62">
        <v>36791</v>
      </c>
      <c r="B293" s="63">
        <v>133</v>
      </c>
      <c r="C293" s="53" t="s">
        <v>192</v>
      </c>
      <c r="D293" s="53" t="s">
        <v>193</v>
      </c>
      <c r="E293" s="53" t="s">
        <v>198</v>
      </c>
      <c r="F293" s="53" t="s">
        <v>195</v>
      </c>
    </row>
    <row r="294" spans="1:6" ht="12" customHeight="1">
      <c r="A294" s="62">
        <v>36791</v>
      </c>
      <c r="B294" s="63">
        <v>15208</v>
      </c>
      <c r="C294" s="53" t="s">
        <v>196</v>
      </c>
      <c r="D294" s="53" t="s">
        <v>193</v>
      </c>
      <c r="E294" s="53" t="s">
        <v>194</v>
      </c>
      <c r="F294" s="53" t="s">
        <v>195</v>
      </c>
    </row>
    <row r="295" spans="1:6" ht="12" customHeight="1">
      <c r="A295" s="62">
        <v>36791</v>
      </c>
      <c r="B295" s="63">
        <v>12455</v>
      </c>
      <c r="C295" s="53" t="s">
        <v>196</v>
      </c>
      <c r="D295" s="53" t="s">
        <v>197</v>
      </c>
      <c r="E295" s="53" t="s">
        <v>199</v>
      </c>
      <c r="F295" s="53" t="s">
        <v>195</v>
      </c>
    </row>
    <row r="296" spans="1:6" ht="12" customHeight="1">
      <c r="A296" s="62">
        <v>36791</v>
      </c>
      <c r="B296" s="63">
        <v>200</v>
      </c>
      <c r="C296" s="53" t="s">
        <v>200</v>
      </c>
      <c r="D296" s="53" t="s">
        <v>193</v>
      </c>
      <c r="E296" s="53" t="s">
        <v>194</v>
      </c>
      <c r="F296" s="53" t="s">
        <v>195</v>
      </c>
    </row>
    <row r="297" spans="1:6" ht="12" customHeight="1">
      <c r="A297" s="62">
        <v>36791</v>
      </c>
      <c r="B297" s="63">
        <v>30000</v>
      </c>
      <c r="C297" s="53" t="s">
        <v>200</v>
      </c>
      <c r="D297" s="53" t="s">
        <v>193</v>
      </c>
      <c r="E297" s="53" t="s">
        <v>194</v>
      </c>
      <c r="F297" s="53" t="s">
        <v>195</v>
      </c>
    </row>
    <row r="298" spans="1:6" ht="12" customHeight="1">
      <c r="A298" s="62">
        <v>36791</v>
      </c>
      <c r="B298" s="63">
        <v>2000</v>
      </c>
      <c r="C298" s="53" t="s">
        <v>202</v>
      </c>
      <c r="D298" s="53" t="s">
        <v>197</v>
      </c>
      <c r="E298" s="53" t="s">
        <v>199</v>
      </c>
      <c r="F298" s="53" t="s">
        <v>201</v>
      </c>
    </row>
    <row r="299" spans="1:6" ht="12" customHeight="1">
      <c r="A299" s="62">
        <v>36791</v>
      </c>
      <c r="B299" s="63">
        <v>600</v>
      </c>
      <c r="C299" s="53" t="s">
        <v>200</v>
      </c>
      <c r="D299" s="53" t="s">
        <v>193</v>
      </c>
      <c r="E299" s="53" t="s">
        <v>194</v>
      </c>
      <c r="F299" s="53" t="s">
        <v>195</v>
      </c>
    </row>
    <row r="300" spans="1:6" ht="12" customHeight="1">
      <c r="A300" s="62">
        <v>36794</v>
      </c>
      <c r="B300" s="63">
        <v>12500</v>
      </c>
      <c r="C300" s="53" t="s">
        <v>196</v>
      </c>
      <c r="D300" s="53" t="s">
        <v>193</v>
      </c>
      <c r="E300" s="53" t="s">
        <v>199</v>
      </c>
      <c r="F300" s="53" t="s">
        <v>201</v>
      </c>
    </row>
    <row r="301" spans="1:6" ht="12" customHeight="1">
      <c r="A301" s="62">
        <v>36794</v>
      </c>
      <c r="B301" s="63">
        <v>100</v>
      </c>
      <c r="C301" s="53" t="s">
        <v>192</v>
      </c>
      <c r="D301" s="53" t="s">
        <v>193</v>
      </c>
      <c r="E301" s="53" t="s">
        <v>194</v>
      </c>
      <c r="F301" s="53" t="s">
        <v>195</v>
      </c>
    </row>
    <row r="302" spans="1:6" ht="12" customHeight="1">
      <c r="A302" s="62">
        <v>36794</v>
      </c>
      <c r="B302" s="63">
        <v>1000</v>
      </c>
      <c r="C302" s="53" t="s">
        <v>192</v>
      </c>
      <c r="D302" s="53" t="s">
        <v>193</v>
      </c>
      <c r="E302" s="53" t="s">
        <v>194</v>
      </c>
      <c r="F302" s="53" t="s">
        <v>195</v>
      </c>
    </row>
    <row r="303" spans="1:6" ht="12" customHeight="1">
      <c r="A303" s="62">
        <v>36794</v>
      </c>
      <c r="B303" s="63">
        <v>6000</v>
      </c>
      <c r="C303" s="53" t="s">
        <v>192</v>
      </c>
      <c r="D303" s="53" t="s">
        <v>197</v>
      </c>
      <c r="E303" s="53" t="s">
        <v>198</v>
      </c>
      <c r="F303" s="53" t="s">
        <v>195</v>
      </c>
    </row>
    <row r="304" spans="1:6" ht="12" customHeight="1">
      <c r="A304" s="62">
        <v>36794</v>
      </c>
      <c r="B304" s="63">
        <v>12505</v>
      </c>
      <c r="C304" s="53" t="s">
        <v>196</v>
      </c>
      <c r="D304" s="53" t="s">
        <v>193</v>
      </c>
      <c r="E304" s="53" t="s">
        <v>198</v>
      </c>
      <c r="F304" s="53" t="s">
        <v>195</v>
      </c>
    </row>
    <row r="305" spans="1:6" ht="12" customHeight="1">
      <c r="A305" s="62">
        <v>36794</v>
      </c>
      <c r="B305" s="63">
        <v>15208</v>
      </c>
      <c r="C305" s="53" t="s">
        <v>196</v>
      </c>
      <c r="D305" s="53" t="s">
        <v>193</v>
      </c>
      <c r="E305" s="53" t="s">
        <v>194</v>
      </c>
      <c r="F305" s="53" t="s">
        <v>195</v>
      </c>
    </row>
    <row r="306" spans="1:6" ht="12" customHeight="1">
      <c r="A306" s="62">
        <v>36794</v>
      </c>
      <c r="B306" s="63">
        <v>12455</v>
      </c>
      <c r="C306" s="53" t="s">
        <v>202</v>
      </c>
      <c r="D306" s="53" t="s">
        <v>197</v>
      </c>
      <c r="E306" s="53" t="s">
        <v>199</v>
      </c>
      <c r="F306" s="53" t="s">
        <v>195</v>
      </c>
    </row>
    <row r="307" spans="1:6" ht="12" customHeight="1">
      <c r="A307" s="62">
        <v>36794</v>
      </c>
      <c r="B307" s="63">
        <v>32000</v>
      </c>
      <c r="C307" s="53" t="s">
        <v>200</v>
      </c>
      <c r="D307" s="53" t="s">
        <v>193</v>
      </c>
      <c r="E307" s="53" t="s">
        <v>194</v>
      </c>
      <c r="F307" s="53" t="s">
        <v>201</v>
      </c>
    </row>
    <row r="308" spans="1:6" ht="12" customHeight="1">
      <c r="A308" s="62">
        <v>36794</v>
      </c>
      <c r="B308" s="63">
        <v>6762</v>
      </c>
      <c r="C308" s="53" t="s">
        <v>200</v>
      </c>
      <c r="D308" s="53" t="s">
        <v>193</v>
      </c>
      <c r="E308" s="53" t="s">
        <v>194</v>
      </c>
      <c r="F308" s="53" t="s">
        <v>195</v>
      </c>
    </row>
    <row r="309" spans="1:6" ht="12" customHeight="1">
      <c r="A309" s="62">
        <v>36794</v>
      </c>
      <c r="B309" s="63">
        <v>10000</v>
      </c>
      <c r="C309" s="53" t="s">
        <v>202</v>
      </c>
      <c r="D309" s="53" t="s">
        <v>197</v>
      </c>
      <c r="E309" s="53" t="s">
        <v>199</v>
      </c>
      <c r="F309" s="53" t="s">
        <v>195</v>
      </c>
    </row>
    <row r="310" spans="1:6" ht="12" customHeight="1">
      <c r="A310" s="62">
        <v>36794</v>
      </c>
      <c r="B310" s="63">
        <v>600</v>
      </c>
      <c r="C310" s="53" t="s">
        <v>200</v>
      </c>
      <c r="D310" s="53" t="s">
        <v>193</v>
      </c>
      <c r="E310" s="53" t="s">
        <v>194</v>
      </c>
      <c r="F310" s="53" t="s">
        <v>201</v>
      </c>
    </row>
    <row r="311" spans="1:6" ht="12" customHeight="1">
      <c r="A311" s="62">
        <v>36794</v>
      </c>
      <c r="B311" s="63">
        <v>50000</v>
      </c>
      <c r="C311" s="53" t="s">
        <v>196</v>
      </c>
      <c r="D311" s="53" t="s">
        <v>193</v>
      </c>
      <c r="E311" s="53" t="s">
        <v>199</v>
      </c>
      <c r="F311" s="53" t="s">
        <v>195</v>
      </c>
    </row>
    <row r="312" spans="1:6" ht="12" customHeight="1">
      <c r="A312" s="62">
        <v>36794</v>
      </c>
      <c r="B312" s="63">
        <v>100</v>
      </c>
      <c r="C312" s="53" t="s">
        <v>192</v>
      </c>
      <c r="D312" s="53" t="s">
        <v>193</v>
      </c>
      <c r="E312" s="53" t="s">
        <v>194</v>
      </c>
      <c r="F312" s="53" t="s">
        <v>201</v>
      </c>
    </row>
    <row r="313" spans="1:6" ht="12" customHeight="1">
      <c r="A313" s="62">
        <v>36794</v>
      </c>
      <c r="B313" s="63">
        <v>1000</v>
      </c>
      <c r="C313" s="53" t="s">
        <v>192</v>
      </c>
      <c r="D313" s="53" t="s">
        <v>193</v>
      </c>
      <c r="E313" s="53" t="s">
        <v>194</v>
      </c>
      <c r="F313" s="53" t="s">
        <v>195</v>
      </c>
    </row>
    <row r="314" spans="1:6" ht="12" customHeight="1">
      <c r="A314" s="62">
        <v>36794</v>
      </c>
      <c r="B314" s="63">
        <v>6000</v>
      </c>
      <c r="C314" s="53" t="s">
        <v>192</v>
      </c>
      <c r="D314" s="53" t="s">
        <v>197</v>
      </c>
      <c r="E314" s="53" t="s">
        <v>198</v>
      </c>
      <c r="F314" s="53" t="s">
        <v>195</v>
      </c>
    </row>
    <row r="315" spans="1:6" ht="12" customHeight="1">
      <c r="A315" s="62">
        <v>36794</v>
      </c>
      <c r="B315" s="63">
        <v>12505</v>
      </c>
      <c r="C315" s="53" t="s">
        <v>196</v>
      </c>
      <c r="D315" s="53" t="s">
        <v>193</v>
      </c>
      <c r="E315" s="53" t="s">
        <v>198</v>
      </c>
      <c r="F315" s="53" t="s">
        <v>195</v>
      </c>
    </row>
    <row r="316" spans="1:6" ht="12" customHeight="1">
      <c r="A316" s="62">
        <v>36794</v>
      </c>
      <c r="B316" s="63">
        <v>3434</v>
      </c>
      <c r="C316" s="53" t="s">
        <v>192</v>
      </c>
      <c r="D316" s="53" t="s">
        <v>193</v>
      </c>
      <c r="E316" s="53" t="s">
        <v>194</v>
      </c>
      <c r="F316" s="53" t="s">
        <v>201</v>
      </c>
    </row>
    <row r="317" spans="1:6" ht="12" customHeight="1">
      <c r="A317" s="62">
        <v>36795</v>
      </c>
      <c r="B317" s="63">
        <v>5000</v>
      </c>
      <c r="C317" s="53" t="s">
        <v>200</v>
      </c>
      <c r="D317" s="53" t="s">
        <v>193</v>
      </c>
      <c r="E317" s="53" t="s">
        <v>198</v>
      </c>
      <c r="F317" s="53" t="s">
        <v>195</v>
      </c>
    </row>
    <row r="318" spans="1:6" ht="12" customHeight="1">
      <c r="A318" s="62">
        <v>36795</v>
      </c>
      <c r="B318" s="63">
        <v>4623</v>
      </c>
      <c r="C318" s="53" t="s">
        <v>200</v>
      </c>
      <c r="D318" s="53" t="s">
        <v>193</v>
      </c>
      <c r="E318" s="53" t="s">
        <v>199</v>
      </c>
      <c r="F318" s="53" t="s">
        <v>195</v>
      </c>
    </row>
    <row r="319" spans="1:6" ht="12" customHeight="1">
      <c r="A319" s="62">
        <v>36795</v>
      </c>
      <c r="B319" s="63">
        <v>5879</v>
      </c>
      <c r="C319" s="53" t="s">
        <v>192</v>
      </c>
      <c r="D319" s="53" t="s">
        <v>193</v>
      </c>
      <c r="E319" s="53" t="s">
        <v>194</v>
      </c>
      <c r="F319" s="53" t="s">
        <v>201</v>
      </c>
    </row>
    <row r="320" spans="1:6" ht="12" customHeight="1">
      <c r="A320" s="62">
        <v>36795</v>
      </c>
      <c r="B320" s="63">
        <v>3171</v>
      </c>
      <c r="C320" s="53" t="s">
        <v>192</v>
      </c>
      <c r="D320" s="53" t="s">
        <v>193</v>
      </c>
      <c r="E320" s="53" t="s">
        <v>198</v>
      </c>
      <c r="F320" s="53" t="s">
        <v>195</v>
      </c>
    </row>
    <row r="321" spans="1:6" ht="12" customHeight="1">
      <c r="A321" s="62">
        <v>36795</v>
      </c>
      <c r="B321" s="63">
        <v>4000</v>
      </c>
      <c r="C321" s="53" t="s">
        <v>200</v>
      </c>
      <c r="D321" s="53" t="s">
        <v>193</v>
      </c>
      <c r="E321" s="53" t="s">
        <v>194</v>
      </c>
      <c r="F321" s="53" t="s">
        <v>201</v>
      </c>
    </row>
    <row r="322" spans="1:6" ht="12" customHeight="1">
      <c r="A322" s="62">
        <v>36795</v>
      </c>
      <c r="B322" s="63">
        <v>2000</v>
      </c>
      <c r="C322" s="53" t="s">
        <v>202</v>
      </c>
      <c r="D322" s="53" t="s">
        <v>193</v>
      </c>
      <c r="E322" s="53" t="s">
        <v>198</v>
      </c>
      <c r="F322" s="53" t="s">
        <v>195</v>
      </c>
    </row>
    <row r="323" spans="1:6" ht="12" customHeight="1">
      <c r="A323" s="62">
        <v>36795</v>
      </c>
      <c r="B323" s="63">
        <v>90000</v>
      </c>
      <c r="C323" s="53" t="s">
        <v>196</v>
      </c>
      <c r="D323" s="53" t="s">
        <v>193</v>
      </c>
      <c r="E323" s="53" t="s">
        <v>194</v>
      </c>
      <c r="F323" s="53" t="s">
        <v>195</v>
      </c>
    </row>
    <row r="324" spans="1:6" ht="12" customHeight="1">
      <c r="A324" s="62">
        <v>36795</v>
      </c>
      <c r="B324" s="63">
        <v>124</v>
      </c>
      <c r="C324" s="53" t="s">
        <v>192</v>
      </c>
      <c r="D324" s="53" t="s">
        <v>197</v>
      </c>
      <c r="E324" s="53" t="s">
        <v>194</v>
      </c>
      <c r="F324" s="53" t="s">
        <v>195</v>
      </c>
    </row>
    <row r="325" spans="1:6" ht="12" customHeight="1">
      <c r="A325" s="62">
        <v>36795</v>
      </c>
      <c r="B325" s="63">
        <v>400</v>
      </c>
      <c r="C325" s="53" t="s">
        <v>192</v>
      </c>
      <c r="D325" s="53" t="s">
        <v>197</v>
      </c>
      <c r="E325" s="53" t="s">
        <v>194</v>
      </c>
      <c r="F325" s="53" t="s">
        <v>195</v>
      </c>
    </row>
    <row r="326" spans="1:6" ht="12" customHeight="1">
      <c r="A326" s="62">
        <v>36795</v>
      </c>
      <c r="B326" s="63">
        <v>100</v>
      </c>
      <c r="C326" s="53" t="s">
        <v>192</v>
      </c>
      <c r="D326" s="53" t="s">
        <v>193</v>
      </c>
      <c r="E326" s="53" t="s">
        <v>194</v>
      </c>
      <c r="F326" s="53" t="s">
        <v>195</v>
      </c>
    </row>
    <row r="327" spans="1:6" ht="12" customHeight="1">
      <c r="A327" s="62">
        <v>36795</v>
      </c>
      <c r="B327" s="63">
        <v>25000</v>
      </c>
      <c r="C327" s="53" t="s">
        <v>196</v>
      </c>
      <c r="D327" s="53" t="s">
        <v>193</v>
      </c>
      <c r="E327" s="53" t="s">
        <v>198</v>
      </c>
      <c r="F327" s="53" t="s">
        <v>195</v>
      </c>
    </row>
    <row r="328" spans="1:6" ht="12" customHeight="1">
      <c r="A328" s="62">
        <v>36795</v>
      </c>
      <c r="B328" s="63">
        <v>17000</v>
      </c>
      <c r="C328" s="53" t="s">
        <v>196</v>
      </c>
      <c r="D328" s="53" t="s">
        <v>197</v>
      </c>
      <c r="E328" s="53" t="s">
        <v>194</v>
      </c>
      <c r="F328" s="53" t="s">
        <v>195</v>
      </c>
    </row>
    <row r="329" spans="1:6" ht="12" customHeight="1">
      <c r="A329" s="62">
        <v>36795</v>
      </c>
      <c r="B329" s="63">
        <v>400</v>
      </c>
      <c r="C329" s="53" t="s">
        <v>192</v>
      </c>
      <c r="D329" s="53" t="s">
        <v>193</v>
      </c>
      <c r="E329" s="53" t="s">
        <v>194</v>
      </c>
      <c r="F329" s="53" t="s">
        <v>195</v>
      </c>
    </row>
    <row r="330" spans="1:6" ht="12" customHeight="1">
      <c r="A330" s="62">
        <v>36795</v>
      </c>
      <c r="B330" s="63">
        <v>1325</v>
      </c>
      <c r="C330" s="53" t="s">
        <v>192</v>
      </c>
      <c r="D330" s="53" t="s">
        <v>193</v>
      </c>
      <c r="E330" s="53" t="s">
        <v>194</v>
      </c>
      <c r="F330" s="53" t="s">
        <v>201</v>
      </c>
    </row>
    <row r="331" spans="1:6" ht="12" customHeight="1">
      <c r="A331" s="62">
        <v>36795</v>
      </c>
      <c r="B331" s="63">
        <v>100</v>
      </c>
      <c r="C331" s="53" t="s">
        <v>192</v>
      </c>
      <c r="D331" s="53" t="s">
        <v>193</v>
      </c>
      <c r="E331" s="53" t="s">
        <v>194</v>
      </c>
      <c r="F331" s="53" t="s">
        <v>195</v>
      </c>
    </row>
    <row r="332" spans="1:6" ht="12" customHeight="1">
      <c r="A332" s="62">
        <v>36795</v>
      </c>
      <c r="B332" s="63">
        <v>250</v>
      </c>
      <c r="C332" s="53" t="s">
        <v>200</v>
      </c>
      <c r="D332" s="53" t="s">
        <v>193</v>
      </c>
      <c r="E332" s="53" t="s">
        <v>199</v>
      </c>
      <c r="F332" s="53" t="s">
        <v>195</v>
      </c>
    </row>
    <row r="333" spans="1:6" ht="12" customHeight="1">
      <c r="A333" s="62">
        <v>36796</v>
      </c>
      <c r="B333" s="63">
        <v>15000</v>
      </c>
      <c r="C333" s="53" t="s">
        <v>196</v>
      </c>
      <c r="D333" s="53" t="s">
        <v>193</v>
      </c>
      <c r="E333" s="53" t="s">
        <v>194</v>
      </c>
      <c r="F333" s="53" t="s">
        <v>195</v>
      </c>
    </row>
    <row r="334" spans="1:6" ht="12" customHeight="1">
      <c r="A334" s="62">
        <v>36796</v>
      </c>
      <c r="B334" s="63">
        <v>7277</v>
      </c>
      <c r="C334" s="53" t="s">
        <v>202</v>
      </c>
      <c r="D334" s="53" t="s">
        <v>193</v>
      </c>
      <c r="E334" s="53" t="s">
        <v>199</v>
      </c>
      <c r="F334" s="53" t="s">
        <v>195</v>
      </c>
    </row>
    <row r="335" spans="1:6" ht="12" customHeight="1">
      <c r="A335" s="62">
        <v>36796</v>
      </c>
      <c r="B335" s="63">
        <v>100</v>
      </c>
      <c r="C335" s="53" t="s">
        <v>192</v>
      </c>
      <c r="D335" s="53" t="s">
        <v>193</v>
      </c>
      <c r="E335" s="53" t="s">
        <v>194</v>
      </c>
      <c r="F335" s="53" t="s">
        <v>195</v>
      </c>
    </row>
    <row r="336" spans="1:6" ht="12" customHeight="1">
      <c r="A336" s="62">
        <v>36796</v>
      </c>
      <c r="B336" s="63">
        <v>1000</v>
      </c>
      <c r="C336" s="53" t="s">
        <v>192</v>
      </c>
      <c r="D336" s="53" t="s">
        <v>193</v>
      </c>
      <c r="E336" s="53" t="s">
        <v>194</v>
      </c>
      <c r="F336" s="53" t="s">
        <v>195</v>
      </c>
    </row>
    <row r="337" spans="1:6" ht="12" customHeight="1">
      <c r="A337" s="62">
        <v>36796</v>
      </c>
      <c r="B337" s="63">
        <v>6000</v>
      </c>
      <c r="C337" s="53" t="s">
        <v>192</v>
      </c>
      <c r="D337" s="53" t="s">
        <v>197</v>
      </c>
      <c r="E337" s="53" t="s">
        <v>198</v>
      </c>
      <c r="F337" s="53" t="s">
        <v>195</v>
      </c>
    </row>
    <row r="338" spans="1:6" ht="12" customHeight="1">
      <c r="A338" s="62">
        <v>36796</v>
      </c>
      <c r="B338" s="63">
        <v>12505</v>
      </c>
      <c r="C338" s="53" t="s">
        <v>196</v>
      </c>
      <c r="D338" s="53" t="s">
        <v>193</v>
      </c>
      <c r="E338" s="53" t="s">
        <v>198</v>
      </c>
      <c r="F338" s="53" t="s">
        <v>195</v>
      </c>
    </row>
    <row r="339" spans="1:6" ht="12" customHeight="1">
      <c r="A339" s="62">
        <v>36796</v>
      </c>
      <c r="B339" s="63">
        <v>3434</v>
      </c>
      <c r="C339" s="53" t="s">
        <v>192</v>
      </c>
      <c r="D339" s="53" t="s">
        <v>193</v>
      </c>
      <c r="E339" s="53" t="s">
        <v>194</v>
      </c>
      <c r="F339" s="53" t="s">
        <v>195</v>
      </c>
    </row>
    <row r="340" spans="1:6" ht="12" customHeight="1">
      <c r="A340" s="62">
        <v>36796</v>
      </c>
      <c r="B340" s="63">
        <v>5000</v>
      </c>
      <c r="C340" s="53" t="s">
        <v>200</v>
      </c>
      <c r="D340" s="53" t="s">
        <v>193</v>
      </c>
      <c r="E340" s="53" t="s">
        <v>198</v>
      </c>
      <c r="F340" s="53" t="s">
        <v>195</v>
      </c>
    </row>
    <row r="341" spans="1:6" ht="12" customHeight="1">
      <c r="A341" s="62">
        <v>36796</v>
      </c>
      <c r="B341" s="63">
        <v>15984</v>
      </c>
      <c r="C341" s="53" t="s">
        <v>200</v>
      </c>
      <c r="D341" s="53" t="s">
        <v>193</v>
      </c>
      <c r="E341" s="53" t="s">
        <v>199</v>
      </c>
      <c r="F341" s="53" t="s">
        <v>201</v>
      </c>
    </row>
    <row r="342" spans="1:6" ht="12" customHeight="1">
      <c r="A342" s="62">
        <v>36797</v>
      </c>
      <c r="B342" s="63">
        <v>5879</v>
      </c>
      <c r="C342" s="53" t="s">
        <v>192</v>
      </c>
      <c r="D342" s="53" t="s">
        <v>193</v>
      </c>
      <c r="E342" s="53" t="s">
        <v>194</v>
      </c>
      <c r="F342" s="53" t="s">
        <v>201</v>
      </c>
    </row>
    <row r="343" spans="1:6" ht="12" customHeight="1">
      <c r="A343" s="62">
        <v>36797</v>
      </c>
      <c r="B343" s="63">
        <v>3171</v>
      </c>
      <c r="C343" s="53" t="s">
        <v>192</v>
      </c>
      <c r="D343" s="53" t="s">
        <v>193</v>
      </c>
      <c r="E343" s="53" t="s">
        <v>198</v>
      </c>
      <c r="F343" s="53" t="s">
        <v>195</v>
      </c>
    </row>
    <row r="344" spans="1:6" ht="12" customHeight="1">
      <c r="A344" s="62">
        <v>36797</v>
      </c>
      <c r="B344" s="63">
        <v>4000</v>
      </c>
      <c r="C344" s="53" t="s">
        <v>200</v>
      </c>
      <c r="D344" s="53" t="s">
        <v>193</v>
      </c>
      <c r="E344" s="53" t="s">
        <v>194</v>
      </c>
      <c r="F344" s="53" t="s">
        <v>201</v>
      </c>
    </row>
    <row r="345" spans="1:6" ht="12" customHeight="1">
      <c r="A345" s="62">
        <v>36797</v>
      </c>
      <c r="B345" s="63">
        <v>2000</v>
      </c>
      <c r="C345" s="53" t="s">
        <v>202</v>
      </c>
      <c r="D345" s="53" t="s">
        <v>193</v>
      </c>
      <c r="E345" s="53" t="s">
        <v>198</v>
      </c>
      <c r="F345" s="53" t="s">
        <v>195</v>
      </c>
    </row>
    <row r="346" spans="1:6" ht="12" customHeight="1">
      <c r="A346" s="62">
        <v>36797</v>
      </c>
      <c r="B346" s="63">
        <v>14548</v>
      </c>
      <c r="C346" s="53" t="s">
        <v>196</v>
      </c>
      <c r="D346" s="53" t="s">
        <v>193</v>
      </c>
      <c r="E346" s="53" t="s">
        <v>194</v>
      </c>
      <c r="F346" s="53" t="s">
        <v>195</v>
      </c>
    </row>
    <row r="347" spans="1:6" ht="12" customHeight="1">
      <c r="A347" s="62">
        <v>36797</v>
      </c>
      <c r="B347" s="63">
        <v>240</v>
      </c>
      <c r="C347" s="53" t="s">
        <v>192</v>
      </c>
      <c r="D347" s="53" t="s">
        <v>193</v>
      </c>
      <c r="E347" s="53" t="s">
        <v>194</v>
      </c>
      <c r="F347" s="53" t="s">
        <v>195</v>
      </c>
    </row>
    <row r="348" spans="1:6" ht="12" customHeight="1">
      <c r="A348" s="62">
        <v>36797</v>
      </c>
      <c r="B348" s="63">
        <v>25000</v>
      </c>
      <c r="C348" s="53" t="s">
        <v>200</v>
      </c>
      <c r="D348" s="53" t="s">
        <v>193</v>
      </c>
      <c r="E348" s="53" t="s">
        <v>199</v>
      </c>
      <c r="F348" s="53" t="s">
        <v>195</v>
      </c>
    </row>
    <row r="349" spans="1:6" ht="12" customHeight="1">
      <c r="A349" s="62">
        <v>36798</v>
      </c>
      <c r="B349" s="63">
        <v>90000</v>
      </c>
      <c r="C349" s="53" t="s">
        <v>196</v>
      </c>
      <c r="D349" s="53" t="s">
        <v>193</v>
      </c>
      <c r="E349" s="53" t="s">
        <v>194</v>
      </c>
      <c r="F349" s="53" t="s">
        <v>195</v>
      </c>
    </row>
    <row r="350" spans="1:6" ht="12" customHeight="1">
      <c r="A350" s="62">
        <v>36798</v>
      </c>
      <c r="B350" s="63">
        <v>124</v>
      </c>
      <c r="C350" s="53" t="s">
        <v>192</v>
      </c>
      <c r="D350" s="53" t="s">
        <v>197</v>
      </c>
      <c r="E350" s="53" t="s">
        <v>194</v>
      </c>
      <c r="F350" s="53" t="s">
        <v>195</v>
      </c>
    </row>
    <row r="351" spans="1:6" ht="12" customHeight="1">
      <c r="A351" s="62">
        <v>36798</v>
      </c>
      <c r="B351" s="63">
        <v>400</v>
      </c>
      <c r="C351" s="53" t="s">
        <v>192</v>
      </c>
      <c r="D351" s="53" t="s">
        <v>197</v>
      </c>
      <c r="E351" s="53" t="s">
        <v>194</v>
      </c>
      <c r="F351" s="53" t="s">
        <v>195</v>
      </c>
    </row>
    <row r="352" spans="1:6" ht="12" customHeight="1">
      <c r="A352" s="62">
        <v>36798</v>
      </c>
      <c r="B352" s="63">
        <v>100</v>
      </c>
      <c r="C352" s="53" t="s">
        <v>192</v>
      </c>
      <c r="D352" s="53" t="s">
        <v>193</v>
      </c>
      <c r="E352" s="53" t="s">
        <v>194</v>
      </c>
      <c r="F352" s="53" t="s">
        <v>195</v>
      </c>
    </row>
    <row r="353" spans="1:6" ht="12" customHeight="1">
      <c r="A353" s="62">
        <v>36798</v>
      </c>
      <c r="B353" s="63">
        <v>14644</v>
      </c>
      <c r="C353" s="53" t="s">
        <v>196</v>
      </c>
      <c r="D353" s="53" t="s">
        <v>193</v>
      </c>
      <c r="E353" s="53" t="s">
        <v>198</v>
      </c>
      <c r="F353" s="53" t="s">
        <v>201</v>
      </c>
    </row>
    <row r="354" spans="1:6" ht="12" customHeight="1">
      <c r="A354" s="62">
        <v>36798</v>
      </c>
      <c r="B354" s="63">
        <v>11000</v>
      </c>
      <c r="C354" s="53" t="s">
        <v>196</v>
      </c>
      <c r="D354" s="53" t="s">
        <v>193</v>
      </c>
      <c r="E354" s="53" t="s">
        <v>194</v>
      </c>
      <c r="F354" s="53" t="s">
        <v>201</v>
      </c>
    </row>
    <row r="355" spans="1:6" ht="12" customHeight="1">
      <c r="A355" s="62">
        <v>36798</v>
      </c>
      <c r="B355" s="63">
        <v>2000</v>
      </c>
      <c r="C355" s="53" t="s">
        <v>196</v>
      </c>
      <c r="D355" s="53" t="s">
        <v>193</v>
      </c>
      <c r="E355" s="53" t="s">
        <v>194</v>
      </c>
      <c r="F355" s="53" t="s">
        <v>201</v>
      </c>
    </row>
    <row r="356" spans="1:6" ht="12" customHeight="1">
      <c r="A356" s="62">
        <v>36798</v>
      </c>
      <c r="B356" s="63">
        <v>4535</v>
      </c>
      <c r="C356" s="53" t="s">
        <v>192</v>
      </c>
      <c r="D356" s="53" t="s">
        <v>193</v>
      </c>
      <c r="E356" s="53" t="s">
        <v>199</v>
      </c>
      <c r="F356" s="53" t="s">
        <v>195</v>
      </c>
    </row>
    <row r="357" spans="1:6" ht="12" customHeight="1">
      <c r="A357" s="62">
        <v>36798</v>
      </c>
      <c r="B357" s="63">
        <v>7000</v>
      </c>
      <c r="C357" s="53" t="s">
        <v>202</v>
      </c>
      <c r="D357" s="53" t="s">
        <v>193</v>
      </c>
      <c r="E357" s="53" t="s">
        <v>199</v>
      </c>
      <c r="F357" s="53" t="s">
        <v>195</v>
      </c>
    </row>
    <row r="358" spans="1:6" ht="12" customHeight="1">
      <c r="A358" s="62">
        <v>36798</v>
      </c>
      <c r="B358" s="63">
        <v>12000</v>
      </c>
      <c r="C358" s="53" t="s">
        <v>192</v>
      </c>
      <c r="D358" s="53" t="s">
        <v>193</v>
      </c>
      <c r="E358" s="53" t="s">
        <v>194</v>
      </c>
      <c r="F358" s="53" t="s">
        <v>195</v>
      </c>
    </row>
    <row r="359" spans="1:6" ht="12" customHeight="1">
      <c r="A359" s="62">
        <v>36798</v>
      </c>
      <c r="B359" s="63">
        <v>13500</v>
      </c>
      <c r="C359" s="53" t="s">
        <v>196</v>
      </c>
      <c r="D359" s="53" t="s">
        <v>193</v>
      </c>
      <c r="E359" s="53" t="s">
        <v>199</v>
      </c>
      <c r="F359" s="53" t="s">
        <v>195</v>
      </c>
    </row>
    <row r="360" spans="1:6" ht="12" customHeight="1">
      <c r="A360" s="62">
        <v>36798</v>
      </c>
      <c r="B360" s="63">
        <v>4535</v>
      </c>
      <c r="C360" s="53" t="s">
        <v>192</v>
      </c>
      <c r="D360" s="53" t="s">
        <v>193</v>
      </c>
      <c r="E360" s="53" t="s">
        <v>199</v>
      </c>
      <c r="F360" s="53" t="s">
        <v>201</v>
      </c>
    </row>
    <row r="361" spans="1:6" ht="12" customHeight="1">
      <c r="A361" s="62">
        <v>36798</v>
      </c>
      <c r="B361" s="63">
        <v>1946</v>
      </c>
      <c r="C361" s="53" t="s">
        <v>192</v>
      </c>
      <c r="D361" s="53" t="s">
        <v>193</v>
      </c>
      <c r="E361" s="53" t="s">
        <v>194</v>
      </c>
      <c r="F361" s="53" t="s">
        <v>201</v>
      </c>
    </row>
    <row r="362" spans="1:6" ht="12" customHeight="1">
      <c r="A362" s="62">
        <v>36798</v>
      </c>
      <c r="B362" s="63">
        <v>1946</v>
      </c>
      <c r="C362" s="53" t="s">
        <v>192</v>
      </c>
      <c r="D362" s="53" t="s">
        <v>193</v>
      </c>
      <c r="E362" s="53" t="s">
        <v>194</v>
      </c>
      <c r="F362" s="53" t="s">
        <v>195</v>
      </c>
    </row>
    <row r="363" spans="1:6" ht="12" customHeight="1">
      <c r="A363" s="62">
        <v>36798</v>
      </c>
      <c r="B363" s="63">
        <v>1000</v>
      </c>
      <c r="C363" s="53" t="s">
        <v>192</v>
      </c>
      <c r="D363" s="53" t="s">
        <v>193</v>
      </c>
      <c r="E363" s="53" t="s">
        <v>194</v>
      </c>
      <c r="F363" s="53" t="s">
        <v>195</v>
      </c>
    </row>
    <row r="364" spans="1:6" ht="12" customHeight="1">
      <c r="A364" s="62">
        <v>36798</v>
      </c>
      <c r="B364" s="63">
        <v>4000</v>
      </c>
      <c r="C364" s="53" t="s">
        <v>192</v>
      </c>
      <c r="D364" s="53" t="s">
        <v>197</v>
      </c>
      <c r="E364" s="53" t="s">
        <v>199</v>
      </c>
      <c r="F364" s="53" t="s">
        <v>195</v>
      </c>
    </row>
    <row r="365" spans="1:6" ht="12" customHeight="1">
      <c r="B365" s="63"/>
    </row>
    <row r="366" spans="1:6" ht="12" customHeight="1">
      <c r="B366" s="63"/>
    </row>
    <row r="367" spans="1:6" ht="12" customHeight="1">
      <c r="B367" s="63"/>
    </row>
    <row r="368" spans="1:6" ht="12" customHeight="1">
      <c r="B368" s="63"/>
    </row>
    <row r="369" spans="2:2" ht="12" customHeight="1">
      <c r="B369" s="63"/>
    </row>
    <row r="370" spans="2:2" ht="12" customHeight="1">
      <c r="B370" s="63"/>
    </row>
    <row r="371" spans="2:2" ht="12" customHeight="1">
      <c r="B371" s="63"/>
    </row>
    <row r="372" spans="2:2" ht="12" customHeight="1">
      <c r="B372" s="63"/>
    </row>
    <row r="373" spans="2:2" ht="12" customHeight="1">
      <c r="B373" s="63"/>
    </row>
    <row r="374" spans="2:2" ht="12" customHeight="1">
      <c r="B374" s="63"/>
    </row>
    <row r="375" spans="2:2" ht="12" customHeight="1">
      <c r="B375" s="63"/>
    </row>
    <row r="376" spans="2:2" ht="12" customHeight="1">
      <c r="B376" s="63"/>
    </row>
    <row r="377" spans="2:2" ht="12" customHeight="1">
      <c r="B377" s="63"/>
    </row>
    <row r="378" spans="2:2" ht="12" customHeight="1">
      <c r="B378" s="63"/>
    </row>
    <row r="379" spans="2:2" ht="12" customHeight="1">
      <c r="B379" s="63"/>
    </row>
    <row r="380" spans="2:2" ht="12" customHeight="1">
      <c r="B380" s="63"/>
    </row>
    <row r="381" spans="2:2" ht="12" customHeight="1">
      <c r="B381" s="63"/>
    </row>
    <row r="382" spans="2:2" ht="12" customHeight="1">
      <c r="B382" s="63"/>
    </row>
    <row r="383" spans="2:2" ht="12" customHeight="1">
      <c r="B383" s="63"/>
    </row>
    <row r="384" spans="2:2" ht="12" customHeight="1">
      <c r="B384" s="63"/>
    </row>
    <row r="385" spans="2:2" ht="12" customHeight="1">
      <c r="B385" s="63"/>
    </row>
    <row r="386" spans="2:2" ht="12" customHeight="1">
      <c r="B386" s="63"/>
    </row>
    <row r="387" spans="2:2" ht="12" customHeight="1">
      <c r="B387" s="63"/>
    </row>
    <row r="388" spans="2:2" ht="12" customHeight="1">
      <c r="B388" s="63"/>
    </row>
    <row r="389" spans="2:2" ht="12" customHeight="1">
      <c r="B389" s="63"/>
    </row>
    <row r="390" spans="2:2" ht="12" customHeight="1">
      <c r="B390" s="63"/>
    </row>
    <row r="391" spans="2:2" ht="12" customHeight="1">
      <c r="B391" s="63"/>
    </row>
    <row r="392" spans="2:2" ht="12" customHeight="1">
      <c r="B392" s="63"/>
    </row>
    <row r="393" spans="2:2" ht="12" customHeight="1">
      <c r="B393" s="63"/>
    </row>
    <row r="394" spans="2:2" ht="12" customHeight="1">
      <c r="B394" s="63"/>
    </row>
    <row r="395" spans="2:2" ht="12" customHeight="1">
      <c r="B395" s="63"/>
    </row>
    <row r="396" spans="2:2" ht="12" customHeight="1">
      <c r="B396" s="63"/>
    </row>
    <row r="397" spans="2:2" ht="12" customHeight="1">
      <c r="B397" s="63"/>
    </row>
    <row r="398" spans="2:2" ht="12" customHeight="1">
      <c r="B398" s="63"/>
    </row>
    <row r="399" spans="2:2" ht="12" customHeight="1">
      <c r="B399" s="63"/>
    </row>
    <row r="400" spans="2:2" ht="12" customHeight="1">
      <c r="B400" s="63"/>
    </row>
    <row r="401" spans="2:2" ht="12" customHeight="1">
      <c r="B401" s="63"/>
    </row>
    <row r="402" spans="2:2" ht="12" customHeight="1">
      <c r="B402" s="63"/>
    </row>
    <row r="403" spans="2:2" ht="12" customHeight="1">
      <c r="B403" s="63"/>
    </row>
    <row r="404" spans="2:2" ht="12" customHeight="1">
      <c r="B404" s="63"/>
    </row>
    <row r="405" spans="2:2" ht="12" customHeight="1">
      <c r="B405" s="63"/>
    </row>
    <row r="406" spans="2:2" ht="12" customHeight="1">
      <c r="B406" s="63"/>
    </row>
    <row r="407" spans="2:2" ht="12" customHeight="1">
      <c r="B407" s="63"/>
    </row>
    <row r="408" spans="2:2" ht="12" customHeight="1">
      <c r="B408" s="63"/>
    </row>
    <row r="409" spans="2:2" ht="12" customHeight="1">
      <c r="B409" s="63"/>
    </row>
    <row r="410" spans="2:2" ht="12" customHeight="1">
      <c r="B410" s="63"/>
    </row>
    <row r="411" spans="2:2" ht="12" customHeight="1">
      <c r="B411" s="63"/>
    </row>
    <row r="412" spans="2:2" ht="12" customHeight="1">
      <c r="B412" s="63"/>
    </row>
    <row r="413" spans="2:2" ht="12" customHeight="1">
      <c r="B413" s="63"/>
    </row>
    <row r="414" spans="2:2" ht="12" customHeight="1">
      <c r="B414" s="63"/>
    </row>
    <row r="415" spans="2:2" ht="12" customHeight="1">
      <c r="B415" s="63"/>
    </row>
    <row r="416" spans="2:2" ht="12" customHeight="1">
      <c r="B416" s="63"/>
    </row>
    <row r="417" spans="2:2" ht="12" customHeight="1">
      <c r="B417" s="63"/>
    </row>
    <row r="418" spans="2:2" ht="12" customHeight="1">
      <c r="B418" s="63"/>
    </row>
    <row r="419" spans="2:2" ht="12" customHeight="1">
      <c r="B419" s="63"/>
    </row>
    <row r="420" spans="2:2" ht="12" customHeight="1">
      <c r="B420" s="63"/>
    </row>
    <row r="421" spans="2:2" ht="12" customHeight="1">
      <c r="B421" s="63"/>
    </row>
    <row r="422" spans="2:2" ht="12" customHeight="1">
      <c r="B422" s="63"/>
    </row>
    <row r="423" spans="2:2" ht="12" customHeight="1">
      <c r="B423" s="63"/>
    </row>
    <row r="424" spans="2:2" ht="12" customHeight="1">
      <c r="B424" s="63"/>
    </row>
    <row r="425" spans="2:2" ht="12" customHeight="1">
      <c r="B425" s="63"/>
    </row>
    <row r="426" spans="2:2" ht="12" customHeight="1">
      <c r="B426" s="63"/>
    </row>
    <row r="427" spans="2:2" ht="12" customHeight="1">
      <c r="B427" s="63"/>
    </row>
    <row r="428" spans="2:2" ht="12" customHeight="1">
      <c r="B428" s="63"/>
    </row>
    <row r="429" spans="2:2" ht="12" customHeight="1">
      <c r="B429" s="63"/>
    </row>
    <row r="430" spans="2:2" ht="12" customHeight="1">
      <c r="B430" s="63"/>
    </row>
    <row r="431" spans="2:2" ht="12" customHeight="1">
      <c r="B431" s="63"/>
    </row>
    <row r="432" spans="2:2" ht="12" customHeight="1">
      <c r="B432" s="63"/>
    </row>
    <row r="433" spans="2:2" ht="12" customHeight="1">
      <c r="B433" s="63"/>
    </row>
    <row r="434" spans="2:2" ht="12" customHeight="1">
      <c r="B434" s="63"/>
    </row>
    <row r="435" spans="2:2" ht="12" customHeight="1">
      <c r="B435" s="63"/>
    </row>
    <row r="436" spans="2:2" ht="12" customHeight="1">
      <c r="B436" s="63"/>
    </row>
    <row r="437" spans="2:2" ht="12" customHeight="1">
      <c r="B437" s="63"/>
    </row>
    <row r="438" spans="2:2" ht="12" customHeight="1">
      <c r="B438" s="63"/>
    </row>
    <row r="439" spans="2:2" ht="12" customHeight="1">
      <c r="B439" s="63"/>
    </row>
    <row r="440" spans="2:2" ht="12" customHeight="1">
      <c r="B440" s="63"/>
    </row>
    <row r="441" spans="2:2" ht="12" customHeight="1">
      <c r="B441" s="63"/>
    </row>
    <row r="442" spans="2:2" ht="12" customHeight="1">
      <c r="B442" s="63"/>
    </row>
    <row r="443" spans="2:2" ht="12" customHeight="1">
      <c r="B443" s="63"/>
    </row>
    <row r="444" spans="2:2" ht="12" customHeight="1">
      <c r="B444" s="63"/>
    </row>
    <row r="445" spans="2:2" ht="12" customHeight="1">
      <c r="B445" s="63"/>
    </row>
    <row r="446" spans="2:2" ht="12" customHeight="1">
      <c r="B446" s="63"/>
    </row>
    <row r="447" spans="2:2" ht="12" customHeight="1">
      <c r="B447" s="63"/>
    </row>
    <row r="448" spans="2:2" ht="12" customHeight="1">
      <c r="B448" s="63"/>
    </row>
    <row r="449" spans="2:2" ht="12" customHeight="1">
      <c r="B449" s="63"/>
    </row>
    <row r="450" spans="2:2" ht="12" customHeight="1">
      <c r="B450" s="63"/>
    </row>
    <row r="451" spans="2:2" ht="12" customHeight="1">
      <c r="B451" s="63"/>
    </row>
    <row r="452" spans="2:2" ht="12" customHeight="1">
      <c r="B452" s="63"/>
    </row>
    <row r="453" spans="2:2" ht="12" customHeight="1">
      <c r="B453" s="63"/>
    </row>
    <row r="454" spans="2:2" ht="12" customHeight="1">
      <c r="B454" s="63"/>
    </row>
    <row r="455" spans="2:2" ht="12" customHeight="1">
      <c r="B455" s="63"/>
    </row>
    <row r="456" spans="2:2" ht="12" customHeight="1">
      <c r="B456" s="63"/>
    </row>
    <row r="457" spans="2:2" ht="12" customHeight="1">
      <c r="B457" s="63"/>
    </row>
    <row r="458" spans="2:2" ht="12" customHeight="1">
      <c r="B458" s="63"/>
    </row>
    <row r="459" spans="2:2" ht="12" customHeight="1">
      <c r="B459" s="63"/>
    </row>
    <row r="460" spans="2:2" ht="12" customHeight="1">
      <c r="B460" s="63"/>
    </row>
    <row r="461" spans="2:2" ht="12" customHeight="1">
      <c r="B461" s="63"/>
    </row>
    <row r="462" spans="2:2" ht="12" customHeight="1">
      <c r="B462" s="63"/>
    </row>
    <row r="463" spans="2:2" ht="12" customHeight="1">
      <c r="B463" s="63"/>
    </row>
    <row r="464" spans="2:2" ht="12" customHeight="1">
      <c r="B464" s="63"/>
    </row>
    <row r="465" spans="2:2" ht="12" customHeight="1">
      <c r="B465" s="63"/>
    </row>
    <row r="466" spans="2:2" ht="12" customHeight="1">
      <c r="B466" s="63"/>
    </row>
    <row r="467" spans="2:2" ht="12" customHeight="1">
      <c r="B467" s="63"/>
    </row>
    <row r="468" spans="2:2" ht="12" customHeight="1">
      <c r="B468" s="63"/>
    </row>
    <row r="469" spans="2:2" ht="12" customHeight="1">
      <c r="B469" s="63"/>
    </row>
    <row r="470" spans="2:2" ht="12" customHeight="1">
      <c r="B470" s="63"/>
    </row>
    <row r="471" spans="2:2" ht="12" customHeight="1">
      <c r="B471" s="63"/>
    </row>
    <row r="472" spans="2:2" ht="12" customHeight="1">
      <c r="B472" s="63"/>
    </row>
    <row r="473" spans="2:2" ht="12" customHeight="1">
      <c r="B473" s="63"/>
    </row>
    <row r="474" spans="2:2" ht="12" customHeight="1">
      <c r="B474" s="63"/>
    </row>
    <row r="475" spans="2:2" ht="12" customHeight="1">
      <c r="B475" s="63"/>
    </row>
    <row r="476" spans="2:2" ht="12" customHeight="1">
      <c r="B476" s="63"/>
    </row>
    <row r="477" spans="2:2" ht="12" customHeight="1">
      <c r="B477" s="63"/>
    </row>
    <row r="478" spans="2:2" ht="12" customHeight="1">
      <c r="B478" s="63"/>
    </row>
    <row r="479" spans="2:2" ht="12" customHeight="1">
      <c r="B479" s="63"/>
    </row>
    <row r="480" spans="2:2" ht="12" customHeight="1">
      <c r="B480" s="63"/>
    </row>
    <row r="481" spans="2:2" ht="12" customHeight="1">
      <c r="B481" s="63"/>
    </row>
    <row r="482" spans="2:2" ht="12" customHeight="1">
      <c r="B482" s="63"/>
    </row>
    <row r="483" spans="2:2" ht="12" customHeight="1">
      <c r="B483" s="63"/>
    </row>
    <row r="484" spans="2:2" ht="12" customHeight="1">
      <c r="B484" s="63"/>
    </row>
    <row r="485" spans="2:2" ht="12" customHeight="1">
      <c r="B485" s="63"/>
    </row>
    <row r="486" spans="2:2" ht="12" customHeight="1">
      <c r="B486" s="63"/>
    </row>
    <row r="487" spans="2:2" ht="12" customHeight="1">
      <c r="B487" s="63"/>
    </row>
    <row r="488" spans="2:2" ht="12" customHeight="1">
      <c r="B488" s="63"/>
    </row>
    <row r="489" spans="2:2" ht="12" customHeight="1">
      <c r="B489" s="63"/>
    </row>
    <row r="490" spans="2:2" ht="12" customHeight="1">
      <c r="B490" s="63"/>
    </row>
    <row r="491" spans="2:2" ht="12" customHeight="1">
      <c r="B491" s="63"/>
    </row>
    <row r="492" spans="2:2" ht="12" customHeight="1">
      <c r="B492" s="63"/>
    </row>
    <row r="493" spans="2:2" ht="12" customHeight="1">
      <c r="B493" s="63"/>
    </row>
    <row r="494" spans="2:2" ht="12" customHeight="1">
      <c r="B494" s="63"/>
    </row>
    <row r="495" spans="2:2" ht="12" customHeight="1">
      <c r="B495" s="63"/>
    </row>
    <row r="496" spans="2:2" ht="12" customHeight="1">
      <c r="B496" s="63"/>
    </row>
    <row r="497" spans="2:2" ht="12" customHeight="1">
      <c r="B497" s="63"/>
    </row>
    <row r="498" spans="2:2" ht="12" customHeight="1">
      <c r="B498" s="63"/>
    </row>
    <row r="499" spans="2:2" ht="12" customHeight="1">
      <c r="B499" s="63"/>
    </row>
    <row r="500" spans="2:2" ht="12" customHeight="1">
      <c r="B500" s="63"/>
    </row>
    <row r="501" spans="2:2" ht="12" customHeight="1">
      <c r="B501" s="63"/>
    </row>
    <row r="502" spans="2:2" ht="12" customHeight="1">
      <c r="B502" s="63"/>
    </row>
    <row r="503" spans="2:2" ht="12" customHeight="1">
      <c r="B503" s="63"/>
    </row>
    <row r="504" spans="2:2" ht="12" customHeight="1">
      <c r="B504" s="63"/>
    </row>
    <row r="505" spans="2:2" ht="12" customHeight="1">
      <c r="B505" s="63"/>
    </row>
    <row r="506" spans="2:2" ht="12" customHeight="1">
      <c r="B506" s="63"/>
    </row>
    <row r="507" spans="2:2" ht="12" customHeight="1">
      <c r="B507" s="63"/>
    </row>
    <row r="508" spans="2:2" ht="12" customHeight="1">
      <c r="B508" s="63"/>
    </row>
    <row r="509" spans="2:2" ht="12" customHeight="1">
      <c r="B509" s="63"/>
    </row>
    <row r="510" spans="2:2" ht="12" customHeight="1">
      <c r="B510" s="63"/>
    </row>
    <row r="511" spans="2:2" ht="12" customHeight="1">
      <c r="B511" s="63"/>
    </row>
    <row r="512" spans="2:2" ht="12" customHeight="1">
      <c r="B512" s="63"/>
    </row>
    <row r="513" spans="2:2" ht="12" customHeight="1">
      <c r="B513" s="63"/>
    </row>
    <row r="514" spans="2:2" ht="12" customHeight="1">
      <c r="B514" s="63"/>
    </row>
    <row r="515" spans="2:2" ht="12" customHeight="1">
      <c r="B515" s="63"/>
    </row>
    <row r="516" spans="2:2" ht="12" customHeight="1">
      <c r="B516" s="63"/>
    </row>
    <row r="517" spans="2:2" ht="12" customHeight="1">
      <c r="B517" s="63"/>
    </row>
    <row r="518" spans="2:2" ht="12" customHeight="1">
      <c r="B518" s="63"/>
    </row>
    <row r="519" spans="2:2" ht="12" customHeight="1">
      <c r="B519" s="63"/>
    </row>
    <row r="520" spans="2:2" ht="12" customHeight="1">
      <c r="B520" s="63"/>
    </row>
    <row r="521" spans="2:2" ht="12" customHeight="1">
      <c r="B521" s="63"/>
    </row>
    <row r="522" spans="2:2" ht="12" customHeight="1">
      <c r="B522" s="63"/>
    </row>
    <row r="523" spans="2:2" ht="12" customHeight="1">
      <c r="B523" s="63"/>
    </row>
    <row r="524" spans="2:2" ht="12" customHeight="1">
      <c r="B524" s="63"/>
    </row>
    <row r="525" spans="2:2" ht="12" customHeight="1">
      <c r="B525" s="63"/>
    </row>
    <row r="526" spans="2:2" ht="12" customHeight="1">
      <c r="B526" s="63"/>
    </row>
    <row r="527" spans="2:2" ht="12" customHeight="1">
      <c r="B527" s="63"/>
    </row>
    <row r="528" spans="2:2" ht="12" customHeight="1">
      <c r="B528" s="63"/>
    </row>
    <row r="529" spans="2:2" ht="12" customHeight="1">
      <c r="B529" s="63"/>
    </row>
    <row r="530" spans="2:2" ht="12" customHeight="1">
      <c r="B530" s="63"/>
    </row>
    <row r="531" spans="2:2" ht="12" customHeight="1">
      <c r="B531" s="63"/>
    </row>
    <row r="532" spans="2:2" ht="12" customHeight="1">
      <c r="B532" s="63"/>
    </row>
    <row r="533" spans="2:2" ht="12" customHeight="1">
      <c r="B533" s="63"/>
    </row>
    <row r="534" spans="2:2" ht="12" customHeight="1">
      <c r="B534" s="63"/>
    </row>
    <row r="535" spans="2:2" ht="12" customHeight="1">
      <c r="B535" s="63"/>
    </row>
    <row r="536" spans="2:2" ht="12" customHeight="1">
      <c r="B536" s="63"/>
    </row>
    <row r="537" spans="2:2" ht="12" customHeight="1">
      <c r="B537" s="63"/>
    </row>
    <row r="538" spans="2:2" ht="12" customHeight="1">
      <c r="B538" s="63"/>
    </row>
    <row r="539" spans="2:2" ht="12" customHeight="1">
      <c r="B539" s="63"/>
    </row>
    <row r="540" spans="2:2" ht="12" customHeight="1">
      <c r="B540" s="63"/>
    </row>
    <row r="541" spans="2:2" ht="12" customHeight="1">
      <c r="B541" s="63"/>
    </row>
    <row r="542" spans="2:2" ht="12" customHeight="1">
      <c r="B542" s="63"/>
    </row>
    <row r="543" spans="2:2" ht="12" customHeight="1">
      <c r="B543" s="63"/>
    </row>
    <row r="544" spans="2:2" ht="12" customHeight="1">
      <c r="B544" s="63"/>
    </row>
    <row r="545" spans="2:2" ht="12" customHeight="1">
      <c r="B545" s="63"/>
    </row>
    <row r="546" spans="2:2" ht="12" customHeight="1">
      <c r="B546" s="63"/>
    </row>
    <row r="547" spans="2:2" ht="12" customHeight="1">
      <c r="B547" s="63"/>
    </row>
    <row r="548" spans="2:2" ht="12" customHeight="1">
      <c r="B548" s="63"/>
    </row>
    <row r="549" spans="2:2" ht="12" customHeight="1">
      <c r="B549" s="63"/>
    </row>
    <row r="550" spans="2:2" ht="12" customHeight="1">
      <c r="B550" s="63"/>
    </row>
    <row r="551" spans="2:2" ht="12" customHeight="1">
      <c r="B551" s="63"/>
    </row>
    <row r="552" spans="2:2" ht="12" customHeight="1">
      <c r="B552" s="63"/>
    </row>
    <row r="553" spans="2:2" ht="12" customHeight="1">
      <c r="B553" s="63"/>
    </row>
    <row r="554" spans="2:2" ht="12" customHeight="1">
      <c r="B554" s="63"/>
    </row>
    <row r="555" spans="2:2" ht="12" customHeight="1">
      <c r="B555" s="63"/>
    </row>
    <row r="556" spans="2:2" ht="12" customHeight="1">
      <c r="B556" s="63"/>
    </row>
    <row r="557" spans="2:2" ht="12" customHeight="1">
      <c r="B557" s="63"/>
    </row>
    <row r="558" spans="2:2" ht="12" customHeight="1">
      <c r="B558" s="63"/>
    </row>
    <row r="559" spans="2:2" ht="12" customHeight="1">
      <c r="B559" s="63"/>
    </row>
    <row r="560" spans="2:2" ht="12" customHeight="1">
      <c r="B560" s="63"/>
    </row>
    <row r="561" spans="2:2" ht="12" customHeight="1">
      <c r="B561" s="63"/>
    </row>
    <row r="562" spans="2:2" ht="12" customHeight="1">
      <c r="B562" s="63"/>
    </row>
    <row r="563" spans="2:2" ht="12" customHeight="1">
      <c r="B563" s="63"/>
    </row>
    <row r="564" spans="2:2" ht="12" customHeight="1">
      <c r="B564" s="63"/>
    </row>
    <row r="565" spans="2:2" ht="12" customHeight="1">
      <c r="B565" s="63"/>
    </row>
    <row r="566" spans="2:2" ht="12" customHeight="1">
      <c r="B566" s="63"/>
    </row>
    <row r="567" spans="2:2" ht="12" customHeight="1">
      <c r="B567" s="63"/>
    </row>
    <row r="568" spans="2:2" ht="12" customHeight="1">
      <c r="B568" s="63"/>
    </row>
    <row r="569" spans="2:2" ht="12" customHeight="1">
      <c r="B569" s="63"/>
    </row>
    <row r="570" spans="2:2" ht="12" customHeight="1">
      <c r="B570" s="63"/>
    </row>
    <row r="571" spans="2:2" ht="12" customHeight="1">
      <c r="B571" s="63"/>
    </row>
    <row r="572" spans="2:2" ht="12" customHeight="1">
      <c r="B572" s="63"/>
    </row>
    <row r="573" spans="2:2" ht="12" customHeight="1">
      <c r="B573" s="63"/>
    </row>
    <row r="574" spans="2:2" ht="12" customHeight="1">
      <c r="B574" s="63"/>
    </row>
    <row r="575" spans="2:2" ht="12" customHeight="1">
      <c r="B575" s="63"/>
    </row>
    <row r="576" spans="2:2" ht="12" customHeight="1">
      <c r="B576" s="63"/>
    </row>
    <row r="577" spans="2:2" ht="12" customHeight="1">
      <c r="B577" s="63"/>
    </row>
    <row r="578" spans="2:2" ht="12" customHeight="1">
      <c r="B578" s="63"/>
    </row>
    <row r="579" spans="2:2" ht="12" customHeight="1">
      <c r="B579" s="63"/>
    </row>
    <row r="580" spans="2:2" ht="12" customHeight="1">
      <c r="B580" s="63"/>
    </row>
    <row r="581" spans="2:2" ht="12" customHeight="1">
      <c r="B581" s="63"/>
    </row>
    <row r="582" spans="2:2" ht="12" customHeight="1">
      <c r="B582" s="63"/>
    </row>
    <row r="583" spans="2:2" ht="12" customHeight="1">
      <c r="B583" s="63"/>
    </row>
    <row r="584" spans="2:2" ht="12" customHeight="1">
      <c r="B584" s="63"/>
    </row>
    <row r="585" spans="2:2" ht="12" customHeight="1">
      <c r="B585" s="63"/>
    </row>
    <row r="586" spans="2:2" ht="12" customHeight="1">
      <c r="B586" s="63"/>
    </row>
    <row r="587" spans="2:2" ht="12" customHeight="1">
      <c r="B587" s="63"/>
    </row>
    <row r="588" spans="2:2" ht="12" customHeight="1">
      <c r="B588" s="63"/>
    </row>
    <row r="589" spans="2:2" ht="12" customHeight="1">
      <c r="B589" s="63"/>
    </row>
    <row r="590" spans="2:2" ht="12" customHeight="1">
      <c r="B590" s="63"/>
    </row>
    <row r="591" spans="2:2" ht="12" customHeight="1">
      <c r="B591" s="63"/>
    </row>
    <row r="592" spans="2:2" ht="12" customHeight="1">
      <c r="B592" s="63"/>
    </row>
    <row r="593" spans="2:2" ht="12" customHeight="1">
      <c r="B593" s="63"/>
    </row>
    <row r="594" spans="2:2" ht="12" customHeight="1">
      <c r="B594" s="63"/>
    </row>
    <row r="595" spans="2:2" ht="12" customHeight="1">
      <c r="B595" s="63"/>
    </row>
    <row r="596" spans="2:2" ht="12" customHeight="1">
      <c r="B596" s="63"/>
    </row>
    <row r="597" spans="2:2" ht="12" customHeight="1">
      <c r="B597" s="63"/>
    </row>
    <row r="598" spans="2:2" ht="12" customHeight="1">
      <c r="B598" s="63"/>
    </row>
    <row r="599" spans="2:2" ht="12" customHeight="1">
      <c r="B599" s="63"/>
    </row>
    <row r="600" spans="2:2" ht="12" customHeight="1">
      <c r="B600" s="63"/>
    </row>
    <row r="601" spans="2:2" ht="12" customHeight="1">
      <c r="B601" s="63"/>
    </row>
    <row r="602" spans="2:2" ht="12" customHeight="1">
      <c r="B602" s="63"/>
    </row>
    <row r="603" spans="2:2" ht="12" customHeight="1">
      <c r="B603" s="63"/>
    </row>
    <row r="604" spans="2:2" ht="12" customHeight="1">
      <c r="B604" s="63"/>
    </row>
    <row r="605" spans="2:2" ht="12" customHeight="1">
      <c r="B605" s="63"/>
    </row>
    <row r="606" spans="2:2" ht="12" customHeight="1">
      <c r="B606" s="63"/>
    </row>
    <row r="607" spans="2:2" ht="12" customHeight="1">
      <c r="B607" s="63"/>
    </row>
    <row r="608" spans="2:2" ht="12" customHeight="1">
      <c r="B608" s="63"/>
    </row>
    <row r="609" spans="2:2" ht="12" customHeight="1">
      <c r="B609" s="63"/>
    </row>
    <row r="610" spans="2:2" ht="12" customHeight="1">
      <c r="B610" s="63"/>
    </row>
    <row r="611" spans="2:2" ht="12" customHeight="1">
      <c r="B611" s="63"/>
    </row>
    <row r="612" spans="2:2" ht="12" customHeight="1">
      <c r="B612" s="63"/>
    </row>
    <row r="613" spans="2:2" ht="12" customHeight="1">
      <c r="B613" s="63"/>
    </row>
    <row r="614" spans="2:2" ht="12" customHeight="1">
      <c r="B614" s="63"/>
    </row>
    <row r="615" spans="2:2" ht="12" customHeight="1">
      <c r="B615" s="63"/>
    </row>
    <row r="616" spans="2:2" ht="12" customHeight="1">
      <c r="B616" s="63"/>
    </row>
    <row r="617" spans="2:2" ht="12" customHeight="1">
      <c r="B617" s="63"/>
    </row>
    <row r="618" spans="2:2" ht="12" customHeight="1">
      <c r="B618" s="63"/>
    </row>
    <row r="619" spans="2:2" ht="12" customHeight="1">
      <c r="B619" s="63"/>
    </row>
    <row r="620" spans="2:2" ht="12" customHeight="1">
      <c r="B620" s="63"/>
    </row>
    <row r="621" spans="2:2" ht="12" customHeight="1">
      <c r="B621" s="63"/>
    </row>
    <row r="622" spans="2:2" ht="12" customHeight="1">
      <c r="B622" s="63"/>
    </row>
    <row r="623" spans="2:2" ht="12" customHeight="1">
      <c r="B623" s="63"/>
    </row>
    <row r="624" spans="2:2" ht="12" customHeight="1">
      <c r="B624" s="63"/>
    </row>
    <row r="625" spans="2:2" ht="12" customHeight="1">
      <c r="B625" s="63"/>
    </row>
    <row r="626" spans="2:2" ht="12" customHeight="1">
      <c r="B626" s="63"/>
    </row>
    <row r="627" spans="2:2" ht="12" customHeight="1">
      <c r="B627" s="63"/>
    </row>
    <row r="628" spans="2:2" ht="12" customHeight="1">
      <c r="B628" s="63"/>
    </row>
    <row r="629" spans="2:2" ht="12" customHeight="1">
      <c r="B629" s="63"/>
    </row>
    <row r="630" spans="2:2" ht="12" customHeight="1">
      <c r="B630" s="63"/>
    </row>
    <row r="631" spans="2:2" ht="12" customHeight="1">
      <c r="B631" s="63"/>
    </row>
    <row r="632" spans="2:2" ht="12" customHeight="1">
      <c r="B632" s="63"/>
    </row>
    <row r="633" spans="2:2" ht="12" customHeight="1">
      <c r="B633" s="63"/>
    </row>
    <row r="634" spans="2:2" ht="12" customHeight="1">
      <c r="B634" s="63"/>
    </row>
    <row r="635" spans="2:2" ht="12" customHeight="1">
      <c r="B635" s="63"/>
    </row>
    <row r="636" spans="2:2" ht="12" customHeight="1">
      <c r="B636" s="63"/>
    </row>
    <row r="637" spans="2:2" ht="12" customHeight="1">
      <c r="B637" s="63"/>
    </row>
    <row r="638" spans="2:2" ht="12" customHeight="1">
      <c r="B638" s="63"/>
    </row>
    <row r="639" spans="2:2" ht="12" customHeight="1">
      <c r="B639" s="63"/>
    </row>
    <row r="640" spans="2:2" ht="12" customHeight="1">
      <c r="B640" s="63"/>
    </row>
    <row r="641" spans="2:2" ht="12" customHeight="1">
      <c r="B641" s="63"/>
    </row>
    <row r="642" spans="2:2" ht="12" customHeight="1">
      <c r="B642" s="63"/>
    </row>
    <row r="643" spans="2:2" ht="12" customHeight="1">
      <c r="B643" s="63"/>
    </row>
    <row r="644" spans="2:2" ht="12" customHeight="1">
      <c r="B644" s="63"/>
    </row>
    <row r="645" spans="2:2" ht="12" customHeight="1">
      <c r="B645" s="63"/>
    </row>
    <row r="646" spans="2:2" ht="12" customHeight="1">
      <c r="B646" s="63"/>
    </row>
    <row r="647" spans="2:2" ht="12" customHeight="1">
      <c r="B647" s="63"/>
    </row>
    <row r="648" spans="2:2" ht="12" customHeight="1">
      <c r="B648" s="63"/>
    </row>
    <row r="649" spans="2:2" ht="12" customHeight="1">
      <c r="B649" s="63"/>
    </row>
    <row r="650" spans="2:2" ht="12" customHeight="1">
      <c r="B650" s="63"/>
    </row>
    <row r="651" spans="2:2" ht="12" customHeight="1">
      <c r="B651" s="63"/>
    </row>
    <row r="652" spans="2:2" ht="12" customHeight="1">
      <c r="B652" s="63"/>
    </row>
    <row r="653" spans="2:2" ht="12" customHeight="1">
      <c r="B653" s="63"/>
    </row>
    <row r="654" spans="2:2" ht="12" customHeight="1">
      <c r="B654" s="63"/>
    </row>
    <row r="655" spans="2:2" ht="12" customHeight="1">
      <c r="B655" s="63"/>
    </row>
    <row r="656" spans="2:2" ht="12" customHeight="1">
      <c r="B656" s="63"/>
    </row>
    <row r="657" spans="2:2" ht="12" customHeight="1">
      <c r="B657" s="63"/>
    </row>
    <row r="658" spans="2:2" ht="12" customHeight="1">
      <c r="B658" s="63"/>
    </row>
    <row r="659" spans="2:2" ht="12" customHeight="1">
      <c r="B659" s="63"/>
    </row>
    <row r="660" spans="2:2" ht="12" customHeight="1">
      <c r="B660" s="63"/>
    </row>
    <row r="661" spans="2:2" ht="12" customHeight="1">
      <c r="B661" s="63"/>
    </row>
    <row r="662" spans="2:2" ht="12" customHeight="1">
      <c r="B662" s="63"/>
    </row>
    <row r="663" spans="2:2" ht="12" customHeight="1">
      <c r="B663" s="63"/>
    </row>
    <row r="664" spans="2:2" ht="12" customHeight="1">
      <c r="B664" s="63"/>
    </row>
    <row r="665" spans="2:2" ht="12" customHeight="1">
      <c r="B665" s="63"/>
    </row>
    <row r="666" spans="2:2" ht="12" customHeight="1">
      <c r="B666" s="63"/>
    </row>
    <row r="667" spans="2:2" ht="12" customHeight="1">
      <c r="B667" s="63"/>
    </row>
    <row r="668" spans="2:2" ht="12" customHeight="1">
      <c r="B668" s="63"/>
    </row>
    <row r="669" spans="2:2" ht="12" customHeight="1">
      <c r="B669" s="63"/>
    </row>
    <row r="670" spans="2:2" ht="12" customHeight="1">
      <c r="B670" s="63"/>
    </row>
    <row r="671" spans="2:2" ht="12" customHeight="1">
      <c r="B671" s="63"/>
    </row>
    <row r="672" spans="2:2" ht="12" customHeight="1">
      <c r="B672" s="63"/>
    </row>
    <row r="673" spans="2:2" ht="12" customHeight="1">
      <c r="B673" s="63"/>
    </row>
    <row r="674" spans="2:2" ht="12" customHeight="1">
      <c r="B674" s="63"/>
    </row>
    <row r="675" spans="2:2" ht="12" customHeight="1">
      <c r="B675" s="63"/>
    </row>
    <row r="676" spans="2:2" ht="12" customHeight="1">
      <c r="B676" s="63"/>
    </row>
    <row r="677" spans="2:2" ht="12" customHeight="1">
      <c r="B677" s="63"/>
    </row>
    <row r="678" spans="2:2" ht="12" customHeight="1">
      <c r="B678" s="63"/>
    </row>
    <row r="679" spans="2:2" ht="12" customHeight="1">
      <c r="B679" s="63"/>
    </row>
    <row r="680" spans="2:2" ht="12" customHeight="1">
      <c r="B680" s="63"/>
    </row>
    <row r="681" spans="2:2" ht="12" customHeight="1">
      <c r="B681" s="63"/>
    </row>
    <row r="682" spans="2:2" ht="12" customHeight="1">
      <c r="B682" s="63"/>
    </row>
    <row r="683" spans="2:2" ht="12" customHeight="1">
      <c r="B683" s="63"/>
    </row>
    <row r="684" spans="2:2" ht="12" customHeight="1">
      <c r="B684" s="63"/>
    </row>
    <row r="685" spans="2:2" ht="12" customHeight="1">
      <c r="B685" s="63"/>
    </row>
    <row r="686" spans="2:2" ht="12" customHeight="1">
      <c r="B686" s="63"/>
    </row>
    <row r="687" spans="2:2" ht="12" customHeight="1">
      <c r="B687" s="63"/>
    </row>
    <row r="688" spans="2:2" ht="12" customHeight="1">
      <c r="B688" s="63"/>
    </row>
    <row r="689" spans="2:2" ht="12" customHeight="1">
      <c r="B689" s="63"/>
    </row>
    <row r="690" spans="2:2" ht="12" customHeight="1">
      <c r="B690" s="63"/>
    </row>
    <row r="691" spans="2:2" ht="12" customHeight="1">
      <c r="B691" s="63"/>
    </row>
    <row r="692" spans="2:2" ht="12" customHeight="1">
      <c r="B692" s="63"/>
    </row>
    <row r="693" spans="2:2" ht="12" customHeight="1">
      <c r="B693" s="63"/>
    </row>
    <row r="694" spans="2:2" ht="12" customHeight="1">
      <c r="B694" s="63"/>
    </row>
    <row r="695" spans="2:2" ht="12" customHeight="1">
      <c r="B695" s="63"/>
    </row>
    <row r="696" spans="2:2" ht="12" customHeight="1">
      <c r="B696" s="63"/>
    </row>
    <row r="697" spans="2:2" ht="12" customHeight="1">
      <c r="B697" s="63"/>
    </row>
    <row r="698" spans="2:2" ht="12" customHeight="1">
      <c r="B698" s="63"/>
    </row>
    <row r="699" spans="2:2" ht="12" customHeight="1">
      <c r="B699" s="63"/>
    </row>
    <row r="700" spans="2:2" ht="12" customHeight="1">
      <c r="B700" s="63"/>
    </row>
    <row r="701" spans="2:2" ht="12" customHeight="1">
      <c r="B701" s="63"/>
    </row>
    <row r="702" spans="2:2" ht="12" customHeight="1">
      <c r="B702" s="63"/>
    </row>
    <row r="703" spans="2:2" ht="12" customHeight="1">
      <c r="B703" s="63"/>
    </row>
    <row r="704" spans="2:2" ht="12" customHeight="1">
      <c r="B704" s="63"/>
    </row>
    <row r="705" spans="2:2" ht="12" customHeight="1">
      <c r="B705" s="63"/>
    </row>
    <row r="706" spans="2:2" ht="12" customHeight="1">
      <c r="B706" s="63"/>
    </row>
    <row r="707" spans="2:2" ht="12" customHeight="1">
      <c r="B707" s="63"/>
    </row>
    <row r="708" spans="2:2" ht="12" customHeight="1">
      <c r="B708" s="63"/>
    </row>
    <row r="709" spans="2:2" ht="12" customHeight="1">
      <c r="B709" s="63"/>
    </row>
    <row r="710" spans="2:2" ht="12" customHeight="1">
      <c r="B710" s="63"/>
    </row>
    <row r="711" spans="2:2" ht="12" customHeight="1">
      <c r="B711" s="63"/>
    </row>
    <row r="712" spans="2:2" ht="12" customHeight="1">
      <c r="B712" s="63"/>
    </row>
    <row r="713" spans="2:2" ht="12" customHeight="1">
      <c r="B713" s="63"/>
    </row>
    <row r="714" spans="2:2" ht="12" customHeight="1">
      <c r="B714" s="63"/>
    </row>
    <row r="715" spans="2:2" ht="12" customHeight="1">
      <c r="B715" s="63"/>
    </row>
    <row r="716" spans="2:2" ht="12" customHeight="1">
      <c r="B716" s="63"/>
    </row>
    <row r="717" spans="2:2" ht="12" customHeight="1">
      <c r="B717" s="63"/>
    </row>
    <row r="718" spans="2:2" ht="12" customHeight="1">
      <c r="B718" s="63"/>
    </row>
    <row r="719" spans="2:2" ht="12" customHeight="1">
      <c r="B719" s="63"/>
    </row>
    <row r="720" spans="2:2" ht="12" customHeight="1">
      <c r="B720" s="63"/>
    </row>
    <row r="721" spans="2:2" ht="12" customHeight="1">
      <c r="B721" s="63"/>
    </row>
    <row r="722" spans="2:2" ht="12" customHeight="1">
      <c r="B722" s="63"/>
    </row>
    <row r="723" spans="2:2" ht="12" customHeight="1">
      <c r="B723" s="63"/>
    </row>
    <row r="724" spans="2:2" ht="12" customHeight="1">
      <c r="B724" s="63"/>
    </row>
    <row r="725" spans="2:2" ht="12" customHeight="1">
      <c r="B725" s="63"/>
    </row>
    <row r="726" spans="2:2" ht="12" customHeight="1">
      <c r="B726" s="63"/>
    </row>
    <row r="727" spans="2:2" ht="12" customHeight="1">
      <c r="B727" s="63"/>
    </row>
    <row r="728" spans="2:2" ht="12" customHeight="1">
      <c r="B728" s="63"/>
    </row>
    <row r="729" spans="2:2" ht="12" customHeight="1">
      <c r="B729" s="63"/>
    </row>
    <row r="730" spans="2:2" ht="12" customHeight="1">
      <c r="B730" s="63"/>
    </row>
    <row r="731" spans="2:2" ht="12" customHeight="1">
      <c r="B731" s="63"/>
    </row>
    <row r="732" spans="2:2" ht="12" customHeight="1">
      <c r="B732" s="63"/>
    </row>
    <row r="733" spans="2:2" ht="12" customHeight="1">
      <c r="B733" s="63"/>
    </row>
    <row r="734" spans="2:2" ht="12" customHeight="1">
      <c r="B734" s="63"/>
    </row>
    <row r="735" spans="2:2" ht="12" customHeight="1">
      <c r="B735" s="63"/>
    </row>
    <row r="736" spans="2:2" ht="12" customHeight="1">
      <c r="B736" s="63"/>
    </row>
    <row r="737" spans="2:2" ht="12" customHeight="1">
      <c r="B737" s="63"/>
    </row>
    <row r="738" spans="2:2" ht="12" customHeight="1">
      <c r="B738" s="63"/>
    </row>
    <row r="739" spans="2:2" ht="12" customHeight="1">
      <c r="B739" s="63"/>
    </row>
    <row r="740" spans="2:2" ht="12" customHeight="1">
      <c r="B740" s="63"/>
    </row>
    <row r="741" spans="2:2" ht="12" customHeight="1">
      <c r="B741" s="63"/>
    </row>
    <row r="742" spans="2:2" ht="12" customHeight="1">
      <c r="B742" s="63"/>
    </row>
    <row r="743" spans="2:2" ht="12" customHeight="1">
      <c r="B743" s="63"/>
    </row>
    <row r="744" spans="2:2" ht="12" customHeight="1">
      <c r="B744" s="63"/>
    </row>
    <row r="745" spans="2:2" ht="12" customHeight="1">
      <c r="B745" s="63"/>
    </row>
    <row r="746" spans="2:2" ht="12" customHeight="1">
      <c r="B746" s="63"/>
    </row>
    <row r="747" spans="2:2" ht="12" customHeight="1">
      <c r="B747" s="63"/>
    </row>
    <row r="748" spans="2:2" ht="12" customHeight="1">
      <c r="B748" s="63"/>
    </row>
    <row r="749" spans="2:2" ht="12" customHeight="1">
      <c r="B749" s="63"/>
    </row>
    <row r="750" spans="2:2" ht="12" customHeight="1">
      <c r="B750" s="63"/>
    </row>
    <row r="751" spans="2:2" ht="12" customHeight="1">
      <c r="B751" s="63"/>
    </row>
    <row r="752" spans="2:2" ht="12" customHeight="1">
      <c r="B752" s="63"/>
    </row>
    <row r="753" spans="2:2" ht="12" customHeight="1">
      <c r="B753" s="63"/>
    </row>
    <row r="754" spans="2:2" ht="12" customHeight="1">
      <c r="B754" s="63"/>
    </row>
    <row r="755" spans="2:2" ht="12" customHeight="1">
      <c r="B755" s="63"/>
    </row>
    <row r="756" spans="2:2" ht="12" customHeight="1">
      <c r="B756" s="63"/>
    </row>
    <row r="757" spans="2:2" ht="12" customHeight="1">
      <c r="B757" s="63"/>
    </row>
    <row r="758" spans="2:2" ht="12" customHeight="1">
      <c r="B758" s="63"/>
    </row>
    <row r="759" spans="2:2" ht="12" customHeight="1">
      <c r="B759" s="63"/>
    </row>
    <row r="760" spans="2:2" ht="12" customHeight="1">
      <c r="B760" s="63"/>
    </row>
    <row r="761" spans="2:2" ht="12" customHeight="1">
      <c r="B761" s="63"/>
    </row>
    <row r="762" spans="2:2" ht="12" customHeight="1">
      <c r="B762" s="63"/>
    </row>
    <row r="763" spans="2:2" ht="12" customHeight="1">
      <c r="B763" s="63"/>
    </row>
    <row r="764" spans="2:2" ht="12" customHeight="1">
      <c r="B764" s="63"/>
    </row>
    <row r="765" spans="2:2" ht="12" customHeight="1">
      <c r="B765" s="63"/>
    </row>
    <row r="766" spans="2:2" ht="12" customHeight="1">
      <c r="B766" s="63"/>
    </row>
    <row r="767" spans="2:2" ht="12" customHeight="1">
      <c r="B767" s="63"/>
    </row>
    <row r="768" spans="2:2" ht="12" customHeight="1">
      <c r="B768" s="63"/>
    </row>
    <row r="769" spans="2:2" ht="12" customHeight="1">
      <c r="B769" s="63"/>
    </row>
    <row r="770" spans="2:2" ht="12" customHeight="1">
      <c r="B770" s="63"/>
    </row>
    <row r="771" spans="2:2" ht="12" customHeight="1">
      <c r="B771" s="63"/>
    </row>
    <row r="772" spans="2:2" ht="12" customHeight="1">
      <c r="B772" s="63"/>
    </row>
    <row r="773" spans="2:2" ht="12" customHeight="1">
      <c r="B773" s="63"/>
    </row>
    <row r="774" spans="2:2" ht="12" customHeight="1">
      <c r="B774" s="63"/>
    </row>
    <row r="775" spans="2:2" ht="12" customHeight="1">
      <c r="B775" s="63"/>
    </row>
    <row r="776" spans="2:2" ht="12" customHeight="1">
      <c r="B776" s="63"/>
    </row>
    <row r="777" spans="2:2" ht="12" customHeight="1">
      <c r="B777" s="63"/>
    </row>
    <row r="778" spans="2:2" ht="12" customHeight="1">
      <c r="B778" s="63"/>
    </row>
    <row r="779" spans="2:2" ht="12" customHeight="1">
      <c r="B779" s="63"/>
    </row>
    <row r="780" spans="2:2" ht="12" customHeight="1">
      <c r="B780" s="63"/>
    </row>
    <row r="781" spans="2:2" ht="12" customHeight="1">
      <c r="B781" s="63"/>
    </row>
    <row r="782" spans="2:2" ht="12" customHeight="1">
      <c r="B782" s="63"/>
    </row>
    <row r="783" spans="2:2" ht="12" customHeight="1">
      <c r="B783" s="63"/>
    </row>
    <row r="784" spans="2:2" ht="12" customHeight="1">
      <c r="B784" s="63"/>
    </row>
    <row r="785" spans="2:2" ht="12" customHeight="1">
      <c r="B785" s="63"/>
    </row>
    <row r="786" spans="2:2" ht="12" customHeight="1">
      <c r="B786" s="63"/>
    </row>
    <row r="787" spans="2:2" ht="12" customHeight="1">
      <c r="B787" s="63"/>
    </row>
    <row r="788" spans="2:2" ht="12" customHeight="1">
      <c r="B788" s="63"/>
    </row>
    <row r="789" spans="2:2" ht="12" customHeight="1">
      <c r="B789" s="63"/>
    </row>
    <row r="790" spans="2:2" ht="12" customHeight="1">
      <c r="B790" s="63"/>
    </row>
    <row r="791" spans="2:2" ht="12" customHeight="1">
      <c r="B791" s="63"/>
    </row>
    <row r="792" spans="2:2" ht="12" customHeight="1">
      <c r="B792" s="63"/>
    </row>
    <row r="793" spans="2:2" ht="12" customHeight="1">
      <c r="B793" s="63"/>
    </row>
    <row r="794" spans="2:2" ht="12" customHeight="1">
      <c r="B794" s="63"/>
    </row>
    <row r="795" spans="2:2" ht="12" customHeight="1">
      <c r="B795" s="63"/>
    </row>
    <row r="796" spans="2:2" ht="12" customHeight="1">
      <c r="B796" s="63"/>
    </row>
    <row r="797" spans="2:2" ht="12" customHeight="1">
      <c r="B797" s="63"/>
    </row>
    <row r="798" spans="2:2" ht="12" customHeight="1">
      <c r="B798" s="63"/>
    </row>
    <row r="799" spans="2:2" ht="12" customHeight="1">
      <c r="B799" s="63"/>
    </row>
    <row r="800" spans="2:2" ht="12" customHeight="1">
      <c r="B800" s="63"/>
    </row>
    <row r="801" spans="2:2" ht="12" customHeight="1">
      <c r="B801" s="63"/>
    </row>
    <row r="802" spans="2:2" ht="12" customHeight="1">
      <c r="B802" s="63"/>
    </row>
    <row r="803" spans="2:2" ht="12" customHeight="1">
      <c r="B803" s="63"/>
    </row>
    <row r="804" spans="2:2" ht="12" customHeight="1">
      <c r="B804" s="63"/>
    </row>
    <row r="805" spans="2:2" ht="12" customHeight="1">
      <c r="B805" s="63"/>
    </row>
    <row r="806" spans="2:2" ht="12" customHeight="1">
      <c r="B806" s="63"/>
    </row>
    <row r="807" spans="2:2" ht="12" customHeight="1">
      <c r="B807" s="63"/>
    </row>
    <row r="808" spans="2:2" ht="12" customHeight="1">
      <c r="B808" s="63"/>
    </row>
    <row r="809" spans="2:2" ht="12" customHeight="1">
      <c r="B809" s="63"/>
    </row>
    <row r="810" spans="2:2" ht="12" customHeight="1">
      <c r="B810" s="63"/>
    </row>
    <row r="811" spans="2:2" ht="12" customHeight="1">
      <c r="B811" s="63"/>
    </row>
    <row r="812" spans="2:2" ht="12" customHeight="1">
      <c r="B812" s="63"/>
    </row>
    <row r="813" spans="2:2" ht="12" customHeight="1">
      <c r="B813" s="63"/>
    </row>
    <row r="814" spans="2:2" ht="12" customHeight="1">
      <c r="B814" s="63"/>
    </row>
    <row r="815" spans="2:2" ht="12" customHeight="1">
      <c r="B815" s="63"/>
    </row>
    <row r="816" spans="2:2" ht="12" customHeight="1">
      <c r="B816" s="63"/>
    </row>
    <row r="817" spans="2:2" ht="12" customHeight="1">
      <c r="B817" s="63"/>
    </row>
    <row r="818" spans="2:2" ht="12" customHeight="1">
      <c r="B818" s="63"/>
    </row>
    <row r="819" spans="2:2" ht="12" customHeight="1">
      <c r="B819" s="63"/>
    </row>
    <row r="820" spans="2:2" ht="12" customHeight="1">
      <c r="B820" s="63"/>
    </row>
    <row r="821" spans="2:2" ht="12" customHeight="1">
      <c r="B821" s="63"/>
    </row>
    <row r="822" spans="2:2" ht="12" customHeight="1">
      <c r="B822" s="63"/>
    </row>
    <row r="823" spans="2:2" ht="12" customHeight="1">
      <c r="B823" s="63"/>
    </row>
    <row r="824" spans="2:2" ht="12" customHeight="1">
      <c r="B824" s="63"/>
    </row>
    <row r="825" spans="2:2" ht="12" customHeight="1">
      <c r="B825" s="63"/>
    </row>
    <row r="826" spans="2:2" ht="12" customHeight="1">
      <c r="B826" s="63"/>
    </row>
    <row r="827" spans="2:2" ht="12" customHeight="1">
      <c r="B827" s="63"/>
    </row>
    <row r="828" spans="2:2" ht="12" customHeight="1">
      <c r="B828" s="63"/>
    </row>
    <row r="829" spans="2:2" ht="12" customHeight="1">
      <c r="B829" s="63"/>
    </row>
    <row r="830" spans="2:2" ht="12" customHeight="1">
      <c r="B830" s="63"/>
    </row>
    <row r="831" spans="2:2" ht="12" customHeight="1">
      <c r="B831" s="63"/>
    </row>
    <row r="832" spans="2:2" ht="12" customHeight="1">
      <c r="B832" s="63"/>
    </row>
    <row r="833" spans="2:2" ht="12" customHeight="1">
      <c r="B833" s="63"/>
    </row>
    <row r="834" spans="2:2" ht="12" customHeight="1">
      <c r="B834" s="63"/>
    </row>
    <row r="835" spans="2:2" ht="12" customHeight="1">
      <c r="B835" s="63"/>
    </row>
    <row r="836" spans="2:2" ht="12" customHeight="1">
      <c r="B836" s="63"/>
    </row>
    <row r="837" spans="2:2" ht="12" customHeight="1">
      <c r="B837" s="63"/>
    </row>
    <row r="838" spans="2:2" ht="12" customHeight="1">
      <c r="B838" s="63"/>
    </row>
    <row r="839" spans="2:2" ht="12" customHeight="1">
      <c r="B839" s="63"/>
    </row>
    <row r="840" spans="2:2" ht="12" customHeight="1">
      <c r="B840" s="63"/>
    </row>
    <row r="841" spans="2:2" ht="12" customHeight="1">
      <c r="B841" s="63"/>
    </row>
    <row r="842" spans="2:2" ht="12" customHeight="1">
      <c r="B842" s="63"/>
    </row>
    <row r="843" spans="2:2" ht="12" customHeight="1">
      <c r="B843" s="63"/>
    </row>
    <row r="844" spans="2:2" ht="12" customHeight="1">
      <c r="B844" s="63"/>
    </row>
    <row r="845" spans="2:2" ht="12" customHeight="1">
      <c r="B845" s="63"/>
    </row>
    <row r="846" spans="2:2" ht="12" customHeight="1">
      <c r="B846" s="63"/>
    </row>
    <row r="847" spans="2:2" ht="12" customHeight="1">
      <c r="B847" s="63"/>
    </row>
    <row r="848" spans="2:2" ht="12" customHeight="1">
      <c r="B848" s="63"/>
    </row>
    <row r="849" spans="2:2" ht="12" customHeight="1">
      <c r="B849" s="63"/>
    </row>
    <row r="850" spans="2:2" ht="12" customHeight="1">
      <c r="B850" s="63"/>
    </row>
    <row r="851" spans="2:2" ht="12" customHeight="1">
      <c r="B851" s="63"/>
    </row>
    <row r="852" spans="2:2" ht="12" customHeight="1">
      <c r="B852" s="63"/>
    </row>
    <row r="853" spans="2:2" ht="12" customHeight="1">
      <c r="B853" s="63"/>
    </row>
    <row r="854" spans="2:2" ht="12" customHeight="1">
      <c r="B854" s="63"/>
    </row>
    <row r="855" spans="2:2" ht="12" customHeight="1">
      <c r="B855" s="63"/>
    </row>
    <row r="856" spans="2:2" ht="12" customHeight="1">
      <c r="B856" s="63"/>
    </row>
    <row r="857" spans="2:2" ht="12" customHeight="1">
      <c r="B857" s="63"/>
    </row>
    <row r="858" spans="2:2" ht="12" customHeight="1">
      <c r="B858" s="63"/>
    </row>
    <row r="859" spans="2:2" ht="12" customHeight="1">
      <c r="B859" s="63"/>
    </row>
    <row r="860" spans="2:2" ht="12" customHeight="1">
      <c r="B860" s="63"/>
    </row>
    <row r="861" spans="2:2" ht="12" customHeight="1">
      <c r="B861" s="63"/>
    </row>
    <row r="862" spans="2:2" ht="12" customHeight="1">
      <c r="B862" s="63"/>
    </row>
    <row r="863" spans="2:2" ht="12" customHeight="1">
      <c r="B863" s="63"/>
    </row>
    <row r="864" spans="2:2" ht="12" customHeight="1">
      <c r="B864" s="63"/>
    </row>
    <row r="865" spans="2:2" ht="12" customHeight="1">
      <c r="B865" s="63"/>
    </row>
    <row r="866" spans="2:2" ht="12" customHeight="1">
      <c r="B866" s="63"/>
    </row>
    <row r="867" spans="2:2" ht="12" customHeight="1">
      <c r="B867" s="63"/>
    </row>
    <row r="868" spans="2:2" ht="12" customHeight="1">
      <c r="B868" s="63"/>
    </row>
    <row r="869" spans="2:2" ht="12" customHeight="1">
      <c r="B869" s="63"/>
    </row>
    <row r="870" spans="2:2" ht="12" customHeight="1">
      <c r="B870" s="63"/>
    </row>
    <row r="871" spans="2:2" ht="12" customHeight="1">
      <c r="B871" s="63"/>
    </row>
    <row r="872" spans="2:2" ht="12" customHeight="1">
      <c r="B872" s="63"/>
    </row>
    <row r="873" spans="2:2" ht="12" customHeight="1">
      <c r="B873" s="63"/>
    </row>
    <row r="874" spans="2:2" ht="12" customHeight="1">
      <c r="B874" s="63"/>
    </row>
    <row r="875" spans="2:2" ht="12" customHeight="1">
      <c r="B875" s="63"/>
    </row>
    <row r="876" spans="2:2" ht="12" customHeight="1">
      <c r="B876" s="63"/>
    </row>
    <row r="877" spans="2:2" ht="12" customHeight="1">
      <c r="B877" s="63"/>
    </row>
    <row r="878" spans="2:2" ht="12" customHeight="1">
      <c r="B878" s="63"/>
    </row>
    <row r="879" spans="2:2" ht="12" customHeight="1">
      <c r="B879" s="63"/>
    </row>
    <row r="880" spans="2:2" ht="12" customHeight="1">
      <c r="B880" s="63"/>
    </row>
    <row r="881" spans="2:2" ht="12" customHeight="1">
      <c r="B881" s="63"/>
    </row>
    <row r="882" spans="2:2" ht="12" customHeight="1">
      <c r="B882" s="63"/>
    </row>
    <row r="883" spans="2:2" ht="12" customHeight="1">
      <c r="B883" s="63"/>
    </row>
    <row r="884" spans="2:2" ht="12" customHeight="1">
      <c r="B884" s="63"/>
    </row>
    <row r="885" spans="2:2" ht="12" customHeight="1">
      <c r="B885" s="63"/>
    </row>
    <row r="886" spans="2:2" ht="12" customHeight="1">
      <c r="B886" s="63"/>
    </row>
    <row r="887" spans="2:2" ht="12" customHeight="1">
      <c r="B887" s="63"/>
    </row>
    <row r="888" spans="2:2" ht="12" customHeight="1">
      <c r="B888" s="63"/>
    </row>
    <row r="889" spans="2:2" ht="12" customHeight="1">
      <c r="B889" s="63"/>
    </row>
    <row r="890" spans="2:2" ht="12" customHeight="1">
      <c r="B890" s="63"/>
    </row>
    <row r="891" spans="2:2" ht="12" customHeight="1">
      <c r="B891" s="63"/>
    </row>
    <row r="892" spans="2:2" ht="12" customHeight="1">
      <c r="B892" s="63"/>
    </row>
    <row r="893" spans="2:2" ht="12" customHeight="1">
      <c r="B893" s="63"/>
    </row>
    <row r="894" spans="2:2" ht="12" customHeight="1">
      <c r="B894" s="63"/>
    </row>
    <row r="895" spans="2:2" ht="12" customHeight="1">
      <c r="B895" s="63"/>
    </row>
    <row r="896" spans="2:2" ht="12" customHeight="1">
      <c r="B896" s="63"/>
    </row>
    <row r="897" spans="2:2" ht="12" customHeight="1">
      <c r="B897" s="63"/>
    </row>
    <row r="898" spans="2:2" ht="12" customHeight="1">
      <c r="B898" s="63"/>
    </row>
    <row r="899" spans="2:2" ht="12" customHeight="1">
      <c r="B899" s="63"/>
    </row>
    <row r="900" spans="2:2" ht="12" customHeight="1">
      <c r="B900" s="63"/>
    </row>
    <row r="901" spans="2:2" ht="12" customHeight="1">
      <c r="B901" s="63"/>
    </row>
    <row r="902" spans="2:2" ht="12" customHeight="1">
      <c r="B902" s="63"/>
    </row>
    <row r="903" spans="2:2" ht="12" customHeight="1">
      <c r="B903" s="63"/>
    </row>
    <row r="904" spans="2:2" ht="12" customHeight="1">
      <c r="B904" s="63"/>
    </row>
    <row r="905" spans="2:2" ht="12" customHeight="1">
      <c r="B905" s="63"/>
    </row>
    <row r="906" spans="2:2" ht="12" customHeight="1">
      <c r="B906" s="63"/>
    </row>
    <row r="907" spans="2:2" ht="12" customHeight="1">
      <c r="B907" s="63"/>
    </row>
    <row r="908" spans="2:2" ht="12" customHeight="1">
      <c r="B908" s="63"/>
    </row>
    <row r="909" spans="2:2" ht="12" customHeight="1">
      <c r="B909" s="63"/>
    </row>
    <row r="910" spans="2:2" ht="12" customHeight="1">
      <c r="B910" s="63"/>
    </row>
    <row r="911" spans="2:2" ht="12" customHeight="1">
      <c r="B911" s="63"/>
    </row>
    <row r="912" spans="2:2" ht="12" customHeight="1">
      <c r="B912" s="63"/>
    </row>
    <row r="913" spans="2:2" ht="12" customHeight="1">
      <c r="B913" s="63"/>
    </row>
    <row r="914" spans="2:2" ht="12" customHeight="1">
      <c r="B914" s="63"/>
    </row>
    <row r="915" spans="2:2" ht="12" customHeight="1">
      <c r="B915" s="63"/>
    </row>
    <row r="916" spans="2:2" ht="12" customHeight="1">
      <c r="B916" s="63"/>
    </row>
    <row r="917" spans="2:2" ht="12" customHeight="1">
      <c r="B917" s="63"/>
    </row>
    <row r="918" spans="2:2" ht="12" customHeight="1">
      <c r="B918" s="63"/>
    </row>
    <row r="919" spans="2:2" ht="12" customHeight="1">
      <c r="B919" s="63"/>
    </row>
    <row r="920" spans="2:2" ht="12" customHeight="1">
      <c r="B920" s="63"/>
    </row>
    <row r="921" spans="2:2" ht="12" customHeight="1">
      <c r="B921" s="63"/>
    </row>
    <row r="922" spans="2:2" ht="12" customHeight="1">
      <c r="B922" s="63"/>
    </row>
    <row r="923" spans="2:2" ht="12" customHeight="1">
      <c r="B923" s="63"/>
    </row>
    <row r="924" spans="2:2" ht="12" customHeight="1">
      <c r="B924" s="63"/>
    </row>
    <row r="925" spans="2:2" ht="12" customHeight="1">
      <c r="B925" s="63"/>
    </row>
    <row r="926" spans="2:2" ht="12" customHeight="1">
      <c r="B926" s="63"/>
    </row>
    <row r="927" spans="2:2" ht="12" customHeight="1">
      <c r="B927" s="63"/>
    </row>
    <row r="928" spans="2:2" ht="12" customHeight="1">
      <c r="B928" s="63"/>
    </row>
    <row r="929" spans="2:2" ht="12" customHeight="1">
      <c r="B929" s="63"/>
    </row>
    <row r="930" spans="2:2" ht="12" customHeight="1">
      <c r="B930" s="63"/>
    </row>
    <row r="931" spans="2:2" ht="12" customHeight="1">
      <c r="B931" s="63"/>
    </row>
    <row r="932" spans="2:2" ht="12" customHeight="1">
      <c r="B932" s="63"/>
    </row>
    <row r="933" spans="2:2" ht="12" customHeight="1">
      <c r="B933" s="63"/>
    </row>
    <row r="934" spans="2:2" ht="12" customHeight="1">
      <c r="B934" s="63"/>
    </row>
    <row r="935" spans="2:2" ht="12" customHeight="1">
      <c r="B935" s="63"/>
    </row>
    <row r="936" spans="2:2" ht="12" customHeight="1">
      <c r="B936" s="63"/>
    </row>
    <row r="937" spans="2:2" ht="12" customHeight="1">
      <c r="B937" s="63"/>
    </row>
    <row r="938" spans="2:2" ht="12" customHeight="1">
      <c r="B938" s="63"/>
    </row>
    <row r="939" spans="2:2" ht="12" customHeight="1">
      <c r="B939" s="63"/>
    </row>
    <row r="940" spans="2:2" ht="12" customHeight="1">
      <c r="B940" s="63"/>
    </row>
    <row r="941" spans="2:2" ht="12" customHeight="1">
      <c r="B941" s="63"/>
    </row>
    <row r="942" spans="2:2" ht="12" customHeight="1">
      <c r="B942" s="63"/>
    </row>
    <row r="943" spans="2:2" ht="12" customHeight="1">
      <c r="B943" s="63"/>
    </row>
    <row r="944" spans="2:2" ht="12" customHeight="1">
      <c r="B944" s="63"/>
    </row>
    <row r="945" spans="2:2" ht="12" customHeight="1">
      <c r="B945" s="63"/>
    </row>
    <row r="946" spans="2:2" ht="12" customHeight="1">
      <c r="B946" s="63"/>
    </row>
    <row r="947" spans="2:2" ht="12" customHeight="1">
      <c r="B947" s="63"/>
    </row>
    <row r="948" spans="2:2" ht="12" customHeight="1">
      <c r="B948" s="63"/>
    </row>
    <row r="949" spans="2:2" ht="12" customHeight="1">
      <c r="B949" s="63"/>
    </row>
    <row r="950" spans="2:2" ht="12" customHeight="1">
      <c r="B950" s="63"/>
    </row>
    <row r="951" spans="2:2" ht="12" customHeight="1">
      <c r="B951" s="63"/>
    </row>
    <row r="952" spans="2:2" ht="12" customHeight="1">
      <c r="B952" s="63"/>
    </row>
    <row r="953" spans="2:2" ht="12" customHeight="1">
      <c r="B953" s="63"/>
    </row>
    <row r="954" spans="2:2" ht="12" customHeight="1">
      <c r="B954" s="63"/>
    </row>
    <row r="955" spans="2:2" ht="12" customHeight="1">
      <c r="B955" s="63"/>
    </row>
    <row r="956" spans="2:2" ht="12" customHeight="1">
      <c r="B956" s="63"/>
    </row>
    <row r="957" spans="2:2" ht="12" customHeight="1">
      <c r="B957" s="63"/>
    </row>
    <row r="958" spans="2:2" ht="12" customHeight="1">
      <c r="B958" s="63"/>
    </row>
    <row r="959" spans="2:2" ht="12" customHeight="1">
      <c r="B959" s="63"/>
    </row>
    <row r="960" spans="2:2" ht="12" customHeight="1">
      <c r="B960" s="63"/>
    </row>
    <row r="961" spans="2:2" ht="12" customHeight="1">
      <c r="B961" s="63"/>
    </row>
    <row r="962" spans="2:2" ht="12" customHeight="1">
      <c r="B962" s="63"/>
    </row>
    <row r="963" spans="2:2" ht="12" customHeight="1">
      <c r="B963" s="63"/>
    </row>
    <row r="964" spans="2:2" ht="12" customHeight="1">
      <c r="B964" s="63"/>
    </row>
    <row r="965" spans="2:2" ht="12" customHeight="1">
      <c r="B965" s="63"/>
    </row>
    <row r="966" spans="2:2" ht="12" customHeight="1">
      <c r="B966" s="63"/>
    </row>
    <row r="967" spans="2:2" ht="12" customHeight="1">
      <c r="B967" s="63"/>
    </row>
    <row r="968" spans="2:2" ht="12" customHeight="1">
      <c r="B968" s="63"/>
    </row>
    <row r="969" spans="2:2" ht="12" customHeight="1">
      <c r="B969" s="63"/>
    </row>
    <row r="970" spans="2:2" ht="12" customHeight="1">
      <c r="B970" s="63"/>
    </row>
    <row r="971" spans="2:2" ht="12" customHeight="1">
      <c r="B971" s="63"/>
    </row>
    <row r="972" spans="2:2" ht="12" customHeight="1">
      <c r="B972" s="63"/>
    </row>
    <row r="973" spans="2:2" ht="12" customHeight="1">
      <c r="B973" s="63"/>
    </row>
    <row r="974" spans="2:2" ht="12" customHeight="1">
      <c r="B974" s="63"/>
    </row>
    <row r="975" spans="2:2" ht="12" customHeight="1">
      <c r="B975" s="63"/>
    </row>
    <row r="976" spans="2:2" ht="12" customHeight="1">
      <c r="B976" s="63"/>
    </row>
    <row r="977" spans="2:2" ht="12" customHeight="1">
      <c r="B977" s="63"/>
    </row>
    <row r="978" spans="2:2" ht="12" customHeight="1">
      <c r="B978" s="63"/>
    </row>
    <row r="979" spans="2:2" ht="12" customHeight="1">
      <c r="B979" s="63"/>
    </row>
    <row r="980" spans="2:2" ht="12" customHeight="1">
      <c r="B980" s="63"/>
    </row>
    <row r="981" spans="2:2" ht="12" customHeight="1">
      <c r="B981" s="63"/>
    </row>
    <row r="982" spans="2:2" ht="12" customHeight="1">
      <c r="B982" s="63"/>
    </row>
    <row r="983" spans="2:2" ht="12" customHeight="1">
      <c r="B983" s="63"/>
    </row>
    <row r="984" spans="2:2" ht="12" customHeight="1">
      <c r="B984" s="63"/>
    </row>
    <row r="985" spans="2:2" ht="12" customHeight="1">
      <c r="B985" s="63"/>
    </row>
    <row r="986" spans="2:2" ht="12" customHeight="1">
      <c r="B986" s="63"/>
    </row>
    <row r="987" spans="2:2" ht="12" customHeight="1">
      <c r="B987" s="63"/>
    </row>
    <row r="988" spans="2:2" ht="12" customHeight="1">
      <c r="B988" s="63"/>
    </row>
    <row r="989" spans="2:2" ht="12" customHeight="1">
      <c r="B989" s="63"/>
    </row>
    <row r="990" spans="2:2" ht="12" customHeight="1">
      <c r="B990" s="63"/>
    </row>
    <row r="991" spans="2:2" ht="12" customHeight="1">
      <c r="B991" s="63"/>
    </row>
    <row r="992" spans="2:2" ht="12" customHeight="1">
      <c r="B992" s="63"/>
    </row>
    <row r="993" spans="2:2" ht="12" customHeight="1">
      <c r="B993" s="63"/>
    </row>
    <row r="994" spans="2:2" ht="12" customHeight="1">
      <c r="B994" s="63"/>
    </row>
    <row r="995" spans="2:2" ht="12" customHeight="1">
      <c r="B995" s="63"/>
    </row>
    <row r="996" spans="2:2" ht="12" customHeight="1">
      <c r="B996" s="63"/>
    </row>
    <row r="997" spans="2:2" ht="12" customHeight="1">
      <c r="B997" s="63"/>
    </row>
    <row r="998" spans="2:2" ht="12" customHeight="1">
      <c r="B998" s="63"/>
    </row>
    <row r="999" spans="2:2" ht="12" customHeight="1">
      <c r="B999" s="63"/>
    </row>
    <row r="1000" spans="2:2" ht="12" customHeight="1">
      <c r="B1000" s="63"/>
    </row>
  </sheetData>
  <autoFilter ref="A14:F364"/>
  <mergeCells count="2">
    <mergeCell ref="A1:I1"/>
    <mergeCell ref="A2:I2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0" workbookViewId="0">
      <selection activeCell="B23" sqref="B23"/>
    </sheetView>
  </sheetViews>
  <sheetFormatPr defaultColWidth="14.42578125" defaultRowHeight="15" customHeight="1"/>
  <cols>
    <col min="1" max="1" width="21.140625" customWidth="1"/>
    <col min="2" max="2" width="14.85546875" customWidth="1"/>
    <col min="3" max="9" width="9" customWidth="1"/>
    <col min="10" max="26" width="8" customWidth="1"/>
  </cols>
  <sheetData>
    <row r="1" spans="1:9" ht="15" customHeight="1">
      <c r="A1" s="124" t="s">
        <v>203</v>
      </c>
      <c r="B1" s="125"/>
      <c r="C1" s="125"/>
      <c r="D1" s="125"/>
      <c r="E1" s="125"/>
      <c r="F1" s="125"/>
      <c r="G1" s="125"/>
      <c r="H1" s="125"/>
      <c r="I1" s="125"/>
    </row>
    <row r="2" spans="1:9" ht="15" customHeight="1">
      <c r="A2" s="124" t="s">
        <v>204</v>
      </c>
      <c r="B2" s="125"/>
      <c r="C2" s="125"/>
      <c r="D2" s="125"/>
      <c r="E2" s="125"/>
      <c r="F2" s="125"/>
      <c r="G2" s="125"/>
      <c r="H2" s="125"/>
      <c r="I2" s="125"/>
    </row>
    <row r="3" spans="1:9" ht="15" customHeight="1">
      <c r="A3" s="6" t="s">
        <v>11</v>
      </c>
      <c r="B3" s="5"/>
      <c r="C3" s="5"/>
      <c r="D3" s="5"/>
      <c r="E3" s="5"/>
      <c r="F3" s="5"/>
      <c r="G3" s="5"/>
      <c r="H3" s="5"/>
      <c r="I3" s="5"/>
    </row>
    <row r="4" spans="1:9" ht="15" customHeight="1">
      <c r="A4" s="3" t="s">
        <v>73</v>
      </c>
      <c r="B4" s="19"/>
      <c r="C4" s="19"/>
      <c r="D4" s="19"/>
      <c r="E4" s="19"/>
      <c r="F4" s="19"/>
      <c r="G4" s="19"/>
      <c r="H4" s="19"/>
      <c r="I4" s="19"/>
    </row>
    <row r="5" spans="1:9" ht="15" customHeight="1">
      <c r="A5" s="3" t="s">
        <v>205</v>
      </c>
      <c r="B5" s="19"/>
      <c r="C5" s="19"/>
      <c r="D5" s="19"/>
      <c r="E5" s="19"/>
      <c r="F5" s="19"/>
      <c r="G5" s="19"/>
      <c r="H5" s="19"/>
      <c r="I5" s="19"/>
    </row>
    <row r="6" spans="1:9" ht="12" customHeight="1"/>
    <row r="7" spans="1:9" ht="12.75" customHeight="1">
      <c r="E7" s="58" t="s">
        <v>206</v>
      </c>
    </row>
    <row r="8" spans="1:9" ht="12" customHeight="1"/>
    <row r="9" spans="1:9" ht="15" customHeight="1">
      <c r="A9" s="131" t="s">
        <v>207</v>
      </c>
      <c r="B9" s="119"/>
      <c r="E9" s="64">
        <v>1</v>
      </c>
      <c r="F9" s="54" t="s">
        <v>208</v>
      </c>
    </row>
    <row r="10" spans="1:9" ht="12" customHeight="1"/>
    <row r="11" spans="1:9" ht="12.75" customHeight="1">
      <c r="A11" s="132" t="s">
        <v>209</v>
      </c>
      <c r="B11" s="122"/>
      <c r="F11" s="53" t="s">
        <v>210</v>
      </c>
    </row>
    <row r="12" spans="1:9" ht="12" customHeight="1">
      <c r="A12" s="65" t="s">
        <v>211</v>
      </c>
      <c r="B12" s="66"/>
      <c r="F12" s="53" t="s">
        <v>212</v>
      </c>
    </row>
    <row r="13" spans="1:9" ht="12" customHeight="1">
      <c r="A13" s="65" t="s">
        <v>213</v>
      </c>
      <c r="B13" s="67">
        <v>2.5000000000000001E-2</v>
      </c>
      <c r="F13" s="53" t="s">
        <v>214</v>
      </c>
    </row>
    <row r="14" spans="1:9" ht="12" customHeight="1">
      <c r="A14" s="12"/>
      <c r="B14" s="68"/>
    </row>
    <row r="15" spans="1:9" ht="12.75" customHeight="1">
      <c r="E15" s="64">
        <v>2</v>
      </c>
      <c r="F15" s="54" t="s">
        <v>215</v>
      </c>
    </row>
    <row r="16" spans="1:9" ht="12" customHeight="1">
      <c r="A16" s="65" t="s">
        <v>216</v>
      </c>
      <c r="B16" s="69"/>
    </row>
    <row r="17" spans="1:26" ht="12" customHeight="1">
      <c r="A17" s="65" t="s">
        <v>217</v>
      </c>
      <c r="B17" s="70">
        <v>0.28000000000000003</v>
      </c>
      <c r="F17" s="53" t="s">
        <v>218</v>
      </c>
    </row>
    <row r="18" spans="1:26" ht="12" customHeight="1">
      <c r="A18" s="65" t="s">
        <v>219</v>
      </c>
      <c r="B18" s="71">
        <f>Number_mailed*B13</f>
        <v>0</v>
      </c>
    </row>
    <row r="19" spans="1:26" ht="12.75" customHeight="1">
      <c r="A19" s="65" t="s">
        <v>220</v>
      </c>
      <c r="B19" s="70">
        <v>19</v>
      </c>
      <c r="E19" s="54">
        <v>3</v>
      </c>
      <c r="F19" s="54" t="s">
        <v>221</v>
      </c>
    </row>
    <row r="20" spans="1:26" ht="12" customHeight="1">
      <c r="A20" s="65" t="s">
        <v>222</v>
      </c>
      <c r="B20" s="72"/>
    </row>
    <row r="21" spans="1:26" ht="12" customHeight="1">
      <c r="A21" s="65" t="s">
        <v>223</v>
      </c>
      <c r="B21" s="72"/>
      <c r="F21" s="53" t="s">
        <v>224</v>
      </c>
    </row>
    <row r="22" spans="1:26" ht="12" customHeight="1"/>
    <row r="23" spans="1:26" ht="15" customHeight="1">
      <c r="A23" s="73" t="s">
        <v>225</v>
      </c>
      <c r="B23" s="74">
        <f>B20-B21</f>
        <v>0</v>
      </c>
      <c r="E23" s="54">
        <v>4</v>
      </c>
      <c r="F23" s="54" t="s">
        <v>226</v>
      </c>
      <c r="G23" s="75"/>
    </row>
    <row r="24" spans="1:26" ht="12" customHeight="1"/>
    <row r="25" spans="1:26" ht="12.75" customHeight="1">
      <c r="E25" s="54">
        <v>5</v>
      </c>
      <c r="F25" s="54" t="s">
        <v>225</v>
      </c>
      <c r="H25" s="53" t="s">
        <v>227</v>
      </c>
    </row>
    <row r="26" spans="1:26" ht="12" customHeight="1"/>
    <row r="27" spans="1:26" ht="12.75" customHeight="1">
      <c r="A27" s="76" t="s">
        <v>228</v>
      </c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</row>
    <row r="28" spans="1:26" ht="12.75" customHeight="1">
      <c r="A28" s="7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</row>
    <row r="29" spans="1:26" ht="12.75" customHeight="1">
      <c r="A29" s="7" t="s">
        <v>229</v>
      </c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</row>
    <row r="30" spans="1:26" ht="12" customHeight="1">
      <c r="A30" s="77"/>
    </row>
    <row r="31" spans="1:26" ht="12.75" customHeight="1">
      <c r="A31" s="7" t="s">
        <v>230</v>
      </c>
    </row>
    <row r="32" spans="1:26" ht="12.75" customHeight="1">
      <c r="A32" s="64"/>
    </row>
    <row r="33" spans="1:26" ht="12.75" customHeight="1">
      <c r="A33" s="64"/>
    </row>
    <row r="34" spans="1:26" ht="12.75" customHeight="1">
      <c r="A34" s="78" t="s">
        <v>225</v>
      </c>
      <c r="C34" s="53" t="s">
        <v>231</v>
      </c>
    </row>
    <row r="35" spans="1:26" ht="12.75" customHeight="1">
      <c r="B35" s="78"/>
      <c r="C35" s="79">
        <v>1.4999999999999999E-2</v>
      </c>
      <c r="D35" s="79">
        <f t="shared" ref="D35:J35" si="0">C35+0.25%</f>
        <v>1.7499999999999998E-2</v>
      </c>
      <c r="E35" s="79">
        <f t="shared" si="0"/>
        <v>1.9999999999999997E-2</v>
      </c>
      <c r="F35" s="79">
        <f t="shared" si="0"/>
        <v>2.2499999999999996E-2</v>
      </c>
      <c r="G35" s="79">
        <f t="shared" si="0"/>
        <v>2.4999999999999994E-2</v>
      </c>
      <c r="H35" s="79">
        <f t="shared" si="0"/>
        <v>2.7499999999999993E-2</v>
      </c>
      <c r="I35" s="79">
        <f t="shared" si="0"/>
        <v>2.9999999999999992E-2</v>
      </c>
      <c r="J35" s="79">
        <f t="shared" si="0"/>
        <v>3.2499999999999994E-2</v>
      </c>
      <c r="K35" s="80"/>
    </row>
    <row r="36" spans="1:26" ht="12" customHeight="1">
      <c r="A36" s="53" t="s">
        <v>232</v>
      </c>
      <c r="B36" s="81">
        <v>100000</v>
      </c>
      <c r="C36" s="82">
        <f>$B36*C$35</f>
        <v>1500</v>
      </c>
      <c r="D36" s="82">
        <f t="shared" ref="D36:J45" si="1">$B36*D$35</f>
        <v>1749.9999999999998</v>
      </c>
      <c r="E36" s="82">
        <f t="shared" si="1"/>
        <v>1999.9999999999998</v>
      </c>
      <c r="F36" s="82">
        <f t="shared" si="1"/>
        <v>2249.9999999999995</v>
      </c>
      <c r="G36" s="82">
        <f t="shared" si="1"/>
        <v>2499.9999999999995</v>
      </c>
      <c r="H36" s="82">
        <f t="shared" si="1"/>
        <v>2749.9999999999995</v>
      </c>
      <c r="I36" s="82">
        <f t="shared" si="1"/>
        <v>2999.9999999999991</v>
      </c>
      <c r="J36" s="82">
        <f t="shared" si="1"/>
        <v>3249.9999999999995</v>
      </c>
    </row>
    <row r="37" spans="1:26" ht="12" customHeight="1">
      <c r="B37" s="81">
        <f t="shared" ref="B37:B45" si="2">B36+25000</f>
        <v>125000</v>
      </c>
      <c r="C37" s="82">
        <f t="shared" ref="C37:C45" si="3">$B37*$C$35</f>
        <v>1875</v>
      </c>
      <c r="D37" s="82">
        <f t="shared" si="1"/>
        <v>2187.5</v>
      </c>
      <c r="E37" s="82">
        <f t="shared" si="1"/>
        <v>2499.9999999999995</v>
      </c>
      <c r="F37" s="82">
        <f t="shared" si="1"/>
        <v>2812.4999999999995</v>
      </c>
      <c r="G37" s="82">
        <f t="shared" si="1"/>
        <v>3124.9999999999991</v>
      </c>
      <c r="H37" s="82">
        <f t="shared" si="1"/>
        <v>3437.4999999999991</v>
      </c>
      <c r="I37" s="82">
        <f t="shared" si="1"/>
        <v>3749.9999999999991</v>
      </c>
      <c r="J37" s="82">
        <f t="shared" si="1"/>
        <v>4062.4999999999991</v>
      </c>
    </row>
    <row r="38" spans="1:26" ht="12" customHeight="1">
      <c r="B38" s="81">
        <f t="shared" si="2"/>
        <v>150000</v>
      </c>
      <c r="C38" s="82">
        <f t="shared" si="3"/>
        <v>2250</v>
      </c>
      <c r="D38" s="82">
        <f t="shared" si="1"/>
        <v>2624.9999999999995</v>
      </c>
      <c r="E38" s="82">
        <f t="shared" si="1"/>
        <v>2999.9999999999995</v>
      </c>
      <c r="F38" s="82">
        <f t="shared" si="1"/>
        <v>3374.9999999999995</v>
      </c>
      <c r="G38" s="82">
        <f t="shared" si="1"/>
        <v>3749.9999999999991</v>
      </c>
      <c r="H38" s="82">
        <f t="shared" si="1"/>
        <v>4124.9999999999991</v>
      </c>
      <c r="I38" s="82">
        <f t="shared" si="1"/>
        <v>4499.9999999999991</v>
      </c>
      <c r="J38" s="82">
        <f t="shared" si="1"/>
        <v>4874.9999999999991</v>
      </c>
    </row>
    <row r="39" spans="1:26" ht="12" customHeight="1">
      <c r="B39" s="81">
        <f t="shared" si="2"/>
        <v>175000</v>
      </c>
      <c r="C39" s="82">
        <f t="shared" si="3"/>
        <v>2625</v>
      </c>
      <c r="D39" s="82">
        <f t="shared" si="1"/>
        <v>3062.4999999999995</v>
      </c>
      <c r="E39" s="82">
        <f t="shared" si="1"/>
        <v>3499.9999999999995</v>
      </c>
      <c r="F39" s="82">
        <f t="shared" si="1"/>
        <v>3937.4999999999991</v>
      </c>
      <c r="G39" s="82">
        <f t="shared" si="1"/>
        <v>4374.9999999999991</v>
      </c>
      <c r="H39" s="82">
        <f t="shared" si="1"/>
        <v>4812.4999999999991</v>
      </c>
      <c r="I39" s="82">
        <f t="shared" si="1"/>
        <v>5249.9999999999982</v>
      </c>
      <c r="J39" s="82">
        <f t="shared" si="1"/>
        <v>5687.4999999999991</v>
      </c>
    </row>
    <row r="40" spans="1:26" ht="12" customHeight="1">
      <c r="B40" s="81">
        <f t="shared" si="2"/>
        <v>200000</v>
      </c>
      <c r="C40" s="82">
        <f t="shared" si="3"/>
        <v>3000</v>
      </c>
      <c r="D40" s="82">
        <f t="shared" si="1"/>
        <v>3499.9999999999995</v>
      </c>
      <c r="E40" s="82">
        <f t="shared" si="1"/>
        <v>3999.9999999999995</v>
      </c>
      <c r="F40" s="82">
        <f t="shared" si="1"/>
        <v>4499.9999999999991</v>
      </c>
      <c r="G40" s="82">
        <f t="shared" si="1"/>
        <v>4999.9999999999991</v>
      </c>
      <c r="H40" s="82">
        <f t="shared" si="1"/>
        <v>5499.9999999999991</v>
      </c>
      <c r="I40" s="82">
        <f t="shared" si="1"/>
        <v>5999.9999999999982</v>
      </c>
      <c r="J40" s="82">
        <f t="shared" si="1"/>
        <v>6499.9999999999991</v>
      </c>
    </row>
    <row r="41" spans="1:26" ht="12" customHeight="1">
      <c r="B41" s="81">
        <f t="shared" si="2"/>
        <v>225000</v>
      </c>
      <c r="C41" s="82">
        <f t="shared" si="3"/>
        <v>3375</v>
      </c>
      <c r="D41" s="82">
        <f t="shared" si="1"/>
        <v>3937.4999999999995</v>
      </c>
      <c r="E41" s="82">
        <f t="shared" si="1"/>
        <v>4499.9999999999991</v>
      </c>
      <c r="F41" s="82">
        <f t="shared" si="1"/>
        <v>5062.4999999999991</v>
      </c>
      <c r="G41" s="82">
        <f t="shared" si="1"/>
        <v>5624.9999999999991</v>
      </c>
      <c r="H41" s="82">
        <f t="shared" si="1"/>
        <v>6187.4999999999982</v>
      </c>
      <c r="I41" s="82">
        <f t="shared" si="1"/>
        <v>6749.9999999999982</v>
      </c>
      <c r="J41" s="82">
        <f t="shared" si="1"/>
        <v>7312.4999999999991</v>
      </c>
    </row>
    <row r="42" spans="1:26" ht="12" customHeight="1">
      <c r="B42" s="81">
        <f t="shared" si="2"/>
        <v>250000</v>
      </c>
      <c r="C42" s="82">
        <f t="shared" si="3"/>
        <v>3750</v>
      </c>
      <c r="D42" s="82">
        <f t="shared" si="1"/>
        <v>4375</v>
      </c>
      <c r="E42" s="82">
        <f t="shared" si="1"/>
        <v>4999.9999999999991</v>
      </c>
      <c r="F42" s="82">
        <f t="shared" si="1"/>
        <v>5624.9999999999991</v>
      </c>
      <c r="G42" s="82">
        <f t="shared" si="1"/>
        <v>6249.9999999999982</v>
      </c>
      <c r="H42" s="82">
        <f t="shared" si="1"/>
        <v>6874.9999999999982</v>
      </c>
      <c r="I42" s="82">
        <f t="shared" si="1"/>
        <v>7499.9999999999982</v>
      </c>
      <c r="J42" s="82">
        <f t="shared" si="1"/>
        <v>8124.9999999999982</v>
      </c>
    </row>
    <row r="43" spans="1:26" ht="12" customHeight="1">
      <c r="B43" s="81">
        <f t="shared" si="2"/>
        <v>275000</v>
      </c>
      <c r="C43" s="82">
        <f t="shared" si="3"/>
        <v>4125</v>
      </c>
      <c r="D43" s="82">
        <f t="shared" si="1"/>
        <v>4812.4999999999991</v>
      </c>
      <c r="E43" s="82">
        <f t="shared" si="1"/>
        <v>5499.9999999999991</v>
      </c>
      <c r="F43" s="82">
        <f t="shared" si="1"/>
        <v>6187.4999999999991</v>
      </c>
      <c r="G43" s="82">
        <f t="shared" si="1"/>
        <v>6874.9999999999982</v>
      </c>
      <c r="H43" s="82">
        <f t="shared" si="1"/>
        <v>7562.4999999999982</v>
      </c>
      <c r="I43" s="82">
        <f t="shared" si="1"/>
        <v>8249.9999999999982</v>
      </c>
      <c r="J43" s="82">
        <f t="shared" si="1"/>
        <v>8937.4999999999982</v>
      </c>
    </row>
    <row r="44" spans="1:26" ht="12" customHeight="1">
      <c r="B44" s="81">
        <f t="shared" si="2"/>
        <v>300000</v>
      </c>
      <c r="C44" s="82">
        <f t="shared" si="3"/>
        <v>4500</v>
      </c>
      <c r="D44" s="82">
        <f t="shared" si="1"/>
        <v>5249.9999999999991</v>
      </c>
      <c r="E44" s="82">
        <f t="shared" si="1"/>
        <v>5999.9999999999991</v>
      </c>
      <c r="F44" s="82">
        <f t="shared" si="1"/>
        <v>6749.9999999999991</v>
      </c>
      <c r="G44" s="82">
        <f t="shared" si="1"/>
        <v>7499.9999999999982</v>
      </c>
      <c r="H44" s="82">
        <f t="shared" si="1"/>
        <v>8249.9999999999982</v>
      </c>
      <c r="I44" s="82">
        <f t="shared" si="1"/>
        <v>8999.9999999999982</v>
      </c>
      <c r="J44" s="82">
        <f t="shared" si="1"/>
        <v>9749.9999999999982</v>
      </c>
    </row>
    <row r="45" spans="1:26" ht="12" customHeight="1">
      <c r="B45" s="81">
        <f t="shared" si="2"/>
        <v>325000</v>
      </c>
      <c r="C45" s="82">
        <f t="shared" si="3"/>
        <v>4875</v>
      </c>
      <c r="D45" s="82">
        <f t="shared" si="1"/>
        <v>5687.4999999999991</v>
      </c>
      <c r="E45" s="82">
        <f t="shared" si="1"/>
        <v>6499.9999999999991</v>
      </c>
      <c r="F45" s="82">
        <f t="shared" si="1"/>
        <v>7312.4999999999982</v>
      </c>
      <c r="G45" s="82">
        <f t="shared" si="1"/>
        <v>8124.9999999999982</v>
      </c>
      <c r="H45" s="82">
        <f t="shared" si="1"/>
        <v>8937.4999999999982</v>
      </c>
      <c r="I45" s="82">
        <f t="shared" si="1"/>
        <v>9749.9999999999982</v>
      </c>
      <c r="J45" s="82">
        <f t="shared" si="1"/>
        <v>10562.499999999998</v>
      </c>
    </row>
    <row r="46" spans="1:26" ht="12" customHeight="1">
      <c r="A46" s="83"/>
    </row>
    <row r="47" spans="1:26" ht="12.75" customHeight="1">
      <c r="A47" s="64"/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</row>
    <row r="48" spans="1:26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mergeCells count="4">
    <mergeCell ref="A1:I1"/>
    <mergeCell ref="A2:I2"/>
    <mergeCell ref="A9:B9"/>
    <mergeCell ref="A11:B11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19" sqref="C19"/>
    </sheetView>
  </sheetViews>
  <sheetFormatPr defaultColWidth="14.42578125" defaultRowHeight="15" customHeight="1"/>
  <cols>
    <col min="1" max="1" width="5.42578125" customWidth="1"/>
    <col min="2" max="2" width="15.5703125" customWidth="1"/>
    <col min="3" max="3" width="12.5703125" customWidth="1"/>
    <col min="4" max="4" width="9.85546875" customWidth="1"/>
    <col min="5" max="5" width="9" customWidth="1"/>
    <col min="6" max="6" width="5.7109375" customWidth="1"/>
    <col min="7" max="7" width="5.85546875" customWidth="1"/>
    <col min="8" max="8" width="7" customWidth="1"/>
    <col min="9" max="9" width="5.7109375" customWidth="1"/>
    <col min="10" max="10" width="6.28515625" customWidth="1"/>
    <col min="11" max="11" width="10.7109375" customWidth="1"/>
    <col min="12" max="14" width="10.28515625" customWidth="1"/>
    <col min="15" max="26" width="8" customWidth="1"/>
  </cols>
  <sheetData>
    <row r="1" spans="1:14" ht="15" customHeight="1">
      <c r="A1" s="124" t="s">
        <v>233</v>
      </c>
      <c r="B1" s="125"/>
      <c r="C1" s="125"/>
      <c r="D1" s="125"/>
      <c r="E1" s="125"/>
      <c r="F1" s="125"/>
      <c r="G1" s="125"/>
      <c r="H1" s="125"/>
      <c r="I1" s="125"/>
    </row>
    <row r="2" spans="1:14" ht="15" customHeight="1">
      <c r="A2" s="124" t="s">
        <v>234</v>
      </c>
      <c r="B2" s="125"/>
      <c r="C2" s="125"/>
      <c r="D2" s="125"/>
      <c r="E2" s="125"/>
      <c r="F2" s="125"/>
      <c r="G2" s="125"/>
      <c r="H2" s="125"/>
      <c r="I2" s="125"/>
    </row>
    <row r="3" spans="1:14" ht="15" customHeight="1">
      <c r="A3" s="6" t="s">
        <v>11</v>
      </c>
      <c r="B3" s="5"/>
      <c r="C3" s="5"/>
      <c r="D3" s="5"/>
      <c r="E3" s="5"/>
      <c r="F3" s="5"/>
      <c r="G3" s="5"/>
      <c r="H3" s="5"/>
      <c r="I3" s="5"/>
    </row>
    <row r="4" spans="1:14" ht="15" customHeight="1">
      <c r="A4" s="133" t="s">
        <v>73</v>
      </c>
      <c r="B4" s="133"/>
      <c r="C4" s="133"/>
      <c r="D4" s="133"/>
      <c r="E4" s="133"/>
      <c r="F4" s="133"/>
      <c r="G4" s="133"/>
      <c r="H4" s="133"/>
      <c r="I4" s="133"/>
      <c r="J4" s="133"/>
      <c r="K4" s="133"/>
      <c r="L4" s="133"/>
      <c r="M4" s="133"/>
      <c r="N4" s="133"/>
    </row>
    <row r="5" spans="1:14" ht="15" customHeight="1">
      <c r="A5" s="133" t="s">
        <v>235</v>
      </c>
      <c r="B5" s="133"/>
      <c r="C5" s="133"/>
      <c r="D5" s="133"/>
      <c r="E5" s="133"/>
      <c r="F5" s="133"/>
      <c r="G5" s="133"/>
      <c r="H5" s="133"/>
      <c r="I5" s="133"/>
      <c r="J5" s="133"/>
      <c r="K5" s="133"/>
      <c r="L5" s="133"/>
      <c r="M5" s="133"/>
      <c r="N5" s="113"/>
    </row>
    <row r="6" spans="1:14" ht="12.75" customHeight="1">
      <c r="L6" s="58"/>
    </row>
    <row r="7" spans="1:14" ht="12.75" customHeight="1">
      <c r="A7" s="84" t="s">
        <v>236</v>
      </c>
      <c r="B7" s="84" t="s">
        <v>237</v>
      </c>
      <c r="C7" s="84" t="s">
        <v>238</v>
      </c>
      <c r="D7" s="84" t="s">
        <v>239</v>
      </c>
      <c r="E7" s="84" t="s">
        <v>240</v>
      </c>
      <c r="F7" s="84" t="s">
        <v>241</v>
      </c>
      <c r="G7" s="84" t="s">
        <v>242</v>
      </c>
      <c r="H7" s="84" t="s">
        <v>243</v>
      </c>
      <c r="I7" s="84" t="s">
        <v>244</v>
      </c>
      <c r="J7" s="84" t="s">
        <v>245</v>
      </c>
      <c r="K7" s="84" t="s">
        <v>246</v>
      </c>
      <c r="L7" s="84" t="s">
        <v>247</v>
      </c>
      <c r="M7" s="84" t="s">
        <v>248</v>
      </c>
      <c r="N7" s="84" t="s">
        <v>249</v>
      </c>
    </row>
    <row r="8" spans="1:14" ht="12" customHeight="1">
      <c r="A8" s="85">
        <v>13</v>
      </c>
      <c r="B8" s="85" t="s">
        <v>250</v>
      </c>
      <c r="C8" s="85">
        <v>45</v>
      </c>
      <c r="D8" s="85" t="s">
        <v>251</v>
      </c>
      <c r="E8" s="85" t="s">
        <v>252</v>
      </c>
      <c r="F8" s="85">
        <v>3000</v>
      </c>
      <c r="G8" s="65"/>
      <c r="H8" s="65">
        <v>230</v>
      </c>
      <c r="I8" s="65">
        <f t="array" ref="I8:I24">F8:F24+G8:G24+H8:H24</f>
        <v>3230</v>
      </c>
      <c r="J8" s="85">
        <v>10</v>
      </c>
      <c r="K8" s="85" t="s">
        <v>253</v>
      </c>
      <c r="L8" s="86"/>
      <c r="M8" s="87"/>
      <c r="N8" s="88"/>
    </row>
    <row r="9" spans="1:14" ht="12" customHeight="1">
      <c r="A9" s="85">
        <v>16</v>
      </c>
      <c r="B9" s="85" t="s">
        <v>254</v>
      </c>
      <c r="C9" s="85">
        <v>45</v>
      </c>
      <c r="D9" s="85" t="s">
        <v>251</v>
      </c>
      <c r="E9" s="85" t="s">
        <v>255</v>
      </c>
      <c r="F9" s="85">
        <v>4000</v>
      </c>
      <c r="G9" s="65">
        <v>1120</v>
      </c>
      <c r="H9" s="65">
        <v>400</v>
      </c>
      <c r="I9" s="65">
        <v>5520</v>
      </c>
      <c r="J9" s="85">
        <v>14</v>
      </c>
      <c r="K9" s="85" t="s">
        <v>256</v>
      </c>
      <c r="L9" s="89"/>
      <c r="M9" s="90"/>
      <c r="N9" s="91"/>
    </row>
    <row r="10" spans="1:14" ht="12" customHeight="1">
      <c r="A10" s="85">
        <v>11</v>
      </c>
      <c r="B10" s="85" t="s">
        <v>257</v>
      </c>
      <c r="C10" s="85">
        <v>40</v>
      </c>
      <c r="D10" s="85" t="s">
        <v>251</v>
      </c>
      <c r="E10" s="85" t="s">
        <v>252</v>
      </c>
      <c r="F10" s="85">
        <v>3000</v>
      </c>
      <c r="G10" s="65"/>
      <c r="H10" s="65"/>
      <c r="I10" s="65">
        <v>3000</v>
      </c>
      <c r="J10" s="85">
        <v>6</v>
      </c>
      <c r="K10" s="85" t="s">
        <v>258</v>
      </c>
      <c r="L10" s="89"/>
      <c r="M10" s="90"/>
      <c r="N10" s="91"/>
    </row>
    <row r="11" spans="1:14" ht="12" customHeight="1">
      <c r="A11" s="85">
        <v>10</v>
      </c>
      <c r="B11" s="85" t="s">
        <v>259</v>
      </c>
      <c r="C11" s="85">
        <v>30</v>
      </c>
      <c r="D11" s="85" t="s">
        <v>260</v>
      </c>
      <c r="E11" s="85" t="s">
        <v>252</v>
      </c>
      <c r="F11" s="85">
        <v>3000</v>
      </c>
      <c r="G11" s="65">
        <v>800</v>
      </c>
      <c r="H11" s="65">
        <v>200</v>
      </c>
      <c r="I11" s="65">
        <v>4000</v>
      </c>
      <c r="J11" s="85">
        <v>7</v>
      </c>
      <c r="K11" s="85" t="s">
        <v>256</v>
      </c>
      <c r="L11" s="89"/>
      <c r="M11" s="90"/>
      <c r="N11" s="91"/>
    </row>
    <row r="12" spans="1:14" ht="12" customHeight="1">
      <c r="A12" s="85">
        <v>12</v>
      </c>
      <c r="B12" s="85" t="s">
        <v>261</v>
      </c>
      <c r="C12" s="85">
        <v>30</v>
      </c>
      <c r="D12" s="85" t="s">
        <v>251</v>
      </c>
      <c r="E12" s="85" t="s">
        <v>262</v>
      </c>
      <c r="F12" s="85">
        <v>2000</v>
      </c>
      <c r="G12" s="65"/>
      <c r="H12" s="65">
        <v>100</v>
      </c>
      <c r="I12" s="65">
        <v>2100</v>
      </c>
      <c r="J12" s="85">
        <v>12</v>
      </c>
      <c r="K12" s="85" t="s">
        <v>256</v>
      </c>
      <c r="L12" s="89"/>
      <c r="M12" s="90"/>
      <c r="N12" s="91"/>
    </row>
    <row r="13" spans="1:14" ht="12" customHeight="1">
      <c r="A13" s="85">
        <v>17</v>
      </c>
      <c r="B13" s="85" t="s">
        <v>263</v>
      </c>
      <c r="C13" s="85">
        <v>30</v>
      </c>
      <c r="D13" s="85" t="s">
        <v>251</v>
      </c>
      <c r="E13" s="85" t="s">
        <v>262</v>
      </c>
      <c r="F13" s="85">
        <v>2000</v>
      </c>
      <c r="G13" s="65"/>
      <c r="H13" s="65">
        <v>120</v>
      </c>
      <c r="I13" s="65">
        <v>2120</v>
      </c>
      <c r="J13" s="85">
        <v>11</v>
      </c>
      <c r="K13" s="85" t="s">
        <v>258</v>
      </c>
      <c r="L13" s="89"/>
      <c r="M13" s="90"/>
      <c r="N13" s="91"/>
    </row>
    <row r="14" spans="1:14" ht="12" customHeight="1">
      <c r="A14" s="85">
        <v>6</v>
      </c>
      <c r="B14" s="85" t="s">
        <v>264</v>
      </c>
      <c r="C14" s="85">
        <v>29</v>
      </c>
      <c r="D14" s="85" t="s">
        <v>265</v>
      </c>
      <c r="E14" s="85" t="s">
        <v>255</v>
      </c>
      <c r="F14" s="85">
        <v>4000</v>
      </c>
      <c r="G14" s="65">
        <v>1120</v>
      </c>
      <c r="H14" s="65"/>
      <c r="I14" s="65">
        <v>5120</v>
      </c>
      <c r="J14" s="85">
        <v>5</v>
      </c>
      <c r="K14" s="85" t="s">
        <v>253</v>
      </c>
      <c r="L14" s="89"/>
      <c r="M14" s="90"/>
      <c r="N14" s="91"/>
    </row>
    <row r="15" spans="1:14" ht="12" customHeight="1">
      <c r="A15" s="85">
        <v>3</v>
      </c>
      <c r="B15" s="85" t="s">
        <v>266</v>
      </c>
      <c r="C15" s="85">
        <v>28</v>
      </c>
      <c r="D15" s="85" t="s">
        <v>265</v>
      </c>
      <c r="E15" s="85" t="s">
        <v>255</v>
      </c>
      <c r="F15" s="85">
        <v>4000</v>
      </c>
      <c r="G15" s="65">
        <v>1000</v>
      </c>
      <c r="H15" s="65"/>
      <c r="I15" s="65">
        <v>5000</v>
      </c>
      <c r="J15" s="85">
        <v>15</v>
      </c>
      <c r="K15" s="85" t="s">
        <v>258</v>
      </c>
      <c r="L15" s="89"/>
      <c r="M15" s="90"/>
      <c r="N15" s="91"/>
    </row>
    <row r="16" spans="1:14" ht="12" customHeight="1">
      <c r="A16" s="85">
        <v>9</v>
      </c>
      <c r="B16" s="85" t="s">
        <v>267</v>
      </c>
      <c r="C16" s="85">
        <v>28</v>
      </c>
      <c r="D16" s="85" t="s">
        <v>260</v>
      </c>
      <c r="E16" s="85" t="s">
        <v>255</v>
      </c>
      <c r="F16" s="85">
        <v>4000</v>
      </c>
      <c r="G16" s="65"/>
      <c r="H16" s="65">
        <v>350</v>
      </c>
      <c r="I16" s="65">
        <v>4350</v>
      </c>
      <c r="J16" s="85">
        <v>4</v>
      </c>
      <c r="K16" s="85" t="s">
        <v>258</v>
      </c>
      <c r="L16" s="89"/>
      <c r="M16" s="90"/>
      <c r="N16" s="91"/>
    </row>
    <row r="17" spans="1:14" ht="12" customHeight="1">
      <c r="A17" s="85">
        <v>2</v>
      </c>
      <c r="B17" s="85" t="s">
        <v>268</v>
      </c>
      <c r="C17" s="85">
        <v>26</v>
      </c>
      <c r="D17" s="85" t="s">
        <v>269</v>
      </c>
      <c r="E17" s="85" t="s">
        <v>255</v>
      </c>
      <c r="F17" s="85">
        <v>4000</v>
      </c>
      <c r="G17" s="65"/>
      <c r="H17" s="65"/>
      <c r="I17" s="65">
        <v>4000</v>
      </c>
      <c r="J17" s="85">
        <v>11</v>
      </c>
      <c r="K17" s="85" t="s">
        <v>253</v>
      </c>
      <c r="L17" s="89"/>
      <c r="M17" s="90"/>
      <c r="N17" s="91"/>
    </row>
    <row r="18" spans="1:14" ht="12" customHeight="1">
      <c r="A18" s="85">
        <v>4</v>
      </c>
      <c r="B18" s="85" t="s">
        <v>270</v>
      </c>
      <c r="C18" s="85">
        <v>26</v>
      </c>
      <c r="D18" s="85" t="s">
        <v>260</v>
      </c>
      <c r="E18" s="85" t="s">
        <v>255</v>
      </c>
      <c r="F18" s="85">
        <v>4000</v>
      </c>
      <c r="G18" s="65">
        <v>1300</v>
      </c>
      <c r="H18" s="65"/>
      <c r="I18" s="65">
        <v>5300</v>
      </c>
      <c r="J18" s="85">
        <v>16</v>
      </c>
      <c r="K18" s="85" t="s">
        <v>256</v>
      </c>
      <c r="L18" s="89"/>
      <c r="M18" s="90"/>
      <c r="N18" s="91"/>
    </row>
    <row r="19" spans="1:14" ht="12" customHeight="1">
      <c r="A19" s="85">
        <v>7</v>
      </c>
      <c r="B19" s="85" t="s">
        <v>271</v>
      </c>
      <c r="C19" s="85">
        <v>26</v>
      </c>
      <c r="D19" s="85" t="s">
        <v>260</v>
      </c>
      <c r="E19" s="85" t="s">
        <v>252</v>
      </c>
      <c r="F19" s="85">
        <v>3000</v>
      </c>
      <c r="G19" s="65">
        <v>700</v>
      </c>
      <c r="H19" s="65">
        <v>220</v>
      </c>
      <c r="I19" s="65">
        <v>3920</v>
      </c>
      <c r="J19" s="85">
        <v>6</v>
      </c>
      <c r="K19" s="85" t="s">
        <v>256</v>
      </c>
      <c r="L19" s="89"/>
      <c r="M19" s="90"/>
      <c r="N19" s="91"/>
    </row>
    <row r="20" spans="1:14" ht="12" customHeight="1">
      <c r="A20" s="85">
        <v>1</v>
      </c>
      <c r="B20" s="85" t="s">
        <v>272</v>
      </c>
      <c r="C20" s="85">
        <v>25</v>
      </c>
      <c r="D20" s="85" t="s">
        <v>269</v>
      </c>
      <c r="E20" s="85" t="s">
        <v>252</v>
      </c>
      <c r="F20" s="85">
        <v>3000</v>
      </c>
      <c r="G20" s="65"/>
      <c r="H20" s="65">
        <v>250</v>
      </c>
      <c r="I20" s="65">
        <v>3250</v>
      </c>
      <c r="J20" s="85">
        <v>20</v>
      </c>
      <c r="K20" s="85" t="s">
        <v>258</v>
      </c>
      <c r="L20" s="89"/>
      <c r="M20" s="90"/>
      <c r="N20" s="91"/>
    </row>
    <row r="21" spans="1:14" ht="12" customHeight="1">
      <c r="A21" s="85">
        <v>8</v>
      </c>
      <c r="B21" s="85" t="s">
        <v>273</v>
      </c>
      <c r="C21" s="85">
        <v>25</v>
      </c>
      <c r="D21" s="85" t="s">
        <v>269</v>
      </c>
      <c r="E21" s="85" t="s">
        <v>255</v>
      </c>
      <c r="F21" s="85">
        <v>4000</v>
      </c>
      <c r="G21" s="65">
        <v>1080</v>
      </c>
      <c r="H21" s="65"/>
      <c r="I21" s="65">
        <v>5080</v>
      </c>
      <c r="J21" s="85">
        <v>8</v>
      </c>
      <c r="K21" s="85" t="s">
        <v>253</v>
      </c>
      <c r="L21" s="89"/>
      <c r="M21" s="90"/>
      <c r="N21" s="91"/>
    </row>
    <row r="22" spans="1:14" ht="12" customHeight="1">
      <c r="A22" s="85">
        <v>5</v>
      </c>
      <c r="B22" s="85" t="s">
        <v>274</v>
      </c>
      <c r="C22" s="85">
        <v>24</v>
      </c>
      <c r="D22" s="85" t="s">
        <v>269</v>
      </c>
      <c r="E22" s="85" t="s">
        <v>252</v>
      </c>
      <c r="F22" s="85">
        <v>3000</v>
      </c>
      <c r="G22" s="65"/>
      <c r="H22" s="65">
        <v>250</v>
      </c>
      <c r="I22" s="65">
        <v>3250</v>
      </c>
      <c r="J22" s="85">
        <v>13</v>
      </c>
      <c r="K22" s="85" t="s">
        <v>258</v>
      </c>
      <c r="L22" s="89"/>
      <c r="M22" s="90"/>
      <c r="N22" s="91"/>
    </row>
    <row r="23" spans="1:14" ht="12" customHeight="1">
      <c r="A23" s="85">
        <v>14</v>
      </c>
      <c r="B23" s="85" t="s">
        <v>275</v>
      </c>
      <c r="C23" s="85">
        <v>24</v>
      </c>
      <c r="D23" s="85" t="s">
        <v>276</v>
      </c>
      <c r="E23" s="85" t="s">
        <v>252</v>
      </c>
      <c r="F23" s="85">
        <v>3000</v>
      </c>
      <c r="G23" s="65"/>
      <c r="H23" s="65"/>
      <c r="I23" s="65">
        <v>3000</v>
      </c>
      <c r="J23" s="85">
        <v>17</v>
      </c>
      <c r="K23" s="85" t="s">
        <v>258</v>
      </c>
      <c r="L23" s="89"/>
      <c r="M23" s="90"/>
      <c r="N23" s="91"/>
    </row>
    <row r="24" spans="1:14" ht="12" customHeight="1">
      <c r="A24" s="85">
        <v>15</v>
      </c>
      <c r="B24" s="85" t="s">
        <v>277</v>
      </c>
      <c r="C24" s="85">
        <v>20</v>
      </c>
      <c r="D24" s="85" t="s">
        <v>276</v>
      </c>
      <c r="E24" s="85" t="s">
        <v>262</v>
      </c>
      <c r="F24" s="85">
        <v>2000</v>
      </c>
      <c r="G24" s="65">
        <v>600</v>
      </c>
      <c r="H24" s="65">
        <v>100</v>
      </c>
      <c r="I24" s="65">
        <v>2700</v>
      </c>
      <c r="J24" s="85">
        <v>18</v>
      </c>
      <c r="K24" s="85" t="s">
        <v>258</v>
      </c>
      <c r="L24" s="92"/>
      <c r="M24" s="93"/>
      <c r="N24" s="94"/>
    </row>
    <row r="25" spans="1:14" ht="12" customHeight="1"/>
    <row r="26" spans="1:14" ht="12" customHeight="1"/>
    <row r="27" spans="1:14" ht="12.75" customHeight="1">
      <c r="A27" s="58"/>
    </row>
    <row r="28" spans="1:14" ht="12" customHeight="1"/>
    <row r="29" spans="1:14" ht="12.75" customHeight="1">
      <c r="A29" s="58" t="s">
        <v>278</v>
      </c>
    </row>
    <row r="30" spans="1:14" ht="12" customHeight="1">
      <c r="A30" s="77" t="s">
        <v>279</v>
      </c>
    </row>
    <row r="31" spans="1:14" ht="12" customHeight="1">
      <c r="A31" s="53" t="s">
        <v>245</v>
      </c>
      <c r="B31" s="53" t="s">
        <v>280</v>
      </c>
      <c r="C31" s="53">
        <v>1000</v>
      </c>
    </row>
    <row r="32" spans="1:14" ht="12" customHeight="1">
      <c r="B32" s="53" t="s">
        <v>281</v>
      </c>
      <c r="C32" s="53">
        <v>500</v>
      </c>
    </row>
    <row r="33" spans="1:5" ht="12" customHeight="1"/>
    <row r="34" spans="1:5" ht="12.75" customHeight="1">
      <c r="A34" s="58" t="s">
        <v>282</v>
      </c>
    </row>
    <row r="35" spans="1:5" ht="12" customHeight="1">
      <c r="A35" s="77" t="s">
        <v>283</v>
      </c>
    </row>
    <row r="36" spans="1:5" ht="12" customHeight="1">
      <c r="A36" s="53" t="s">
        <v>245</v>
      </c>
      <c r="B36" s="53" t="s">
        <v>284</v>
      </c>
      <c r="C36" s="53" t="s">
        <v>285</v>
      </c>
    </row>
    <row r="37" spans="1:5" ht="12" customHeight="1">
      <c r="B37" s="53" t="s">
        <v>286</v>
      </c>
      <c r="C37" s="53">
        <v>300</v>
      </c>
    </row>
    <row r="38" spans="1:5" ht="12" customHeight="1">
      <c r="B38" s="95" t="s">
        <v>287</v>
      </c>
      <c r="C38" s="53">
        <v>500</v>
      </c>
    </row>
    <row r="39" spans="1:5" ht="12" customHeight="1">
      <c r="B39" s="53" t="s">
        <v>288</v>
      </c>
      <c r="C39" s="53">
        <v>1000</v>
      </c>
    </row>
    <row r="40" spans="1:5" ht="12" customHeight="1"/>
    <row r="41" spans="1:5" ht="12.75" customHeight="1">
      <c r="A41" s="58" t="s">
        <v>289</v>
      </c>
    </row>
    <row r="42" spans="1:5" ht="12" customHeight="1">
      <c r="A42" s="77" t="s">
        <v>290</v>
      </c>
    </row>
    <row r="43" spans="1:5" ht="12" customHeight="1">
      <c r="B43" s="53" t="s">
        <v>291</v>
      </c>
    </row>
    <row r="44" spans="1:5" ht="12.75" customHeight="1">
      <c r="B44" s="58"/>
      <c r="C44" s="58"/>
      <c r="D44" s="58"/>
      <c r="E44" s="77"/>
    </row>
    <row r="45" spans="1:5" ht="12.75" customHeight="1">
      <c r="A45" s="58" t="s">
        <v>292</v>
      </c>
    </row>
    <row r="46" spans="1:5" ht="12.75" customHeight="1">
      <c r="A46" s="77" t="s">
        <v>293</v>
      </c>
      <c r="C46" s="58"/>
      <c r="D46" s="96"/>
    </row>
    <row r="47" spans="1:5" ht="12.75" customHeight="1">
      <c r="A47" s="77"/>
      <c r="C47" s="58" t="s">
        <v>294</v>
      </c>
      <c r="D47" s="96"/>
    </row>
    <row r="48" spans="1:5" ht="12.75" customHeight="1">
      <c r="A48" s="77"/>
      <c r="B48" s="58" t="s">
        <v>254</v>
      </c>
      <c r="C48" s="97"/>
      <c r="D48" s="96"/>
    </row>
    <row r="49" spans="1:26" ht="12.75" customHeight="1">
      <c r="A49" s="77"/>
      <c r="B49" s="58" t="s">
        <v>264</v>
      </c>
      <c r="C49" s="97"/>
      <c r="D49" s="96"/>
    </row>
    <row r="50" spans="1:26" ht="12.75" customHeight="1">
      <c r="A50" s="77"/>
      <c r="B50" s="58" t="s">
        <v>266</v>
      </c>
      <c r="C50" s="97"/>
      <c r="D50" s="96"/>
    </row>
    <row r="51" spans="1:26" ht="12.75" customHeight="1">
      <c r="A51" s="77"/>
      <c r="B51" s="58" t="s">
        <v>267</v>
      </c>
      <c r="C51" s="97"/>
      <c r="D51" s="96"/>
    </row>
    <row r="52" spans="1:26" ht="12.75" customHeight="1">
      <c r="A52" s="77"/>
      <c r="B52" s="58" t="s">
        <v>268</v>
      </c>
      <c r="C52" s="97"/>
      <c r="D52" s="96"/>
    </row>
    <row r="53" spans="1:26" ht="12.75" customHeight="1">
      <c r="A53" s="77"/>
      <c r="B53" s="58" t="s">
        <v>270</v>
      </c>
      <c r="C53" s="97"/>
      <c r="D53" s="96"/>
    </row>
    <row r="54" spans="1:26" ht="12.75" customHeight="1">
      <c r="B54" s="58" t="s">
        <v>273</v>
      </c>
      <c r="C54" s="97"/>
      <c r="D54" s="58"/>
      <c r="E54" s="77"/>
    </row>
    <row r="55" spans="1:26" ht="12.75" customHeight="1">
      <c r="C55" s="58"/>
      <c r="D55" s="58"/>
      <c r="E55" s="77"/>
    </row>
    <row r="56" spans="1:26" ht="12.75" customHeight="1">
      <c r="C56" s="58"/>
      <c r="D56" s="58"/>
      <c r="E56" s="77"/>
    </row>
    <row r="57" spans="1:26" ht="12.75" customHeight="1">
      <c r="A57" s="58" t="s">
        <v>295</v>
      </c>
      <c r="B57" s="58"/>
    </row>
    <row r="58" spans="1:26" ht="12.75" customHeight="1">
      <c r="A58" s="77" t="s">
        <v>296</v>
      </c>
      <c r="C58" s="58"/>
      <c r="D58" s="96"/>
    </row>
    <row r="59" spans="1:26" ht="12.75" customHeight="1">
      <c r="A59" s="58"/>
      <c r="C59" s="58" t="s">
        <v>237</v>
      </c>
      <c r="D59" s="98" t="s">
        <v>240</v>
      </c>
      <c r="E59" s="53" t="s">
        <v>297</v>
      </c>
    </row>
    <row r="60" spans="1:26" ht="12.75" customHeight="1">
      <c r="A60" s="58"/>
      <c r="B60" s="53" t="s">
        <v>298</v>
      </c>
      <c r="C60" s="99" t="s">
        <v>259</v>
      </c>
      <c r="D60" s="100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</row>
    <row r="61" spans="1:26" ht="12" customHeight="1">
      <c r="B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1"/>
      <c r="Z61" s="101"/>
    </row>
    <row r="62" spans="1:26" ht="12" customHeight="1">
      <c r="C62" s="101"/>
      <c r="D62" s="101"/>
      <c r="E62" s="101"/>
      <c r="F62" s="101"/>
    </row>
    <row r="63" spans="1:26" ht="25.5" customHeight="1">
      <c r="B63" s="102" t="s">
        <v>299</v>
      </c>
      <c r="C63" s="102" t="s">
        <v>300</v>
      </c>
      <c r="D63" s="101"/>
      <c r="E63" s="101"/>
      <c r="F63" s="101"/>
    </row>
    <row r="64" spans="1:26" ht="12" customHeight="1">
      <c r="A64" s="101"/>
      <c r="B64" s="12" t="s">
        <v>301</v>
      </c>
      <c r="C64" s="53" t="s">
        <v>238</v>
      </c>
    </row>
    <row r="65" spans="1:3" ht="12" customHeight="1">
      <c r="A65" s="101"/>
      <c r="C65" s="53" t="s">
        <v>239</v>
      </c>
    </row>
    <row r="66" spans="1:3" ht="12" customHeight="1">
      <c r="C66" s="53" t="s">
        <v>240</v>
      </c>
    </row>
    <row r="67" spans="1:3" ht="12" customHeight="1">
      <c r="C67" s="53" t="s">
        <v>241</v>
      </c>
    </row>
    <row r="68" spans="1:3" ht="12" customHeight="1">
      <c r="C68" s="53" t="s">
        <v>242</v>
      </c>
    </row>
    <row r="69" spans="1:3" ht="12" customHeight="1">
      <c r="C69" s="53" t="s">
        <v>243</v>
      </c>
    </row>
    <row r="70" spans="1:3" ht="12" customHeight="1">
      <c r="C70" s="53" t="s">
        <v>244</v>
      </c>
    </row>
    <row r="71" spans="1:3" ht="12" customHeight="1">
      <c r="C71" s="53" t="s">
        <v>245</v>
      </c>
    </row>
    <row r="72" spans="1:3" ht="12" customHeight="1">
      <c r="C72" s="53" t="s">
        <v>246</v>
      </c>
    </row>
    <row r="73" spans="1:3" ht="12" customHeight="1">
      <c r="C73" s="53" t="s">
        <v>247</v>
      </c>
    </row>
    <row r="74" spans="1:3" ht="12" customHeight="1">
      <c r="C74" s="53" t="s">
        <v>248</v>
      </c>
    </row>
    <row r="75" spans="1:3" ht="12" customHeight="1">
      <c r="C75" s="53" t="s">
        <v>249</v>
      </c>
    </row>
    <row r="76" spans="1:3" ht="12" customHeight="1"/>
    <row r="77" spans="1:3" ht="12" customHeight="1"/>
    <row r="78" spans="1:3" ht="12" customHeight="1"/>
    <row r="79" spans="1:3" ht="12" customHeight="1"/>
    <row r="80" spans="1:3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mergeCells count="4">
    <mergeCell ref="A1:I1"/>
    <mergeCell ref="A2:I2"/>
    <mergeCell ref="A4:N4"/>
    <mergeCell ref="A5:M5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000"/>
  <sheetViews>
    <sheetView workbookViewId="0">
      <selection activeCell="C4" sqref="C4"/>
    </sheetView>
  </sheetViews>
  <sheetFormatPr defaultColWidth="14.42578125" defaultRowHeight="15" customHeight="1"/>
  <cols>
    <col min="1" max="26" width="8" customWidth="1"/>
  </cols>
  <sheetData>
    <row r="1" spans="2:2" ht="12" customHeight="1"/>
    <row r="2" spans="2:2" ht="13.5" customHeight="1">
      <c r="B2" s="103" t="s">
        <v>302</v>
      </c>
    </row>
    <row r="3" spans="2:2" ht="12" customHeight="1"/>
    <row r="4" spans="2:2" ht="12" customHeight="1"/>
    <row r="5" spans="2:2" ht="12" customHeight="1"/>
    <row r="6" spans="2:2" ht="12" customHeight="1"/>
    <row r="7" spans="2:2" ht="12" customHeight="1"/>
    <row r="8" spans="2:2" ht="12" customHeight="1"/>
    <row r="9" spans="2:2" ht="12" customHeight="1"/>
    <row r="10" spans="2:2" ht="12" customHeight="1"/>
    <row r="11" spans="2:2" ht="12" customHeight="1"/>
    <row r="12" spans="2:2" ht="12" customHeight="1"/>
    <row r="13" spans="2:2" ht="12" customHeight="1"/>
    <row r="14" spans="2:2" ht="12" customHeight="1"/>
    <row r="15" spans="2:2" ht="12" customHeight="1"/>
    <row r="16" spans="2:2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00"/>
  <sheetViews>
    <sheetView workbookViewId="0"/>
  </sheetViews>
  <sheetFormatPr defaultColWidth="14.42578125" defaultRowHeight="15" customHeight="1"/>
  <cols>
    <col min="1" max="9" width="8" customWidth="1"/>
    <col min="10" max="10" width="17.5703125" customWidth="1"/>
    <col min="11" max="26" width="8" customWidth="1"/>
  </cols>
  <sheetData>
    <row r="1" spans="2:14" ht="12" customHeight="1"/>
    <row r="2" spans="2:14" ht="14.25" customHeight="1">
      <c r="B2" s="104"/>
      <c r="C2" s="104"/>
      <c r="D2" s="104"/>
      <c r="E2" s="104"/>
      <c r="F2" s="104"/>
      <c r="G2" s="104"/>
      <c r="H2" s="104"/>
      <c r="I2" s="105" t="s">
        <v>303</v>
      </c>
      <c r="J2" s="104"/>
      <c r="K2" s="104"/>
      <c r="L2" s="104"/>
      <c r="M2" s="104"/>
      <c r="N2" s="104"/>
    </row>
    <row r="3" spans="2:14" ht="14.25" customHeight="1">
      <c r="B3" s="105" t="s">
        <v>304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</row>
    <row r="4" spans="2:14" ht="14.25" customHeight="1">
      <c r="B4" s="104"/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</row>
    <row r="5" spans="2:14" ht="14.25" customHeight="1">
      <c r="B5" s="105" t="s">
        <v>305</v>
      </c>
      <c r="C5" s="104"/>
      <c r="D5" s="104"/>
      <c r="E5" s="104"/>
      <c r="F5" s="104"/>
      <c r="G5" s="105" t="s">
        <v>306</v>
      </c>
      <c r="H5" s="104"/>
      <c r="I5" s="104"/>
      <c r="J5" s="104"/>
      <c r="K5" s="104"/>
      <c r="L5" s="104"/>
      <c r="M5" s="104"/>
      <c r="N5" s="104"/>
    </row>
    <row r="6" spans="2:14" ht="14.25" customHeight="1">
      <c r="B6" s="106" t="s">
        <v>307</v>
      </c>
      <c r="C6" s="106" t="s">
        <v>308</v>
      </c>
      <c r="D6" s="106" t="s">
        <v>309</v>
      </c>
      <c r="E6" s="106" t="s">
        <v>310</v>
      </c>
      <c r="F6" s="104"/>
      <c r="G6" s="106" t="s">
        <v>307</v>
      </c>
      <c r="H6" s="106" t="s">
        <v>311</v>
      </c>
      <c r="I6" s="106" t="s">
        <v>312</v>
      </c>
      <c r="J6" s="106" t="s">
        <v>313</v>
      </c>
      <c r="K6" s="104"/>
      <c r="L6" s="104"/>
      <c r="M6" s="104"/>
      <c r="N6" s="104"/>
    </row>
    <row r="7" spans="2:14" ht="14.25" customHeight="1">
      <c r="B7" s="107">
        <v>1</v>
      </c>
      <c r="C7" s="107" t="s">
        <v>314</v>
      </c>
      <c r="D7" s="107">
        <v>29</v>
      </c>
      <c r="E7" s="107" t="s">
        <v>315</v>
      </c>
      <c r="F7" s="104"/>
      <c r="G7" s="107">
        <v>1</v>
      </c>
      <c r="H7" s="107" t="s">
        <v>316</v>
      </c>
      <c r="I7" s="107" t="s">
        <v>317</v>
      </c>
      <c r="J7" s="108">
        <v>43758</v>
      </c>
      <c r="K7" s="104"/>
      <c r="L7" s="104"/>
      <c r="M7" s="104"/>
      <c r="N7" s="104"/>
    </row>
    <row r="8" spans="2:14" ht="14.25" customHeight="1">
      <c r="B8" s="107">
        <v>2</v>
      </c>
      <c r="C8" s="107" t="s">
        <v>318</v>
      </c>
      <c r="D8" s="107">
        <v>24</v>
      </c>
      <c r="E8" s="107" t="s">
        <v>319</v>
      </c>
      <c r="F8" s="104"/>
      <c r="G8" s="107">
        <v>1</v>
      </c>
      <c r="H8" s="107" t="s">
        <v>320</v>
      </c>
      <c r="I8" s="107" t="s">
        <v>321</v>
      </c>
      <c r="J8" s="108">
        <v>43763</v>
      </c>
      <c r="K8" s="104"/>
      <c r="L8" s="104"/>
      <c r="M8" s="104"/>
      <c r="N8" s="104"/>
    </row>
    <row r="9" spans="2:14" ht="14.25" customHeight="1">
      <c r="B9" s="107">
        <v>3</v>
      </c>
      <c r="C9" s="107" t="s">
        <v>322</v>
      </c>
      <c r="D9" s="107">
        <v>21</v>
      </c>
      <c r="E9" s="107" t="s">
        <v>315</v>
      </c>
      <c r="F9" s="104"/>
      <c r="G9" s="107">
        <v>2</v>
      </c>
      <c r="H9" s="107" t="s">
        <v>316</v>
      </c>
      <c r="I9" s="107" t="s">
        <v>317</v>
      </c>
      <c r="J9" s="108">
        <v>43770</v>
      </c>
      <c r="K9" s="104"/>
      <c r="L9" s="104"/>
      <c r="M9" s="104"/>
      <c r="N9" s="104"/>
    </row>
    <row r="10" spans="2:14" ht="14.25" customHeight="1">
      <c r="B10" s="107">
        <v>4</v>
      </c>
      <c r="C10" s="107" t="s">
        <v>323</v>
      </c>
      <c r="D10" s="107">
        <v>23</v>
      </c>
      <c r="E10" s="107" t="s">
        <v>315</v>
      </c>
      <c r="F10" s="104"/>
      <c r="G10" s="107">
        <v>2</v>
      </c>
      <c r="H10" s="107" t="s">
        <v>316</v>
      </c>
      <c r="I10" s="107" t="s">
        <v>324</v>
      </c>
      <c r="J10" s="108">
        <v>43772</v>
      </c>
      <c r="K10" s="104"/>
      <c r="L10" s="104"/>
      <c r="M10" s="104"/>
      <c r="N10" s="104"/>
    </row>
    <row r="11" spans="2:14" ht="14.25" customHeight="1">
      <c r="B11" s="107">
        <v>5</v>
      </c>
      <c r="C11" s="107" t="s">
        <v>325</v>
      </c>
      <c r="D11" s="107">
        <v>34</v>
      </c>
      <c r="E11" s="107" t="s">
        <v>315</v>
      </c>
      <c r="F11" s="104"/>
      <c r="G11" s="107">
        <v>2</v>
      </c>
      <c r="H11" s="107" t="s">
        <v>320</v>
      </c>
      <c r="I11" s="107" t="s">
        <v>326</v>
      </c>
      <c r="J11" s="108">
        <v>43797</v>
      </c>
      <c r="K11" s="104"/>
      <c r="L11" s="104"/>
      <c r="M11" s="104"/>
      <c r="N11" s="104"/>
    </row>
    <row r="12" spans="2:14" ht="14.25" customHeight="1">
      <c r="B12" s="107">
        <v>6</v>
      </c>
      <c r="C12" s="107" t="s">
        <v>327</v>
      </c>
      <c r="D12" s="107">
        <v>32</v>
      </c>
      <c r="E12" s="107" t="s">
        <v>328</v>
      </c>
      <c r="F12" s="104"/>
      <c r="G12" s="107">
        <v>2</v>
      </c>
      <c r="H12" s="107" t="s">
        <v>329</v>
      </c>
      <c r="I12" s="107" t="s">
        <v>321</v>
      </c>
      <c r="J12" s="108">
        <v>43800</v>
      </c>
      <c r="K12" s="104"/>
      <c r="L12" s="104"/>
      <c r="M12" s="104"/>
      <c r="N12" s="104"/>
    </row>
    <row r="13" spans="2:14" ht="14.25" customHeight="1">
      <c r="B13" s="104"/>
      <c r="C13" s="104"/>
      <c r="D13" s="104"/>
      <c r="E13" s="104"/>
      <c r="F13" s="104"/>
      <c r="G13" s="107">
        <v>2</v>
      </c>
      <c r="H13" s="107" t="s">
        <v>316</v>
      </c>
      <c r="I13" s="107" t="s">
        <v>317</v>
      </c>
      <c r="J13" s="108">
        <v>43743</v>
      </c>
      <c r="K13" s="104"/>
      <c r="L13" s="104"/>
      <c r="M13" s="104"/>
      <c r="N13" s="104"/>
    </row>
    <row r="14" spans="2:14" ht="14.25" customHeight="1">
      <c r="B14" s="104"/>
      <c r="C14" s="104"/>
      <c r="D14" s="104"/>
      <c r="E14" s="104"/>
      <c r="F14" s="104"/>
      <c r="G14" s="107">
        <v>2</v>
      </c>
      <c r="H14" s="107" t="s">
        <v>316</v>
      </c>
      <c r="I14" s="107" t="s">
        <v>317</v>
      </c>
      <c r="J14" s="108">
        <v>43709</v>
      </c>
      <c r="K14" s="104"/>
      <c r="L14" s="104"/>
      <c r="M14" s="104"/>
      <c r="N14" s="104"/>
    </row>
    <row r="15" spans="2:14" ht="14.25" customHeight="1">
      <c r="B15" s="104"/>
      <c r="C15" s="104"/>
      <c r="D15" s="104"/>
      <c r="E15" s="104"/>
      <c r="F15" s="104"/>
      <c r="G15" s="107">
        <v>2</v>
      </c>
      <c r="H15" s="107" t="s">
        <v>329</v>
      </c>
      <c r="I15" s="107" t="s">
        <v>326</v>
      </c>
      <c r="J15" s="108">
        <v>43773</v>
      </c>
      <c r="K15" s="104"/>
      <c r="L15" s="104"/>
      <c r="M15" s="104"/>
      <c r="N15" s="104"/>
    </row>
    <row r="16" spans="2:14" ht="14.25" customHeight="1">
      <c r="B16" s="104"/>
      <c r="C16" s="104"/>
      <c r="D16" s="104"/>
      <c r="E16" s="104"/>
      <c r="F16" s="104"/>
      <c r="G16" s="104"/>
      <c r="H16" s="104"/>
      <c r="I16" s="104"/>
      <c r="J16" s="104"/>
      <c r="K16" s="104"/>
      <c r="L16" s="104"/>
      <c r="M16" s="104"/>
      <c r="N16" s="104"/>
    </row>
    <row r="17" spans="2:14" ht="14.25" customHeight="1">
      <c r="B17" s="104"/>
      <c r="C17" s="104"/>
      <c r="D17" s="104"/>
      <c r="E17" s="104"/>
      <c r="F17" s="104"/>
      <c r="G17" s="104"/>
      <c r="H17" s="104"/>
      <c r="I17" s="104"/>
      <c r="J17" s="104"/>
      <c r="K17" s="104"/>
      <c r="L17" s="104"/>
      <c r="M17" s="104"/>
      <c r="N17" s="104"/>
    </row>
    <row r="18" spans="2:14" ht="14.25" customHeight="1">
      <c r="B18" s="105" t="s">
        <v>330</v>
      </c>
      <c r="C18" s="105" t="s">
        <v>331</v>
      </c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</row>
    <row r="19" spans="2:14" ht="14.25" customHeight="1">
      <c r="B19" s="104" t="s">
        <v>332</v>
      </c>
      <c r="C19" s="104"/>
      <c r="D19" s="104" t="s">
        <v>333</v>
      </c>
      <c r="E19" s="104"/>
      <c r="F19" s="104"/>
      <c r="G19" s="104"/>
      <c r="H19" s="104"/>
      <c r="I19" s="104"/>
      <c r="J19" s="104"/>
      <c r="K19" s="104"/>
      <c r="L19" s="104"/>
      <c r="M19" s="104"/>
      <c r="N19" s="104"/>
    </row>
    <row r="20" spans="2:14" ht="14.25" customHeight="1">
      <c r="B20" s="104"/>
      <c r="C20" s="104" t="s">
        <v>334</v>
      </c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</row>
    <row r="21" spans="2:14" ht="14.25" customHeight="1">
      <c r="B21" s="104"/>
      <c r="C21" s="104" t="s">
        <v>335</v>
      </c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</row>
    <row r="22" spans="2:14" ht="14.25" customHeight="1">
      <c r="B22" s="104"/>
      <c r="C22" s="104" t="s">
        <v>336</v>
      </c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4"/>
    </row>
    <row r="23" spans="2:14" ht="14.25" customHeight="1"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04"/>
    </row>
    <row r="24" spans="2:14" ht="12" customHeight="1"/>
    <row r="25" spans="2:14" ht="12" customHeight="1"/>
    <row r="26" spans="2:14" ht="12" customHeight="1"/>
    <row r="27" spans="2:14" ht="12" customHeight="1"/>
    <row r="28" spans="2:14" ht="12" customHeight="1"/>
    <row r="29" spans="2:14" ht="12" customHeight="1"/>
    <row r="30" spans="2:14" ht="12" customHeight="1"/>
    <row r="31" spans="2:14" ht="12" customHeight="1"/>
    <row r="32" spans="2:14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Instructions</vt:lpstr>
      <vt:lpstr>Question1</vt:lpstr>
      <vt:lpstr>Question2</vt:lpstr>
      <vt:lpstr>Question3 </vt:lpstr>
      <vt:lpstr>Question4</vt:lpstr>
      <vt:lpstr>Question 5 </vt:lpstr>
      <vt:lpstr>Question6 </vt:lpstr>
      <vt:lpstr>Question7 </vt:lpstr>
      <vt:lpstr>Question 8</vt:lpstr>
      <vt:lpstr>Question 9</vt:lpstr>
      <vt:lpstr>'Question 5 '!Extract</vt:lpstr>
      <vt:lpstr>Question1!Extract</vt:lpstr>
      <vt:lpstr>Grades</vt:lpstr>
      <vt:lpstr>Number_mailed</vt:lpstr>
      <vt:lpstr>StartDay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 Kushwah</cp:lastModifiedBy>
  <dcterms:modified xsi:type="dcterms:W3CDTF">2021-01-23T15:57:39Z</dcterms:modified>
</cp:coreProperties>
</file>