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autoCompressPictures="0" defaultThemeVersion="124226"/>
  <bookViews>
    <workbookView xWindow="1485" yWindow="915" windowWidth="21720" windowHeight="13620"/>
  </bookViews>
  <sheets>
    <sheet name="Summary" sheetId="4" r:id="rId1"/>
    <sheet name="GIS" sheetId="1" r:id="rId2"/>
    <sheet name="LG" sheetId="2" r:id="rId3"/>
    <sheet name="不良中英對比" sheetId="3" r:id="rId4"/>
  </sheets>
  <definedNames>
    <definedName name="_xlnm._FilterDatabase" localSheetId="1" hidden="1">GIS!$A$2:$AQ$2</definedName>
    <definedName name="_xlnm._FilterDatabase" localSheetId="2" hidden="1">LG!#REF!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259" i="1"/>
  <c r="AQ260"/>
  <c r="AQ261"/>
  <c r="AQ262"/>
  <c r="AQ258"/>
  <c r="AQ257"/>
  <c r="AQ256"/>
  <c r="AQ255"/>
  <c r="AQ254"/>
  <c r="AQ253"/>
  <c r="AQ252"/>
  <c r="AQ251"/>
  <c r="AQ250"/>
  <c r="AQ249"/>
  <c r="AQ248"/>
  <c r="AQ237"/>
  <c r="AQ238"/>
  <c r="AQ239"/>
  <c r="AQ240"/>
  <c r="AQ241"/>
  <c r="AQ242"/>
  <c r="AQ243"/>
  <c r="AQ244"/>
  <c r="AQ245"/>
  <c r="AQ246"/>
  <c r="AQ247"/>
  <c r="AQ225"/>
  <c r="AQ226"/>
  <c r="AQ227"/>
  <c r="AQ228"/>
  <c r="AQ229"/>
  <c r="AQ230"/>
  <c r="AQ231"/>
  <c r="AQ232"/>
  <c r="AQ233"/>
  <c r="AQ234"/>
  <c r="AQ235"/>
  <c r="AQ236"/>
  <c r="H226"/>
  <c r="H233"/>
  <c r="H262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AQ224"/>
  <c r="AQ223"/>
  <c r="AQ222"/>
  <c r="AQ221"/>
  <c r="AQ220"/>
  <c r="AQ219"/>
  <c r="AQ218"/>
  <c r="AQ217"/>
  <c r="AQ216"/>
  <c r="AQ215"/>
  <c r="AQ214"/>
  <c r="AQ213"/>
  <c r="Q213"/>
  <c r="R213"/>
  <c r="S213"/>
  <c r="T213"/>
  <c r="Q214"/>
  <c r="R214"/>
  <c r="S214"/>
  <c r="T214"/>
  <c r="Q215"/>
  <c r="R215"/>
  <c r="S215"/>
  <c r="T215"/>
  <c r="Q216"/>
  <c r="R216"/>
  <c r="S216"/>
  <c r="T216"/>
  <c r="Q217"/>
  <c r="R217"/>
  <c r="S217"/>
  <c r="T217"/>
  <c r="Q218"/>
  <c r="R218"/>
  <c r="S218"/>
  <c r="T218"/>
  <c r="Q219"/>
  <c r="R219"/>
  <c r="S219"/>
  <c r="T219"/>
  <c r="Q220"/>
  <c r="R220"/>
  <c r="S220"/>
  <c r="T220"/>
  <c r="Q221"/>
  <c r="R221"/>
  <c r="S221"/>
  <c r="T221"/>
  <c r="Q222"/>
  <c r="R222"/>
  <c r="S222"/>
  <c r="T222"/>
  <c r="Q223"/>
  <c r="R223"/>
  <c r="S223"/>
  <c r="T223"/>
  <c r="Q224"/>
  <c r="R224"/>
  <c r="S224"/>
  <c r="T224"/>
  <c r="Q225"/>
  <c r="R225"/>
  <c r="S225"/>
  <c r="H225" s="1"/>
  <c r="T225"/>
  <c r="Q226"/>
  <c r="R226"/>
  <c r="S226"/>
  <c r="T226"/>
  <c r="Q227"/>
  <c r="R227"/>
  <c r="S227"/>
  <c r="H227" s="1"/>
  <c r="T227"/>
  <c r="Q228"/>
  <c r="R228"/>
  <c r="S228"/>
  <c r="H228" s="1"/>
  <c r="T228"/>
  <c r="Q229"/>
  <c r="R229"/>
  <c r="S229"/>
  <c r="H229" s="1"/>
  <c r="T229"/>
  <c r="Q230"/>
  <c r="R230"/>
  <c r="S230"/>
  <c r="H230" s="1"/>
  <c r="T230"/>
  <c r="Q231"/>
  <c r="R231"/>
  <c r="S231"/>
  <c r="H231" s="1"/>
  <c r="T231"/>
  <c r="Q232"/>
  <c r="R232"/>
  <c r="S232"/>
  <c r="H232" s="1"/>
  <c r="T232"/>
  <c r="Q233"/>
  <c r="R233"/>
  <c r="S233"/>
  <c r="T233"/>
  <c r="Q234"/>
  <c r="R234"/>
  <c r="S234"/>
  <c r="H234" s="1"/>
  <c r="T234"/>
  <c r="Q235"/>
  <c r="R235"/>
  <c r="S235"/>
  <c r="H235" s="1"/>
  <c r="T235"/>
  <c r="Q236"/>
  <c r="R236"/>
  <c r="S236"/>
  <c r="H236" s="1"/>
  <c r="T236"/>
  <c r="Q237"/>
  <c r="R237"/>
  <c r="S237"/>
  <c r="H237" s="1"/>
  <c r="T237"/>
  <c r="Q238"/>
  <c r="R238"/>
  <c r="S238"/>
  <c r="H238" s="1"/>
  <c r="T238"/>
  <c r="Q239"/>
  <c r="R239"/>
  <c r="S239"/>
  <c r="H239" s="1"/>
  <c r="T239"/>
  <c r="Q240"/>
  <c r="R240"/>
  <c r="S240"/>
  <c r="H240" s="1"/>
  <c r="T240"/>
  <c r="Q241"/>
  <c r="R241"/>
  <c r="S241"/>
  <c r="H241" s="1"/>
  <c r="T241"/>
  <c r="Q242"/>
  <c r="R242"/>
  <c r="S242"/>
  <c r="H242" s="1"/>
  <c r="T242"/>
  <c r="Q243"/>
  <c r="R243"/>
  <c r="S243"/>
  <c r="H243" s="1"/>
  <c r="T243"/>
  <c r="Q244"/>
  <c r="R244"/>
  <c r="S244"/>
  <c r="H244" s="1"/>
  <c r="T244"/>
  <c r="Q245"/>
  <c r="R245"/>
  <c r="S245"/>
  <c r="H245" s="1"/>
  <c r="T245"/>
  <c r="Q246"/>
  <c r="R246"/>
  <c r="S246"/>
  <c r="H246" s="1"/>
  <c r="T246"/>
  <c r="Q247"/>
  <c r="R247"/>
  <c r="S247"/>
  <c r="H247" s="1"/>
  <c r="T247"/>
  <c r="Q248"/>
  <c r="R248"/>
  <c r="S248"/>
  <c r="H248" s="1"/>
  <c r="T248"/>
  <c r="Q249"/>
  <c r="R249"/>
  <c r="S249"/>
  <c r="H249" s="1"/>
  <c r="T249"/>
  <c r="Q250"/>
  <c r="R250"/>
  <c r="S250"/>
  <c r="H250" s="1"/>
  <c r="T250"/>
  <c r="Q251"/>
  <c r="R251"/>
  <c r="S251"/>
  <c r="H251" s="1"/>
  <c r="T251"/>
  <c r="Q252"/>
  <c r="R252"/>
  <c r="S252"/>
  <c r="H252" s="1"/>
  <c r="T252"/>
  <c r="Q253"/>
  <c r="R253"/>
  <c r="S253"/>
  <c r="H253" s="1"/>
  <c r="T253"/>
  <c r="Q254"/>
  <c r="R254"/>
  <c r="S254"/>
  <c r="H254" s="1"/>
  <c r="T254"/>
  <c r="Q255"/>
  <c r="R255"/>
  <c r="S255"/>
  <c r="H255" s="1"/>
  <c r="T255"/>
  <c r="Q256"/>
  <c r="R256"/>
  <c r="S256"/>
  <c r="H256" s="1"/>
  <c r="T256"/>
  <c r="Q257"/>
  <c r="R257"/>
  <c r="S257"/>
  <c r="H257" s="1"/>
  <c r="T257"/>
  <c r="Q258"/>
  <c r="R258"/>
  <c r="S258"/>
  <c r="H258" s="1"/>
  <c r="T258"/>
  <c r="Q259"/>
  <c r="R259"/>
  <c r="S259"/>
  <c r="H259" s="1"/>
  <c r="T259"/>
  <c r="Q260"/>
  <c r="R260"/>
  <c r="S260"/>
  <c r="H260" s="1"/>
  <c r="T260"/>
  <c r="Q261"/>
  <c r="R261"/>
  <c r="S261"/>
  <c r="H261" s="1"/>
  <c r="T261"/>
  <c r="Q262"/>
  <c r="R262"/>
  <c r="S262"/>
  <c r="T262"/>
  <c r="AQ206"/>
  <c r="AQ207"/>
  <c r="AQ205"/>
  <c r="AQ204"/>
  <c r="AQ203"/>
  <c r="AQ202"/>
  <c r="AQ201"/>
  <c r="AQ200"/>
  <c r="AQ199"/>
  <c r="AQ198"/>
  <c r="AQ197"/>
  <c r="AQ196"/>
  <c r="AQ195"/>
  <c r="AQ194"/>
  <c r="AQ193"/>
  <c r="AQ192"/>
  <c r="AQ191"/>
  <c r="AQ190"/>
  <c r="AQ189"/>
  <c r="AQ188"/>
  <c r="AQ187"/>
  <c r="AQ177"/>
  <c r="AQ178"/>
  <c r="AQ179"/>
  <c r="AQ180"/>
  <c r="AQ181"/>
  <c r="AQ182"/>
  <c r="AQ183"/>
  <c r="AQ184"/>
  <c r="AQ185"/>
  <c r="AQ186"/>
  <c r="AQ176"/>
  <c r="AQ175"/>
  <c r="AQ174"/>
  <c r="AQ173"/>
  <c r="AQ172"/>
  <c r="AQ171"/>
  <c r="AQ170"/>
  <c r="AQ169"/>
  <c r="AQ168"/>
  <c r="AQ167"/>
  <c r="AQ166"/>
  <c r="AQ165"/>
  <c r="AQ164"/>
  <c r="AQ163"/>
  <c r="AQ162"/>
  <c r="AQ161"/>
  <c r="AQ160"/>
  <c r="AQ159"/>
  <c r="AQ158"/>
  <c r="AQ157"/>
  <c r="AQ156"/>
  <c r="AQ155"/>
  <c r="AQ154"/>
  <c r="AQ153"/>
  <c r="AQ152"/>
  <c r="AQ151"/>
  <c r="AQ150"/>
  <c r="AQ149"/>
  <c r="AQ148"/>
  <c r="AQ147"/>
  <c r="AQ144"/>
  <c r="AQ145"/>
  <c r="AQ146"/>
  <c r="AQ143"/>
  <c r="AQ142"/>
  <c r="AQ141"/>
  <c r="AQ140"/>
  <c r="AQ139"/>
  <c r="AQ138"/>
  <c r="AQ137"/>
  <c r="AQ136"/>
  <c r="AQ135"/>
  <c r="AQ134"/>
  <c r="AQ133"/>
  <c r="AQ132"/>
  <c r="AQ131"/>
  <c r="AQ130"/>
  <c r="AQ117"/>
  <c r="AQ118"/>
  <c r="AQ119"/>
  <c r="AQ120"/>
  <c r="AQ121"/>
  <c r="AQ122"/>
  <c r="AQ123"/>
  <c r="AQ124"/>
  <c r="AQ125"/>
  <c r="AQ126"/>
  <c r="AQ127"/>
  <c r="AQ128"/>
  <c r="AQ129"/>
  <c r="AQ101"/>
  <c r="AQ102"/>
  <c r="AQ103"/>
  <c r="AQ104"/>
  <c r="AQ105"/>
  <c r="AQ106"/>
  <c r="AQ107"/>
  <c r="AQ108"/>
  <c r="AQ109"/>
  <c r="AQ110"/>
  <c r="AQ111"/>
  <c r="AQ112"/>
  <c r="AQ113"/>
  <c r="AQ114"/>
  <c r="AQ115"/>
  <c r="AQ116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34"/>
  <c r="AQ35"/>
  <c r="AQ36"/>
  <c r="AQ37"/>
  <c r="AQ38"/>
  <c r="AQ39"/>
  <c r="AQ40"/>
  <c r="AQ41"/>
  <c r="AQ42"/>
  <c r="AQ33"/>
  <c r="AQ32"/>
  <c r="AQ31"/>
  <c r="AQ30"/>
  <c r="AQ29"/>
  <c r="Q205"/>
  <c r="R205"/>
  <c r="S205"/>
  <c r="T205"/>
  <c r="Q206"/>
  <c r="R206"/>
  <c r="S206"/>
  <c r="T206"/>
  <c r="Q207"/>
  <c r="R207"/>
  <c r="S207"/>
  <c r="T207"/>
  <c r="Q208"/>
  <c r="R208"/>
  <c r="S208"/>
  <c r="T208"/>
  <c r="Q209"/>
  <c r="R209"/>
  <c r="S209"/>
  <c r="T209"/>
  <c r="Q210"/>
  <c r="R210"/>
  <c r="S210"/>
  <c r="T210"/>
  <c r="Q211"/>
  <c r="R211"/>
  <c r="S211"/>
  <c r="T211"/>
  <c r="Q212"/>
  <c r="R212"/>
  <c r="S212"/>
  <c r="T212"/>
  <c r="Q46"/>
  <c r="R46"/>
  <c r="S46"/>
  <c r="T46"/>
  <c r="Q47"/>
  <c r="R47"/>
  <c r="S47"/>
  <c r="T47"/>
  <c r="Q48"/>
  <c r="R48"/>
  <c r="S48"/>
  <c r="T48"/>
  <c r="Q49"/>
  <c r="R49"/>
  <c r="S49"/>
  <c r="T49"/>
  <c r="Q50"/>
  <c r="R50"/>
  <c r="S50"/>
  <c r="T50"/>
  <c r="Q51"/>
  <c r="R51"/>
  <c r="S51"/>
  <c r="T51"/>
  <c r="Q52"/>
  <c r="R52"/>
  <c r="S52"/>
  <c r="T52"/>
  <c r="Q53"/>
  <c r="R53"/>
  <c r="S53"/>
  <c r="T53"/>
  <c r="Q54"/>
  <c r="R54"/>
  <c r="S54"/>
  <c r="T54"/>
  <c r="Q55"/>
  <c r="R55"/>
  <c r="S55"/>
  <c r="T55"/>
  <c r="Q56"/>
  <c r="R56"/>
  <c r="S56"/>
  <c r="T56"/>
  <c r="Q57"/>
  <c r="R57"/>
  <c r="S57"/>
  <c r="T57"/>
  <c r="Q58"/>
  <c r="R58"/>
  <c r="S58"/>
  <c r="T58"/>
  <c r="Q59"/>
  <c r="R59"/>
  <c r="S59"/>
  <c r="T59"/>
  <c r="Q60"/>
  <c r="R60"/>
  <c r="S60"/>
  <c r="T60"/>
  <c r="Q61"/>
  <c r="R61"/>
  <c r="S61"/>
  <c r="T61"/>
  <c r="Q62"/>
  <c r="R62"/>
  <c r="S62"/>
  <c r="T62"/>
  <c r="Q63"/>
  <c r="R63"/>
  <c r="S63"/>
  <c r="T63"/>
  <c r="Q64"/>
  <c r="R64"/>
  <c r="S64"/>
  <c r="T64"/>
  <c r="Q65"/>
  <c r="R65"/>
  <c r="S65"/>
  <c r="T65"/>
  <c r="Q66"/>
  <c r="R66"/>
  <c r="S66"/>
  <c r="T66"/>
  <c r="Q67"/>
  <c r="R67"/>
  <c r="S67"/>
  <c r="T67"/>
  <c r="Q68"/>
  <c r="R68"/>
  <c r="S68"/>
  <c r="T68"/>
  <c r="Q69"/>
  <c r="R69"/>
  <c r="S69"/>
  <c r="T69"/>
  <c r="Q70"/>
  <c r="R70"/>
  <c r="S70"/>
  <c r="T70"/>
  <c r="Q71"/>
  <c r="R71"/>
  <c r="S71"/>
  <c r="T71"/>
  <c r="Q72"/>
  <c r="R72"/>
  <c r="S72"/>
  <c r="T72"/>
  <c r="Q73"/>
  <c r="R73"/>
  <c r="S73"/>
  <c r="T73"/>
  <c r="Q74"/>
  <c r="R74"/>
  <c r="S74"/>
  <c r="T74"/>
  <c r="Q75"/>
  <c r="R75"/>
  <c r="S75"/>
  <c r="T75"/>
  <c r="Q76"/>
  <c r="R76"/>
  <c r="S76"/>
  <c r="T76"/>
  <c r="Q77"/>
  <c r="R77"/>
  <c r="S77"/>
  <c r="T77"/>
  <c r="Q78"/>
  <c r="R78"/>
  <c r="S78"/>
  <c r="T78"/>
  <c r="Q79"/>
  <c r="R79"/>
  <c r="S79"/>
  <c r="T79"/>
  <c r="Q80"/>
  <c r="R80"/>
  <c r="S80"/>
  <c r="T80"/>
  <c r="Q81"/>
  <c r="R81"/>
  <c r="S81"/>
  <c r="T81"/>
  <c r="Q82"/>
  <c r="R82"/>
  <c r="S82"/>
  <c r="T82"/>
  <c r="Q83"/>
  <c r="R83"/>
  <c r="S83"/>
  <c r="T83"/>
  <c r="Q84"/>
  <c r="R84"/>
  <c r="S84"/>
  <c r="T84"/>
  <c r="Q85"/>
  <c r="R85"/>
  <c r="S85"/>
  <c r="T85"/>
  <c r="Q86"/>
  <c r="R86"/>
  <c r="S86"/>
  <c r="T86"/>
  <c r="Q87"/>
  <c r="R87"/>
  <c r="S87"/>
  <c r="T87"/>
  <c r="Q88"/>
  <c r="R88"/>
  <c r="S88"/>
  <c r="T88"/>
  <c r="Q89"/>
  <c r="R89"/>
  <c r="S89"/>
  <c r="T89"/>
  <c r="Q90"/>
  <c r="R90"/>
  <c r="S90"/>
  <c r="T90"/>
  <c r="Q91"/>
  <c r="R91"/>
  <c r="S91"/>
  <c r="T91"/>
  <c r="Q92"/>
  <c r="R92"/>
  <c r="S92"/>
  <c r="T92"/>
  <c r="Q93"/>
  <c r="R93"/>
  <c r="S93"/>
  <c r="T93"/>
  <c r="Q94"/>
  <c r="R94"/>
  <c r="S94"/>
  <c r="T94"/>
  <c r="Q95"/>
  <c r="R95"/>
  <c r="S95"/>
  <c r="T95"/>
  <c r="Q96"/>
  <c r="R96"/>
  <c r="S96"/>
  <c r="T96"/>
  <c r="Q97"/>
  <c r="R97"/>
  <c r="S97"/>
  <c r="T97"/>
  <c r="Q98"/>
  <c r="R98"/>
  <c r="S98"/>
  <c r="T98"/>
  <c r="Q99"/>
  <c r="R99"/>
  <c r="S99"/>
  <c r="T99"/>
  <c r="Q100"/>
  <c r="R100"/>
  <c r="S100"/>
  <c r="T100"/>
  <c r="Q101"/>
  <c r="R101"/>
  <c r="S101"/>
  <c r="T101"/>
  <c r="Q102"/>
  <c r="R102"/>
  <c r="S102"/>
  <c r="T102"/>
  <c r="Q103"/>
  <c r="R103"/>
  <c r="S103"/>
  <c r="T103"/>
  <c r="Q104"/>
  <c r="R104"/>
  <c r="S104"/>
  <c r="T104"/>
  <c r="Q105"/>
  <c r="R105"/>
  <c r="S105"/>
  <c r="T105"/>
  <c r="Q106"/>
  <c r="R106"/>
  <c r="S106"/>
  <c r="T106"/>
  <c r="Q107"/>
  <c r="R107"/>
  <c r="S107"/>
  <c r="T107"/>
  <c r="Q108"/>
  <c r="R108"/>
  <c r="S108"/>
  <c r="T108"/>
  <c r="Q109"/>
  <c r="R109"/>
  <c r="S109"/>
  <c r="T109"/>
  <c r="Q110"/>
  <c r="R110"/>
  <c r="S110"/>
  <c r="T110"/>
  <c r="Q111"/>
  <c r="R111"/>
  <c r="S111"/>
  <c r="T111"/>
  <c r="Q112"/>
  <c r="R112"/>
  <c r="S112"/>
  <c r="T112"/>
  <c r="Q113"/>
  <c r="R113"/>
  <c r="S113"/>
  <c r="T113"/>
  <c r="Q114"/>
  <c r="R114"/>
  <c r="S114"/>
  <c r="T114"/>
  <c r="Q115"/>
  <c r="R115"/>
  <c r="S115"/>
  <c r="T115"/>
  <c r="Q116"/>
  <c r="R116"/>
  <c r="S116"/>
  <c r="T116"/>
  <c r="Q117"/>
  <c r="R117"/>
  <c r="S117"/>
  <c r="T117"/>
  <c r="Q118"/>
  <c r="R118"/>
  <c r="S118"/>
  <c r="T118"/>
  <c r="Q119"/>
  <c r="R119"/>
  <c r="S119"/>
  <c r="T119"/>
  <c r="Q120"/>
  <c r="R120"/>
  <c r="S120"/>
  <c r="T120"/>
  <c r="Q121"/>
  <c r="R121"/>
  <c r="S121"/>
  <c r="T121"/>
  <c r="Q122"/>
  <c r="R122"/>
  <c r="S122"/>
  <c r="T122"/>
  <c r="Q123"/>
  <c r="R123"/>
  <c r="S123"/>
  <c r="T123"/>
  <c r="Q124"/>
  <c r="R124"/>
  <c r="S124"/>
  <c r="T124"/>
  <c r="Q125"/>
  <c r="R125"/>
  <c r="S125"/>
  <c r="T125"/>
  <c r="Q126"/>
  <c r="R126"/>
  <c r="S126"/>
  <c r="T126"/>
  <c r="Q127"/>
  <c r="R127"/>
  <c r="S127"/>
  <c r="T127"/>
  <c r="Q128"/>
  <c r="R128"/>
  <c r="S128"/>
  <c r="T128"/>
  <c r="Q129"/>
  <c r="R129"/>
  <c r="S129"/>
  <c r="T129"/>
  <c r="Q130"/>
  <c r="R130"/>
  <c r="S130"/>
  <c r="T130"/>
  <c r="Q131"/>
  <c r="R131"/>
  <c r="S131"/>
  <c r="T131"/>
  <c r="Q132"/>
  <c r="R132"/>
  <c r="S132"/>
  <c r="T132"/>
  <c r="Q133"/>
  <c r="R133"/>
  <c r="S133"/>
  <c r="T133"/>
  <c r="Q134"/>
  <c r="R134"/>
  <c r="S134"/>
  <c r="T134"/>
  <c r="Q135"/>
  <c r="R135"/>
  <c r="S135"/>
  <c r="T135"/>
  <c r="Q136"/>
  <c r="R136"/>
  <c r="S136"/>
  <c r="T136"/>
  <c r="Q137"/>
  <c r="R137"/>
  <c r="S137"/>
  <c r="T137"/>
  <c r="Q138"/>
  <c r="R138"/>
  <c r="S138"/>
  <c r="T138"/>
  <c r="Q139"/>
  <c r="R139"/>
  <c r="S139"/>
  <c r="T139"/>
  <c r="Q140"/>
  <c r="R140"/>
  <c r="S140"/>
  <c r="T140"/>
  <c r="Q141"/>
  <c r="R141"/>
  <c r="S141"/>
  <c r="T141"/>
  <c r="Q142"/>
  <c r="R142"/>
  <c r="S142"/>
  <c r="T142"/>
  <c r="Q143"/>
  <c r="R143"/>
  <c r="S143"/>
  <c r="T143"/>
  <c r="Q144"/>
  <c r="R144"/>
  <c r="S144"/>
  <c r="T144"/>
  <c r="Q145"/>
  <c r="R145"/>
  <c r="S145"/>
  <c r="T145"/>
  <c r="Q146"/>
  <c r="R146"/>
  <c r="S146"/>
  <c r="T146"/>
  <c r="Q147"/>
  <c r="R147"/>
  <c r="S147"/>
  <c r="T147"/>
  <c r="Q148"/>
  <c r="R148"/>
  <c r="S148"/>
  <c r="T148"/>
  <c r="Q149"/>
  <c r="R149"/>
  <c r="S149"/>
  <c r="T149"/>
  <c r="Q150"/>
  <c r="R150"/>
  <c r="S150"/>
  <c r="T150"/>
  <c r="Q151"/>
  <c r="R151"/>
  <c r="S151"/>
  <c r="T151"/>
  <c r="Q152"/>
  <c r="R152"/>
  <c r="S152"/>
  <c r="T152"/>
  <c r="Q153"/>
  <c r="R153"/>
  <c r="S153"/>
  <c r="T153"/>
  <c r="Q154"/>
  <c r="R154"/>
  <c r="S154"/>
  <c r="T154"/>
  <c r="Q155"/>
  <c r="R155"/>
  <c r="S155"/>
  <c r="T155"/>
  <c r="Q156"/>
  <c r="R156"/>
  <c r="S156"/>
  <c r="T156"/>
  <c r="Q157"/>
  <c r="R157"/>
  <c r="S157"/>
  <c r="T157"/>
  <c r="Q158"/>
  <c r="R158"/>
  <c r="S158"/>
  <c r="T158"/>
  <c r="Q159"/>
  <c r="R159"/>
  <c r="S159"/>
  <c r="T159"/>
  <c r="Q160"/>
  <c r="R160"/>
  <c r="S160"/>
  <c r="T160"/>
  <c r="Q161"/>
  <c r="R161"/>
  <c r="S161"/>
  <c r="T161"/>
  <c r="Q162"/>
  <c r="R162"/>
  <c r="S162"/>
  <c r="T162"/>
  <c r="Q163"/>
  <c r="R163"/>
  <c r="S163"/>
  <c r="T163"/>
  <c r="Q164"/>
  <c r="R164"/>
  <c r="S164"/>
  <c r="T164"/>
  <c r="Q165"/>
  <c r="R165"/>
  <c r="S165"/>
  <c r="T165"/>
  <c r="Q166"/>
  <c r="R166"/>
  <c r="S166"/>
  <c r="T166"/>
  <c r="Q167"/>
  <c r="R167"/>
  <c r="S167"/>
  <c r="T167"/>
  <c r="Q168"/>
  <c r="R168"/>
  <c r="S168"/>
  <c r="T168"/>
  <c r="Q169"/>
  <c r="R169"/>
  <c r="S169"/>
  <c r="T169"/>
  <c r="Q170"/>
  <c r="R170"/>
  <c r="S170"/>
  <c r="T170"/>
  <c r="Q171"/>
  <c r="R171"/>
  <c r="S171"/>
  <c r="T171"/>
  <c r="Q172"/>
  <c r="R172"/>
  <c r="S172"/>
  <c r="T172"/>
  <c r="Q173"/>
  <c r="R173"/>
  <c r="S173"/>
  <c r="T173"/>
  <c r="Q174"/>
  <c r="R174"/>
  <c r="S174"/>
  <c r="T174"/>
  <c r="Q175"/>
  <c r="R175"/>
  <c r="S175"/>
  <c r="T175"/>
  <c r="Q176"/>
  <c r="R176"/>
  <c r="S176"/>
  <c r="T176"/>
  <c r="Q177"/>
  <c r="R177"/>
  <c r="S177"/>
  <c r="T177"/>
  <c r="Q178"/>
  <c r="R178"/>
  <c r="S178"/>
  <c r="T178"/>
  <c r="Q179"/>
  <c r="R179"/>
  <c r="S179"/>
  <c r="T179"/>
  <c r="Q180"/>
  <c r="R180"/>
  <c r="S180"/>
  <c r="T180"/>
  <c r="Q181"/>
  <c r="R181"/>
  <c r="S181"/>
  <c r="T181"/>
  <c r="Q182"/>
  <c r="R182"/>
  <c r="S182"/>
  <c r="T182"/>
  <c r="Q183"/>
  <c r="R183"/>
  <c r="S183"/>
  <c r="T183"/>
  <c r="Q184"/>
  <c r="R184"/>
  <c r="S184"/>
  <c r="T184"/>
  <c r="Q185"/>
  <c r="R185"/>
  <c r="S185"/>
  <c r="T185"/>
  <c r="Q186"/>
  <c r="R186"/>
  <c r="S186"/>
  <c r="T186"/>
  <c r="Q187"/>
  <c r="R187"/>
  <c r="S187"/>
  <c r="T187"/>
  <c r="Q188"/>
  <c r="R188"/>
  <c r="S188"/>
  <c r="T188"/>
  <c r="Q189"/>
  <c r="R189"/>
  <c r="S189"/>
  <c r="T189"/>
  <c r="Q190"/>
  <c r="R190"/>
  <c r="S190"/>
  <c r="T190"/>
  <c r="Q191"/>
  <c r="R191"/>
  <c r="S191"/>
  <c r="T191"/>
  <c r="Q192"/>
  <c r="R192"/>
  <c r="S192"/>
  <c r="T192"/>
  <c r="Q193"/>
  <c r="R193"/>
  <c r="S193"/>
  <c r="T193"/>
  <c r="Q194"/>
  <c r="R194"/>
  <c r="S194"/>
  <c r="T194"/>
  <c r="Q195"/>
  <c r="R195"/>
  <c r="S195"/>
  <c r="T195"/>
  <c r="Q196"/>
  <c r="R196"/>
  <c r="S196"/>
  <c r="T196"/>
  <c r="Q197"/>
  <c r="R197"/>
  <c r="S197"/>
  <c r="T197"/>
  <c r="Q198"/>
  <c r="R198"/>
  <c r="S198"/>
  <c r="T198"/>
  <c r="Q199"/>
  <c r="R199"/>
  <c r="S199"/>
  <c r="T199"/>
  <c r="Q200"/>
  <c r="R200"/>
  <c r="S200"/>
  <c r="T200"/>
  <c r="Q201"/>
  <c r="R201"/>
  <c r="S201"/>
  <c r="T201"/>
  <c r="Q202"/>
  <c r="R202"/>
  <c r="S202"/>
  <c r="T202"/>
  <c r="Q203"/>
  <c r="R203"/>
  <c r="S203"/>
  <c r="T203"/>
  <c r="Q204"/>
  <c r="R204"/>
  <c r="S204"/>
  <c r="T204"/>
  <c r="Q29"/>
  <c r="R29"/>
  <c r="S29"/>
  <c r="T29"/>
  <c r="Q30"/>
  <c r="R30"/>
  <c r="S30"/>
  <c r="T30"/>
  <c r="Q31"/>
  <c r="R31"/>
  <c r="S31"/>
  <c r="T31"/>
  <c r="Q32"/>
  <c r="R32"/>
  <c r="S32"/>
  <c r="T32"/>
  <c r="Q33"/>
  <c r="R33"/>
  <c r="S33"/>
  <c r="T33"/>
  <c r="Q34"/>
  <c r="R34"/>
  <c r="S34"/>
  <c r="T34"/>
  <c r="Q35"/>
  <c r="R35"/>
  <c r="S35"/>
  <c r="T35"/>
  <c r="Q36"/>
  <c r="R36"/>
  <c r="S36"/>
  <c r="T36"/>
  <c r="Q37"/>
  <c r="R37"/>
  <c r="S37"/>
  <c r="T37"/>
  <c r="Q38"/>
  <c r="R38"/>
  <c r="S38"/>
  <c r="T38"/>
  <c r="Q39"/>
  <c r="R39"/>
  <c r="S39"/>
  <c r="T39"/>
  <c r="Q40"/>
  <c r="R40"/>
  <c r="S40"/>
  <c r="T40"/>
  <c r="Q41"/>
  <c r="R41"/>
  <c r="S41"/>
  <c r="T41"/>
  <c r="Q42"/>
  <c r="R42"/>
  <c r="S42"/>
  <c r="T42"/>
  <c r="Q43"/>
  <c r="R43"/>
  <c r="S43"/>
  <c r="T43"/>
  <c r="Q44"/>
  <c r="R44"/>
  <c r="S44"/>
  <c r="T44"/>
  <c r="Q45"/>
  <c r="R45"/>
  <c r="S45"/>
  <c r="T45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S4"/>
  <c r="H4"/>
  <c r="S5"/>
  <c r="H5"/>
  <c r="S6"/>
  <c r="H6"/>
  <c r="S7"/>
  <c r="H7"/>
  <c r="S8"/>
  <c r="H8"/>
  <c r="S9"/>
  <c r="H9"/>
  <c r="S10"/>
  <c r="H10"/>
  <c r="S11"/>
  <c r="H11"/>
  <c r="S12"/>
  <c r="H12"/>
  <c r="S13"/>
  <c r="H13"/>
  <c r="S14"/>
  <c r="H14"/>
  <c r="S15"/>
  <c r="H15"/>
  <c r="S16"/>
  <c r="H16"/>
  <c r="S17"/>
  <c r="H17"/>
  <c r="S18"/>
  <c r="H18"/>
  <c r="S19"/>
  <c r="H19"/>
  <c r="S20"/>
  <c r="H20"/>
  <c r="S21"/>
  <c r="H21"/>
  <c r="S22"/>
  <c r="H22"/>
  <c r="S23"/>
  <c r="H23"/>
  <c r="S24"/>
  <c r="H24"/>
  <c r="S25"/>
  <c r="H25"/>
  <c r="S26"/>
  <c r="H26"/>
  <c r="S27"/>
  <c r="H27"/>
  <c r="S28"/>
  <c r="H28"/>
  <c r="S3"/>
  <c r="H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T3"/>
  <c r="R3"/>
  <c r="Q3"/>
  <c r="AQ3" i="2"/>
  <c r="R3"/>
  <c r="T3"/>
  <c r="S3"/>
  <c r="H3"/>
  <c r="Q3"/>
</calcChain>
</file>

<file path=xl/sharedStrings.xml><?xml version="1.0" encoding="utf-8"?>
<sst xmlns="http://schemas.openxmlformats.org/spreadsheetml/2006/main" count="8841" uniqueCount="818">
  <si>
    <t>NO.</t>
    <phoneticPr fontId="1" type="noConversion"/>
  </si>
  <si>
    <t>Date</t>
  </si>
  <si>
    <t>Insp
Date</t>
    <phoneticPr fontId="1" type="noConversion"/>
  </si>
  <si>
    <t>D/N</t>
  </si>
  <si>
    <t>P/N</t>
  </si>
  <si>
    <t>CFG</t>
  </si>
  <si>
    <r>
      <rPr>
        <sz val="10"/>
        <color rgb="FFFF0000"/>
        <rFont val="新細明體"/>
        <family val="2"/>
        <charset val="136"/>
      </rPr>
      <t>批量</t>
    </r>
  </si>
  <si>
    <r>
      <t xml:space="preserve">SN 
</t>
    </r>
    <r>
      <rPr>
        <sz val="10"/>
        <color rgb="FFFF0000"/>
        <rFont val="新細明體"/>
        <family val="2"/>
        <charset val="136"/>
      </rPr>
      <t>位
數</t>
    </r>
    <phoneticPr fontId="1" type="noConversion"/>
  </si>
  <si>
    <t>EEE#</t>
  </si>
  <si>
    <t>IQC
Grade</t>
    <phoneticPr fontId="1" type="noConversion"/>
  </si>
  <si>
    <r>
      <rPr>
        <sz val="12"/>
        <color rgb="FFFF0000"/>
        <rFont val="新細明體"/>
        <family val="2"/>
        <charset val="136"/>
      </rPr>
      <t>劃等級
不良項</t>
    </r>
    <phoneticPr fontId="1" type="noConversion"/>
  </si>
  <si>
    <t>Current</t>
    <phoneticPr fontId="1" type="noConversion"/>
  </si>
  <si>
    <r>
      <t xml:space="preserve">Crater
</t>
    </r>
    <r>
      <rPr>
        <sz val="12"/>
        <color rgb="FFFF0000"/>
        <rFont val="新細明體"/>
        <family val="2"/>
        <charset val="136"/>
      </rPr>
      <t>（</t>
    </r>
    <r>
      <rPr>
        <sz val="12"/>
        <color rgb="FFFF0000"/>
        <rFont val="Calibri"/>
        <family val="2"/>
      </rPr>
      <t>MTDO)</t>
    </r>
    <phoneticPr fontId="1" type="noConversion"/>
  </si>
  <si>
    <t xml:space="preserve"> Sidrcar Flex 1 peeling</t>
  </si>
  <si>
    <t>B</t>
    <phoneticPr fontId="1" type="noConversion"/>
  </si>
  <si>
    <t>C</t>
    <phoneticPr fontId="1" type="noConversion"/>
  </si>
  <si>
    <t>White Spot</t>
  </si>
  <si>
    <t>BLU Scratch</t>
  </si>
  <si>
    <t>TM Crack</t>
  </si>
  <si>
    <t>B</t>
    <phoneticPr fontId="1" type="noConversion"/>
  </si>
  <si>
    <t>D</t>
    <phoneticPr fontId="1" type="noConversion"/>
  </si>
  <si>
    <t>Dark Dot</t>
  </si>
  <si>
    <t>No Dispay(only back light)</t>
  </si>
  <si>
    <t>AD</t>
  </si>
  <si>
    <t>SN</t>
  </si>
  <si>
    <r>
      <t xml:space="preserve">SN
</t>
    </r>
    <r>
      <rPr>
        <sz val="10"/>
        <color rgb="FFFF0000"/>
        <rFont val="新細明體"/>
        <family val="2"/>
        <charset val="136"/>
      </rPr>
      <t>位
數</t>
    </r>
    <phoneticPr fontId="1" type="noConversion"/>
  </si>
  <si>
    <t>Color</t>
    <phoneticPr fontId="1" type="noConversion"/>
  </si>
  <si>
    <t>Vendor</t>
    <phoneticPr fontId="1" type="noConversion"/>
  </si>
  <si>
    <r>
      <t>Cosmetic</t>
    </r>
    <r>
      <rPr>
        <b/>
        <sz val="12"/>
        <color rgb="FFFF0000"/>
        <rFont val="MS Gothic"/>
        <family val="3"/>
      </rPr>
      <t>①</t>
    </r>
    <phoneticPr fontId="13" type="noConversion"/>
  </si>
  <si>
    <r>
      <t xml:space="preserve">Cosmetic
</t>
    </r>
    <r>
      <rPr>
        <sz val="12"/>
        <color rgb="FFFF0000"/>
        <rFont val="新細明體"/>
        <family val="2"/>
        <charset val="136"/>
      </rPr>
      <t>②</t>
    </r>
    <phoneticPr fontId="1" type="noConversion"/>
  </si>
  <si>
    <t xml:space="preserve">FOS </t>
    <phoneticPr fontId="13" type="noConversion"/>
  </si>
  <si>
    <t>LCD-Uniformity(MP6)</t>
    <phoneticPr fontId="13" type="noConversion"/>
  </si>
  <si>
    <t>Flicker</t>
  </si>
  <si>
    <r>
      <t xml:space="preserve">Crater
</t>
    </r>
    <r>
      <rPr>
        <sz val="12"/>
        <color rgb="FFFF0000"/>
        <rFont val="新細明體"/>
        <family val="2"/>
        <charset val="136"/>
      </rPr>
      <t>（</t>
    </r>
    <r>
      <rPr>
        <sz val="12"/>
        <color rgb="FFFF0000"/>
        <rFont val="Calibri"/>
        <family val="2"/>
      </rPr>
      <t>MTDO)</t>
    </r>
  </si>
  <si>
    <t>Ink F/M</t>
  </si>
  <si>
    <t>P/F</t>
  </si>
  <si>
    <t>C</t>
    <phoneticPr fontId="1" type="noConversion"/>
  </si>
  <si>
    <t>Grape flex liner Missing</t>
    <phoneticPr fontId="1" type="noConversion"/>
  </si>
  <si>
    <t>Grape flex F2F peeling</t>
    <phoneticPr fontId="1" type="noConversion"/>
  </si>
  <si>
    <t>INK missing</t>
    <phoneticPr fontId="1" type="noConversion"/>
  </si>
  <si>
    <t>Slant  Mura</t>
  </si>
  <si>
    <t>Grape inside scratch</t>
  </si>
  <si>
    <t>White Dot</t>
  </si>
  <si>
    <t>Grape outside scratch</t>
  </si>
  <si>
    <t>SN Label unclear</t>
  </si>
  <si>
    <t>Flicker(FOS)</t>
  </si>
  <si>
    <t>Pin hole</t>
    <phoneticPr fontId="1" type="noConversion"/>
  </si>
  <si>
    <t xml:space="preserve">Glue residue on Main Flex </t>
  </si>
  <si>
    <t>Dirty</t>
  </si>
  <si>
    <r>
      <rPr>
        <sz val="10"/>
        <rFont val="新細明體"/>
        <family val="2"/>
        <charset val="136"/>
      </rPr>
      <t>序號</t>
    </r>
  </si>
  <si>
    <r>
      <rPr>
        <sz val="12"/>
        <rFont val="新細明體"/>
        <family val="1"/>
        <charset val="136"/>
      </rPr>
      <t>英文名稱</t>
    </r>
  </si>
  <si>
    <r>
      <rPr>
        <sz val="12"/>
        <rFont val="新細明體"/>
        <family val="1"/>
        <charset val="136"/>
      </rPr>
      <t>中文名稱</t>
    </r>
  </si>
  <si>
    <r>
      <rPr>
        <sz val="10"/>
        <color theme="1"/>
        <rFont val="新細明體"/>
        <family val="1"/>
        <charset val="136"/>
      </rPr>
      <t>序號</t>
    </r>
  </si>
  <si>
    <r>
      <rPr>
        <sz val="12"/>
        <color theme="1"/>
        <rFont val="新細明體"/>
        <family val="1"/>
        <charset val="136"/>
      </rPr>
      <t>英文名稱</t>
    </r>
  </si>
  <si>
    <r>
      <rPr>
        <sz val="12"/>
        <color theme="1"/>
        <rFont val="新細明體"/>
        <family val="1"/>
        <charset val="136"/>
      </rPr>
      <t>中文名稱</t>
    </r>
  </si>
  <si>
    <t>GIS</t>
  </si>
  <si>
    <t>LGD</t>
    <phoneticPr fontId="1" type="noConversion"/>
  </si>
  <si>
    <t>AR Shine dot</t>
  </si>
  <si>
    <r>
      <rPr>
        <sz val="12"/>
        <color theme="1"/>
        <rFont val="新細明體"/>
        <family val="1"/>
        <charset val="136"/>
      </rPr>
      <t>光亮點</t>
    </r>
  </si>
  <si>
    <r>
      <t>Grape</t>
    </r>
    <r>
      <rPr>
        <sz val="12"/>
        <color theme="1"/>
        <rFont val="新細明體"/>
        <family val="1"/>
        <charset val="136"/>
      </rPr>
      <t>排線凹痕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凹點</t>
    </r>
  </si>
  <si>
    <r>
      <rPr>
        <sz val="12"/>
        <color theme="1"/>
        <rFont val="新細明體"/>
        <family val="1"/>
        <charset val="136"/>
      </rPr>
      <t>顯示異常</t>
    </r>
  </si>
  <si>
    <t>D-NG</t>
  </si>
  <si>
    <t>颜色</t>
  </si>
  <si>
    <t>BLU deformation</t>
  </si>
  <si>
    <r>
      <rPr>
        <sz val="12"/>
        <color theme="1"/>
        <rFont val="新細明體"/>
        <family val="1"/>
        <charset val="136"/>
      </rPr>
      <t>背光板變形</t>
    </r>
  </si>
  <si>
    <r>
      <t>B</t>
    </r>
    <r>
      <rPr>
        <sz val="10"/>
        <color theme="1"/>
        <rFont val="新細明體"/>
        <family val="1"/>
        <charset val="136"/>
        <scheme val="minor"/>
      </rPr>
      <t>/</t>
    </r>
    <r>
      <rPr>
        <sz val="10"/>
        <color rgb="FFFF0000"/>
        <rFont val="新細明體"/>
        <family val="1"/>
        <charset val="136"/>
        <scheme val="minor"/>
      </rPr>
      <t>D-NG</t>
    </r>
    <phoneticPr fontId="1" type="noConversion"/>
  </si>
  <si>
    <r>
      <t>B</t>
    </r>
    <r>
      <rPr>
        <sz val="10"/>
        <color theme="1"/>
        <rFont val="新細明體"/>
        <family val="1"/>
        <charset val="136"/>
        <scheme val="minor"/>
      </rPr>
      <t>/</t>
    </r>
    <r>
      <rPr>
        <sz val="10"/>
        <color rgb="FFFF0000"/>
        <rFont val="新細明體"/>
        <family val="1"/>
        <charset val="136"/>
        <scheme val="minor"/>
      </rPr>
      <t>D-NG</t>
    </r>
    <phoneticPr fontId="1" type="noConversion"/>
  </si>
  <si>
    <t>Grape Flex Shift</t>
  </si>
  <si>
    <r>
      <t>Grape</t>
    </r>
    <r>
      <rPr>
        <sz val="12"/>
        <color theme="1"/>
        <rFont val="新細明體"/>
        <family val="1"/>
        <charset val="136"/>
      </rPr>
      <t>排線偏位</t>
    </r>
  </si>
  <si>
    <t>Around Mura</t>
  </si>
  <si>
    <r>
      <rPr>
        <sz val="12"/>
        <color theme="1"/>
        <rFont val="新細明體"/>
        <family val="1"/>
        <charset val="136"/>
      </rPr>
      <t>周圍</t>
    </r>
    <r>
      <rPr>
        <sz val="12"/>
        <color theme="1"/>
        <rFont val="Calibri"/>
        <family val="2"/>
      </rPr>
      <t>Mura(</t>
    </r>
    <r>
      <rPr>
        <sz val="12"/>
        <color theme="1"/>
        <rFont val="新細明體"/>
        <family val="1"/>
        <charset val="136"/>
      </rPr>
      <t>邊框</t>
    </r>
    <r>
      <rPr>
        <sz val="12"/>
        <color theme="1"/>
        <rFont val="Calibri"/>
        <family val="2"/>
      </rPr>
      <t>Mura)</t>
    </r>
  </si>
  <si>
    <t>Black</t>
  </si>
  <si>
    <r>
      <rPr>
        <sz val="12"/>
        <color theme="1"/>
        <rFont val="新細明體"/>
        <family val="1"/>
        <charset val="136"/>
      </rPr>
      <t>背光板凹痕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凹點</t>
    </r>
  </si>
  <si>
    <t xml:space="preserve">Grape Flex Silver Exposure </t>
  </si>
  <si>
    <r>
      <t>Grape</t>
    </r>
    <r>
      <rPr>
        <sz val="12"/>
        <color theme="1"/>
        <rFont val="新細明體"/>
        <family val="1"/>
        <charset val="136"/>
      </rPr>
      <t>排線漏銀</t>
    </r>
  </si>
  <si>
    <t>bright band</t>
  </si>
  <si>
    <r>
      <rPr>
        <sz val="12"/>
        <color theme="1"/>
        <rFont val="新細明體"/>
        <family val="1"/>
        <charset val="136"/>
      </rPr>
      <t>亮帶</t>
    </r>
  </si>
  <si>
    <t>White</t>
  </si>
  <si>
    <t>BLU dirty</t>
  </si>
  <si>
    <r>
      <rPr>
        <sz val="12"/>
        <color theme="1"/>
        <rFont val="新細明體"/>
        <family val="1"/>
        <charset val="136"/>
      </rPr>
      <t>背光板髒污</t>
    </r>
  </si>
  <si>
    <r>
      <t>Grape</t>
    </r>
    <r>
      <rPr>
        <sz val="12"/>
        <color theme="1"/>
        <rFont val="新細明體"/>
        <family val="1"/>
        <charset val="136"/>
      </rPr>
      <t>外刮傷</t>
    </r>
  </si>
  <si>
    <t>dark band</t>
  </si>
  <si>
    <r>
      <rPr>
        <sz val="12"/>
        <color theme="1"/>
        <rFont val="新細明體"/>
        <family val="1"/>
        <charset val="136"/>
      </rPr>
      <t>暗帶</t>
    </r>
  </si>
  <si>
    <r>
      <rPr>
        <sz val="12"/>
        <color theme="1"/>
        <rFont val="新細明體"/>
        <family val="1"/>
        <charset val="136"/>
      </rPr>
      <t>背光板刮傷</t>
    </r>
  </si>
  <si>
    <t>Grape Flex folding</t>
  </si>
  <si>
    <r>
      <t xml:space="preserve">Grape </t>
    </r>
    <r>
      <rPr>
        <sz val="12"/>
        <color theme="1"/>
        <rFont val="新細明體"/>
        <family val="1"/>
        <charset val="136"/>
      </rPr>
      <t>排線死折</t>
    </r>
  </si>
  <si>
    <r>
      <rPr>
        <sz val="12"/>
        <color theme="1"/>
        <rFont val="新細明體"/>
        <family val="1"/>
        <charset val="136"/>
      </rPr>
      <t>亮點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全亮點</t>
    </r>
    <r>
      <rPr>
        <sz val="12"/>
        <color theme="1"/>
        <rFont val="Calibri"/>
        <family val="2"/>
      </rPr>
      <t>)</t>
    </r>
  </si>
  <si>
    <r>
      <t>CG</t>
    </r>
    <r>
      <rPr>
        <sz val="12"/>
        <color theme="1"/>
        <rFont val="新細明體"/>
        <family val="1"/>
        <charset val="136"/>
      </rPr>
      <t>混料</t>
    </r>
  </si>
  <si>
    <t>Grape Flex wrinkle</t>
  </si>
  <si>
    <r>
      <t xml:space="preserve">Graep </t>
    </r>
    <r>
      <rPr>
        <sz val="12"/>
        <color theme="1"/>
        <rFont val="新細明體"/>
        <family val="1"/>
        <charset val="136"/>
      </rPr>
      <t>排線褶皺</t>
    </r>
  </si>
  <si>
    <r>
      <rPr>
        <sz val="12"/>
        <color theme="1"/>
        <rFont val="新細明體"/>
        <family val="1"/>
        <charset val="136"/>
      </rPr>
      <t>暗點</t>
    </r>
  </si>
  <si>
    <t>CG scratch</t>
    <phoneticPr fontId="1" type="noConversion"/>
  </si>
  <si>
    <r>
      <t>CG</t>
    </r>
    <r>
      <rPr>
        <sz val="12"/>
        <color theme="1"/>
        <rFont val="新細明體"/>
        <family val="1"/>
        <charset val="136"/>
      </rPr>
      <t>刮傷</t>
    </r>
  </si>
  <si>
    <r>
      <t>Grape</t>
    </r>
    <r>
      <rPr>
        <sz val="12"/>
        <color theme="1"/>
        <rFont val="新細明體"/>
        <family val="1"/>
        <charset val="136"/>
      </rPr>
      <t>內刮傷</t>
    </r>
  </si>
  <si>
    <r>
      <rPr>
        <sz val="12"/>
        <color theme="1"/>
        <rFont val="新細明體"/>
        <family val="1"/>
        <charset val="136"/>
      </rPr>
      <t>暗斑</t>
    </r>
  </si>
  <si>
    <t>Corner tape Cu exposure</t>
  </si>
  <si>
    <r>
      <t>Corner tape</t>
    </r>
    <r>
      <rPr>
        <sz val="12"/>
        <color theme="1"/>
        <rFont val="新細明體"/>
        <family val="1"/>
        <charset val="136"/>
      </rPr>
      <t>漏銅</t>
    </r>
  </si>
  <si>
    <t>Grape scratch</t>
  </si>
  <si>
    <r>
      <t>Grape</t>
    </r>
    <r>
      <rPr>
        <sz val="12"/>
        <color theme="1"/>
        <rFont val="新細明體"/>
        <family val="1"/>
        <charset val="136"/>
      </rPr>
      <t>刮傷</t>
    </r>
  </si>
  <si>
    <r>
      <rPr>
        <sz val="12"/>
        <color theme="1"/>
        <rFont val="新細明體"/>
        <family val="1"/>
        <charset val="136"/>
      </rPr>
      <t>髒污</t>
    </r>
  </si>
  <si>
    <t>Corner tape damage</t>
  </si>
  <si>
    <r>
      <t>Corner tape</t>
    </r>
    <r>
      <rPr>
        <sz val="12"/>
        <color theme="1"/>
        <rFont val="新細明體"/>
        <family val="1"/>
        <charset val="136"/>
      </rPr>
      <t>破損</t>
    </r>
  </si>
  <si>
    <t>Grape CNT damage</t>
  </si>
  <si>
    <r>
      <t>Grape</t>
    </r>
    <r>
      <rPr>
        <sz val="12"/>
        <color theme="1"/>
        <rFont val="新細明體"/>
        <family val="1"/>
        <charset val="136"/>
      </rPr>
      <t>連接器破損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少</t>
    </r>
    <r>
      <rPr>
        <sz val="12"/>
        <color theme="1"/>
        <rFont val="Calibri"/>
        <family val="2"/>
      </rPr>
      <t>pin</t>
    </r>
    <r>
      <rPr>
        <sz val="12"/>
        <color theme="1"/>
        <rFont val="新細明體"/>
        <family val="1"/>
        <charset val="136"/>
      </rPr>
      <t>針</t>
    </r>
    <r>
      <rPr>
        <sz val="12"/>
        <color theme="1"/>
        <rFont val="Calibri"/>
        <family val="2"/>
      </rPr>
      <t xml:space="preserve"> pin</t>
    </r>
    <r>
      <rPr>
        <sz val="12"/>
        <color theme="1"/>
        <rFont val="新細明體"/>
        <family val="1"/>
        <charset val="136"/>
      </rPr>
      <t>變形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卡扣黑膠脫落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</si>
  <si>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新細明體"/>
        <family val="1"/>
        <charset val="136"/>
      </rPr>
      <t>閃屏</t>
    </r>
    <r>
      <rPr>
        <sz val="12"/>
        <color theme="1"/>
        <rFont val="Calibri"/>
        <family val="2"/>
      </rPr>
      <t xml:space="preserve">(FOS) </t>
    </r>
  </si>
  <si>
    <t>Corner tape missing</t>
  </si>
  <si>
    <r>
      <rPr>
        <sz val="12"/>
        <color theme="1"/>
        <rFont val="新細明體"/>
        <family val="1"/>
        <charset val="136"/>
      </rPr>
      <t>少</t>
    </r>
    <r>
      <rPr>
        <sz val="12"/>
        <color theme="1"/>
        <rFont val="Calibri"/>
        <family val="2"/>
      </rPr>
      <t>Corner tape</t>
    </r>
  </si>
  <si>
    <t>Grape CNT  lockbar damage</t>
  </si>
  <si>
    <r>
      <t>Grape</t>
    </r>
    <r>
      <rPr>
        <sz val="12"/>
        <color theme="1"/>
        <rFont val="新細明體"/>
        <family val="1"/>
        <charset val="136"/>
      </rPr>
      <t>連接器卡扣黑膠破損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未脫落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</si>
  <si>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新細明體"/>
        <family val="1"/>
        <charset val="136"/>
      </rPr>
      <t>異物</t>
    </r>
  </si>
  <si>
    <r>
      <t>C</t>
    </r>
    <r>
      <rPr>
        <sz val="10"/>
        <color theme="1"/>
        <rFont val="新細明體"/>
        <family val="1"/>
        <charset val="136"/>
        <scheme val="minor"/>
      </rPr>
      <t>/</t>
    </r>
    <r>
      <rPr>
        <sz val="10"/>
        <color rgb="FFFF0000"/>
        <rFont val="新細明體"/>
        <family val="1"/>
        <charset val="136"/>
        <scheme val="minor"/>
      </rPr>
      <t>D-NG</t>
    </r>
    <phoneticPr fontId="1" type="noConversion"/>
  </si>
  <si>
    <t>Corner tape peeling</t>
  </si>
  <si>
    <r>
      <t>Corner tape</t>
    </r>
    <r>
      <rPr>
        <sz val="12"/>
        <color theme="1"/>
        <rFont val="新細明體"/>
        <family val="1"/>
        <charset val="136"/>
      </rPr>
      <t>翹起</t>
    </r>
  </si>
  <si>
    <t>Grape CNT pin shift</t>
  </si>
  <si>
    <r>
      <t>Grape</t>
    </r>
    <r>
      <rPr>
        <sz val="12"/>
        <color theme="1"/>
        <rFont val="新細明體"/>
        <family val="1"/>
        <charset val="136"/>
      </rPr>
      <t>連接器</t>
    </r>
    <r>
      <rPr>
        <sz val="12"/>
        <color theme="1"/>
        <rFont val="Calibri"/>
        <family val="2"/>
      </rPr>
      <t>pin</t>
    </r>
    <r>
      <rPr>
        <sz val="12"/>
        <color theme="1"/>
        <rFont val="新細明體"/>
        <family val="1"/>
        <charset val="136"/>
      </rPr>
      <t>針偏位</t>
    </r>
  </si>
  <si>
    <t>V Block Mura</t>
  </si>
  <si>
    <r>
      <rPr>
        <sz val="12"/>
        <color theme="1"/>
        <rFont val="新細明體"/>
        <family val="1"/>
        <charset val="136"/>
      </rPr>
      <t>垂直區塊</t>
    </r>
    <r>
      <rPr>
        <sz val="12"/>
        <color theme="1"/>
        <rFont val="Calibri"/>
        <family val="2"/>
      </rPr>
      <t>Mura</t>
    </r>
  </si>
  <si>
    <r>
      <t>Corner tape</t>
    </r>
    <r>
      <rPr>
        <sz val="12"/>
        <color theme="1"/>
        <rFont val="新細明體"/>
        <family val="1"/>
        <charset val="136"/>
      </rPr>
      <t>偏位</t>
    </r>
  </si>
  <si>
    <r>
      <t>Grape</t>
    </r>
    <r>
      <rPr>
        <sz val="12"/>
        <color theme="1"/>
        <rFont val="新細明體"/>
        <family val="1"/>
        <charset val="136"/>
      </rPr>
      <t>連接器</t>
    </r>
    <r>
      <rPr>
        <sz val="12"/>
        <color theme="1"/>
        <rFont val="Calibri"/>
        <family val="2"/>
      </rPr>
      <t>pin</t>
    </r>
    <r>
      <rPr>
        <sz val="12"/>
        <color theme="1"/>
        <rFont val="新細明體"/>
        <family val="1"/>
        <charset val="136"/>
      </rPr>
      <t>變形</t>
    </r>
  </si>
  <si>
    <t>H Block Mura</t>
  </si>
  <si>
    <r>
      <rPr>
        <sz val="12"/>
        <color theme="1"/>
        <rFont val="新細明體"/>
        <family val="1"/>
        <charset val="136"/>
      </rPr>
      <t>水平區塊</t>
    </r>
    <r>
      <rPr>
        <sz val="12"/>
        <color theme="1"/>
        <rFont val="Calibri"/>
        <family val="2"/>
      </rPr>
      <t>Mura</t>
    </r>
  </si>
  <si>
    <t>Corner tape wrinkle</t>
  </si>
  <si>
    <r>
      <t>Corner tape</t>
    </r>
    <r>
      <rPr>
        <sz val="12"/>
        <color theme="1"/>
        <rFont val="新細明體"/>
        <family val="1"/>
        <charset val="136"/>
      </rPr>
      <t>褶皺</t>
    </r>
  </si>
  <si>
    <r>
      <t>Grape</t>
    </r>
    <r>
      <rPr>
        <sz val="12"/>
        <color theme="1"/>
        <rFont val="新細明體"/>
        <family val="1"/>
        <charset val="136"/>
      </rPr>
      <t>加強板變形</t>
    </r>
  </si>
  <si>
    <t>HBM</t>
  </si>
  <si>
    <r>
      <t>HBM(</t>
    </r>
    <r>
      <rPr>
        <sz val="12"/>
        <color theme="1"/>
        <rFont val="新細明體"/>
        <family val="1"/>
        <charset val="136"/>
      </rPr>
      <t>包含</t>
    </r>
    <r>
      <rPr>
        <sz val="12"/>
        <color theme="1"/>
        <rFont val="Calibri"/>
        <family val="2"/>
      </rPr>
      <t>HLM.HBM.H-Mura)</t>
    </r>
  </si>
  <si>
    <t>EDP CNT plastic damage(A1)</t>
  </si>
  <si>
    <r>
      <t>EDP</t>
    </r>
    <r>
      <rPr>
        <sz val="12"/>
        <color theme="1"/>
        <rFont val="新細明體"/>
        <family val="1"/>
        <charset val="136"/>
      </rPr>
      <t>卡扣黑膠破損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未脫落</t>
    </r>
    <r>
      <rPr>
        <sz val="12"/>
        <color theme="1"/>
        <rFont val="Calibri"/>
        <family val="2"/>
      </rPr>
      <t>)</t>
    </r>
  </si>
  <si>
    <r>
      <t>Grape</t>
    </r>
    <r>
      <rPr>
        <sz val="12"/>
        <color theme="1"/>
        <rFont val="新細明體"/>
        <family val="1"/>
        <charset val="136"/>
      </rPr>
      <t>加強板翹起</t>
    </r>
  </si>
  <si>
    <t>Image sticking</t>
  </si>
  <si>
    <r>
      <rPr>
        <sz val="12"/>
        <color theme="1"/>
        <rFont val="新細明體"/>
        <family val="1"/>
        <charset val="136"/>
      </rPr>
      <t>殘影</t>
    </r>
  </si>
  <si>
    <t>EDP CNT plastic damage(D)</t>
  </si>
  <si>
    <r>
      <t>EDP</t>
    </r>
    <r>
      <rPr>
        <sz val="12"/>
        <color theme="1"/>
        <rFont val="新細明體"/>
        <family val="1"/>
        <charset val="136"/>
      </rPr>
      <t>卡扣黑膠破損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脫落</t>
    </r>
    <r>
      <rPr>
        <sz val="12"/>
        <color theme="1"/>
        <rFont val="Calibri"/>
        <family val="2"/>
      </rPr>
      <t>)</t>
    </r>
  </si>
  <si>
    <r>
      <t>Grape</t>
    </r>
    <r>
      <rPr>
        <sz val="12"/>
        <color theme="1"/>
        <rFont val="新細明體"/>
        <family val="1"/>
        <charset val="136"/>
      </rPr>
      <t>排線開膠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翹起</t>
    </r>
    <r>
      <rPr>
        <sz val="12"/>
        <color theme="1"/>
        <rFont val="Calibri"/>
        <family val="2"/>
      </rPr>
      <t>)</t>
    </r>
  </si>
  <si>
    <t>LED dark spot</t>
  </si>
  <si>
    <r>
      <t>LED</t>
    </r>
    <r>
      <rPr>
        <sz val="12"/>
        <color theme="1"/>
        <rFont val="新細明體"/>
        <family val="1"/>
        <charset val="136"/>
      </rPr>
      <t>暗斑</t>
    </r>
  </si>
  <si>
    <t>VBM-C</t>
  </si>
  <si>
    <t>EDP CNT pin shift(A2)</t>
  </si>
  <si>
    <r>
      <t>EDP</t>
    </r>
    <r>
      <rPr>
        <sz val="12"/>
        <color theme="1"/>
        <rFont val="新細明體"/>
        <family val="1"/>
        <charset val="136"/>
      </rPr>
      <t>連接器</t>
    </r>
    <r>
      <rPr>
        <sz val="12"/>
        <color theme="1"/>
        <rFont val="Calibri"/>
        <family val="2"/>
      </rPr>
      <t>pin</t>
    </r>
    <r>
      <rPr>
        <sz val="12"/>
        <color theme="1"/>
        <rFont val="新細明體"/>
        <family val="1"/>
        <charset val="136"/>
      </rPr>
      <t>針左右偏位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規格內</t>
    </r>
    <r>
      <rPr>
        <sz val="12"/>
        <color theme="1"/>
        <rFont val="Calibri"/>
        <family val="2"/>
      </rPr>
      <t>)</t>
    </r>
  </si>
  <si>
    <t>Graphite Bubble</t>
  </si>
  <si>
    <r>
      <rPr>
        <sz val="12"/>
        <color theme="1"/>
        <rFont val="新細明體"/>
        <family val="1"/>
        <charset val="136"/>
      </rPr>
      <t>石墨片氣泡</t>
    </r>
  </si>
  <si>
    <t>Liquid crystal leakage</t>
  </si>
  <si>
    <r>
      <rPr>
        <sz val="12"/>
        <color theme="1"/>
        <rFont val="新細明體"/>
        <family val="1"/>
        <charset val="136"/>
      </rPr>
      <t>漏液晶</t>
    </r>
  </si>
  <si>
    <t>VBM-A</t>
  </si>
  <si>
    <t>EDP CNT pin shift(D)</t>
  </si>
  <si>
    <r>
      <t>EDP</t>
    </r>
    <r>
      <rPr>
        <sz val="12"/>
        <color theme="1"/>
        <rFont val="新細明體"/>
        <family val="1"/>
        <charset val="136"/>
      </rPr>
      <t>連接器</t>
    </r>
    <r>
      <rPr>
        <sz val="12"/>
        <color theme="1"/>
        <rFont val="Calibri"/>
        <family val="2"/>
      </rPr>
      <t>pin</t>
    </r>
    <r>
      <rPr>
        <sz val="12"/>
        <color theme="1"/>
        <rFont val="新細明體"/>
        <family val="1"/>
        <charset val="136"/>
      </rPr>
      <t>針前后移位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變形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少</t>
    </r>
    <r>
      <rPr>
        <sz val="12"/>
        <color theme="1"/>
        <rFont val="Calibri"/>
        <family val="2"/>
      </rPr>
      <t>pin</t>
    </r>
  </si>
  <si>
    <t>Graphite damage</t>
  </si>
  <si>
    <r>
      <rPr>
        <sz val="12"/>
        <color theme="1"/>
        <rFont val="新細明體"/>
        <family val="1"/>
        <charset val="136"/>
      </rPr>
      <t>石墨片破損</t>
    </r>
  </si>
  <si>
    <t>No Display</t>
  </si>
  <si>
    <r>
      <rPr>
        <sz val="12"/>
        <color theme="1"/>
        <rFont val="新細明體"/>
        <family val="1"/>
        <charset val="136"/>
      </rPr>
      <t>無顯示</t>
    </r>
  </si>
  <si>
    <t>VBM-B</t>
  </si>
  <si>
    <r>
      <t>Grape</t>
    </r>
    <r>
      <rPr>
        <sz val="12"/>
        <color theme="1"/>
        <rFont val="新細明體"/>
        <family val="1"/>
        <charset val="136"/>
      </rPr>
      <t>連接器破損</t>
    </r>
  </si>
  <si>
    <t>Graphite wrinkle</t>
  </si>
  <si>
    <r>
      <rPr>
        <sz val="12"/>
        <color theme="1"/>
        <rFont val="新細明體"/>
        <family val="1"/>
        <charset val="136"/>
      </rPr>
      <t>石墨片褶皺</t>
    </r>
  </si>
  <si>
    <r>
      <rPr>
        <sz val="12"/>
        <color theme="1"/>
        <rFont val="新細明體"/>
        <family val="1"/>
        <charset val="136"/>
      </rPr>
      <t>有背光無顯示</t>
    </r>
  </si>
  <si>
    <t>EDP flex Cu exposure</t>
  </si>
  <si>
    <r>
      <t>EDP</t>
    </r>
    <r>
      <rPr>
        <sz val="12"/>
        <color theme="1"/>
        <rFont val="新細明體"/>
        <family val="1"/>
        <charset val="136"/>
      </rPr>
      <t>排線漏銅</t>
    </r>
  </si>
  <si>
    <t>Particle under Graphite</t>
  </si>
  <si>
    <r>
      <rPr>
        <sz val="12"/>
        <color theme="1"/>
        <rFont val="新細明體"/>
        <family val="1"/>
        <charset val="136"/>
      </rPr>
      <t>石墨片異物</t>
    </r>
  </si>
  <si>
    <t>Reddish</t>
  </si>
  <si>
    <r>
      <rPr>
        <sz val="12"/>
        <color theme="1"/>
        <rFont val="新細明體"/>
        <family val="1"/>
        <charset val="136"/>
      </rPr>
      <t>發紅</t>
    </r>
  </si>
  <si>
    <t>EDP flex damage</t>
  </si>
  <si>
    <r>
      <t>EDP</t>
    </r>
    <r>
      <rPr>
        <sz val="12"/>
        <color theme="1"/>
        <rFont val="新細明體"/>
        <family val="1"/>
        <charset val="136"/>
      </rPr>
      <t>排線破損</t>
    </r>
  </si>
  <si>
    <t>Glue residue on GND Tape</t>
  </si>
  <si>
    <r>
      <rPr>
        <sz val="12"/>
        <color theme="1"/>
        <rFont val="新細明體"/>
        <family val="1"/>
        <charset val="136"/>
      </rPr>
      <t>導電布殘膠</t>
    </r>
  </si>
  <si>
    <t>Multi dark spot</t>
  </si>
  <si>
    <r>
      <rPr>
        <sz val="12"/>
        <color theme="1"/>
        <rFont val="新細明體"/>
        <family val="1"/>
        <charset val="136"/>
      </rPr>
      <t>多點暗斑</t>
    </r>
  </si>
  <si>
    <r>
      <t>EDP</t>
    </r>
    <r>
      <rPr>
        <sz val="12"/>
        <color theme="1"/>
        <rFont val="新細明體"/>
        <family val="1"/>
        <charset val="136"/>
      </rPr>
      <t>排線凹痕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凹點</t>
    </r>
  </si>
  <si>
    <t>Glue residue on BLU</t>
    <phoneticPr fontId="1" type="noConversion"/>
  </si>
  <si>
    <r>
      <rPr>
        <sz val="12"/>
        <color theme="1"/>
        <rFont val="新細明體"/>
        <family val="1"/>
        <charset val="136"/>
      </rPr>
      <t>背光板殘膠</t>
    </r>
  </si>
  <si>
    <t>Moveable Mura</t>
  </si>
  <si>
    <r>
      <rPr>
        <sz val="12"/>
        <color theme="1"/>
        <rFont val="新細明體"/>
        <family val="1"/>
        <charset val="136"/>
      </rPr>
      <t>可移動</t>
    </r>
    <r>
      <rPr>
        <sz val="12"/>
        <color theme="1"/>
        <rFont val="Calibri"/>
        <family val="2"/>
      </rPr>
      <t>Mura</t>
    </r>
    <r>
      <rPr>
        <sz val="12"/>
        <color theme="1"/>
        <rFont val="新細明體"/>
        <family val="1"/>
        <charset val="136"/>
      </rPr>
      <t>按壓</t>
    </r>
    <r>
      <rPr>
        <sz val="12"/>
        <color theme="1"/>
        <rFont val="Calibri"/>
        <family val="2"/>
      </rPr>
      <t>Mura</t>
    </r>
  </si>
  <si>
    <t>EDP Flex folding</t>
  </si>
  <si>
    <r>
      <t xml:space="preserve">EDP </t>
    </r>
    <r>
      <rPr>
        <sz val="12"/>
        <color theme="1"/>
        <rFont val="新細明體"/>
        <family val="1"/>
        <charset val="136"/>
      </rPr>
      <t>排線死折</t>
    </r>
  </si>
  <si>
    <r>
      <t>CG</t>
    </r>
    <r>
      <rPr>
        <sz val="12"/>
        <color theme="1"/>
        <rFont val="新細明體"/>
        <family val="1"/>
        <charset val="136"/>
      </rPr>
      <t>殘膠</t>
    </r>
  </si>
  <si>
    <t>R/G/B Spot</t>
  </si>
  <si>
    <r>
      <rPr>
        <sz val="12"/>
        <color theme="1"/>
        <rFont val="新細明體"/>
        <family val="1"/>
        <charset val="136"/>
      </rPr>
      <t>紅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新細明體"/>
        <family val="1"/>
        <charset val="136"/>
      </rPr>
      <t>綠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新細明體"/>
        <family val="1"/>
        <charset val="136"/>
      </rPr>
      <t>藍斑</t>
    </r>
  </si>
  <si>
    <t>EDP Flex wrinkle</t>
  </si>
  <si>
    <r>
      <t xml:space="preserve">EDP </t>
    </r>
    <r>
      <rPr>
        <sz val="12"/>
        <color theme="1"/>
        <rFont val="新細明體"/>
        <family val="1"/>
        <charset val="136"/>
      </rPr>
      <t>排線褶皺</t>
    </r>
  </si>
  <si>
    <t>Glue residue on EDP flex</t>
  </si>
  <si>
    <r>
      <t>EDP</t>
    </r>
    <r>
      <rPr>
        <sz val="12"/>
        <color theme="1"/>
        <rFont val="新細明體"/>
        <family val="1"/>
        <charset val="136"/>
      </rPr>
      <t>排線殘膠</t>
    </r>
  </si>
  <si>
    <r>
      <rPr>
        <sz val="12"/>
        <color theme="1"/>
        <rFont val="新細明體"/>
        <family val="1"/>
        <charset val="136"/>
      </rPr>
      <t>芝麻點</t>
    </r>
    <r>
      <rPr>
        <sz val="12"/>
        <color theme="1"/>
        <rFont val="Calibri"/>
        <family val="2"/>
      </rPr>
      <t>Mura</t>
    </r>
  </si>
  <si>
    <t>EDP flex shift</t>
  </si>
  <si>
    <r>
      <t>EDP</t>
    </r>
    <r>
      <rPr>
        <sz val="12"/>
        <color theme="1"/>
        <rFont val="新細明體"/>
        <family val="1"/>
        <charset val="136"/>
      </rPr>
      <t>排線偏位</t>
    </r>
  </si>
  <si>
    <t>Glue residue on Grape flex</t>
  </si>
  <si>
    <r>
      <t>Grape</t>
    </r>
    <r>
      <rPr>
        <sz val="12"/>
        <color theme="1"/>
        <rFont val="新細明體"/>
        <family val="1"/>
        <charset val="136"/>
      </rPr>
      <t>排線殘膠</t>
    </r>
  </si>
  <si>
    <t>Tiny bright dot</t>
  </si>
  <si>
    <r>
      <rPr>
        <sz val="12"/>
        <color theme="1"/>
        <rFont val="新細明體"/>
        <family val="1"/>
        <charset val="136"/>
      </rPr>
      <t>碎亮點</t>
    </r>
  </si>
  <si>
    <t xml:space="preserve">EDP Silver Exposure </t>
  </si>
  <si>
    <r>
      <t>EDP</t>
    </r>
    <r>
      <rPr>
        <sz val="12"/>
        <color theme="1"/>
        <rFont val="新細明體"/>
        <family val="1"/>
        <charset val="136"/>
      </rPr>
      <t>排線漏銀</t>
    </r>
  </si>
  <si>
    <t>Glue residue on LED flex</t>
  </si>
  <si>
    <r>
      <t>LED</t>
    </r>
    <r>
      <rPr>
        <sz val="12"/>
        <color theme="1"/>
        <rFont val="新細明體"/>
        <family val="1"/>
        <charset val="136"/>
      </rPr>
      <t>排線殘膠</t>
    </r>
  </si>
  <si>
    <r>
      <rPr>
        <sz val="12"/>
        <color theme="1"/>
        <rFont val="新細明體"/>
        <family val="1"/>
        <charset val="136"/>
      </rPr>
      <t>碎屏</t>
    </r>
    <r>
      <rPr>
        <sz val="12"/>
        <color theme="1"/>
        <rFont val="Calibri"/>
        <family val="2"/>
      </rPr>
      <t>(Grape</t>
    </r>
    <r>
      <rPr>
        <sz val="12"/>
        <color theme="1"/>
        <rFont val="新細明體"/>
        <family val="1"/>
        <charset val="136"/>
      </rPr>
      <t>破損</t>
    </r>
    <r>
      <rPr>
        <sz val="12"/>
        <color theme="1"/>
        <rFont val="Calibri"/>
        <family val="2"/>
      </rPr>
      <t>)</t>
    </r>
  </si>
  <si>
    <t>EDP Stiffener deformation</t>
  </si>
  <si>
    <r>
      <t>EDP</t>
    </r>
    <r>
      <rPr>
        <sz val="12"/>
        <color theme="1"/>
        <rFont val="新細明體"/>
        <family val="1"/>
        <charset val="136"/>
      </rPr>
      <t>加強板變形</t>
    </r>
  </si>
  <si>
    <t>Glue residue on Gasket</t>
  </si>
  <si>
    <r>
      <rPr>
        <sz val="12"/>
        <color theme="1"/>
        <rFont val="新細明體"/>
        <family val="1"/>
        <charset val="136"/>
      </rPr>
      <t>墊圈殘膠</t>
    </r>
  </si>
  <si>
    <t>VBM</t>
  </si>
  <si>
    <r>
      <t>VBM(</t>
    </r>
    <r>
      <rPr>
        <sz val="12"/>
        <color theme="1"/>
        <rFont val="新細明體"/>
        <family val="1"/>
        <charset val="136"/>
      </rPr>
      <t>包含</t>
    </r>
    <r>
      <rPr>
        <sz val="12"/>
        <color theme="1"/>
        <rFont val="Calibri"/>
        <family val="2"/>
      </rPr>
      <t>VLM.VBM.V-Mura)</t>
    </r>
  </si>
  <si>
    <t>EDP Stiffener peeling</t>
  </si>
  <si>
    <r>
      <t>EDP</t>
    </r>
    <r>
      <rPr>
        <sz val="12"/>
        <color theme="1"/>
        <rFont val="新細明體"/>
        <family val="1"/>
        <charset val="136"/>
      </rPr>
      <t>加強板翹起</t>
    </r>
  </si>
  <si>
    <t>Glue residue on PCB board</t>
  </si>
  <si>
    <r>
      <t>PCB</t>
    </r>
    <r>
      <rPr>
        <sz val="12"/>
        <color theme="1"/>
        <rFont val="新細明體"/>
        <family val="1"/>
        <charset val="136"/>
      </rPr>
      <t>板殘膠</t>
    </r>
  </si>
  <si>
    <t>V-Line</t>
  </si>
  <si>
    <r>
      <rPr>
        <sz val="12"/>
        <color theme="1"/>
        <rFont val="新細明體"/>
        <family val="1"/>
        <charset val="136"/>
      </rPr>
      <t>垂直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亮</t>
    </r>
    <r>
      <rPr>
        <sz val="12"/>
        <color theme="1"/>
        <rFont val="Calibri"/>
        <family val="2"/>
      </rPr>
      <t>)</t>
    </r>
    <r>
      <rPr>
        <sz val="12"/>
        <color theme="1"/>
        <rFont val="新細明體"/>
        <family val="1"/>
        <charset val="136"/>
      </rPr>
      <t>線</t>
    </r>
  </si>
  <si>
    <t>EDP Flex peeling</t>
  </si>
  <si>
    <r>
      <t>EDP</t>
    </r>
    <r>
      <rPr>
        <sz val="12"/>
        <color theme="1"/>
        <rFont val="新細明體"/>
        <family val="1"/>
        <charset val="136"/>
      </rPr>
      <t>排線開膠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翹起</t>
    </r>
    <r>
      <rPr>
        <sz val="12"/>
        <color theme="1"/>
        <rFont val="Calibri"/>
        <family val="2"/>
      </rPr>
      <t>)</t>
    </r>
  </si>
  <si>
    <t>INK dirty</t>
  </si>
  <si>
    <r>
      <rPr>
        <sz val="12"/>
        <color theme="1"/>
        <rFont val="新細明體"/>
        <family val="1"/>
        <charset val="136"/>
      </rPr>
      <t>油墨髒污</t>
    </r>
  </si>
  <si>
    <t>H-Line</t>
  </si>
  <si>
    <r>
      <rPr>
        <sz val="12"/>
        <color theme="1"/>
        <rFont val="新細明體"/>
        <family val="1"/>
        <charset val="136"/>
      </rPr>
      <t>水平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亮</t>
    </r>
    <r>
      <rPr>
        <sz val="12"/>
        <color theme="1"/>
        <rFont val="Calibri"/>
        <family val="2"/>
      </rPr>
      <t>)</t>
    </r>
    <r>
      <rPr>
        <sz val="12"/>
        <color theme="1"/>
        <rFont val="新細明體"/>
        <family val="1"/>
        <charset val="136"/>
      </rPr>
      <t>線</t>
    </r>
  </si>
  <si>
    <t>F/M in PCB</t>
  </si>
  <si>
    <r>
      <t>PCB</t>
    </r>
    <r>
      <rPr>
        <sz val="12"/>
        <color theme="1"/>
        <rFont val="新細明體"/>
        <family val="1"/>
        <charset val="136"/>
      </rPr>
      <t>夾異物</t>
    </r>
  </si>
  <si>
    <r>
      <rPr>
        <sz val="12"/>
        <color theme="1"/>
        <rFont val="新細明體"/>
        <family val="1"/>
        <charset val="136"/>
      </rPr>
      <t>缺墨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邊緣</t>
    </r>
    <r>
      <rPr>
        <sz val="12"/>
        <color theme="1"/>
        <rFont val="Calibri"/>
        <family val="2"/>
      </rPr>
      <t>)</t>
    </r>
  </si>
  <si>
    <t>Water mark</t>
  </si>
  <si>
    <r>
      <rPr>
        <sz val="12"/>
        <color theme="1"/>
        <rFont val="新細明體"/>
        <family val="1"/>
        <charset val="136"/>
      </rPr>
      <t>水印</t>
    </r>
  </si>
  <si>
    <t>F-Camera CG Scratch</t>
  </si>
  <si>
    <r>
      <rPr>
        <sz val="12"/>
        <color theme="1"/>
        <rFont val="新細明體"/>
        <family val="1"/>
        <charset val="136"/>
      </rPr>
      <t>前攝像頭</t>
    </r>
    <r>
      <rPr>
        <sz val="12"/>
        <color theme="1"/>
        <rFont val="Calibri"/>
        <family val="2"/>
      </rPr>
      <t>CG</t>
    </r>
    <r>
      <rPr>
        <sz val="12"/>
        <color theme="1"/>
        <rFont val="新細明體"/>
        <family val="1"/>
        <charset val="136"/>
      </rPr>
      <t>刮傷</t>
    </r>
  </si>
  <si>
    <r>
      <rPr>
        <sz val="12"/>
        <color theme="1"/>
        <rFont val="新細明體"/>
        <family val="1"/>
        <charset val="136"/>
      </rPr>
      <t>缺墨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中間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</si>
  <si>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新細明體"/>
        <family val="1"/>
        <charset val="136"/>
      </rPr>
      <t>白點</t>
    </r>
  </si>
  <si>
    <t>LED Flex Cu exposure</t>
  </si>
  <si>
    <r>
      <t xml:space="preserve">LED </t>
    </r>
    <r>
      <rPr>
        <sz val="12"/>
        <color theme="1"/>
        <rFont val="新細明體"/>
        <family val="1"/>
        <charset val="136"/>
      </rPr>
      <t>排線漏銅</t>
    </r>
  </si>
  <si>
    <r>
      <rPr>
        <sz val="12"/>
        <color theme="1"/>
        <rFont val="新細明體"/>
        <family val="1"/>
        <charset val="136"/>
      </rPr>
      <t>油墨異物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油墨凸點</t>
    </r>
    <r>
      <rPr>
        <sz val="12"/>
        <color theme="1"/>
        <rFont val="Calibri"/>
        <family val="2"/>
      </rPr>
      <t>,CG</t>
    </r>
    <r>
      <rPr>
        <sz val="12"/>
        <color theme="1"/>
        <rFont val="新細明體"/>
        <family val="1"/>
        <charset val="136"/>
      </rPr>
      <t>異物</t>
    </r>
    <r>
      <rPr>
        <sz val="12"/>
        <color theme="1"/>
        <rFont val="Calibri"/>
        <family val="2"/>
      </rPr>
      <t>)</t>
    </r>
  </si>
  <si>
    <t>White Mura</t>
  </si>
  <si>
    <r>
      <rPr>
        <sz val="12"/>
        <color theme="1"/>
        <rFont val="新細明體"/>
        <family val="1"/>
        <charset val="136"/>
      </rPr>
      <t>白</t>
    </r>
    <r>
      <rPr>
        <sz val="12"/>
        <color theme="1"/>
        <rFont val="Calibri"/>
        <family val="2"/>
      </rPr>
      <t>Mura</t>
    </r>
  </si>
  <si>
    <r>
      <t xml:space="preserve">LED </t>
    </r>
    <r>
      <rPr>
        <sz val="12"/>
        <color theme="1"/>
        <rFont val="新細明體"/>
        <family val="1"/>
        <charset val="136"/>
      </rPr>
      <t>排線破損</t>
    </r>
  </si>
  <si>
    <t>INK scratch</t>
  </si>
  <si>
    <r>
      <rPr>
        <sz val="12"/>
        <color theme="1"/>
        <rFont val="新細明體"/>
        <family val="1"/>
        <charset val="136"/>
      </rPr>
      <t>油墨刮傷</t>
    </r>
  </si>
  <si>
    <r>
      <rPr>
        <sz val="12"/>
        <color theme="1"/>
        <rFont val="新細明體"/>
        <family val="1"/>
        <charset val="136"/>
      </rPr>
      <t>白斑</t>
    </r>
  </si>
  <si>
    <t>LED Flex dent</t>
  </si>
  <si>
    <r>
      <t xml:space="preserve">LED </t>
    </r>
    <r>
      <rPr>
        <sz val="12"/>
        <color theme="1"/>
        <rFont val="新細明體"/>
        <family val="1"/>
        <charset val="136"/>
      </rPr>
      <t>排線凹痕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凹點</t>
    </r>
  </si>
  <si>
    <t>liner Missing</t>
  </si>
  <si>
    <r>
      <rPr>
        <sz val="12"/>
        <color theme="1"/>
        <rFont val="新細明體"/>
        <family val="1"/>
        <charset val="136"/>
      </rPr>
      <t>少離心紙</t>
    </r>
  </si>
  <si>
    <t>Wrinkle Mura</t>
  </si>
  <si>
    <r>
      <rPr>
        <sz val="12"/>
        <color theme="1"/>
        <rFont val="新細明體"/>
        <family val="1"/>
        <charset val="136"/>
      </rPr>
      <t>褶皺</t>
    </r>
    <r>
      <rPr>
        <sz val="12"/>
        <color theme="1"/>
        <rFont val="Calibri"/>
        <family val="2"/>
      </rPr>
      <t>Mura</t>
    </r>
  </si>
  <si>
    <t>LED Flex folding</t>
  </si>
  <si>
    <r>
      <t xml:space="preserve">LED </t>
    </r>
    <r>
      <rPr>
        <sz val="12"/>
        <color theme="1"/>
        <rFont val="新細明體"/>
        <family val="1"/>
        <charset val="136"/>
      </rPr>
      <t>排線死折</t>
    </r>
  </si>
  <si>
    <t>Mesa CNT Damage</t>
  </si>
  <si>
    <r>
      <t>Mesa</t>
    </r>
    <r>
      <rPr>
        <sz val="12"/>
        <color theme="1"/>
        <rFont val="新細明體"/>
        <family val="1"/>
        <charset val="136"/>
      </rPr>
      <t>連接器破損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少</t>
    </r>
    <r>
      <rPr>
        <sz val="12"/>
        <color theme="1"/>
        <rFont val="Calibri"/>
        <family val="2"/>
      </rPr>
      <t>pin</t>
    </r>
    <r>
      <rPr>
        <sz val="12"/>
        <color theme="1"/>
        <rFont val="新細明體"/>
        <family val="1"/>
        <charset val="136"/>
      </rPr>
      <t>針</t>
    </r>
    <r>
      <rPr>
        <sz val="12"/>
        <color theme="1"/>
        <rFont val="Calibri"/>
        <family val="2"/>
      </rPr>
      <t>,</t>
    </r>
    <r>
      <rPr>
        <sz val="12"/>
        <color theme="1"/>
        <rFont val="新細明體"/>
        <family val="1"/>
        <charset val="136"/>
      </rPr>
      <t>卡扣黑膠破損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脫落</t>
    </r>
    <r>
      <rPr>
        <sz val="12"/>
        <color theme="1"/>
        <rFont val="Calibri"/>
        <family val="2"/>
      </rPr>
      <t>)</t>
    </r>
  </si>
  <si>
    <t>Yellow spot</t>
  </si>
  <si>
    <r>
      <rPr>
        <sz val="12"/>
        <color theme="1"/>
        <rFont val="新細明體"/>
        <family val="1"/>
        <charset val="136"/>
      </rPr>
      <t>黃斑</t>
    </r>
  </si>
  <si>
    <t>LED Flex peeling</t>
    <phoneticPr fontId="1" type="noConversion"/>
  </si>
  <si>
    <r>
      <t xml:space="preserve">LED </t>
    </r>
    <r>
      <rPr>
        <sz val="12"/>
        <color theme="1"/>
        <rFont val="新細明體"/>
        <family val="1"/>
        <charset val="136"/>
      </rPr>
      <t>排線翹起</t>
    </r>
  </si>
  <si>
    <t>Mylar missing</t>
  </si>
  <si>
    <r>
      <rPr>
        <sz val="12"/>
        <color theme="1"/>
        <rFont val="新細明體"/>
        <family val="1"/>
        <charset val="136"/>
      </rPr>
      <t>少</t>
    </r>
    <r>
      <rPr>
        <sz val="12"/>
        <color theme="1"/>
        <rFont val="Calibri"/>
        <family val="2"/>
      </rPr>
      <t>Mylar(</t>
    </r>
    <r>
      <rPr>
        <sz val="12"/>
        <color theme="1"/>
        <rFont val="新細明體"/>
        <family val="1"/>
        <charset val="136"/>
      </rPr>
      <t>少導電布</t>
    </r>
    <r>
      <rPr>
        <sz val="12"/>
        <color theme="1"/>
        <rFont val="Calibri"/>
        <family val="2"/>
      </rPr>
      <t>)</t>
    </r>
  </si>
  <si>
    <t>Spot lighting(PCB)</t>
  </si>
  <si>
    <r>
      <rPr>
        <sz val="12"/>
        <color theme="1"/>
        <rFont val="新細明體"/>
        <family val="1"/>
        <charset val="136"/>
      </rPr>
      <t>窗簾漏光（</t>
    </r>
    <r>
      <rPr>
        <sz val="12"/>
        <color theme="1"/>
        <rFont val="Calibri"/>
        <family val="2"/>
      </rPr>
      <t>PCB</t>
    </r>
    <r>
      <rPr>
        <sz val="12"/>
        <color theme="1"/>
        <rFont val="新細明體"/>
        <family val="1"/>
        <charset val="136"/>
      </rPr>
      <t>邊緣）</t>
    </r>
  </si>
  <si>
    <t>LED Flex wrinkle</t>
  </si>
  <si>
    <r>
      <t xml:space="preserve">LED </t>
    </r>
    <r>
      <rPr>
        <sz val="12"/>
        <color theme="1"/>
        <rFont val="新細明體"/>
        <family val="1"/>
        <charset val="136"/>
      </rPr>
      <t>排線褶皺</t>
    </r>
  </si>
  <si>
    <t>P/F shift</t>
  </si>
  <si>
    <r>
      <t>PE</t>
    </r>
    <r>
      <rPr>
        <sz val="12"/>
        <color theme="1"/>
        <rFont val="新細明體"/>
        <family val="1"/>
        <charset val="136"/>
      </rPr>
      <t>膜偏位</t>
    </r>
  </si>
  <si>
    <t>Spot lighting</t>
  </si>
  <si>
    <r>
      <rPr>
        <sz val="12"/>
        <color theme="1"/>
        <rFont val="新細明體"/>
        <family val="1"/>
        <charset val="136"/>
      </rPr>
      <t>窗簾漏光</t>
    </r>
  </si>
  <si>
    <t>LED Flex shift</t>
    <phoneticPr fontId="1" type="noConversion"/>
  </si>
  <si>
    <r>
      <t xml:space="preserve">LED </t>
    </r>
    <r>
      <rPr>
        <sz val="12"/>
        <color theme="1"/>
        <rFont val="新細明體"/>
        <family val="1"/>
        <charset val="136"/>
      </rPr>
      <t>排線偏位</t>
    </r>
  </si>
  <si>
    <r>
      <t>mylar</t>
    </r>
    <r>
      <rPr>
        <sz val="12"/>
        <color theme="1"/>
        <rFont val="新細明體"/>
        <family val="1"/>
        <charset val="136"/>
      </rPr>
      <t>夾異物</t>
    </r>
    <phoneticPr fontId="1" type="noConversion"/>
  </si>
  <si>
    <r>
      <rPr>
        <sz val="12"/>
        <color theme="1"/>
        <rFont val="新細明體"/>
        <family val="1"/>
        <charset val="136"/>
      </rPr>
      <t>斜紋</t>
    </r>
    <r>
      <rPr>
        <sz val="12"/>
        <color theme="1"/>
        <rFont val="Calibri"/>
        <family val="2"/>
      </rPr>
      <t>Mura</t>
    </r>
  </si>
  <si>
    <t>Gasket damage</t>
  </si>
  <si>
    <r>
      <rPr>
        <sz val="12"/>
        <color theme="1"/>
        <rFont val="新細明體"/>
        <family val="1"/>
        <charset val="136"/>
      </rPr>
      <t>墊圈破損</t>
    </r>
  </si>
  <si>
    <r>
      <t>PCB</t>
    </r>
    <r>
      <rPr>
        <sz val="12"/>
        <color theme="1"/>
        <rFont val="新細明體"/>
        <family val="1"/>
        <charset val="136"/>
      </rPr>
      <t>板破損</t>
    </r>
  </si>
  <si>
    <t>rainbow  Mura</t>
  </si>
  <si>
    <r>
      <rPr>
        <sz val="12"/>
        <color theme="1"/>
        <rFont val="新細明體"/>
        <family val="1"/>
        <charset val="136"/>
      </rPr>
      <t>彩虹</t>
    </r>
  </si>
  <si>
    <t>Gasket liner missing</t>
  </si>
  <si>
    <r>
      <rPr>
        <sz val="12"/>
        <color theme="1"/>
        <rFont val="新細明體"/>
        <family val="1"/>
        <charset val="136"/>
      </rPr>
      <t>墊圈少離心紙</t>
    </r>
  </si>
  <si>
    <r>
      <t>PCB</t>
    </r>
    <r>
      <rPr>
        <sz val="12"/>
        <color theme="1"/>
        <rFont val="新細明體"/>
        <family val="1"/>
        <charset val="136"/>
      </rPr>
      <t>板翹起</t>
    </r>
  </si>
  <si>
    <t>V-Dark Line</t>
  </si>
  <si>
    <r>
      <rPr>
        <sz val="12"/>
        <color theme="1"/>
        <rFont val="新細明體"/>
        <family val="1"/>
        <charset val="136"/>
      </rPr>
      <t>垂直暗線</t>
    </r>
  </si>
  <si>
    <t>Gasket peeling off</t>
  </si>
  <si>
    <r>
      <rPr>
        <sz val="12"/>
        <color theme="1"/>
        <rFont val="新細明體"/>
        <family val="1"/>
        <charset val="136"/>
      </rPr>
      <t>少墊圈</t>
    </r>
  </si>
  <si>
    <t>PCB board shift</t>
  </si>
  <si>
    <r>
      <t>PCB</t>
    </r>
    <r>
      <rPr>
        <sz val="12"/>
        <color theme="1"/>
        <rFont val="新細明體"/>
        <family val="1"/>
        <charset val="136"/>
      </rPr>
      <t>板偏位</t>
    </r>
  </si>
  <si>
    <t>H-Dark Line</t>
  </si>
  <si>
    <r>
      <rPr>
        <sz val="12"/>
        <color theme="1"/>
        <rFont val="新細明體"/>
        <family val="1"/>
        <charset val="136"/>
      </rPr>
      <t>水平暗線</t>
    </r>
  </si>
  <si>
    <t>Gasket shift</t>
  </si>
  <si>
    <t>PF bubble</t>
  </si>
  <si>
    <r>
      <t>PE</t>
    </r>
    <r>
      <rPr>
        <sz val="12"/>
        <color theme="1"/>
        <rFont val="新細明體"/>
        <family val="1"/>
        <charset val="136"/>
      </rPr>
      <t>膜氣泡</t>
    </r>
  </si>
  <si>
    <t>AD-120HZ</t>
  </si>
  <si>
    <r>
      <t>120HZ</t>
    </r>
    <r>
      <rPr>
        <sz val="12"/>
        <color theme="1"/>
        <rFont val="新細明體"/>
        <family val="1"/>
        <charset val="136"/>
      </rPr>
      <t>顯示不良</t>
    </r>
  </si>
  <si>
    <r>
      <rPr>
        <sz val="12"/>
        <color theme="1"/>
        <rFont val="新細明體"/>
        <family val="1"/>
        <charset val="136"/>
      </rPr>
      <t>導電布氣泡</t>
    </r>
  </si>
  <si>
    <t>PF missing</t>
  </si>
  <si>
    <r>
      <rPr>
        <sz val="12"/>
        <color theme="1"/>
        <rFont val="新細明體"/>
        <family val="1"/>
        <charset val="136"/>
      </rPr>
      <t>少</t>
    </r>
    <r>
      <rPr>
        <sz val="12"/>
        <color theme="1"/>
        <rFont val="Calibri"/>
        <family val="2"/>
      </rPr>
      <t>PE</t>
    </r>
    <r>
      <rPr>
        <sz val="12"/>
        <color theme="1"/>
        <rFont val="新細明體"/>
        <family val="1"/>
        <charset val="136"/>
      </rPr>
      <t>膜</t>
    </r>
  </si>
  <si>
    <t>stain mura</t>
  </si>
  <si>
    <r>
      <rPr>
        <sz val="12"/>
        <color theme="1"/>
        <rFont val="新細明體"/>
        <family val="1"/>
        <charset val="136"/>
      </rPr>
      <t>髒污</t>
    </r>
    <r>
      <rPr>
        <sz val="12"/>
        <color theme="1"/>
        <rFont val="Calibri"/>
        <family val="2"/>
      </rPr>
      <t>Mura</t>
    </r>
  </si>
  <si>
    <t>GND Tape Cu exposure</t>
  </si>
  <si>
    <r>
      <rPr>
        <sz val="12"/>
        <color theme="1"/>
        <rFont val="新細明體"/>
        <family val="1"/>
        <charset val="136"/>
      </rPr>
      <t>導電布漏銅</t>
    </r>
  </si>
  <si>
    <t>SN can't scan</t>
  </si>
  <si>
    <r>
      <t>SN</t>
    </r>
    <r>
      <rPr>
        <sz val="12"/>
        <color theme="1"/>
        <rFont val="新細明體"/>
        <family val="1"/>
        <charset val="136"/>
      </rPr>
      <t>掃不上</t>
    </r>
  </si>
  <si>
    <t>Temperature checking Fail(FOS)</t>
  </si>
  <si>
    <r>
      <rPr>
        <sz val="12"/>
        <color theme="1"/>
        <rFont val="新細明體"/>
        <family val="1"/>
        <charset val="136"/>
      </rPr>
      <t>溫度檢測不良</t>
    </r>
  </si>
  <si>
    <r>
      <rPr>
        <sz val="12"/>
        <color theme="1"/>
        <rFont val="新細明體"/>
        <family val="1"/>
        <charset val="136"/>
      </rPr>
      <t>導電布破損</t>
    </r>
  </si>
  <si>
    <r>
      <t>SN</t>
    </r>
    <r>
      <rPr>
        <sz val="12"/>
        <color theme="1"/>
        <rFont val="新細明體"/>
        <family val="1"/>
        <charset val="136"/>
      </rPr>
      <t>不清晰</t>
    </r>
    <r>
      <rPr>
        <sz val="12"/>
        <color theme="1"/>
        <rFont val="Calibri"/>
        <family val="2"/>
      </rPr>
      <t>(SN</t>
    </r>
    <r>
      <rPr>
        <sz val="12"/>
        <color theme="1"/>
        <rFont val="新細明體"/>
        <family val="1"/>
        <charset val="136"/>
      </rPr>
      <t>模糊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殘缺</t>
    </r>
    <r>
      <rPr>
        <sz val="12"/>
        <color theme="1"/>
        <rFont val="Calibri"/>
        <family val="2"/>
      </rPr>
      <t>)</t>
    </r>
  </si>
  <si>
    <t>MCU Fail</t>
  </si>
  <si>
    <r>
      <t xml:space="preserve">MCU </t>
    </r>
    <r>
      <rPr>
        <sz val="12"/>
        <color theme="1"/>
        <rFont val="新細明體"/>
        <family val="1"/>
        <charset val="136"/>
      </rPr>
      <t>不良</t>
    </r>
  </si>
  <si>
    <r>
      <rPr>
        <sz val="12"/>
        <color theme="1"/>
        <rFont val="新細明體"/>
        <family val="1"/>
        <charset val="136"/>
      </rPr>
      <t>導電布翹起</t>
    </r>
  </si>
  <si>
    <t>T-con Dent</t>
  </si>
  <si>
    <r>
      <t>T-con</t>
    </r>
    <r>
      <rPr>
        <sz val="12"/>
        <color theme="1"/>
        <rFont val="新細明體"/>
        <family val="1"/>
        <charset val="136"/>
      </rPr>
      <t>凹痕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凹點</t>
    </r>
  </si>
  <si>
    <t>SN Comparison NG</t>
  </si>
  <si>
    <r>
      <t>SN</t>
    </r>
    <r>
      <rPr>
        <sz val="12"/>
        <color theme="1"/>
        <rFont val="新細明體"/>
        <family val="1"/>
        <charset val="136"/>
      </rPr>
      <t>對比錯誤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第</t>
    </r>
    <r>
      <rPr>
        <sz val="12"/>
        <color theme="1"/>
        <rFont val="Calibri"/>
        <family val="2"/>
      </rPr>
      <t>6</t>
    </r>
    <r>
      <rPr>
        <sz val="12"/>
        <color theme="1"/>
        <rFont val="新細明體"/>
        <family val="1"/>
        <charset val="136"/>
      </rPr>
      <t>項不良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</si>
  <si>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新細明體"/>
        <family val="1"/>
        <charset val="136"/>
      </rPr>
      <t>導電布刮傷</t>
    </r>
  </si>
  <si>
    <t>multi-bright dot</t>
  </si>
  <si>
    <r>
      <rPr>
        <sz val="12"/>
        <color theme="1"/>
        <rFont val="新細明體"/>
        <family val="1"/>
        <charset val="136"/>
      </rPr>
      <t>滿天星</t>
    </r>
  </si>
  <si>
    <r>
      <rPr>
        <sz val="12"/>
        <color theme="1"/>
        <rFont val="新細明體"/>
        <family val="1"/>
        <charset val="136"/>
      </rPr>
      <t>導電布偏位</t>
    </r>
  </si>
  <si>
    <t>Cross talk</t>
  </si>
  <si>
    <r>
      <rPr>
        <sz val="12"/>
        <color theme="1"/>
        <rFont val="新細明體"/>
        <family val="1"/>
        <charset val="136"/>
      </rPr>
      <t>串音</t>
    </r>
  </si>
  <si>
    <t>GND Tape wrinkle</t>
    <phoneticPr fontId="1" type="noConversion"/>
  </si>
  <si>
    <r>
      <rPr>
        <sz val="12"/>
        <color theme="1"/>
        <rFont val="新細明體"/>
        <family val="1"/>
        <charset val="136"/>
      </rPr>
      <t>導電布褶皺</t>
    </r>
  </si>
  <si>
    <t>CG discoloration</t>
  </si>
  <si>
    <r>
      <t>CG</t>
    </r>
    <r>
      <rPr>
        <sz val="12"/>
        <color theme="1"/>
        <rFont val="新細明體"/>
        <family val="1"/>
        <charset val="136"/>
      </rPr>
      <t>異色</t>
    </r>
  </si>
  <si>
    <t>Moire Mura</t>
  </si>
  <si>
    <r>
      <rPr>
        <sz val="12"/>
        <color theme="1"/>
        <rFont val="新細明體"/>
        <family val="1"/>
        <charset val="136"/>
      </rPr>
      <t>波紋</t>
    </r>
    <r>
      <rPr>
        <sz val="12"/>
        <color theme="1"/>
        <rFont val="Calibri"/>
        <family val="2"/>
      </rPr>
      <t>Mura</t>
    </r>
  </si>
  <si>
    <t>Grape bubble</t>
    <phoneticPr fontId="1" type="noConversion"/>
  </si>
  <si>
    <r>
      <t>Grape</t>
    </r>
    <r>
      <rPr>
        <sz val="12"/>
        <color theme="1"/>
        <rFont val="新細明體"/>
        <family val="1"/>
        <charset val="136"/>
      </rPr>
      <t>氣泡</t>
    </r>
  </si>
  <si>
    <t>T-con shunt con excessive</t>
  </si>
  <si>
    <r>
      <t>T-con</t>
    </r>
    <r>
      <rPr>
        <sz val="12"/>
        <color theme="1"/>
        <rFont val="新細明體"/>
        <family val="1"/>
        <charset val="136"/>
      </rPr>
      <t>多鐵片</t>
    </r>
  </si>
  <si>
    <t>H dark band</t>
  </si>
  <si>
    <r>
      <rPr>
        <sz val="12"/>
        <color theme="1"/>
        <rFont val="新細明體"/>
        <family val="1"/>
        <charset val="136"/>
      </rPr>
      <t>水平暗帶</t>
    </r>
  </si>
  <si>
    <r>
      <t>PCB</t>
    </r>
    <r>
      <rPr>
        <sz val="12"/>
        <color theme="1"/>
        <rFont val="新細明體"/>
        <family val="1"/>
        <charset val="136"/>
      </rPr>
      <t>板多料</t>
    </r>
  </si>
  <si>
    <t>V dark band(LED)</t>
  </si>
  <si>
    <r>
      <rPr>
        <sz val="12"/>
        <color theme="1"/>
        <rFont val="新細明體"/>
        <family val="1"/>
        <charset val="136"/>
      </rPr>
      <t>垂直暗帶</t>
    </r>
  </si>
  <si>
    <t>Grape Dent</t>
  </si>
  <si>
    <r>
      <t>Grape</t>
    </r>
    <r>
      <rPr>
        <sz val="12"/>
        <color theme="1"/>
        <rFont val="新細明體"/>
        <family val="1"/>
        <charset val="136"/>
      </rPr>
      <t>凹痕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凹點</t>
    </r>
  </si>
  <si>
    <r>
      <t>Corner tape</t>
    </r>
    <r>
      <rPr>
        <sz val="12"/>
        <color theme="1"/>
        <rFont val="新細明體"/>
        <family val="1"/>
        <charset val="136"/>
      </rPr>
      <t>溢膠</t>
    </r>
  </si>
  <si>
    <t>H bright  band</t>
  </si>
  <si>
    <r>
      <rPr>
        <sz val="12"/>
        <color theme="1"/>
        <rFont val="新細明體"/>
        <family val="1"/>
        <charset val="136"/>
      </rPr>
      <t>水平亮帶</t>
    </r>
  </si>
  <si>
    <t>Grape dirty</t>
  </si>
  <si>
    <r>
      <t>Grape</t>
    </r>
    <r>
      <rPr>
        <sz val="12"/>
        <color theme="1"/>
        <rFont val="新細明體"/>
        <family val="1"/>
        <charset val="136"/>
      </rPr>
      <t>髒污</t>
    </r>
  </si>
  <si>
    <t>Color dent</t>
  </si>
  <si>
    <t>V bright  band(LED)</t>
  </si>
  <si>
    <r>
      <rPr>
        <sz val="12"/>
        <color theme="1"/>
        <rFont val="新細明體"/>
        <family val="1"/>
        <charset val="136"/>
      </rPr>
      <t>垂直亮帶</t>
    </r>
  </si>
  <si>
    <r>
      <t>Grape</t>
    </r>
    <r>
      <rPr>
        <sz val="12"/>
        <color theme="1"/>
        <rFont val="新細明體"/>
        <family val="1"/>
        <charset val="136"/>
      </rPr>
      <t>異物</t>
    </r>
  </si>
  <si>
    <t>BLU Shift</t>
  </si>
  <si>
    <r>
      <t>BLU</t>
    </r>
    <r>
      <rPr>
        <sz val="12"/>
        <color theme="1"/>
        <rFont val="新細明體"/>
        <family val="1"/>
        <charset val="136"/>
      </rPr>
      <t>尺寸不良</t>
    </r>
  </si>
  <si>
    <t>Horizontal line noise </t>
  </si>
  <si>
    <r>
      <rPr>
        <sz val="12"/>
        <color theme="1"/>
        <rFont val="新細明體"/>
        <family val="1"/>
        <charset val="136"/>
      </rPr>
      <t>閃屏</t>
    </r>
    <r>
      <rPr>
        <sz val="12"/>
        <color theme="1"/>
        <rFont val="Calibri"/>
        <family val="2"/>
      </rPr>
      <t xml:space="preserve">(FOS)  </t>
    </r>
    <r>
      <rPr>
        <sz val="12"/>
        <color theme="1"/>
        <rFont val="新細明體"/>
        <family val="1"/>
        <charset val="136"/>
      </rPr>
      <t>（僅限</t>
    </r>
    <r>
      <rPr>
        <sz val="12"/>
        <color theme="1"/>
        <rFont val="Calibri"/>
        <family val="2"/>
      </rPr>
      <t>MF P1</t>
    </r>
    <r>
      <rPr>
        <sz val="12"/>
        <color theme="1"/>
        <rFont val="新細明體"/>
        <family val="1"/>
        <charset val="136"/>
      </rPr>
      <t>階段）</t>
    </r>
  </si>
  <si>
    <t>Grape Fiber</t>
  </si>
  <si>
    <r>
      <t>Grape</t>
    </r>
    <r>
      <rPr>
        <sz val="12"/>
        <color theme="1"/>
        <rFont val="新細明體"/>
        <family val="1"/>
        <charset val="136"/>
      </rPr>
      <t>毛纖</t>
    </r>
  </si>
  <si>
    <t>CGS LINER MISSING</t>
  </si>
  <si>
    <r>
      <t xml:space="preserve">       </t>
    </r>
    <r>
      <rPr>
        <sz val="12"/>
        <color theme="1"/>
        <rFont val="新細明體"/>
        <family val="1"/>
        <charset val="136"/>
      </rPr>
      <t>少</t>
    </r>
    <r>
      <rPr>
        <sz val="12"/>
        <color theme="1"/>
        <rFont val="Calibri"/>
        <family val="2"/>
      </rPr>
      <t xml:space="preserve">CGS LINER </t>
    </r>
  </si>
  <si>
    <t>BLU LL</t>
  </si>
  <si>
    <t>LED VF abnoma</t>
  </si>
  <si>
    <t>Grape flex  damage</t>
  </si>
  <si>
    <r>
      <t>Grape</t>
    </r>
    <r>
      <rPr>
        <sz val="12"/>
        <color theme="1"/>
        <rFont val="新細明體"/>
        <family val="1"/>
        <charset val="136"/>
      </rPr>
      <t>排線破損</t>
    </r>
  </si>
  <si>
    <t>Glue residue on EDP PIN</t>
  </si>
  <si>
    <r>
      <t xml:space="preserve">EDP PIN </t>
    </r>
    <r>
      <rPr>
        <sz val="12"/>
        <color theme="1"/>
        <rFont val="新細明體"/>
        <family val="1"/>
        <charset val="136"/>
      </rPr>
      <t>殘膠</t>
    </r>
  </si>
  <si>
    <t>F-tape</t>
  </si>
  <si>
    <t>Grape flex Cu exposure</t>
  </si>
  <si>
    <r>
      <t>Grape</t>
    </r>
    <r>
      <rPr>
        <sz val="12"/>
        <color theme="1"/>
        <rFont val="新細明體"/>
        <family val="1"/>
        <charset val="136"/>
      </rPr>
      <t>排線漏銅</t>
    </r>
  </si>
  <si>
    <t>Glue residue on Grape Stiffener</t>
  </si>
  <si>
    <r>
      <t>Grape</t>
    </r>
    <r>
      <rPr>
        <sz val="12"/>
        <color theme="1"/>
        <rFont val="新細明體"/>
        <family val="1"/>
        <charset val="136"/>
      </rPr>
      <t>加強板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新細明體"/>
        <family val="1"/>
        <charset val="136"/>
      </rPr>
      <t>殘膠</t>
    </r>
  </si>
  <si>
    <r>
      <t xml:space="preserve">BLU </t>
    </r>
    <r>
      <rPr>
        <sz val="12"/>
        <color theme="1"/>
        <rFont val="新細明體"/>
        <family val="1"/>
        <charset val="136"/>
      </rPr>
      <t>褶皺</t>
    </r>
  </si>
  <si>
    <r>
      <t xml:space="preserve">BLU </t>
    </r>
    <r>
      <rPr>
        <sz val="12"/>
        <color theme="1"/>
        <rFont val="新細明體"/>
        <family val="1"/>
        <charset val="136"/>
      </rPr>
      <t>夾異物</t>
    </r>
    <phoneticPr fontId="1" type="noConversion"/>
  </si>
  <si>
    <t>LGF pattern line</t>
  </si>
  <si>
    <t>Main Flex  peeling</t>
    <phoneticPr fontId="1" type="noConversion"/>
  </si>
  <si>
    <r>
      <t>Main Flex</t>
    </r>
    <r>
      <rPr>
        <sz val="12"/>
        <color theme="1"/>
        <rFont val="細明體"/>
        <family val="3"/>
        <charset val="136"/>
      </rPr>
      <t>開膠</t>
    </r>
    <phoneticPr fontId="1" type="noConversion"/>
  </si>
  <si>
    <t>LED  CNT pin deformation</t>
  </si>
  <si>
    <r>
      <t xml:space="preserve">LED PIN </t>
    </r>
    <r>
      <rPr>
        <sz val="12"/>
        <color theme="1"/>
        <rFont val="新細明體"/>
        <family val="1"/>
        <charset val="136"/>
      </rPr>
      <t>變形</t>
    </r>
    <phoneticPr fontId="1" type="noConversion"/>
  </si>
  <si>
    <t xml:space="preserve">LED VF abnormal </t>
  </si>
  <si>
    <r>
      <rPr>
        <sz val="12"/>
        <color rgb="FFFF0000"/>
        <rFont val="新細明體"/>
        <family val="2"/>
        <charset val="136"/>
      </rPr>
      <t>《</t>
    </r>
    <r>
      <rPr>
        <sz val="12"/>
        <color rgb="FFFF0000"/>
        <rFont val="Calibri"/>
        <family val="2"/>
      </rPr>
      <t>======     BLU LL</t>
    </r>
  </si>
  <si>
    <r>
      <t>PCB</t>
    </r>
    <r>
      <rPr>
        <sz val="12"/>
        <color theme="1"/>
        <rFont val="細明體"/>
        <family val="3"/>
        <charset val="136"/>
      </rPr>
      <t>夾異物</t>
    </r>
    <phoneticPr fontId="1" type="noConversion"/>
  </si>
  <si>
    <r>
      <t xml:space="preserve">LED PIN </t>
    </r>
    <r>
      <rPr>
        <sz val="12"/>
        <color theme="1"/>
        <rFont val="新細明體"/>
        <family val="1"/>
        <charset val="136"/>
      </rPr>
      <t>破損</t>
    </r>
  </si>
  <si>
    <t>NO LED CeuTape</t>
    <phoneticPr fontId="1" type="noConversion"/>
  </si>
  <si>
    <r>
      <t>Grape flex</t>
    </r>
    <r>
      <rPr>
        <sz val="12"/>
        <color theme="1"/>
        <rFont val="新細明體"/>
        <family val="1"/>
        <charset val="136"/>
      </rPr>
      <t>離心紙缺失</t>
    </r>
  </si>
  <si>
    <t>TM Crack</t>
    <phoneticPr fontId="1" type="noConversion"/>
  </si>
  <si>
    <r>
      <rPr>
        <sz val="12"/>
        <color theme="1"/>
        <rFont val="新細明體"/>
        <family val="1"/>
        <charset val="136"/>
      </rPr>
      <t>碎屏</t>
    </r>
    <r>
      <rPr>
        <sz val="12"/>
        <color theme="1"/>
        <rFont val="Calibri"/>
        <family val="2"/>
      </rPr>
      <t>(Grape</t>
    </r>
    <r>
      <rPr>
        <sz val="12"/>
        <color theme="1"/>
        <rFont val="新細明體"/>
        <family val="1"/>
        <charset val="136"/>
      </rPr>
      <t>破損</t>
    </r>
    <r>
      <rPr>
        <sz val="12"/>
        <color theme="1"/>
        <rFont val="Calibri"/>
        <family val="2"/>
      </rPr>
      <t>)</t>
    </r>
    <phoneticPr fontId="1" type="noConversion"/>
  </si>
  <si>
    <t>CGS  liner Missing</t>
  </si>
  <si>
    <r>
      <t xml:space="preserve">CGS </t>
    </r>
    <r>
      <rPr>
        <sz val="12"/>
        <color theme="1"/>
        <rFont val="新細明體"/>
        <family val="1"/>
        <charset val="136"/>
      </rPr>
      <t>離心紙缺失</t>
    </r>
  </si>
  <si>
    <t>M-Chassis  liner Missing</t>
  </si>
  <si>
    <r>
      <rPr>
        <sz val="12"/>
        <color theme="1"/>
        <rFont val="新細明體"/>
        <family val="1"/>
        <charset val="136"/>
      </rPr>
      <t>背光板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新細明體"/>
        <family val="1"/>
        <charset val="136"/>
      </rPr>
      <t>離心紙缺失</t>
    </r>
  </si>
  <si>
    <t>CG PF Missing</t>
  </si>
  <si>
    <r>
      <t xml:space="preserve">CG </t>
    </r>
    <r>
      <rPr>
        <sz val="12"/>
        <color theme="1"/>
        <rFont val="新細明體"/>
        <family val="1"/>
        <charset val="136"/>
      </rPr>
      <t>少</t>
    </r>
    <r>
      <rPr>
        <sz val="12"/>
        <color theme="1"/>
        <rFont val="Calibri"/>
        <family val="2"/>
      </rPr>
      <t>PF</t>
    </r>
    <r>
      <rPr>
        <sz val="12"/>
        <color theme="1"/>
        <rFont val="新細明體"/>
        <family val="1"/>
        <charset val="136"/>
      </rPr>
      <t>膜</t>
    </r>
  </si>
  <si>
    <r>
      <t xml:space="preserve">Sidecar fiex2  </t>
    </r>
    <r>
      <rPr>
        <sz val="12"/>
        <color theme="1"/>
        <rFont val="新細明體"/>
        <family val="1"/>
        <charset val="136"/>
      </rPr>
      <t>開膠</t>
    </r>
  </si>
  <si>
    <t>Sidrcar Flex 1wrinkle</t>
    <phoneticPr fontId="1" type="noConversion"/>
  </si>
  <si>
    <r>
      <t>Sidrcar Flex 1</t>
    </r>
    <r>
      <rPr>
        <sz val="12"/>
        <color theme="1"/>
        <rFont val="新細明體"/>
        <family val="1"/>
        <charset val="136"/>
      </rPr>
      <t>褶皺</t>
    </r>
  </si>
  <si>
    <t>Sidrcar Flex 2wrinkle</t>
  </si>
  <si>
    <r>
      <t>Sidrcar Flex 2</t>
    </r>
    <r>
      <rPr>
        <sz val="12"/>
        <color theme="1"/>
        <rFont val="新細明體"/>
        <family val="1"/>
        <charset val="136"/>
      </rPr>
      <t>褶皺</t>
    </r>
  </si>
  <si>
    <r>
      <t xml:space="preserve">Sidecar fiex1  </t>
    </r>
    <r>
      <rPr>
        <sz val="12"/>
        <color theme="1"/>
        <rFont val="新細明體"/>
        <family val="1"/>
        <charset val="136"/>
      </rPr>
      <t>開膠</t>
    </r>
    <phoneticPr fontId="1" type="noConversion"/>
  </si>
  <si>
    <r>
      <t>Main Flex  SUS</t>
    </r>
    <r>
      <rPr>
        <sz val="12"/>
        <color theme="1"/>
        <rFont val="新細明體"/>
        <family val="1"/>
        <charset val="136"/>
      </rPr>
      <t>變形</t>
    </r>
  </si>
  <si>
    <r>
      <t>Grape</t>
    </r>
    <r>
      <rPr>
        <sz val="12"/>
        <color rgb="FFFF0000"/>
        <rFont val="新細明體"/>
        <family val="2"/>
        <charset val="136"/>
      </rPr>
      <t>沒條碼</t>
    </r>
  </si>
  <si>
    <r>
      <t xml:space="preserve">Main Flex  </t>
    </r>
    <r>
      <rPr>
        <sz val="12"/>
        <color theme="1"/>
        <rFont val="新細明體"/>
        <family val="1"/>
        <charset val="136"/>
      </rPr>
      <t>翹起</t>
    </r>
  </si>
  <si>
    <r>
      <t>EDP  Pin</t>
    </r>
    <r>
      <rPr>
        <sz val="12"/>
        <color rgb="FFFF0000"/>
        <rFont val="新細明體"/>
        <family val="2"/>
        <charset val="136"/>
      </rPr>
      <t>氧化</t>
    </r>
    <r>
      <rPr>
        <sz val="12"/>
        <color rgb="FFFF0000"/>
        <rFont val="Calibri"/>
        <family val="2"/>
      </rPr>
      <t xml:space="preserve">  </t>
    </r>
  </si>
  <si>
    <r>
      <t>BLU</t>
    </r>
    <r>
      <rPr>
        <sz val="12"/>
        <color theme="1"/>
        <rFont val="新細明體"/>
        <family val="1"/>
        <charset val="136"/>
      </rPr>
      <t>開膠</t>
    </r>
  </si>
  <si>
    <r>
      <t xml:space="preserve">Main Flex </t>
    </r>
    <r>
      <rPr>
        <sz val="12"/>
        <color theme="1"/>
        <rFont val="新細明體"/>
        <family val="1"/>
        <charset val="136"/>
      </rPr>
      <t>排線殘膠</t>
    </r>
  </si>
  <si>
    <t>Cowling bump</t>
  </si>
  <si>
    <r>
      <rPr>
        <sz val="12"/>
        <color theme="1"/>
        <rFont val="新細明體"/>
        <family val="1"/>
        <charset val="136"/>
      </rPr>
      <t>連接板翹起</t>
    </r>
  </si>
  <si>
    <t>Tape missing</t>
    <phoneticPr fontId="1" type="noConversion"/>
  </si>
  <si>
    <r>
      <rPr>
        <sz val="12"/>
        <color theme="1"/>
        <rFont val="新細明體"/>
        <family val="1"/>
        <charset val="136"/>
      </rPr>
      <t>缺</t>
    </r>
    <r>
      <rPr>
        <sz val="12"/>
        <color theme="1"/>
        <rFont val="Calibri"/>
        <family val="2"/>
      </rPr>
      <t>LBT</t>
    </r>
  </si>
  <si>
    <t>F2F peeling</t>
    <phoneticPr fontId="1" type="noConversion"/>
  </si>
  <si>
    <t>BLU Shift</t>
    <phoneticPr fontId="1" type="noConversion"/>
  </si>
  <si>
    <r>
      <t xml:space="preserve">BLU </t>
    </r>
    <r>
      <rPr>
        <sz val="12"/>
        <color theme="1"/>
        <rFont val="細明體"/>
        <family val="3"/>
        <charset val="136"/>
      </rPr>
      <t>偏位</t>
    </r>
    <phoneticPr fontId="1" type="noConversion"/>
  </si>
  <si>
    <t>TM Crack  (inside)</t>
    <phoneticPr fontId="1" type="noConversion"/>
  </si>
  <si>
    <t>內碎屏</t>
    <phoneticPr fontId="1" type="noConversion"/>
  </si>
  <si>
    <t>EDP CNT damage</t>
    <phoneticPr fontId="1" type="noConversion"/>
  </si>
  <si>
    <t>Dark Spot</t>
    <phoneticPr fontId="1" type="noConversion"/>
  </si>
  <si>
    <t>D-NG</t>
    <phoneticPr fontId="1" type="noConversion"/>
  </si>
  <si>
    <r>
      <rPr>
        <b/>
        <sz val="10"/>
        <color rgb="FF92D050"/>
        <rFont val="新細明體"/>
        <family val="1"/>
        <charset val="136"/>
        <scheme val="minor"/>
      </rPr>
      <t>C</t>
    </r>
    <r>
      <rPr>
        <sz val="10"/>
        <color theme="1"/>
        <rFont val="新細明體"/>
        <family val="1"/>
        <charset val="136"/>
        <scheme val="minor"/>
      </rPr>
      <t>/</t>
    </r>
    <r>
      <rPr>
        <sz val="10"/>
        <color rgb="FFFF0000"/>
        <rFont val="新細明體"/>
        <family val="1"/>
        <charset val="136"/>
        <scheme val="minor"/>
      </rPr>
      <t>D-NG</t>
    </r>
    <phoneticPr fontId="1" type="noConversion"/>
  </si>
  <si>
    <t>Grape F/M</t>
    <phoneticPr fontId="1" type="noConversion"/>
  </si>
  <si>
    <t>Grape Flex damage</t>
    <phoneticPr fontId="1" type="noConversion"/>
  </si>
  <si>
    <t>BLU   Peeling</t>
    <phoneticPr fontId="1" type="noConversion"/>
  </si>
  <si>
    <t>GND Tape damage</t>
    <phoneticPr fontId="1" type="noConversion"/>
  </si>
  <si>
    <t>Particle under mylar</t>
    <phoneticPr fontId="1" type="noConversion"/>
  </si>
  <si>
    <t>Main Flex  SUS  deformation</t>
    <phoneticPr fontId="1" type="noConversion"/>
  </si>
  <si>
    <t>GND Tape Shift</t>
    <phoneticPr fontId="1" type="noConversion"/>
  </si>
  <si>
    <t>LED  CNT pin  damage</t>
    <phoneticPr fontId="1" type="noConversion"/>
  </si>
  <si>
    <t>GND Tape Bubble</t>
    <phoneticPr fontId="1" type="noConversion"/>
  </si>
  <si>
    <t>GND Tape peeling</t>
    <phoneticPr fontId="1" type="noConversion"/>
  </si>
  <si>
    <t>Insp
Date</t>
    <phoneticPr fontId="1" type="noConversion"/>
  </si>
  <si>
    <t>KF8G</t>
  </si>
  <si>
    <t>GND Tape scratch</t>
    <phoneticPr fontId="1" type="noConversion"/>
  </si>
  <si>
    <t>TOUCH</t>
    <phoneticPr fontId="1" type="noConversion"/>
  </si>
  <si>
    <t xml:space="preserve"> Sidrcar Flex 2 peeling</t>
    <phoneticPr fontId="1" type="noConversion"/>
  </si>
  <si>
    <t>Main Flex  peeling</t>
    <phoneticPr fontId="1" type="noConversion"/>
  </si>
  <si>
    <t>Grape Flex  peeling</t>
    <phoneticPr fontId="1" type="noConversion"/>
  </si>
  <si>
    <t>Bright dot</t>
    <phoneticPr fontId="1" type="noConversion"/>
  </si>
  <si>
    <t>KGF6</t>
    <phoneticPr fontId="1" type="noConversion"/>
  </si>
  <si>
    <t>/</t>
    <phoneticPr fontId="1" type="noConversion"/>
  </si>
  <si>
    <t>SN</t>
    <phoneticPr fontId="1" type="noConversion"/>
  </si>
  <si>
    <r>
      <t>Cosmetic</t>
    </r>
    <r>
      <rPr>
        <b/>
        <sz val="12"/>
        <color rgb="FFFF0000"/>
        <rFont val="MS Gothic"/>
        <family val="3"/>
      </rPr>
      <t>①</t>
    </r>
    <phoneticPr fontId="1" type="noConversion"/>
  </si>
  <si>
    <r>
      <t xml:space="preserve">Cosmetic 
</t>
    </r>
    <r>
      <rPr>
        <sz val="12"/>
        <color rgb="FFFF0000"/>
        <rFont val="新細明體"/>
        <family val="2"/>
        <charset val="136"/>
      </rPr>
      <t>②</t>
    </r>
    <phoneticPr fontId="1" type="noConversion"/>
  </si>
  <si>
    <t xml:space="preserve">FOS </t>
    <phoneticPr fontId="1" type="noConversion"/>
  </si>
  <si>
    <t>LCD-Uniformity(MP6)</t>
    <phoneticPr fontId="1" type="noConversion"/>
  </si>
  <si>
    <t>Flicker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</si>
  <si>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</si>
  <si>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</si>
  <si>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</si>
  <si>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D4</t>
    <phoneticPr fontId="1" type="noConversion"/>
  </si>
  <si>
    <t>Defect1</t>
    <phoneticPr fontId="1" type="noConversion"/>
  </si>
  <si>
    <t>LL</t>
    <phoneticPr fontId="1" type="noConversion"/>
  </si>
  <si>
    <t>YMI</t>
    <phoneticPr fontId="1" type="noConversion"/>
  </si>
  <si>
    <t>WU</t>
    <phoneticPr fontId="1" type="noConversion"/>
  </si>
  <si>
    <t>BBI</t>
    <phoneticPr fontId="1" type="noConversion"/>
  </si>
  <si>
    <t>BM</t>
    <phoneticPr fontId="1" type="noConversion"/>
  </si>
  <si>
    <t>Ink F/M</t>
    <phoneticPr fontId="1" type="noConversion"/>
  </si>
  <si>
    <t>KGF4</t>
  </si>
  <si>
    <t>PCB board damage</t>
    <phoneticPr fontId="1" type="noConversion"/>
  </si>
  <si>
    <t>LED Flex damage</t>
    <phoneticPr fontId="1" type="noConversion"/>
  </si>
  <si>
    <t>CG Mix material</t>
    <phoneticPr fontId="1" type="noConversion"/>
  </si>
  <si>
    <t>Grape Flex dent</t>
    <phoneticPr fontId="1" type="noConversion"/>
  </si>
  <si>
    <t>INK Particle</t>
    <phoneticPr fontId="1" type="noConversion"/>
  </si>
  <si>
    <t>EDP Flex Dent</t>
    <phoneticPr fontId="1" type="noConversion"/>
  </si>
  <si>
    <t>CG Particle</t>
    <phoneticPr fontId="1" type="noConversion"/>
  </si>
  <si>
    <r>
      <t xml:space="preserve">CG </t>
    </r>
    <r>
      <rPr>
        <sz val="12"/>
        <color theme="1"/>
        <rFont val="細明體"/>
        <family val="3"/>
        <charset val="136"/>
      </rPr>
      <t>凸點</t>
    </r>
    <phoneticPr fontId="1" type="noConversion"/>
  </si>
  <si>
    <t>BLU dent</t>
    <phoneticPr fontId="1" type="noConversion"/>
  </si>
  <si>
    <t>BLU Wrinkle</t>
    <phoneticPr fontId="1" type="noConversion"/>
  </si>
  <si>
    <r>
      <t>Remark</t>
    </r>
    <r>
      <rPr>
        <sz val="12"/>
        <color rgb="FFFF0000"/>
        <rFont val="MS Gothic"/>
        <family val="3"/>
        <charset val="128"/>
      </rPr>
      <t>①</t>
    </r>
    <phoneticPr fontId="1" type="noConversion"/>
  </si>
  <si>
    <r>
      <t>Remark</t>
    </r>
    <r>
      <rPr>
        <sz val="12"/>
        <color rgb="FFFF0000"/>
        <rFont val="MS Gothic"/>
        <family val="3"/>
        <charset val="128"/>
      </rPr>
      <t>②</t>
    </r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</si>
  <si>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</si>
  <si>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</si>
  <si>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</si>
  <si>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D4</t>
    <phoneticPr fontId="1" type="noConversion"/>
  </si>
  <si>
    <t>Defect1</t>
    <phoneticPr fontId="1" type="noConversion"/>
  </si>
  <si>
    <t>LL</t>
    <phoneticPr fontId="1" type="noConversion"/>
  </si>
  <si>
    <t>YMI</t>
    <phoneticPr fontId="1" type="noConversion"/>
  </si>
  <si>
    <t>WU</t>
    <phoneticPr fontId="1" type="noConversion"/>
  </si>
  <si>
    <t>BBI</t>
    <phoneticPr fontId="1" type="noConversion"/>
  </si>
  <si>
    <t>BM</t>
    <phoneticPr fontId="1" type="noConversion"/>
  </si>
  <si>
    <t>A</t>
    <phoneticPr fontId="1" type="noConversion"/>
  </si>
  <si>
    <r>
      <rPr>
        <sz val="12"/>
        <color rgb="FFFF0000"/>
        <rFont val="新細明體"/>
        <family val="2"/>
        <charset val="136"/>
      </rPr>
      <t>來料等級</t>
    </r>
    <phoneticPr fontId="1" type="noConversion"/>
  </si>
  <si>
    <t>OK</t>
    <phoneticPr fontId="1" type="noConversion"/>
  </si>
  <si>
    <t>FM</t>
    <phoneticPr fontId="1" type="noConversion"/>
  </si>
  <si>
    <t>646-00359</t>
    <phoneticPr fontId="1" type="noConversion"/>
  </si>
  <si>
    <t>G2M</t>
    <phoneticPr fontId="1" type="noConversion"/>
  </si>
  <si>
    <t>D</t>
    <phoneticPr fontId="1" type="noConversion"/>
  </si>
  <si>
    <t>Grape CNT Pin deformation</t>
    <phoneticPr fontId="1" type="noConversion"/>
  </si>
  <si>
    <t>Corner tape overflow glue</t>
    <phoneticPr fontId="1" type="noConversion"/>
  </si>
  <si>
    <t>墊圈偏位</t>
    <phoneticPr fontId="1" type="noConversion"/>
  </si>
  <si>
    <t>Grape Stiffener peeling</t>
    <phoneticPr fontId="1" type="noConversion"/>
  </si>
  <si>
    <t>F0Y8376004AKGF42MG2M89C1M1R2GGKQA61837403K3927A151C438316ZHXYH3Q8A8440</t>
    <phoneticPr fontId="1" type="noConversion"/>
  </si>
  <si>
    <t>kgf3</t>
  </si>
  <si>
    <t>PCB board Particle under</t>
    <phoneticPr fontId="1" type="noConversion"/>
  </si>
  <si>
    <t>Particle under BLU</t>
    <phoneticPr fontId="1" type="noConversion"/>
  </si>
  <si>
    <t>PCB broad extra material</t>
    <phoneticPr fontId="1" type="noConversion"/>
  </si>
  <si>
    <t>EDP CNT pin deformation</t>
    <phoneticPr fontId="1" type="noConversion"/>
  </si>
  <si>
    <t>Glue residue on CG</t>
    <phoneticPr fontId="1" type="noConversion"/>
  </si>
  <si>
    <t>Corner tape shift</t>
    <phoneticPr fontId="1" type="noConversion"/>
  </si>
  <si>
    <t>Grape Stiffener deformation</t>
    <phoneticPr fontId="1" type="noConversion"/>
  </si>
  <si>
    <t>PCB board peeling</t>
    <phoneticPr fontId="1" type="noConversion"/>
  </si>
  <si>
    <t>Sesame Mura</t>
    <phoneticPr fontId="1" type="noConversion"/>
  </si>
  <si>
    <t>Date</t>
    <phoneticPr fontId="13" type="noConversion"/>
  </si>
  <si>
    <t>PN</t>
    <phoneticPr fontId="13" type="noConversion"/>
  </si>
  <si>
    <t>Config</t>
    <phoneticPr fontId="13" type="noConversion"/>
  </si>
  <si>
    <t>Rec'd</t>
    <phoneticPr fontId="13" type="noConversion"/>
  </si>
  <si>
    <t>Insp'd</t>
    <phoneticPr fontId="13" type="noConversion"/>
  </si>
  <si>
    <t>Pass</t>
    <phoneticPr fontId="13" type="noConversion"/>
  </si>
  <si>
    <t>Fail</t>
    <phoneticPr fontId="13" type="noConversion"/>
  </si>
  <si>
    <t>F/R</t>
    <phoneticPr fontId="13" type="noConversion"/>
  </si>
  <si>
    <t>COS  1</t>
    <phoneticPr fontId="13" type="noConversion"/>
  </si>
  <si>
    <t>FOS</t>
    <phoneticPr fontId="13" type="noConversion"/>
  </si>
  <si>
    <t>LCD-Uniformity</t>
    <phoneticPr fontId="13" type="noConversion"/>
  </si>
  <si>
    <t>Touch</t>
    <phoneticPr fontId="1" type="noConversion"/>
  </si>
  <si>
    <t>Current</t>
  </si>
  <si>
    <t>Flicker</t>
    <phoneticPr fontId="1" type="noConversion"/>
  </si>
  <si>
    <t>COS  2</t>
    <phoneticPr fontId="13" type="noConversion"/>
  </si>
  <si>
    <t>Insp.</t>
    <phoneticPr fontId="13" type="noConversion"/>
  </si>
  <si>
    <t>Pass</t>
  </si>
  <si>
    <t>LL</t>
    <phoneticPr fontId="13" type="noConversion"/>
  </si>
  <si>
    <t>YMI</t>
    <phoneticPr fontId="13" type="noConversion"/>
  </si>
  <si>
    <t>WU</t>
    <phoneticPr fontId="13" type="noConversion"/>
  </si>
  <si>
    <t>BBI</t>
    <phoneticPr fontId="13" type="noConversion"/>
  </si>
  <si>
    <t>BM</t>
    <phoneticPr fontId="13" type="noConversion"/>
  </si>
  <si>
    <t>Symptom</t>
    <phoneticPr fontId="13" type="noConversion"/>
  </si>
  <si>
    <t>Symptom</t>
  </si>
  <si>
    <t/>
  </si>
  <si>
    <t>Day/Night
shfit</t>
    <phoneticPr fontId="1" type="noConversion"/>
  </si>
  <si>
    <t>Vendor</t>
    <phoneticPr fontId="1" type="noConversion"/>
  </si>
  <si>
    <t>GIS</t>
    <phoneticPr fontId="1" type="noConversion"/>
  </si>
  <si>
    <t>Color</t>
    <phoneticPr fontId="1" type="noConversion"/>
  </si>
  <si>
    <t>Black</t>
    <phoneticPr fontId="1" type="noConversion"/>
  </si>
  <si>
    <t>Type</t>
  </si>
  <si>
    <t>Date Code</t>
  </si>
  <si>
    <t>Material
Actual Rev.</t>
    <phoneticPr fontId="1" type="noConversion"/>
  </si>
  <si>
    <t>IQC 
Actual Rev.</t>
    <phoneticPr fontId="1" type="noConversion"/>
  </si>
  <si>
    <t>Top Module</t>
    <phoneticPr fontId="1" type="noConversion"/>
  </si>
  <si>
    <t>Status</t>
  </si>
  <si>
    <t>SQE  comfirm</t>
  </si>
  <si>
    <t>Remark</t>
  </si>
  <si>
    <t>Remark</t>
    <phoneticPr fontId="1" type="noConversion"/>
  </si>
  <si>
    <t>Color</t>
  </si>
  <si>
    <t>CFG2</t>
    <phoneticPr fontId="1" type="noConversion"/>
  </si>
  <si>
    <t>Project</t>
    <phoneticPr fontId="1" type="noConversion"/>
  </si>
  <si>
    <t>Stage</t>
    <phoneticPr fontId="1" type="noConversion"/>
  </si>
  <si>
    <t>BG</t>
    <phoneticPr fontId="1" type="noConversion"/>
  </si>
  <si>
    <t>EVT</t>
    <phoneticPr fontId="1" type="noConversion"/>
  </si>
  <si>
    <t>D/N</t>
    <phoneticPr fontId="1" type="noConversion"/>
  </si>
  <si>
    <t>Vendor
Grade</t>
    <phoneticPr fontId="1" type="noConversion"/>
  </si>
  <si>
    <t>P/N</t>
    <phoneticPr fontId="1" type="noConversion"/>
  </si>
  <si>
    <t>F5G91530M2YM83W18CM1G4705JG1CPEDB84914505452100221D2C91260V32M8T0161G1</t>
    <phoneticPr fontId="1" type="noConversion"/>
  </si>
  <si>
    <t>F5G91530RE6M83W1UCM1G6705JG1CNJHB84914508S52100221D2C91260RT4M8T0141G1</t>
    <phoneticPr fontId="1" type="noConversion"/>
  </si>
  <si>
    <t>F5G91530R6LM83W14CM1G6A05JG1CPEDB84914505E52100221D2C91260X8QM8T0111G1</t>
    <phoneticPr fontId="1" type="noConversion"/>
  </si>
  <si>
    <t>F5G91530RACM83W10CM1G9905JG1CPEDB8491450CE52100221D2C912705MMM8T01Q1G1</t>
    <phoneticPr fontId="1" type="noConversion"/>
  </si>
  <si>
    <t>F5G91530QWBM83W1ACM1G8B05JG1CPEDB84914505V52100221D2C91260WWGM8T01C1G1</t>
    <phoneticPr fontId="1" type="noConversion"/>
  </si>
  <si>
    <t>F5G91530R7PM83W1YCM1G6005JG1CPEDB84914505552100221D2C91260TLGM8T01B1G1</t>
    <phoneticPr fontId="1" type="noConversion"/>
  </si>
  <si>
    <t>F5G91530N4BM83W1NCM1G3405JG1CPEDB8491450F452100221D2C91270BARM8T01D1G1</t>
    <phoneticPr fontId="1" type="noConversion"/>
  </si>
  <si>
    <t>F5G91530Q58M83W1LCM1G7305JG1CPEDB84914508N52100221D2C91260U6UM8T0161G1</t>
    <phoneticPr fontId="1" type="noConversion"/>
  </si>
  <si>
    <t>F5G91530MDEM83W1TCM1G2705JG1CPEDB8491450J852100221D2C91270BYHM8T01P1G1</t>
    <phoneticPr fontId="1" type="noConversion"/>
  </si>
  <si>
    <t>F5G91530RV0M83W1PCM1G8205JG1CPEDB8491450J752100221D2C91270AUHM8T0121G1</t>
    <phoneticPr fontId="1" type="noConversion"/>
  </si>
  <si>
    <t>F5G91530PQGM83W1QCM1G7B05JG1CPEDB8491450B852100221D2C91260TZSM8T01W1G1</t>
    <phoneticPr fontId="1" type="noConversion"/>
  </si>
  <si>
    <t>F5G91530LXWM83W1SCM1G7905JG1CQHDB84914500852100221D2C91260TXHM8T01B1G1</t>
    <phoneticPr fontId="1" type="noConversion"/>
  </si>
  <si>
    <t>F5G91530KXAM83W1DCM1G7605JG1CPEDB84914504K52100221D2C91270BY8M8T01Y1G1</t>
    <phoneticPr fontId="1" type="noConversion"/>
  </si>
  <si>
    <t>F5G91530KYKM83W11CM1G5805JG1CPEDB84914508K52100221D2C91260RR2M8T01C1G1</t>
    <phoneticPr fontId="1" type="noConversion"/>
  </si>
  <si>
    <t>F5G91530QT2M83W1UCM1G3105JG1CPEDB8491450KR52100221D2C91260X0VM8T01L1G1</t>
    <phoneticPr fontId="1" type="noConversion"/>
  </si>
  <si>
    <t>F5G91530LRUM83W1CCM1G7205JG1CQHDB84914500452100221D2C91260XK0M8T01S1G1</t>
    <phoneticPr fontId="1" type="noConversion"/>
  </si>
  <si>
    <t>F5G91530RNLM83W1QCM1G6205JG1CPEDB84914507D52100221D2C91260RYHM8T01A1G1</t>
    <phoneticPr fontId="1" type="noConversion"/>
  </si>
  <si>
    <t>F5G91530NH2M83W1SCM1G1705JG1CPEDB8491450CF52100221D2C912705HWM8T01T1G1</t>
    <phoneticPr fontId="1" type="noConversion"/>
  </si>
  <si>
    <t>F5G91530QGEM83W1FCM1G2005JG1CPEDB84914505F52100221D2C91260TLRM8T0121G1</t>
    <phoneticPr fontId="1" type="noConversion"/>
  </si>
  <si>
    <t>F5G91530N12M83W16CM1G5A05JG1CNJHB84914507E52100221D2C91260XCZM8T01E1G1</t>
    <phoneticPr fontId="1" type="noConversion"/>
  </si>
  <si>
    <t>F5G91530Q7WM83W1SCM1G8105JG1CPEDB84914504052100221D2C91260X2MM8T01N1G1</t>
    <phoneticPr fontId="1" type="noConversion"/>
  </si>
  <si>
    <t>F5G91530PFFM83W1JCM1G7105JG1CPEDB8491450C952100221D2C91260RXUM8T0121G1</t>
    <phoneticPr fontId="1" type="noConversion"/>
  </si>
  <si>
    <t>F5G91530LSVM83W18CM1G9705JG1CPEDB8491450KE52100221D2C912705J2M8T01J1G1</t>
    <phoneticPr fontId="1" type="noConversion"/>
  </si>
  <si>
    <t>F5G91530NWMM83W12CM1G9305JG1CNJHB84914508W52100221D2C91260XKYM8T01U1G1</t>
    <phoneticPr fontId="1" type="noConversion"/>
  </si>
  <si>
    <t>F5G91530QL9M83W18CM1G2405JG1CPEDB84914505U52100221D2C91270ASZM8T01S1G1</t>
    <phoneticPr fontId="1" type="noConversion"/>
  </si>
  <si>
    <t>F5G91530RBJM83W1RCM1G1605JG1CNJHB84914509Z52100221D2C912705B5M8T0121G1</t>
    <phoneticPr fontId="1" type="noConversion"/>
  </si>
  <si>
    <t>A</t>
    <phoneticPr fontId="1" type="noConversion"/>
  </si>
  <si>
    <r>
      <rPr>
        <sz val="12"/>
        <color rgb="FFFF0000"/>
        <rFont val="細明體"/>
        <family val="3"/>
        <charset val="136"/>
      </rPr>
      <t>來料等級</t>
    </r>
    <phoneticPr fontId="1" type="noConversion"/>
  </si>
  <si>
    <t>B</t>
    <phoneticPr fontId="1" type="noConversion"/>
  </si>
  <si>
    <t>SUS Shift</t>
    <phoneticPr fontId="1" type="noConversion"/>
  </si>
  <si>
    <t>OK</t>
  </si>
  <si>
    <r>
      <t>SMT</t>
    </r>
    <r>
      <rPr>
        <sz val="12"/>
        <color rgb="FFFF0000"/>
        <rFont val="細明體"/>
        <family val="3"/>
        <charset val="136"/>
      </rPr>
      <t>需求</t>
    </r>
    <phoneticPr fontId="1" type="noConversion"/>
  </si>
  <si>
    <t>N</t>
    <phoneticPr fontId="1" type="noConversion"/>
  </si>
  <si>
    <t>PF</t>
    <phoneticPr fontId="1" type="noConversion"/>
  </si>
  <si>
    <t>646-00425</t>
  </si>
  <si>
    <t>646-00425</t>
    <phoneticPr fontId="1" type="noConversion"/>
  </si>
  <si>
    <t>M83W</t>
    <phoneticPr fontId="1" type="noConversion"/>
  </si>
  <si>
    <t>/</t>
    <phoneticPr fontId="1" type="noConversion"/>
  </si>
  <si>
    <t>CM1</t>
  </si>
  <si>
    <t>CM1</t>
    <phoneticPr fontId="1" type="noConversion"/>
  </si>
  <si>
    <t>F5G91530KZ1M83W1GCM1G6005JG1CPEDB8491450F952100221D2C91270AA5M8T0101G1</t>
    <phoneticPr fontId="1" type="noConversion"/>
  </si>
  <si>
    <t>F5G91530LFVM83W17CM1G1205JG1CPEDB8491450B952100221D2C912705M2M8T0191G1</t>
    <phoneticPr fontId="1" type="noConversion"/>
  </si>
  <si>
    <t>F5G91530MPFM83W1WCM1G9205JG1CPEDB8491450J552100221D2C91260TJDM8T01L1G1</t>
    <phoneticPr fontId="1" type="noConversion"/>
  </si>
  <si>
    <t>F5G91530P3WM83W15CM1G6705JG1CNJHB84914508T52100221D2C91260TRCM8T0101G1</t>
    <phoneticPr fontId="1" type="noConversion"/>
  </si>
  <si>
    <t>F5G91530L7PM83W13CM1G8605JG1CPEDB8491450LL52100221D2C91270C9WM8T01A1G1</t>
    <phoneticPr fontId="1" type="noConversion"/>
  </si>
  <si>
    <t>F5G91530L3MM83W1HCM1G6105JG1CPEDB8491450CX52100221D2C912705H8M8T01F1G1</t>
    <phoneticPr fontId="1" type="noConversion"/>
  </si>
  <si>
    <t>F5G91530MQTM83W1FCM1G0A05JG1CPEDB8491450EF52100221D2C912705LBM8T0131G1</t>
    <phoneticPr fontId="1" type="noConversion"/>
  </si>
  <si>
    <t>F5G91530LW0M83W1RCM1G6105JG1CPEDB8491450DY52100221D2C91260XKHM8T0191G1</t>
    <phoneticPr fontId="1" type="noConversion"/>
  </si>
  <si>
    <t>B-</t>
    <phoneticPr fontId="1" type="noConversion"/>
  </si>
  <si>
    <t>F5G91530M0EM83W1YCM1G5605JG1CPEDB8491450G752100221D2C91260RXCM8T01J1G1</t>
    <phoneticPr fontId="1" type="noConversion"/>
  </si>
  <si>
    <t>F5G91530LCXM83W1ECM1G5305JG1CQHDB84914501Y52100221D2C91270BZBM8T01S1G1</t>
    <phoneticPr fontId="1" type="noConversion"/>
  </si>
  <si>
    <t>F5G91530LK6M83W1JCM1G5005JG1CQHDB84914500552100221D2C912705D7M8T01U1G1</t>
    <phoneticPr fontId="1" type="noConversion"/>
  </si>
  <si>
    <t>F5G91530NQ0M83W17CM1G4A05JG1CPEDB8491450C352100221D2C91260X1KM8T01T1G1</t>
    <phoneticPr fontId="1" type="noConversion"/>
  </si>
  <si>
    <t>C-</t>
    <phoneticPr fontId="1" type="noConversion"/>
  </si>
  <si>
    <t>MP6 Fail</t>
    <phoneticPr fontId="1" type="noConversion"/>
  </si>
  <si>
    <t>NG</t>
    <phoneticPr fontId="1" type="noConversion"/>
  </si>
  <si>
    <t>F5G91530NTRM83W17CM1G3905JG1CPEDB84914504Q52100221D2C912705HAM8T01D1G1</t>
    <phoneticPr fontId="1" type="noConversion"/>
  </si>
  <si>
    <t>F5G91530P16M83W11CM1G8205JG1CNJHB84914506752100221D2C91260RN2M8T01M1G1</t>
    <phoneticPr fontId="1" type="noConversion"/>
  </si>
  <si>
    <t>F5G91530MC0M83W1ACM1G6205JG1CPEDB8491450E752100221D2C91270ATBM8T01B1G1</t>
    <phoneticPr fontId="1" type="noConversion"/>
  </si>
  <si>
    <t>F5G91530Q67M83W1JCM1G5305JG1CPEDB84914503C52100221D2C91260RT9M8T01Z1G1</t>
    <phoneticPr fontId="1" type="noConversion"/>
  </si>
  <si>
    <t>F5G91530M5DM83W1JCM1G7405JG1CQHDB84914500N52100221D2C91260XJCM8T01H1G1</t>
    <phoneticPr fontId="1" type="noConversion"/>
  </si>
  <si>
    <t>F5G91530NEVM83W18CM1G8705JG1CNJHB84914509S52100221D2C91260WWHM8T01B1G1</t>
    <phoneticPr fontId="1" type="noConversion"/>
  </si>
  <si>
    <t>F5G91530L54M83W1UCM1G1105JG1CPEDB8491450LX52100221D2C91260RMWM8T01W1G1</t>
    <phoneticPr fontId="1" type="noConversion"/>
  </si>
  <si>
    <t>F5G91530NQSM83W1FCM1G1A05JG1CPEDB8491450B552100221D2C91260RYZM8T01U1G1</t>
    <phoneticPr fontId="1" type="noConversion"/>
  </si>
  <si>
    <t>F5G91530Q37M83W1TCM1G9505JG1CPEDB8491450LZ52100221D2C91260U5YM8T0151G1</t>
    <phoneticPr fontId="1" type="noConversion"/>
  </si>
  <si>
    <t>F5G91530KR8M83W1ZCM1G9B05JG1CPEDB8491450C152100221D2C9127056SM8T01W1G1</t>
    <phoneticPr fontId="1" type="noConversion"/>
  </si>
  <si>
    <t>F5G91530P2LM83W1JCM1G3205JG1CPEDB8491450LG52100221D2C91260RMZM8T01T1G1</t>
    <phoneticPr fontId="1" type="noConversion"/>
  </si>
  <si>
    <t>F5G91530PABM83W13CM1G4705JG1CPEDB8491450GS52100221D2C91260WUMM8T01D1G1</t>
    <phoneticPr fontId="1" type="noConversion"/>
  </si>
  <si>
    <t>F5G91530RRFM83W1LCM1G7305JG1CPEDB8491450LJ52100221D2C91260TJRM8T0181G1</t>
    <phoneticPr fontId="1" type="noConversion"/>
  </si>
  <si>
    <t>F5G91530PYHM83W1ZCM1G3805JG1CPEDB8491450LR52100221D2C91260X3CM8T01U1G1</t>
    <phoneticPr fontId="1" type="noConversion"/>
  </si>
  <si>
    <t>F5G91530LA6M83W1BCM1G7405JG1CNJHB21914509252100221D2C912705MJM8T01T1G1</t>
    <phoneticPr fontId="1" type="noConversion"/>
  </si>
  <si>
    <t>F5G91530LEFM83W1QCM1G2405JG1CPEDB84914508M52100221D2C91260WULM8T01E1G1</t>
    <phoneticPr fontId="1" type="noConversion"/>
  </si>
  <si>
    <t>F5G91530L0PM83W1QCM1G7205JG1CNJHB84914507Z52100221D2C912705K3M8T01E1G1</t>
    <phoneticPr fontId="1" type="noConversion"/>
  </si>
  <si>
    <t>F5G91530PKJM83W13CM1G1105JG1CPEDB8491450KV52100221D2C91270A6DM8T0141G1</t>
    <phoneticPr fontId="1" type="noConversion"/>
  </si>
  <si>
    <t>F5G91530Q5TM83W11CM1G7205JG1CPEDB84914508952100221D2C91260TY9M8T01G1G1</t>
    <phoneticPr fontId="1" type="noConversion"/>
  </si>
  <si>
    <t>F5G91530M3WM83W17CM1G9605JG1CPEDB8491450BW52100221D2C91260RY4M8T01P1G1</t>
    <phoneticPr fontId="1" type="noConversion"/>
  </si>
  <si>
    <t>F5G91530P8AM83W1ACM1G2A05JG1CQEDB84914500N52100221D2C91270571M8T01J1G1</t>
    <phoneticPr fontId="1" type="noConversion"/>
  </si>
  <si>
    <t>F5G91530LJ5M83W1NCM1G7405JG1CNJHB84914508K52100221D2C91260U17M8T0181G1</t>
    <phoneticPr fontId="1" type="noConversion"/>
  </si>
  <si>
    <t>F5G91530P7AM83W1DCM1G9705JG1CPEDB8491450JU52100221D2C91260TJKM8T01E1G1</t>
    <phoneticPr fontId="1" type="noConversion"/>
  </si>
  <si>
    <t>F5G91530NG7M83W1QCM1G1605JG1CPEDB8491450CU52100221D2C91260RX0M8T01W1G1</t>
    <phoneticPr fontId="1" type="noConversion"/>
  </si>
  <si>
    <t>F5G91530NUWM83W1ZCM1G9B05JG1CQEDB84914500852100221D2C9127058YM8T01J1G1</t>
    <phoneticPr fontId="1" type="noConversion"/>
  </si>
  <si>
    <t>F5G91530NE8M83W1VCM1G5A05JG1CPEDB84914503R52100221D2C91260WUJM8T01G1G1</t>
    <phoneticPr fontId="1" type="noConversion"/>
  </si>
  <si>
    <t>F5G91530LD6M83W12CM1G5805JG1CQEDB9491450C752100221D2C91260TYWM8T01V1G1</t>
    <phoneticPr fontId="1" type="noConversion"/>
  </si>
  <si>
    <t>F5G91530L6ZM83W1WCM1G8B05JG1CPEDB8491450M952100221D2C91260RPEM8T0161G1</t>
    <phoneticPr fontId="1" type="noConversion"/>
  </si>
  <si>
    <t>F5G91530RK3M83W1GCM1G1305JG1CQHDB84914501052100221D2C91260WZZM8T01L1G1</t>
    <phoneticPr fontId="1" type="noConversion"/>
  </si>
  <si>
    <t>F5G91530R62M83W1NCM1G6805JG1CPEDB84914505T52100221D2C91270ASSM8T01Z1G1</t>
    <phoneticPr fontId="1" type="noConversion"/>
  </si>
  <si>
    <t>F5G91530Q1LM83W1LCM1G4605JG1CPEDB84914508P52100221D2C91260TYNM8T0131G1</t>
    <phoneticPr fontId="1" type="noConversion"/>
  </si>
  <si>
    <t>F5G91530R52M83W1RCM1G0705JG1CPEDB8491450LH52100221D2C91260TRFM8T01X1G1</t>
    <phoneticPr fontId="1" type="noConversion"/>
  </si>
  <si>
    <t>F5G91530NUPM83W16CM1G6605JG1CPEDB84914504Z52100221D2C91270BB2M8T01Z1G1</t>
    <phoneticPr fontId="1" type="noConversion"/>
  </si>
  <si>
    <t>F5G91530R7NM83W1ZCM1G5305JG1CPEDB84914505G52100221D2C912705LNM8T01S1G1</t>
    <phoneticPr fontId="1" type="noConversion"/>
  </si>
  <si>
    <t>F5G91530LRMM83W1KCM1G0405JG1CPEDB84914504F52100221D2C91260V5EM8T01N1G1</t>
    <phoneticPr fontId="1" type="noConversion"/>
  </si>
  <si>
    <t>F5G91530L6PM83W16CM1G7505JG1CPEDB84914508C52100221D2C91260V5CM8T01Q1G1</t>
    <phoneticPr fontId="1" type="noConversion"/>
  </si>
  <si>
    <t>LBT  Peeling</t>
    <phoneticPr fontId="1" type="noConversion"/>
  </si>
  <si>
    <r>
      <t xml:space="preserve">LBT </t>
    </r>
    <r>
      <rPr>
        <sz val="12"/>
        <color theme="1"/>
        <rFont val="新細明體"/>
        <family val="1"/>
        <charset val="136"/>
      </rPr>
      <t>翹起</t>
    </r>
    <phoneticPr fontId="1" type="noConversion"/>
  </si>
  <si>
    <t>B</t>
    <phoneticPr fontId="1" type="noConversion"/>
  </si>
  <si>
    <t>F5G91530NBCM83W10CM1G8205JG1CNJHB84914507A52100221D2C91260RRQM8T01Q1G1</t>
    <phoneticPr fontId="1" type="noConversion"/>
  </si>
  <si>
    <t>F5G91530NFZM83W11CM1G6605JG1CPEDB8491450L752100221D2C91260TQGM8T01Z1G1</t>
    <phoneticPr fontId="1" type="noConversion"/>
  </si>
  <si>
    <t>F5G91530PANM83W1SCM1G7A05JG1CPEDB84914508652100221D2C91260U5XM8T0161G1</t>
    <phoneticPr fontId="1" type="noConversion"/>
  </si>
  <si>
    <t>F5G91530QHXM83W1VCM1G8405JG1CPEDB84914503A52100221D2C91260XKEM8T01C1G1</t>
    <phoneticPr fontId="1" type="noConversion"/>
  </si>
  <si>
    <t>F5G91530NZ5M83W19CM1G3505JG1CPEDB8491450JJ52100221D2C91260X38M8T01Y1G1</t>
    <phoneticPr fontId="1" type="noConversion"/>
  </si>
  <si>
    <t>F5G91530M6JM83W1ACM1G7B05JG1CNJHB84914508952100221D2C91260U5RM8T01C1G1</t>
    <phoneticPr fontId="1" type="noConversion"/>
  </si>
  <si>
    <t>F5G91530LLFM83W16CM1G3A05JG1CQHDB84914500L52100221D2C91260RNEM8T0191G1</t>
    <phoneticPr fontId="1" type="noConversion"/>
  </si>
  <si>
    <t>F5G91530RFUM83W13CM1G7B05JG1CPEDB8491450BM52100221D2C91260XJZM8T01W1G1</t>
    <phoneticPr fontId="1" type="noConversion"/>
  </si>
  <si>
    <t>F5G91530L8QM83W1ZCM1G3805JG1CPEDB84914504V52100221D2C91260TZ3M8T01K1G1</t>
    <phoneticPr fontId="1" type="noConversion"/>
  </si>
  <si>
    <t>F5G91530RL4M83W1CCM1G3A05JG1CPEDB8491450J052100221D2C91260TXCM8T01G1G1</t>
    <phoneticPr fontId="1" type="noConversion"/>
  </si>
  <si>
    <t>F5G91530PULM83W18CM1G1105JG1CPEDB8491450B452100221D2C91260RMRM8T0111G1</t>
    <phoneticPr fontId="1" type="noConversion"/>
  </si>
  <si>
    <t>F5G91530KTUM83W17CM1G6505JG1CPEDB8491450EQ52100221D2C91260XJ6M8T01P1G1</t>
    <phoneticPr fontId="1" type="noConversion"/>
  </si>
  <si>
    <t>F5G915404PYM83W1VCM1G9505JG1CPEDB84914503P52100221D2C91260U12M8T01D1G1</t>
    <phoneticPr fontId="1" type="noConversion"/>
  </si>
  <si>
    <t>F5G91530QAAM83W13CM1G6A05JG1CPEDB84914508Q52100221D2C91260V5HM8T01K1G1</t>
    <phoneticPr fontId="1" type="noConversion"/>
  </si>
  <si>
    <t>F5G91530KU6M83W1SCM1G3705JG1CNJHB8491450AW52100221D2C91260TK5M8T01R1G1</t>
    <phoneticPr fontId="1" type="noConversion"/>
  </si>
  <si>
    <t>F5G91530LA7M83W1ACM1G6A05JG1CNJHB84914506K52100221D2C91270BASM8T01C1G1</t>
    <phoneticPr fontId="1" type="noConversion"/>
  </si>
  <si>
    <t>F5G91530MLFM83W15CM1G3A05JG1CQEDB84914500G52100221D2C91260RZDM8T01B1G1</t>
    <phoneticPr fontId="1" type="noConversion"/>
  </si>
  <si>
    <t>F5G91530PMSM83W1PCM1G1405JG1CPEDB84914503F52100221D2C91260RN3M8T01L1G1</t>
    <phoneticPr fontId="1" type="noConversion"/>
  </si>
  <si>
    <t>F5G91530LNZM83W1GCM1G5105JG1CNJHB84914509R52100221D2C91260TXKM8T0191G1</t>
    <phoneticPr fontId="1" type="noConversion"/>
  </si>
  <si>
    <t>F5G91530PV2M83W1PCM1G7605JG1CQEDB9491450GZ52100221D2C91260TWFM8T01G1G1</t>
    <phoneticPr fontId="1" type="noConversion"/>
  </si>
  <si>
    <t>F5G91530LQLM83W1PCM1G4405JG1CPEDB84914505D52100221D2C91260X42M8T0111G1</t>
    <phoneticPr fontId="1" type="noConversion"/>
  </si>
  <si>
    <t>F5G91530L30M83W14CM1G2805JG1CPEDB84914508552100221D2C91260TKPM8T0171G1</t>
    <phoneticPr fontId="1" type="noConversion"/>
  </si>
  <si>
    <t>F5G91530RJLM83W12CM1G3705JG1CPEDB84914508252100221D2C91260TS4M8T0151G1</t>
    <phoneticPr fontId="1" type="noConversion"/>
  </si>
  <si>
    <t>F5G91530LMHM83W11CM1G5A05JG1CPEDB8491450KX52100221D2C91260X04M8T01B1G1</t>
    <phoneticPr fontId="1" type="noConversion"/>
  </si>
  <si>
    <t>F5G91530MXJM83W13CM1G7005JG1CPEDB84914506R52100221D2C91260U69M8T01R1G1</t>
    <phoneticPr fontId="1" type="noConversion"/>
  </si>
  <si>
    <t>F5G91530R7VM83W1SCM1G6305JG1CPEDB8491450CC52100221D2C91270A1EM8T01J1G1</t>
    <phoneticPr fontId="1" type="noConversion"/>
  </si>
  <si>
    <t>F5G91530PUHM83W1BCM1G9805JG1CPEDB8491450LM52100221D2C912709W6M8T0181G1</t>
    <phoneticPr fontId="1" type="noConversion"/>
  </si>
  <si>
    <t>F5G91530MZKM83W1WCM1G7005JG1CPEDB8491450BS52100221D2C91270BYMM8T01K1G1</t>
    <phoneticPr fontId="1" type="noConversion"/>
  </si>
  <si>
    <t>F5G91530PX5M83W1ECM1G1405JG1CNJHB84914508B52100221D2C91260X8WM8T01V1G1</t>
    <phoneticPr fontId="1" type="noConversion"/>
  </si>
  <si>
    <t>F5G91530LVAM83W1JCM1G1705JG1CPEDB8491450C852100221D2C91260TXYM8T01W1G1</t>
    <phoneticPr fontId="1" type="noConversion"/>
  </si>
  <si>
    <t>F5G91530L40M83W11CM1G3305JG1CPEDB8491450M552100221D2C91260U1BM8T0141G1</t>
    <phoneticPr fontId="1" type="noConversion"/>
  </si>
  <si>
    <t>F5G91530R0NM83W1LCM1G1805JG1CPEDB84914507B52100221D2C91260TK6M8T01Q1G1</t>
    <phoneticPr fontId="1" type="noConversion"/>
  </si>
  <si>
    <t>F5G91530Q4NM83W19CM1G9905JG1CQHDB84914500652100221D2C912705C7M8T01X1G1</t>
    <phoneticPr fontId="1" type="noConversion"/>
  </si>
  <si>
    <t>F5G91530QBFM83W1VCM1G4305JG1CQEDB84914500R52100221D2C91260XADM8T0161G1</t>
    <phoneticPr fontId="1" type="noConversion"/>
  </si>
  <si>
    <t>F5G91530QPHM83W1RCM1G2605JG1CPEDB8491450HD52100221D2C91260XA2M8T01H1G1</t>
    <phoneticPr fontId="1" type="noConversion"/>
  </si>
  <si>
    <t>F5G91530N35M83W1XCM1G3B05JG1CNJHB8491450A852100221D2C91260RZ3M8T01M1G1</t>
    <phoneticPr fontId="1" type="noConversion"/>
  </si>
  <si>
    <t>F5G91530LF9M83W1TCM1G7405JG1CPEDB84914506Y52100221D2C91260XHLM8T01C1G1</t>
    <phoneticPr fontId="1" type="noConversion"/>
  </si>
  <si>
    <t>F5G91530NCJM83W1RCM1G7605JG1CPEDB8491450A252100221D2C91260RRLM8T01U1G1</t>
    <phoneticPr fontId="1" type="noConversion"/>
  </si>
  <si>
    <t>F5G91530PS2M83W1YCM1G1305JG1CQHDB84914500352100221D2C91260XHNM8T01A1G1</t>
    <phoneticPr fontId="1" type="noConversion"/>
  </si>
  <si>
    <t>F5G91530LQHM83W1SCM1G6305JG1CPEDB84914504H52100221D2C912705BLM8T01M1G1</t>
    <phoneticPr fontId="1" type="noConversion"/>
  </si>
  <si>
    <t>F5G91530MVZM83W1UCM1G2305JG1CPEDB8491450D352100221D2C91260TQ9M8T0161G1</t>
    <phoneticPr fontId="1" type="noConversion"/>
  </si>
  <si>
    <t>F5G91530KSWM83W18CM1G5505JG1CPEDB8491450BY52100221D2C91260TXRM8T0131G1</t>
    <phoneticPr fontId="1" type="noConversion"/>
  </si>
  <si>
    <t>F5G91530N15M83W13CM1G4605JG1CPEDB8491450AE52100221D2C91260XKCM8T01E1G1</t>
    <phoneticPr fontId="1" type="noConversion"/>
  </si>
  <si>
    <t>F5G91530PD7M83W1YCM1G5605JG1CPEDB84914509952100221D2C91260TRYM8T01E1G1</t>
    <phoneticPr fontId="1" type="noConversion"/>
  </si>
  <si>
    <t>F5G91530LLHM83W14CM1G1705JG1CPEDB8491450BK52100221D2C91260WW5M8T01P1G1</t>
    <phoneticPr fontId="1" type="noConversion"/>
  </si>
  <si>
    <t>F5G91530KCPM83W1PCM1G3605JG1CPEDB84914504M52100221D2C912705CVM8T0191G1</t>
    <phoneticPr fontId="1" type="noConversion"/>
  </si>
  <si>
    <t>F5G91530PP8M83W11CM1G6105JG1CPEDB8491450M252100221D2C91260X98M8T01E1G1</t>
    <phoneticPr fontId="1" type="noConversion"/>
  </si>
  <si>
    <t>F5G91530RRTM83W18CM1G3605JG1CNJHB84914507H52100221D2C91260U7KM8T01C1G1</t>
    <phoneticPr fontId="1" type="noConversion"/>
  </si>
  <si>
    <t>F5G91530LRSM83W1ECM1G6405JG1CQEDB9491450A352100221D2C91260TLFM8T01C1G1</t>
    <phoneticPr fontId="1" type="noConversion"/>
  </si>
  <si>
    <t>F5G91530PESM83W1ACM1G6305JG1CPEDB84914508J52100221D2C91260RT8M8T0101G1</t>
    <phoneticPr fontId="1" type="noConversion"/>
  </si>
  <si>
    <t>F5G91530P7GM83W17CM1G4905JG1CQHDB84914501E52100221D2C91260TZUM8T01U1G1</t>
    <phoneticPr fontId="1" type="noConversion"/>
  </si>
  <si>
    <t>F5G91530LH8M83W1NCM1G1B05JG1CPEDB84914507152100221D2C91260TXVM8T01Z1G1</t>
    <phoneticPr fontId="1" type="noConversion"/>
  </si>
  <si>
    <t>F5G91530PN4M83W18CM1G8B05JG1CPEDB8491450ED52100221D2C91270CB8M8T01S1G1</t>
    <phoneticPr fontId="1" type="noConversion"/>
  </si>
  <si>
    <t>F5G91530NRPM83W1FCM1G7605JG1CQEDB84914500S52100221D2C91260X0QM8T01R1G1</t>
    <phoneticPr fontId="1" type="noConversion"/>
  </si>
  <si>
    <t>F5G91530K33M83W12CM1G1705JG1CPEDB84914504R52100221D2C91260TKEM8T01G1G1</t>
    <phoneticPr fontId="1" type="noConversion"/>
  </si>
  <si>
    <t>F5G91530NWFM83W18CM1G6005JG1CQEDB84914500A52100221D2C91270ALDM8T01W1G1</t>
    <phoneticPr fontId="1" type="noConversion"/>
  </si>
  <si>
    <t>F5G91530RFDM83W1JCM1G1605JG1CPEDB8491450E252100221D2C91260TR2M8T01A1G1</t>
    <phoneticPr fontId="1" type="noConversion"/>
  </si>
  <si>
    <t>F5G91530NSQM83W1BCM1G9305JG1CPEDB8491450EJ52100221D2C91260RQ1M8T01G1G1</t>
    <phoneticPr fontId="1" type="noConversion"/>
  </si>
  <si>
    <t>F5G91530PFUM83W15CM1G8005JG1CPEDB8491450M052100221D2C91260XHSM8T0161G1</t>
    <phoneticPr fontId="1" type="noConversion"/>
  </si>
  <si>
    <t>F5G91530PLRM83W1TCM1G8505JG1CPEDB8491450LN52100221D2C91260TJNM8T01B1G1</t>
    <phoneticPr fontId="1" type="noConversion"/>
  </si>
  <si>
    <t>F5G91530NKXM83W1RCM1G6505JG1CPEDB84914509E52100221D2C91260TR4M8T0181G1</t>
    <phoneticPr fontId="1" type="noConversion"/>
  </si>
  <si>
    <t>F5G91530PZCM83W11CM1G6205JG1CPEDB84914505752100221D2C91270AASM8T01D1G1</t>
    <phoneticPr fontId="1" type="noConversion"/>
  </si>
  <si>
    <t>F5G91530NDSM83W1ECM1G5705JG1CPEDB84914505952100221D2C91260WW8M8T01L1G1</t>
    <phoneticPr fontId="1" type="noConversion"/>
  </si>
  <si>
    <t>F5G91530NNZM83W1ECM1G4505JG1CPEDB84914509Q52100221D2C91260U4ZM8T0171G1</t>
    <phoneticPr fontId="1" type="noConversion"/>
  </si>
  <si>
    <t>F5G91530PZ7M83W16CM1G8405JG1CPEDB84914506S52100221D2C91260RSHM8T01U1G1</t>
    <phoneticPr fontId="1" type="noConversion"/>
  </si>
  <si>
    <t>F5G91530L43M83W1YCM1G9705JG1CQHDB84914500B52100221D2C91260TWUM8T0131G1</t>
    <phoneticPr fontId="1" type="noConversion"/>
  </si>
  <si>
    <t>F5G91530KUSM83W16CM1G6205JG1CPEDB8491450B152100221D2C912705DVM8T0161G1</t>
    <phoneticPr fontId="1" type="noConversion"/>
  </si>
  <si>
    <t>F5G91530NHRM83W13CM1G5005JG1CPEDB8491450HK52100221D2C91260TKFM8T01F1G1</t>
    <phoneticPr fontId="1" type="noConversion"/>
  </si>
  <si>
    <t>F5G91530KX6M83W1HCM1G2605JG1CQHJBA4914508N52100221D2C912705EFM8T01H1G1</t>
    <phoneticPr fontId="1" type="noConversion"/>
  </si>
  <si>
    <t>F5G91530N5GM83W1ECM1G8205JG1CQEDB84914500D52100221D2C91260XD6M8T0141G1</t>
    <phoneticPr fontId="1" type="noConversion"/>
  </si>
  <si>
    <t>C-</t>
    <phoneticPr fontId="1" type="noConversion"/>
  </si>
  <si>
    <t>NG</t>
    <phoneticPr fontId="1" type="noConversion"/>
  </si>
  <si>
    <t>F5G91530QJVM83W1UCM1G4305JG1CNJHB8491450B152100221D2C91260WV1M8T01W1G1</t>
    <phoneticPr fontId="1" type="noConversion"/>
  </si>
  <si>
    <t>F5G91530LXQM83W1YCM1G0705JG1CPEDB84914504P52100221D2C91260WV5M8T01S1G1</t>
    <phoneticPr fontId="1" type="noConversion"/>
  </si>
  <si>
    <t>F5G91530QC9M83W1YCM1G7505JG1CPEDB8491450JV52100221D2C912705JMM8T01Z1G1</t>
    <phoneticPr fontId="1" type="noConversion"/>
  </si>
  <si>
    <t>F5G91530KNYM83W1JCM1G4705JG1CPEDB84914504J52100221D2C91270BYFM8T01R1G1</t>
    <phoneticPr fontId="1" type="noConversion"/>
  </si>
  <si>
    <t>F5G91530L4XM83W14CM1G5805JG1CPEDB84914508R52100221D2C91260RYXM8T01W1G1</t>
    <phoneticPr fontId="1" type="noConversion"/>
  </si>
  <si>
    <t>F5G91530R9EM83W11CM1G8B05JG1CPEDB84914505Q52100221D2C91270BZHM8T01L1G1</t>
    <phoneticPr fontId="1" type="noConversion"/>
  </si>
  <si>
    <t>F5G91530P2UM83W1ACM1G3405JG1CPEDB8491450BX52100221D2C91260RMUM8T01Y1G1</t>
    <phoneticPr fontId="1" type="noConversion"/>
  </si>
  <si>
    <t>F5G91530NZVM83W1KCM1G6205JG1CPEDB8491450LV52100221D2C91260WW3M8T01R1G1</t>
    <phoneticPr fontId="1" type="noConversion"/>
  </si>
  <si>
    <t>F5G91530QAZM83W1ECM1G2905JG1CPEDB8491450FB52100221D2C91260V4NM8T01H1G1</t>
    <phoneticPr fontId="1" type="noConversion"/>
  </si>
  <si>
    <t>F5G91530QK9M83W1BCM1G4105JG1CPEDB84914506352100221D2C91260V3TM8T01F1G1</t>
    <phoneticPr fontId="1" type="noConversion"/>
  </si>
  <si>
    <t>F5G91530P8BM83W19CM1G3805JG1CPEDB84914505J52100221D2C91270A9QM8T01J1G1</t>
    <phoneticPr fontId="1" type="noConversion"/>
  </si>
  <si>
    <t>F5G91530P6PM83W13CM1G1105JG1CQEDB84914500B52100221D2C91260X0GM8T01Z1G1</t>
    <phoneticPr fontId="1" type="noConversion"/>
  </si>
  <si>
    <t>F5G91530NSPM83W1CCM1G8605JG1CPEDB84914505252100221D2C91260TQ8M8T0171G1</t>
    <phoneticPr fontId="1" type="noConversion"/>
  </si>
  <si>
    <t>F5G91530PC1M83W17CM1G7905JG1CPEDB84914504E52100221D2C91260TZ5M8T01H1G1</t>
    <phoneticPr fontId="1" type="noConversion"/>
  </si>
  <si>
    <t>F5G91530LQYM83W1BCM1G1605JG1CPEDB8491450B352100221D2C91260X9NM8T0101G1</t>
    <phoneticPr fontId="1" type="noConversion"/>
  </si>
  <si>
    <t>F5G91530MW7M83W1HCM1G6805JG1CPEDB8491450BZ52100221D2C91260TLHM8T01A1G1</t>
    <phoneticPr fontId="1" type="noConversion"/>
  </si>
  <si>
    <t>F5G91530QZAM83W12CM1G5405JG1CPEDB8491450F252100221D2C91260TJVM8T0141G1</t>
    <phoneticPr fontId="1" type="noConversion"/>
  </si>
  <si>
    <t>F5G91530QEEM83W1MCM1G9205JG1CPEDB84914503M52100221D2C912705KXM8T01L1G1</t>
    <phoneticPr fontId="1" type="noConversion"/>
  </si>
  <si>
    <t>F5G91530KK7M83W1JCM1G8705JG1CPEDB8491450B752100221D2C91270AJ9M8T0161G1</t>
    <phoneticPr fontId="1" type="noConversion"/>
  </si>
  <si>
    <t>F5G91530LB5M83W19CM1G1405JG1CPEDB8491450LB52100221D2C91270BZUM8T0191G1</t>
    <phoneticPr fontId="1" type="noConversion"/>
  </si>
  <si>
    <t>F5G91530LVRM83W13CM1G7905JG1CPEDB8491450FX52100221D2C91270ALAM8T01Z1G1</t>
    <phoneticPr fontId="1" type="noConversion"/>
  </si>
  <si>
    <t>F5G91530L6BM83W1JCM1G3705JG1CPEDB84914505N52100221D2C91260U0NM8T01W1G1</t>
    <phoneticPr fontId="1" type="noConversion"/>
  </si>
  <si>
    <t>F5G91530LWMM83W14CM1G5005JG1CPEDB84914505A52100221D2C91260TK8M8T01N1G1</t>
    <phoneticPr fontId="1" type="noConversion"/>
  </si>
  <si>
    <t>F5G91530R6GM83W18CM1G7205JG1CPEDB8491450LK52100221D2C91260V4WM8T0191G1</t>
    <phoneticPr fontId="1" type="noConversion"/>
  </si>
  <si>
    <t>F5G91530LPYM83W1ECM1G6705JG1CPEDB84914508V52100221D2C91260XA1M8T01J1G1</t>
    <phoneticPr fontId="1" type="noConversion"/>
  </si>
  <si>
    <t>F5G91530RT2M83W1TCM1G2705JG1CPEDB84914509J52100221D2C91260TJWM8T0131G1</t>
    <phoneticPr fontId="1" type="noConversion"/>
  </si>
  <si>
    <t>F5G91530PBWM83W1FCM1G2305JG1CPEDB84914506H52100221D2C91260XHTM8T0151G1</t>
    <phoneticPr fontId="1" type="noConversion"/>
  </si>
  <si>
    <t>F5G91530PH5M83W1NCM1G9605JG1CPEDB8491450C552100221D2C91260U6QM8T01A1G1</t>
    <phoneticPr fontId="1" type="noConversion"/>
  </si>
  <si>
    <t>F5G91530PECM83W1QCM1G5A05JG1CPEDB8491450BC52100221D2C91260RS1M8T01A1G1</t>
    <phoneticPr fontId="1" type="noConversion"/>
  </si>
  <si>
    <t>F5G91530KLQM83W1YCM1G3B05JG1CQEDB94914509N52100221D2C91270AUFM8T0141G1</t>
    <phoneticPr fontId="1" type="noConversion"/>
  </si>
  <si>
    <t>F5G91530QVFM83W19CM1G8505JG1CPEDB84914505B52100221D2C91260U64M8T01W1G1</t>
    <phoneticPr fontId="1" type="noConversion"/>
  </si>
  <si>
    <t>F5G91530QQDM83W1SCM1G6905JG1CPEDB8491450JB52100221D2C91260TJAM8T01P1G1</t>
    <phoneticPr fontId="1" type="noConversion"/>
  </si>
  <si>
    <t>F5G91530LXJM83W14CM1G5105JG1CNJHB8491450AL52100221D2C91270CBLM8T01E1G1</t>
    <phoneticPr fontId="1" type="noConversion"/>
  </si>
  <si>
    <t>F5G91530R3QM83W19CM1G8105JG1CPEDB84914505X52100221D2C91260RR3M8T01B1G1</t>
    <phoneticPr fontId="1" type="noConversion"/>
  </si>
  <si>
    <t>F5G91530L5EM83W1JCM1G0B05JG1CNJHB84914506052100221D2C91260TK4M8T01S1G1</t>
    <phoneticPr fontId="1" type="noConversion"/>
  </si>
  <si>
    <t>F5G91530KNSM83W1QCM1G4705JG1CPEDB84914505152100221D2C91260RQ5M8T01C1G1</t>
    <phoneticPr fontId="1" type="noConversion"/>
  </si>
  <si>
    <t>F5G91530RH1M83W1QCM1G4905JG1CPEDB8491450JE52100221D2C91260WUQM8T01A1G1</t>
    <phoneticPr fontId="1" type="noConversion"/>
  </si>
  <si>
    <t>F5G91530RKBM83W18CM1G5105JG1CQHDB84914501A52100221D2C91260WVTM8T0141G1</t>
    <phoneticPr fontId="1" type="noConversion"/>
  </si>
  <si>
    <t>F5G91530PHUM83W1ZCM1G6B05JG1CQEDB84914500752100221D2C91260RZBM8T01D1G1</t>
    <phoneticPr fontId="1" type="noConversion"/>
  </si>
  <si>
    <t>F5G91530RCGM83W1QCM1G1405JG1CNJHB84914508E52100221D2C91260U5AM8T01T1G1</t>
    <phoneticPr fontId="1" type="noConversion"/>
  </si>
  <si>
    <t>F5G91530QUBM83W1GCM1G7105JG1CPEDB84914506E52100221D2C91260TKNM8T0181G1</t>
    <phoneticPr fontId="1" type="noConversion"/>
  </si>
  <si>
    <t>F5G91530PJ3M83W1MCM1G1305JG1CNJHB84914508852100221D2C91260V51M8T0111G1</t>
    <phoneticPr fontId="1" type="noConversion"/>
  </si>
  <si>
    <t>F5G91530LF3M83W1ZCM1G0305JG1CNJHB84914509W52100221D2C91260X12M8T01A1G1</t>
    <phoneticPr fontId="1" type="noConversion"/>
  </si>
  <si>
    <t>F5G91530PP0M83W19CM1G6005JG1CNJHB8491450BE52100221D2C9127059VM8T01J1G1</t>
    <phoneticPr fontId="1" type="noConversion"/>
  </si>
  <si>
    <t>F5G91530RLFM83W11CM1G4B05JG1CPEDB8491450JT52100221D2C91260TL1M8T01S1G1</t>
    <phoneticPr fontId="1" type="noConversion"/>
  </si>
  <si>
    <t>F5G91530R9LM83W1VCM1G7805JG1CPEDB8491450BJ52100221D2C91260RQLM8T01X1G1</t>
    <phoneticPr fontId="1" type="noConversion"/>
  </si>
  <si>
    <t>F5G91530QMUM83W1LCM1G8505JG1CPEDB8491450MS52100221D2C912705M3M8T0181G1</t>
    <phoneticPr fontId="1" type="noConversion"/>
  </si>
  <si>
    <t>F5G91530P8QM83W1WCM1G9405JG1CPEDB8491450DX52100221D2C91260X09M8T0161G1</t>
    <phoneticPr fontId="1" type="noConversion"/>
  </si>
  <si>
    <t>F5G91530Q2XM83W16CM1G0A05JG1CPEDB84914504Y52100221D2C91260WVFM8T01G1G1</t>
    <phoneticPr fontId="1" type="noConversion"/>
  </si>
  <si>
    <t>F5G91530Q34M83W1WCM1G8105JG1CPEDB8491450CG52100221D2C912705BNM8T01K1G1</t>
    <phoneticPr fontId="1" type="noConversion"/>
  </si>
  <si>
    <t>F5G91530NGKM83W1CCM1G1705JG1CQHDB84914501X52100221D2C91260TX0M8T01U1G1</t>
    <phoneticPr fontId="1" type="noConversion"/>
  </si>
  <si>
    <t>F5G91530M8YM83W1QCM1G9B05JG1CPEDB8491450C252100221D2C91260WU0M8T0101G1</t>
    <phoneticPr fontId="1" type="noConversion"/>
  </si>
  <si>
    <t>F5G91530LMZM83W1KCM1G6A05JG1CPEDB8491450L952100221D2C912705GQM8T0121G1</t>
    <phoneticPr fontId="1" type="noConversion"/>
  </si>
  <si>
    <t>F5G91530N1SM83W1GCM1G8805JG1CPEDB8491450D952100221D2C91260WUGM8T01J1G1</t>
    <phoneticPr fontId="1" type="noConversion"/>
  </si>
  <si>
    <t>F5G91530L5KM83W1DCM1G3805JG1CPEDB8491450KP52100221D2C91260X9SM8T01W1G1</t>
    <phoneticPr fontId="1" type="noConversion"/>
  </si>
  <si>
    <t>F5G91530KMSM83W1TCM1G6305JG1CNJHB84914506M52100221D2C91270586M8T01A1G1</t>
    <phoneticPr fontId="1" type="noConversion"/>
  </si>
  <si>
    <t>F5G91530N2WM83W19CM1G2605JG1CPEDB8491450JS52100221D2C912705HZM8T01Q1G1</t>
    <phoneticPr fontId="1" type="noConversion"/>
  </si>
  <si>
    <t>F5G91530QHPM83W13CM1G5705JG1CNJHB84914509052100221D2C91270AA3M8T0121G1</t>
    <phoneticPr fontId="1" type="noConversion"/>
  </si>
  <si>
    <t>F5G91530LWHM83W18CM1G3605JG1CPEDB84914504L52100221D2C912705L5M8T0191G1</t>
    <phoneticPr fontId="1" type="noConversion"/>
  </si>
  <si>
    <t>F5G91530MU8M83W1NCM1G5405JG1CPEDB8491450DN52100221D2C91260TZ2M8T01L1G1</t>
    <phoneticPr fontId="1" type="noConversion"/>
  </si>
  <si>
    <t>F5G91530RAPM83W1PCM1G8805JG1CQHDB84914500M52100221D2C91260V36M8T0121G1</t>
    <phoneticPr fontId="1" type="noConversion"/>
  </si>
  <si>
    <t>D-NG</t>
    <phoneticPr fontId="1" type="noConversion"/>
  </si>
  <si>
    <t xml:space="preserve">TM Crack  1x
</t>
  </si>
  <si>
    <t xml:space="preserve">SUS Shift  49x
INK missing  1x
GND Tape peeling  1x
</t>
    <phoneticPr fontId="1" type="noConversion"/>
  </si>
  <si>
    <t>Night</t>
  </si>
  <si>
    <t>P1</t>
    <phoneticPr fontId="1" type="noConversion"/>
  </si>
  <si>
    <t>646-00425</t>
    <phoneticPr fontId="1" type="noConversion"/>
  </si>
  <si>
    <t>M83W</t>
  </si>
  <si>
    <t>646-00425-X</t>
  </si>
  <si>
    <t>646-00425-X</t>
    <phoneticPr fontId="1" type="noConversion"/>
  </si>
  <si>
    <t>N</t>
    <phoneticPr fontId="1" type="noConversion"/>
  </si>
  <si>
    <t>F5G91530RLQM83W1SCM1G5A05JG1CPEDB8491450JR52100221D2C91260TR5M8T0171G1</t>
    <phoneticPr fontId="1" type="noConversion"/>
  </si>
  <si>
    <t>F5G91530NVNM83W14CM1G6605JG1CPEDB8491450D252100221D2C91260TRJM8T01U1G1</t>
    <phoneticPr fontId="1" type="noConversion"/>
  </si>
  <si>
    <t>F5G91530MKCM83W1BCM1G9A05JG1CPEDB8491450JN52100221D2C9127058GM8T0101G1</t>
    <phoneticPr fontId="1" type="noConversion"/>
  </si>
  <si>
    <t>F5G91530KL1M83W1MCM1G8905JG1CPEDB84914505052100221D2C91260RTFM8T01T1G1</t>
    <phoneticPr fontId="1" type="noConversion"/>
  </si>
  <si>
    <t>F5G91530L2EM83W1TCM1G5105JG1CPEDB8491450EN52100221D2C91260XK5M8T01M1G1</t>
    <phoneticPr fontId="1" type="noConversion"/>
  </si>
  <si>
    <t>F5G91530RCNM83W1JCM1G2805JG1CQHDB84914501152100221D2C91270BYWM8T01A1G1</t>
    <phoneticPr fontId="1" type="noConversion"/>
  </si>
  <si>
    <t>F5G91530KVWM83W1ZCM1G6405JG1CPEDB8491450HX52100221D2C91260TXFM8T01D1G1</t>
    <phoneticPr fontId="1" type="noConversion"/>
  </si>
  <si>
    <t>F5G91530L2TM83W1ECM1G8B05JG1CPEDB84914505S52100221D2C912705AMM8T01P1G1</t>
    <phoneticPr fontId="1" type="noConversion"/>
  </si>
  <si>
    <t>F5G91530RUDM83W1DCM1G2805JG1CPEDB8491450DM52100221D2C91260RTHM8T01R1G1</t>
    <phoneticPr fontId="1" type="noConversion"/>
  </si>
  <si>
    <t>F5G91530PVFM83W1ACM1G1605JG1CNJHB84914505X52100221D2C91260U16M8T0191G1</t>
    <phoneticPr fontId="1" type="noConversion"/>
  </si>
  <si>
    <t>F5G91530PSCM83W1NCM1G6005JG1CPEDB8491450BG52100221D2C91260XKBM8T01F1G1</t>
    <phoneticPr fontId="1" type="noConversion"/>
  </si>
  <si>
    <t>F5G91530LT7M83W1TCM1G3605JG1CPEDB8491450C752100221D2C91260XCTM8T01L1G1</t>
    <phoneticPr fontId="1" type="noConversion"/>
  </si>
  <si>
    <t>F5G91530PWEM83W18CM1G2B05JG1CPEDB8491450DG52100221D2C91260XACM8T0171G1</t>
    <phoneticPr fontId="1" type="noConversion"/>
  </si>
  <si>
    <t>F5G91530NCMM83W1NCM1G5A05JG1CPEDB8491450MW52100221D2C912705DKM8T01G1G1</t>
    <phoneticPr fontId="1" type="noConversion"/>
  </si>
  <si>
    <t>F5G91530Q73M83W1KCM1G6705JG1CQHDB84914501W52100221D2C91260X3JM8T01N1G1</t>
    <phoneticPr fontId="1" type="noConversion"/>
  </si>
  <si>
    <t>F5G91530PFZM83W10CM1G1505JG1CPEDB84914508852100221D2C91260V4UM8T01B1G1</t>
    <phoneticPr fontId="1" type="noConversion"/>
  </si>
  <si>
    <t>F5G91530PHNM83W15CM1G6405JG1CPEDB8491450CV52100221D2C91260RSRM8T01L1G1</t>
    <phoneticPr fontId="1" type="noConversion"/>
  </si>
  <si>
    <t>F5G91530NEUM83W19CM1G7205JG1CPEDB84914505C52100221D2C91260XC8M8T0151G1</t>
    <phoneticPr fontId="1" type="noConversion"/>
  </si>
  <si>
    <t>F5G91530RC6M83W10CM1G1905JG1CPEDB84914506052100221D2C91260TJUM8T0151G1</t>
    <phoneticPr fontId="1" type="noConversion"/>
  </si>
  <si>
    <t>F5G91530NHYM83W1WCM1G4A05JG1CNJHB84914508P52100221D2C91260XBWM8T01L1G1</t>
    <phoneticPr fontId="1" type="noConversion"/>
  </si>
  <si>
    <t>F5G91530PTEM83W1HCM1G8005JG1CQHDB84914500Q52100221D2C91260TQJM8T01X1G1</t>
    <phoneticPr fontId="1" type="noConversion"/>
  </si>
  <si>
    <t>F5G91530NX9M83W1BCM1G5A05JG1CQEDB94914504L52100221D2C912705ETM8T0151G1</t>
    <phoneticPr fontId="1" type="noConversion"/>
  </si>
  <si>
    <t>F5G91530NVLM83W16CM1G5305JG1CPEDB8491450MA52100221D2C91260TW9M8T01N1G1</t>
    <phoneticPr fontId="1" type="noConversion"/>
  </si>
  <si>
    <t>F5G91530NZ3M83W1BCM1G0705JG1CQEDB84914500U52100221D2C91260X8UM8T01X1G1</t>
    <phoneticPr fontId="1" type="noConversion"/>
  </si>
  <si>
    <t>F5G91530LM8M83W1ACM1G6A05JG1CPEDB8491450L552100221D2C91270BXVM8T01E1G1</t>
    <phoneticPr fontId="1" type="noConversion"/>
  </si>
  <si>
    <t>F5G91530LC0M83W1BCM1G2805JG1CPEDB84914504G52100221D2C91260RYYM8T01V1G1</t>
    <phoneticPr fontId="1" type="noConversion"/>
  </si>
  <si>
    <t>F5G91530QF5M83W1TCM1G7B05JG1CQHDB84914500V52100221D2C91260U10M8T01F1G1</t>
    <phoneticPr fontId="1" type="noConversion"/>
  </si>
  <si>
    <t>F5G91530LPBM83W11CM1G2205JG1CPEDB8491450LS52100221D2C91270CC2M8T01V1G1</t>
    <phoneticPr fontId="1" type="noConversion"/>
  </si>
  <si>
    <t>F5G91530LNBM83W14CM1G2905JG1CPEDB8491450DU52100221D2C91270A6FM8T0121G1</t>
    <phoneticPr fontId="1" type="noConversion"/>
  </si>
  <si>
    <t>F5G91530KSLM83W1JCM1G6405JG1CPEDB84914504T52100221D2C91260X48M8T01V1G1</t>
    <phoneticPr fontId="1" type="noConversion"/>
  </si>
  <si>
    <t>F5G91530Q8HM83W12CM1G9305JG1CPEDB8491450CT52100221D2C91260V4KM8T01L1G1</t>
    <phoneticPr fontId="1" type="noConversion"/>
  </si>
  <si>
    <t>F5G91530LPFM83W1XCM1G2B05JG1CPEDB8491450LP52100221D2C91260V37M8T0111G1</t>
    <phoneticPr fontId="1" type="noConversion"/>
  </si>
  <si>
    <t>F5G91530RDJM83W1KCM1G8205JG1CQHDB84914501Q52100221D2C91270ASUM8T01X1G1</t>
    <phoneticPr fontId="1" type="noConversion"/>
  </si>
  <si>
    <t>F5G91530RE5M83W1VCM1G4A05JG1CPEDB84914509G52100221D2C91260RS9M8T0121G1</t>
    <phoneticPr fontId="1" type="noConversion"/>
  </si>
  <si>
    <t>F5G91530QBQM83W1LCM1G6605JG1CPEDB8491450BF52100221D2C91260TLQM8T0131G1</t>
    <phoneticPr fontId="1" type="noConversion"/>
  </si>
  <si>
    <t>B</t>
    <phoneticPr fontId="1" type="noConversion"/>
  </si>
  <si>
    <t>F5G91530NAPM83W1SCM1G7405JG1CPEDB84914504152100221D2C91260XKJM8T0181G1</t>
    <phoneticPr fontId="1" type="noConversion"/>
  </si>
  <si>
    <t>F5G91530Q4MM83W1ACM1G8305JG1CQHDB84914501B52100221D2C91270584M8T01C1G1</t>
    <phoneticPr fontId="1" type="noConversion"/>
  </si>
  <si>
    <t>F5G91530R0SM83W1GCM1G0405JG1CPEDB84914507W52100221D2C912705BPM8T01J1G1</t>
    <phoneticPr fontId="1" type="noConversion"/>
  </si>
  <si>
    <t>F5G91530L1KM83W1RCM1G6705JG1CPEDB8491450L652100221D2C91260TKWM8T0101G1</t>
    <phoneticPr fontId="1" type="noConversion"/>
  </si>
  <si>
    <t>F5G91530MPSM83W1KCM1G7905JG1CPEDB84914505L52100221D2C91260TZXM8T01R1G1</t>
    <phoneticPr fontId="1" type="noConversion"/>
  </si>
  <si>
    <t>F5G91530RNJM83W1SCM1G3505JG1CPEDB8491450EG52100221D2C91260X1AM8T0121G1</t>
    <phoneticPr fontId="1" type="noConversion"/>
  </si>
  <si>
    <t>F5G91530LU9M83W1NCM1G5005JG1CQEDB9491450AA52100221D2C912705LYM8T01G1G1</t>
    <phoneticPr fontId="1" type="noConversion"/>
  </si>
  <si>
    <t>F5G91530NQRM83W1GCM1G6705JG1CPEDB8491450AW52100221D2C91260XAVM8T01Q1G1</t>
    <phoneticPr fontId="1" type="noConversion"/>
  </si>
  <si>
    <t>F5G91530MSSM83W1ACM1G9705JG1CPEDB8491450L852100221D2C91260U15M8T01A1G1</t>
    <phoneticPr fontId="1" type="noConversion"/>
  </si>
  <si>
    <t>F5G91530P08M83W12CM1G7905JG1CNJHB84914506W52100221D2C91260V5SM8T01A1G1</t>
    <phoneticPr fontId="1" type="noConversion"/>
  </si>
  <si>
    <t>F5G91530Q00M83W19CM1G8705JG1CPEDB8491450L452100221D2C91260X02M8T01D1G1</t>
    <phoneticPr fontId="1" type="noConversion"/>
  </si>
  <si>
    <t>F5G91530LECM83W1TCM1G7405JG1CPEDB8491450HV52100221D2C91260WVEM8T01H1G1</t>
    <phoneticPr fontId="1" type="noConversion"/>
  </si>
  <si>
    <t>F5G91530KR3M83W14CM1G5805JG1CPEDB84914506Z52100221D2C91270C9PM8T01H1G1</t>
    <phoneticPr fontId="1" type="noConversion"/>
  </si>
  <si>
    <t>F5G91530PWSM83W1WCM1G4705JG1CPEDB8491450LE52100221D2C91260V4TM8T01C1G1</t>
    <phoneticPr fontId="1" type="noConversion"/>
  </si>
  <si>
    <t>F5G91530N9PM83W1VCM1G2405JG1CPEDB8491450L352100221D2C91260X92M8T01L1G1</t>
    <phoneticPr fontId="1" type="noConversion"/>
  </si>
  <si>
    <t xml:space="preserve">Grape Flex wrinkle  1x
SUS Shift  13x
</t>
  </si>
  <si>
    <t>EEEE</t>
    <phoneticPr fontId="1" type="noConversion"/>
  </si>
  <si>
    <t>Project</t>
    <phoneticPr fontId="13" type="noConversion"/>
  </si>
  <si>
    <t>Stage</t>
    <phoneticPr fontId="13" type="noConversion"/>
  </si>
</sst>
</file>

<file path=xl/styles.xml><?xml version="1.0" encoding="utf-8"?>
<styleSheet xmlns="http://schemas.openxmlformats.org/spreadsheetml/2006/main">
  <numFmts count="3">
    <numFmt numFmtId="176" formatCode="_ [$€-2]* #,##0_ ;_ [$€-2]* \-#,##0_ ;_ [$€-2]* &quot;-&quot;??_ "/>
    <numFmt numFmtId="177" formatCode="m/d;@"/>
    <numFmt numFmtId="178" formatCode="m&quot;月&quot;d&quot;日&quot;"/>
  </numFmts>
  <fonts count="38">
    <font>
      <sz val="12"/>
      <color theme="1"/>
      <name val="新細明體"/>
      <family val="2"/>
      <charset val="134"/>
      <scheme val="minor"/>
    </font>
    <font>
      <sz val="9"/>
      <name val="新細明體"/>
      <family val="2"/>
      <charset val="136"/>
      <scheme val="minor"/>
    </font>
    <font>
      <sz val="10"/>
      <color rgb="FFFF0000"/>
      <name val="Calibri"/>
      <family val="2"/>
    </font>
    <font>
      <sz val="10"/>
      <color rgb="FFFF0000"/>
      <name val="新細明體"/>
      <family val="2"/>
      <charset val="136"/>
    </font>
    <font>
      <sz val="10"/>
      <name val="Calibri"/>
      <family val="2"/>
    </font>
    <font>
      <sz val="12"/>
      <color rgb="FFFF0000"/>
      <name val="Calibri"/>
      <family val="2"/>
    </font>
    <font>
      <sz val="12"/>
      <color rgb="FFFF0000"/>
      <name val="新細明體"/>
      <family val="2"/>
      <charset val="136"/>
    </font>
    <font>
      <b/>
      <sz val="12"/>
      <color rgb="FFFF0000"/>
      <name val="MS Gothic"/>
      <family val="3"/>
    </font>
    <font>
      <sz val="12"/>
      <color rgb="FFFF0000"/>
      <name val="MS Gothic"/>
      <family val="3"/>
      <charset val="128"/>
    </font>
    <font>
      <sz val="10"/>
      <color theme="1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細明體"/>
      <family val="3"/>
      <charset val="136"/>
    </font>
    <font>
      <sz val="9"/>
      <name val="新細明體"/>
      <family val="1"/>
      <charset val="136"/>
    </font>
    <font>
      <sz val="10"/>
      <name val="新細明體"/>
      <family val="2"/>
      <charset val="136"/>
    </font>
    <font>
      <sz val="12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0"/>
      <color rgb="FFFF0000"/>
      <name val="新細明體"/>
      <family val="1"/>
      <charset val="136"/>
      <scheme val="minor"/>
    </font>
    <font>
      <sz val="10"/>
      <color rgb="FF00B050"/>
      <name val="新細明體"/>
      <family val="1"/>
      <charset val="136"/>
      <scheme val="minor"/>
    </font>
    <font>
      <sz val="10"/>
      <color rgb="FF92D050"/>
      <name val="新細明體"/>
      <family val="1"/>
      <charset val="136"/>
      <scheme val="minor"/>
    </font>
    <font>
      <b/>
      <sz val="10"/>
      <color rgb="FF92D050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6"/>
      <color rgb="FFFF0000"/>
      <name val="Calibri"/>
      <family val="2"/>
    </font>
    <font>
      <sz val="6"/>
      <color theme="1"/>
      <name val="Calibri"/>
      <family val="2"/>
    </font>
    <font>
      <sz val="12"/>
      <color rgb="FFFF0000"/>
      <name val="新細明體"/>
      <family val="2"/>
      <charset val="136"/>
      <scheme val="minor"/>
    </font>
    <font>
      <b/>
      <sz val="10"/>
      <name val="Calibri"/>
      <family val="2"/>
    </font>
    <font>
      <b/>
      <sz val="10"/>
      <color rgb="FF3333FF"/>
      <name val="Calibri"/>
      <family val="2"/>
    </font>
    <font>
      <sz val="12"/>
      <name val="新細明體"/>
      <family val="2"/>
      <charset val="136"/>
      <scheme val="minor"/>
    </font>
    <font>
      <b/>
      <sz val="10"/>
      <color rgb="FF0309ED"/>
      <name val="Calibri"/>
      <family val="2"/>
    </font>
    <font>
      <b/>
      <sz val="10"/>
      <color rgb="FFFF0000"/>
      <name val="Calibri"/>
      <family val="2"/>
    </font>
    <font>
      <b/>
      <sz val="10"/>
      <color rgb="FF00B050"/>
      <name val="Calibri"/>
      <family val="2"/>
    </font>
    <font>
      <sz val="8"/>
      <color rgb="FF0309ED"/>
      <name val="Calibri"/>
      <family val="2"/>
    </font>
    <font>
      <sz val="8"/>
      <color rgb="FF00B050"/>
      <name val="Calibri"/>
      <family val="2"/>
    </font>
    <font>
      <sz val="8"/>
      <color rgb="FFFF0000"/>
      <name val="Calibri"/>
      <family val="2"/>
    </font>
    <font>
      <sz val="12"/>
      <color rgb="FFFF0000"/>
      <name val="新細明體"/>
      <family val="1"/>
      <charset val="136"/>
      <scheme val="minor"/>
    </font>
    <font>
      <sz val="12"/>
      <color rgb="FFFF0000"/>
      <name val="細明體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176" fontId="0" fillId="0" borderId="0">
      <alignment vertical="center"/>
    </xf>
    <xf numFmtId="176" fontId="23" fillId="0" borderId="0">
      <alignment vertical="center"/>
    </xf>
    <xf numFmtId="9" fontId="23" fillId="0" borderId="0" applyFont="0" applyFill="0" applyBorder="0" applyAlignment="0" applyProtection="0">
      <alignment vertical="center"/>
    </xf>
  </cellStyleXfs>
  <cellXfs count="121">
    <xf numFmtId="176" fontId="0" fillId="0" borderId="0" xfId="0">
      <alignment vertical="center"/>
    </xf>
    <xf numFmtId="10" fontId="31" fillId="7" borderId="2" xfId="0" applyNumberFormat="1" applyFont="1" applyFill="1" applyBorder="1" applyAlignment="1">
      <alignment horizontal="center" vertical="center"/>
    </xf>
    <xf numFmtId="10" fontId="35" fillId="3" borderId="2" xfId="0" applyNumberFormat="1" applyFont="1" applyFill="1" applyBorder="1" applyAlignment="1">
      <alignment horizontal="center" vertical="center"/>
    </xf>
    <xf numFmtId="0" fontId="27" fillId="0" borderId="0" xfId="0" applyNumberFormat="1" applyFont="1" applyAlignment="1"/>
    <xf numFmtId="0" fontId="0" fillId="0" borderId="0" xfId="0" applyNumberFormat="1" applyBorder="1">
      <alignment vertical="center"/>
    </xf>
    <xf numFmtId="0" fontId="30" fillId="7" borderId="2" xfId="0" applyNumberFormat="1" applyFont="1" applyFill="1" applyBorder="1" applyAlignment="1">
      <alignment horizontal="center" vertical="center"/>
    </xf>
    <xf numFmtId="0" fontId="32" fillId="7" borderId="2" xfId="0" applyNumberFormat="1" applyFont="1" applyFill="1" applyBorder="1" applyAlignment="1">
      <alignment horizontal="center" vertical="center"/>
    </xf>
    <xf numFmtId="0" fontId="31" fillId="7" borderId="2" xfId="0" applyNumberFormat="1" applyFont="1" applyFill="1" applyBorder="1" applyAlignment="1">
      <alignment horizontal="center" vertical="center"/>
    </xf>
    <xf numFmtId="0" fontId="28" fillId="7" borderId="2" xfId="0" applyNumberFormat="1" applyFont="1" applyFill="1" applyBorder="1" applyAlignment="1">
      <alignment horizontal="center" vertical="center"/>
    </xf>
    <xf numFmtId="0" fontId="33" fillId="3" borderId="2" xfId="0" applyNumberFormat="1" applyFont="1" applyFill="1" applyBorder="1" applyAlignment="1">
      <alignment horizontal="center" vertical="center"/>
    </xf>
    <xf numFmtId="0" fontId="33" fillId="3" borderId="2" xfId="0" applyNumberFormat="1" applyFont="1" applyFill="1" applyBorder="1" applyAlignment="1">
      <alignment horizontal="center" vertical="center" wrapText="1"/>
    </xf>
    <xf numFmtId="0" fontId="34" fillId="3" borderId="2" xfId="0" applyNumberFormat="1" applyFont="1" applyFill="1" applyBorder="1" applyAlignment="1">
      <alignment horizontal="center" vertical="center" wrapText="1"/>
    </xf>
    <xf numFmtId="0" fontId="35" fillId="3" borderId="2" xfId="0" applyNumberFormat="1" applyFont="1" applyFill="1" applyBorder="1" applyAlignment="1">
      <alignment horizontal="center" vertical="center"/>
    </xf>
    <xf numFmtId="0" fontId="34" fillId="3" borderId="2" xfId="0" applyNumberFormat="1" applyFont="1" applyFill="1" applyBorder="1" applyAlignment="1">
      <alignment horizontal="center" vertical="center"/>
    </xf>
    <xf numFmtId="0" fontId="33" fillId="3" borderId="2" xfId="0" applyNumberFormat="1" applyFont="1" applyFill="1" applyBorder="1" applyAlignment="1">
      <alignment horizontal="left" vertical="top" wrapText="1"/>
    </xf>
    <xf numFmtId="0" fontId="33" fillId="3" borderId="2" xfId="0" applyNumberFormat="1" applyFont="1" applyFill="1" applyBorder="1" applyAlignment="1">
      <alignment vertical="top"/>
    </xf>
    <xf numFmtId="0" fontId="29" fillId="0" borderId="0" xfId="0" applyNumberFormat="1" applyFont="1" applyBorder="1">
      <alignment vertical="center"/>
    </xf>
    <xf numFmtId="0" fontId="9" fillId="0" borderId="0" xfId="0" applyNumberFormat="1" applyFont="1">
      <alignment vertical="center"/>
    </xf>
    <xf numFmtId="0" fontId="9" fillId="0" borderId="0" xfId="0" applyNumberFormat="1" applyFont="1" applyAlignment="1">
      <alignment horizontal="left" vertical="center"/>
    </xf>
    <xf numFmtId="10" fontId="35" fillId="3" borderId="2" xfId="2" applyNumberFormat="1" applyFont="1" applyFill="1" applyBorder="1" applyAlignment="1">
      <alignment horizontal="center" vertical="center"/>
    </xf>
    <xf numFmtId="10" fontId="9" fillId="0" borderId="0" xfId="0" applyNumberFormat="1" applyFont="1">
      <alignment vertical="center"/>
    </xf>
    <xf numFmtId="10" fontId="31" fillId="7" borderId="2" xfId="2" applyNumberFormat="1" applyFont="1" applyFill="1" applyBorder="1" applyAlignment="1">
      <alignment horizontal="center" vertical="center"/>
    </xf>
    <xf numFmtId="10" fontId="9" fillId="0" borderId="0" xfId="2" applyNumberFormat="1" applyFont="1">
      <alignment vertical="center"/>
    </xf>
    <xf numFmtId="0" fontId="30" fillId="7" borderId="2" xfId="0" applyNumberFormat="1" applyFont="1" applyFill="1" applyBorder="1" applyAlignment="1">
      <alignment horizontal="center" vertical="center"/>
    </xf>
    <xf numFmtId="14" fontId="33" fillId="3" borderId="2" xfId="0" applyNumberFormat="1" applyFont="1" applyFill="1" applyBorder="1" applyAlignment="1">
      <alignment horizontal="center" vertical="center"/>
    </xf>
    <xf numFmtId="0" fontId="4" fillId="4" borderId="2" xfId="0" applyNumberFormat="1" applyFont="1" applyFill="1" applyBorder="1" applyAlignment="1">
      <alignment horizontal="center" vertical="center"/>
    </xf>
    <xf numFmtId="0" fontId="11" fillId="4" borderId="2" xfId="0" applyNumberFormat="1" applyFont="1" applyFill="1" applyBorder="1" applyAlignment="1">
      <alignment horizontal="center" vertical="center"/>
    </xf>
    <xf numFmtId="0" fontId="11" fillId="4" borderId="6" xfId="0" applyNumberFormat="1" applyFont="1" applyFill="1" applyBorder="1" applyAlignment="1">
      <alignment horizontal="center" vertical="center"/>
    </xf>
    <xf numFmtId="0" fontId="16" fillId="0" borderId="0" xfId="0" applyNumberFormat="1" applyFont="1" applyBorder="1" applyAlignment="1">
      <alignment horizontal="center" vertical="center"/>
    </xf>
    <xf numFmtId="0" fontId="9" fillId="4" borderId="5" xfId="0" applyNumberFormat="1" applyFont="1" applyFill="1" applyBorder="1" applyAlignment="1">
      <alignment horizontal="center" vertical="center"/>
    </xf>
    <xf numFmtId="0" fontId="10" fillId="4" borderId="2" xfId="0" applyNumberFormat="1" applyFont="1" applyFill="1" applyBorder="1" applyAlignment="1">
      <alignment horizontal="center" vertical="center"/>
    </xf>
    <xf numFmtId="0" fontId="10" fillId="4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9" fillId="0" borderId="2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19" fillId="0" borderId="0" xfId="0" applyNumberFormat="1" applyFont="1" applyBorder="1" applyAlignment="1">
      <alignment horizontal="center" vertical="center"/>
    </xf>
    <xf numFmtId="0" fontId="16" fillId="0" borderId="2" xfId="0" applyNumberFormat="1" applyFont="1" applyBorder="1" applyAlignment="1">
      <alignment horizontal="left" vertical="center"/>
    </xf>
    <xf numFmtId="0" fontId="20" fillId="0" borderId="0" xfId="0" applyNumberFormat="1" applyFont="1" applyBorder="1" applyAlignment="1">
      <alignment horizontal="center" vertical="center"/>
    </xf>
    <xf numFmtId="0" fontId="16" fillId="0" borderId="0" xfId="0" applyNumberFormat="1" applyFont="1" applyBorder="1" applyAlignment="1">
      <alignment horizontal="left" vertical="center"/>
    </xf>
    <xf numFmtId="0" fontId="0" fillId="0" borderId="2" xfId="0" applyNumberFormat="1" applyBorder="1" applyAlignment="1">
      <alignment horizontal="left" vertical="center"/>
    </xf>
    <xf numFmtId="0" fontId="16" fillId="0" borderId="7" xfId="0" applyNumberFormat="1" applyFont="1" applyBorder="1" applyAlignment="1">
      <alignment horizontal="left" vertical="center"/>
    </xf>
    <xf numFmtId="0" fontId="16" fillId="0" borderId="3" xfId="0" applyNumberFormat="1" applyFont="1" applyBorder="1" applyAlignment="1">
      <alignment horizontal="left" vertical="center"/>
    </xf>
    <xf numFmtId="0" fontId="16" fillId="0" borderId="5" xfId="0" applyNumberFormat="1" applyFont="1" applyBorder="1" applyAlignment="1">
      <alignment horizontal="left" vertical="center"/>
    </xf>
    <xf numFmtId="0" fontId="16" fillId="0" borderId="8" xfId="0" applyNumberFormat="1" applyFont="1" applyBorder="1" applyAlignment="1">
      <alignment horizontal="left" vertical="center"/>
    </xf>
    <xf numFmtId="0" fontId="16" fillId="0" borderId="1" xfId="0" applyNumberFormat="1" applyFont="1" applyBorder="1" applyAlignment="1">
      <alignment horizontal="left" vertical="center"/>
    </xf>
    <xf numFmtId="0" fontId="18" fillId="0" borderId="2" xfId="0" applyNumberFormat="1" applyFont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0" fillId="5" borderId="2" xfId="0" applyNumberFormat="1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21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25" fillId="6" borderId="2" xfId="0" applyNumberFormat="1" applyFont="1" applyFill="1" applyBorder="1">
      <alignment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NumberFormat="1">
      <alignment vertical="center"/>
    </xf>
    <xf numFmtId="0" fontId="5" fillId="2" borderId="2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/>
    </xf>
    <xf numFmtId="0" fontId="25" fillId="3" borderId="2" xfId="0" applyNumberFormat="1" applyFont="1" applyFill="1" applyBorder="1">
      <alignment vertical="center"/>
    </xf>
    <xf numFmtId="0" fontId="4" fillId="0" borderId="2" xfId="0" applyNumberFormat="1" applyFont="1" applyBorder="1" applyAlignment="1">
      <alignment horizontal="center" vertical="center" shrinkToFit="1"/>
    </xf>
    <xf numFmtId="0" fontId="9" fillId="3" borderId="2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Border="1">
      <alignment vertical="center"/>
    </xf>
    <xf numFmtId="0" fontId="10" fillId="0" borderId="2" xfId="0" applyNumberFormat="1" applyFont="1" applyBorder="1">
      <alignment vertical="center"/>
    </xf>
    <xf numFmtId="0" fontId="9" fillId="0" borderId="0" xfId="0" applyNumberFormat="1" applyFont="1" applyAlignment="1">
      <alignment horizontal="center" vertical="center"/>
    </xf>
    <xf numFmtId="0" fontId="25" fillId="3" borderId="0" xfId="0" applyNumberFormat="1" applyFont="1" applyFill="1">
      <alignment vertical="center"/>
    </xf>
    <xf numFmtId="0" fontId="10" fillId="0" borderId="0" xfId="0" applyNumberFormat="1" applyFont="1">
      <alignment vertical="center"/>
    </xf>
    <xf numFmtId="0" fontId="5" fillId="0" borderId="0" xfId="0" applyNumberFormat="1" applyFont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14" fontId="10" fillId="0" borderId="0" xfId="0" applyNumberFormat="1" applyFont="1">
      <alignment vertical="center"/>
    </xf>
    <xf numFmtId="0" fontId="29" fillId="0" borderId="2" xfId="0" applyNumberFormat="1" applyFont="1" applyBorder="1">
      <alignment vertical="center"/>
    </xf>
    <xf numFmtId="14" fontId="9" fillId="0" borderId="0" xfId="0" applyNumberFormat="1" applyFont="1" applyAlignment="1">
      <alignment horizontal="center" vertical="center"/>
    </xf>
    <xf numFmtId="0" fontId="25" fillId="3" borderId="2" xfId="0" applyNumberFormat="1" applyFont="1" applyFill="1" applyBorder="1" applyAlignment="1">
      <alignment horizontal="center" vertical="center"/>
    </xf>
    <xf numFmtId="0" fontId="25" fillId="0" borderId="0" xfId="0" applyNumberFormat="1" applyFont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/>
    </xf>
    <xf numFmtId="178" fontId="9" fillId="0" borderId="2" xfId="0" applyNumberFormat="1" applyFont="1" applyBorder="1" applyAlignment="1">
      <alignment horizontal="center" vertical="center"/>
    </xf>
    <xf numFmtId="0" fontId="37" fillId="0" borderId="2" xfId="0" applyNumberFormat="1" applyFont="1" applyBorder="1" applyAlignment="1">
      <alignment horizontal="center" vertical="center"/>
    </xf>
    <xf numFmtId="0" fontId="30" fillId="7" borderId="2" xfId="0" applyNumberFormat="1" applyFont="1" applyFill="1" applyBorder="1" applyAlignment="1">
      <alignment horizontal="center" vertical="center"/>
    </xf>
    <xf numFmtId="10" fontId="31" fillId="7" borderId="2" xfId="0" applyNumberFormat="1" applyFont="1" applyFill="1" applyBorder="1" applyAlignment="1">
      <alignment horizontal="center" vertical="center"/>
    </xf>
    <xf numFmtId="0" fontId="32" fillId="7" borderId="2" xfId="0" applyNumberFormat="1" applyFont="1" applyFill="1" applyBorder="1" applyAlignment="1">
      <alignment horizontal="center" vertical="center"/>
    </xf>
    <xf numFmtId="0" fontId="30" fillId="7" borderId="2" xfId="0" applyNumberFormat="1" applyFont="1" applyFill="1" applyBorder="1" applyAlignment="1">
      <alignment horizontal="center" vertical="center" wrapText="1"/>
    </xf>
    <xf numFmtId="0" fontId="30" fillId="7" borderId="1" xfId="0" applyNumberFormat="1" applyFont="1" applyFill="1" applyBorder="1" applyAlignment="1">
      <alignment horizontal="center" vertical="center"/>
    </xf>
    <xf numFmtId="0" fontId="30" fillId="7" borderId="9" xfId="0" applyNumberFormat="1" applyFont="1" applyFill="1" applyBorder="1" applyAlignment="1">
      <alignment horizontal="center" vertical="center"/>
    </xf>
    <xf numFmtId="0" fontId="30" fillId="7" borderId="3" xfId="0" applyNumberFormat="1" applyFont="1" applyFill="1" applyBorder="1" applyAlignment="1">
      <alignment horizontal="center" vertical="center"/>
    </xf>
    <xf numFmtId="0" fontId="32" fillId="7" borderId="2" xfId="0" applyNumberFormat="1" applyFont="1" applyFill="1" applyBorder="1" applyAlignment="1">
      <alignment horizontal="center" vertical="center" wrapText="1"/>
    </xf>
    <xf numFmtId="0" fontId="31" fillId="7" borderId="2" xfId="0" applyNumberFormat="1" applyFont="1" applyFill="1" applyBorder="1" applyAlignment="1">
      <alignment horizontal="center" vertical="center"/>
    </xf>
    <xf numFmtId="0" fontId="30" fillId="7" borderId="1" xfId="0" applyNumberFormat="1" applyFont="1" applyFill="1" applyBorder="1" applyAlignment="1">
      <alignment horizontal="center" vertical="center" wrapText="1"/>
    </xf>
    <xf numFmtId="0" fontId="26" fillId="2" borderId="1" xfId="0" applyNumberFormat="1" applyFont="1" applyFill="1" applyBorder="1" applyAlignment="1">
      <alignment horizontal="center" vertical="center"/>
    </xf>
    <xf numFmtId="0" fontId="36" fillId="2" borderId="3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26" fillId="2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 wrapText="1"/>
    </xf>
    <xf numFmtId="0" fontId="24" fillId="2" borderId="1" xfId="0" applyNumberFormat="1" applyFont="1" applyFill="1" applyBorder="1" applyAlignment="1">
      <alignment horizontal="center" vertical="center"/>
    </xf>
    <xf numFmtId="0" fontId="24" fillId="2" borderId="3" xfId="0" applyNumberFormat="1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3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3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0" fontId="24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 wrapText="1"/>
    </xf>
    <xf numFmtId="0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/>
    </xf>
    <xf numFmtId="0" fontId="16" fillId="0" borderId="2" xfId="0" applyNumberFormat="1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center" vertical="center"/>
    </xf>
    <xf numFmtId="0" fontId="16" fillId="0" borderId="5" xfId="0" applyNumberFormat="1" applyFont="1" applyBorder="1" applyAlignment="1">
      <alignment horizontal="center" vertical="center"/>
    </xf>
  </cellXfs>
  <cellStyles count="3">
    <cellStyle name="一般" xfId="0" builtinId="0"/>
    <cellStyle name="一般 10 2" xfId="1"/>
    <cellStyle name="百分比" xfId="2" builtinId="5"/>
  </cellStyles>
  <dxfs count="46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ill>
        <patternFill patternType="solid">
          <bgColor rgb="FF00B252"/>
        </patternFill>
      </fill>
    </dxf>
    <dxf>
      <fill>
        <patternFill>
          <bgColor rgb="FF97CD7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ont>
        <color theme="1"/>
      </font>
      <fill>
        <patternFill>
          <bgColor rgb="FFFF0000"/>
        </patternFill>
      </fill>
    </dxf>
    <dxf>
      <fill>
        <patternFill patternType="solid">
          <bgColor rgb="FF00B252"/>
        </patternFill>
      </fill>
    </dxf>
    <dxf>
      <fill>
        <patternFill>
          <bgColor rgb="FF97CD79"/>
        </patternFill>
      </fill>
    </dxf>
    <dxf>
      <fill>
        <patternFill>
          <bgColor rgb="FFFFFF00"/>
        </patternFill>
      </fill>
    </dxf>
    <dxf>
      <fill>
        <patternFill>
          <bgColor rgb="FFFA886E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ill>
        <patternFill>
          <bgColor rgb="FFFF0000"/>
        </patternFill>
      </fill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ill>
        <patternFill patternType="solid">
          <bgColor rgb="FF00B252"/>
        </patternFill>
      </fill>
    </dxf>
    <dxf>
      <fill>
        <patternFill>
          <bgColor rgb="FF97CD7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ont>
        <color theme="1"/>
      </font>
      <fill>
        <patternFill>
          <bgColor rgb="FFFF0000"/>
        </patternFill>
      </fill>
    </dxf>
    <dxf>
      <fill>
        <patternFill patternType="solid">
          <bgColor rgb="FF00B252"/>
        </patternFill>
      </fill>
    </dxf>
    <dxf>
      <fill>
        <patternFill>
          <bgColor rgb="FF97CD79"/>
        </patternFill>
      </fill>
    </dxf>
    <dxf>
      <fill>
        <patternFill>
          <bgColor rgb="FFFFFF00"/>
        </patternFill>
      </fill>
    </dxf>
    <dxf>
      <fill>
        <patternFill>
          <bgColor rgb="FFFA886E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309ED"/>
      <color rgb="FFB847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10"/>
  <sheetViews>
    <sheetView showGridLines="0" tabSelected="1" topLeftCell="Y1" zoomScale="90" zoomScaleNormal="90" zoomScalePageLayoutView="85" workbookViewId="0">
      <selection activeCell="AO22" sqref="AO22"/>
    </sheetView>
  </sheetViews>
  <sheetFormatPr defaultColWidth="8.875" defaultRowHeight="16.5"/>
  <cols>
    <col min="1" max="1" width="1.5" style="17" customWidth="1"/>
    <col min="2" max="2" width="7.75" style="17" bestFit="1" customWidth="1"/>
    <col min="3" max="3" width="8.875" style="17" bestFit="1" customWidth="1"/>
    <col min="4" max="4" width="6.375" style="17" bestFit="1" customWidth="1"/>
    <col min="5" max="5" width="5.5" style="17" bestFit="1" customWidth="1"/>
    <col min="6" max="6" width="9" style="17" bestFit="1" customWidth="1"/>
    <col min="7" max="7" width="5.125" style="17" bestFit="1" customWidth="1"/>
    <col min="8" max="8" width="8.375" style="17" bestFit="1" customWidth="1"/>
    <col min="9" max="10" width="9.375" style="17" customWidth="1"/>
    <col min="11" max="11" width="8.75" style="17" bestFit="1" customWidth="1"/>
    <col min="12" max="12" width="5.5" style="17" bestFit="1" customWidth="1"/>
    <col min="13" max="13" width="6.625" style="17" bestFit="1" customWidth="1"/>
    <col min="14" max="14" width="6" style="17" bestFit="1" customWidth="1"/>
    <col min="15" max="15" width="5.375" style="17" bestFit="1" customWidth="1"/>
    <col min="16" max="16" width="5.625" style="17" bestFit="1" customWidth="1"/>
    <col min="17" max="17" width="4.75" style="17" bestFit="1" customWidth="1"/>
    <col min="18" max="18" width="4.125" style="17" bestFit="1" customWidth="1"/>
    <col min="19" max="19" width="5.875" style="20" bestFit="1" customWidth="1"/>
    <col min="20" max="20" width="4.875" style="17" bestFit="1" customWidth="1"/>
    <col min="21" max="21" width="4.75" style="17" bestFit="1" customWidth="1"/>
    <col min="22" max="22" width="4.125" style="17" bestFit="1" customWidth="1"/>
    <col min="23" max="23" width="5.875" style="20" bestFit="1" customWidth="1"/>
    <col min="24" max="24" width="21.75" style="18" customWidth="1"/>
    <col min="25" max="25" width="4.875" style="17" bestFit="1" customWidth="1"/>
    <col min="26" max="26" width="4.75" style="17" bestFit="1" customWidth="1"/>
    <col min="27" max="27" width="4.125" style="17" bestFit="1" customWidth="1"/>
    <col min="28" max="28" width="5.125" style="20" bestFit="1" customWidth="1"/>
    <col min="29" max="29" width="14.625" style="18" customWidth="1"/>
    <col min="30" max="30" width="4.875" style="17" bestFit="1" customWidth="1"/>
    <col min="31" max="31" width="4.75" style="17" bestFit="1" customWidth="1"/>
    <col min="32" max="32" width="4.125" style="17" bestFit="1" customWidth="1"/>
    <col min="33" max="33" width="5.125" style="22" bestFit="1" customWidth="1"/>
    <col min="34" max="34" width="4.125" style="17" bestFit="1" customWidth="1"/>
    <col min="35" max="35" width="5.125" style="22" bestFit="1" customWidth="1"/>
    <col min="36" max="36" width="4.125" style="17" bestFit="1" customWidth="1"/>
    <col min="37" max="37" width="5.125" style="22" bestFit="1" customWidth="1"/>
    <col min="38" max="38" width="4.125" style="17" bestFit="1" customWidth="1"/>
    <col min="39" max="39" width="5.125" style="20" bestFit="1" customWidth="1"/>
    <col min="40" max="40" width="4.125" style="17" bestFit="1" customWidth="1"/>
    <col min="41" max="41" width="5.125" style="22" bestFit="1" customWidth="1"/>
    <col min="42" max="42" width="4.875" style="17" bestFit="1" customWidth="1"/>
    <col min="43" max="43" width="4.75" style="17" bestFit="1" customWidth="1"/>
    <col min="44" max="44" width="4.125" style="17" bestFit="1" customWidth="1"/>
    <col min="45" max="45" width="5.125" style="20" bestFit="1" customWidth="1"/>
    <col min="46" max="46" width="4.875" style="17" bestFit="1" customWidth="1"/>
    <col min="47" max="47" width="4.75" style="17" bestFit="1" customWidth="1"/>
    <col min="48" max="48" width="4.125" style="17" bestFit="1" customWidth="1"/>
    <col min="49" max="49" width="5.125" style="20" bestFit="1" customWidth="1"/>
    <col min="50" max="50" width="4.875" style="17" bestFit="1" customWidth="1"/>
    <col min="51" max="51" width="4.75" style="17" bestFit="1" customWidth="1"/>
    <col min="52" max="52" width="4.125" style="17" bestFit="1" customWidth="1"/>
    <col min="53" max="53" width="5.125" style="22" bestFit="1" customWidth="1"/>
    <col min="54" max="54" width="4.875" style="17" bestFit="1" customWidth="1"/>
    <col min="55" max="55" width="4.75" style="17" bestFit="1" customWidth="1"/>
    <col min="56" max="56" width="4.125" style="17" bestFit="1" customWidth="1"/>
    <col min="57" max="57" width="5.125" style="20" bestFit="1" customWidth="1"/>
    <col min="58" max="58" width="8.75" style="17" bestFit="1" customWidth="1"/>
    <col min="59" max="59" width="7.125" style="4" bestFit="1" customWidth="1"/>
    <col min="60" max="16384" width="8.875" style="4"/>
  </cols>
  <sheetData>
    <row r="1" spans="1:59" ht="7.5" customHeight="1"/>
    <row r="2" spans="1:59">
      <c r="A2" s="3"/>
      <c r="B2" s="83" t="s">
        <v>477</v>
      </c>
      <c r="C2" s="92" t="s">
        <v>502</v>
      </c>
      <c r="D2" s="83" t="s">
        <v>816</v>
      </c>
      <c r="E2" s="83" t="s">
        <v>817</v>
      </c>
      <c r="F2" s="83" t="s">
        <v>478</v>
      </c>
      <c r="G2" s="87" t="s">
        <v>505</v>
      </c>
      <c r="H2" s="87" t="s">
        <v>507</v>
      </c>
      <c r="I2" s="92" t="s">
        <v>509</v>
      </c>
      <c r="J2" s="92" t="s">
        <v>510</v>
      </c>
      <c r="K2" s="87" t="s">
        <v>508</v>
      </c>
      <c r="L2" s="87" t="s">
        <v>815</v>
      </c>
      <c r="M2" s="87" t="s">
        <v>503</v>
      </c>
      <c r="N2" s="83" t="s">
        <v>479</v>
      </c>
      <c r="O2" s="86" t="s">
        <v>480</v>
      </c>
      <c r="P2" s="86" t="s">
        <v>481</v>
      </c>
      <c r="Q2" s="90" t="s">
        <v>482</v>
      </c>
      <c r="R2" s="91" t="s">
        <v>483</v>
      </c>
      <c r="S2" s="84" t="s">
        <v>484</v>
      </c>
      <c r="T2" s="83" t="s">
        <v>485</v>
      </c>
      <c r="U2" s="83"/>
      <c r="V2" s="83"/>
      <c r="W2" s="83"/>
      <c r="X2" s="83"/>
      <c r="Y2" s="83" t="s">
        <v>486</v>
      </c>
      <c r="Z2" s="83"/>
      <c r="AA2" s="83"/>
      <c r="AB2" s="83"/>
      <c r="AC2" s="83"/>
      <c r="AD2" s="83" t="s">
        <v>487</v>
      </c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 t="s">
        <v>488</v>
      </c>
      <c r="AQ2" s="83"/>
      <c r="AR2" s="83"/>
      <c r="AS2" s="83"/>
      <c r="AT2" s="83" t="s">
        <v>489</v>
      </c>
      <c r="AU2" s="83"/>
      <c r="AV2" s="83"/>
      <c r="AW2" s="83"/>
      <c r="AX2" s="83" t="s">
        <v>490</v>
      </c>
      <c r="AY2" s="83"/>
      <c r="AZ2" s="83"/>
      <c r="BA2" s="83"/>
      <c r="BB2" s="83" t="s">
        <v>491</v>
      </c>
      <c r="BC2" s="83"/>
      <c r="BD2" s="83"/>
      <c r="BE2" s="83"/>
      <c r="BF2" s="83"/>
      <c r="BG2" s="83" t="s">
        <v>515</v>
      </c>
    </row>
    <row r="3" spans="1:59">
      <c r="A3" s="3"/>
      <c r="B3" s="83"/>
      <c r="C3" s="88"/>
      <c r="D3" s="83"/>
      <c r="E3" s="83"/>
      <c r="F3" s="83"/>
      <c r="G3" s="88"/>
      <c r="H3" s="88"/>
      <c r="I3" s="88"/>
      <c r="J3" s="88"/>
      <c r="K3" s="88"/>
      <c r="L3" s="88"/>
      <c r="M3" s="88"/>
      <c r="N3" s="83"/>
      <c r="O3" s="86"/>
      <c r="P3" s="86"/>
      <c r="Q3" s="90"/>
      <c r="R3" s="91"/>
      <c r="S3" s="84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 t="s">
        <v>492</v>
      </c>
      <c r="AE3" s="85" t="s">
        <v>493</v>
      </c>
      <c r="AF3" s="83" t="s">
        <v>494</v>
      </c>
      <c r="AG3" s="83"/>
      <c r="AH3" s="83" t="s">
        <v>495</v>
      </c>
      <c r="AI3" s="83"/>
      <c r="AJ3" s="83" t="s">
        <v>496</v>
      </c>
      <c r="AK3" s="83"/>
      <c r="AL3" s="83" t="s">
        <v>497</v>
      </c>
      <c r="AM3" s="83"/>
      <c r="AN3" s="83" t="s">
        <v>498</v>
      </c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</row>
    <row r="4" spans="1:59">
      <c r="A4" s="3"/>
      <c r="B4" s="83"/>
      <c r="C4" s="89"/>
      <c r="D4" s="83"/>
      <c r="E4" s="83"/>
      <c r="F4" s="83"/>
      <c r="G4" s="89"/>
      <c r="H4" s="89"/>
      <c r="I4" s="89"/>
      <c r="J4" s="89"/>
      <c r="K4" s="89"/>
      <c r="L4" s="89"/>
      <c r="M4" s="89"/>
      <c r="N4" s="83"/>
      <c r="O4" s="86"/>
      <c r="P4" s="86"/>
      <c r="Q4" s="90"/>
      <c r="R4" s="91"/>
      <c r="S4" s="84"/>
      <c r="T4" s="5" t="s">
        <v>492</v>
      </c>
      <c r="U4" s="6" t="s">
        <v>482</v>
      </c>
      <c r="V4" s="7" t="s">
        <v>483</v>
      </c>
      <c r="W4" s="1" t="s">
        <v>484</v>
      </c>
      <c r="X4" s="23" t="s">
        <v>499</v>
      </c>
      <c r="Y4" s="5" t="s">
        <v>492</v>
      </c>
      <c r="Z4" s="6" t="s">
        <v>482</v>
      </c>
      <c r="AA4" s="7" t="s">
        <v>483</v>
      </c>
      <c r="AB4" s="1" t="s">
        <v>484</v>
      </c>
      <c r="AC4" s="5" t="s">
        <v>500</v>
      </c>
      <c r="AD4" s="83"/>
      <c r="AE4" s="85"/>
      <c r="AF4" s="7" t="s">
        <v>483</v>
      </c>
      <c r="AG4" s="21" t="s">
        <v>484</v>
      </c>
      <c r="AH4" s="7" t="s">
        <v>483</v>
      </c>
      <c r="AI4" s="21" t="s">
        <v>484</v>
      </c>
      <c r="AJ4" s="7" t="s">
        <v>483</v>
      </c>
      <c r="AK4" s="21" t="s">
        <v>484</v>
      </c>
      <c r="AL4" s="7" t="s">
        <v>483</v>
      </c>
      <c r="AM4" s="1" t="s">
        <v>484</v>
      </c>
      <c r="AN4" s="7" t="s">
        <v>483</v>
      </c>
      <c r="AO4" s="21" t="s">
        <v>484</v>
      </c>
      <c r="AP4" s="5" t="s">
        <v>492</v>
      </c>
      <c r="AQ4" s="6" t="s">
        <v>482</v>
      </c>
      <c r="AR4" s="7" t="s">
        <v>483</v>
      </c>
      <c r="AS4" s="1" t="s">
        <v>484</v>
      </c>
      <c r="AT4" s="5" t="s">
        <v>492</v>
      </c>
      <c r="AU4" s="6" t="s">
        <v>482</v>
      </c>
      <c r="AV4" s="7" t="s">
        <v>483</v>
      </c>
      <c r="AW4" s="1" t="s">
        <v>484</v>
      </c>
      <c r="AX4" s="5" t="s">
        <v>492</v>
      </c>
      <c r="AY4" s="6" t="s">
        <v>482</v>
      </c>
      <c r="AZ4" s="7" t="s">
        <v>483</v>
      </c>
      <c r="BA4" s="1" t="s">
        <v>484</v>
      </c>
      <c r="BB4" s="5" t="s">
        <v>492</v>
      </c>
      <c r="BC4" s="6" t="s">
        <v>482</v>
      </c>
      <c r="BD4" s="7" t="s">
        <v>483</v>
      </c>
      <c r="BE4" s="1" t="s">
        <v>484</v>
      </c>
      <c r="BF4" s="8" t="s">
        <v>500</v>
      </c>
      <c r="BG4" s="83"/>
    </row>
    <row r="5" spans="1:59" s="16" customFormat="1" ht="49.5" customHeight="1">
      <c r="A5" s="3"/>
      <c r="B5" s="24">
        <v>43574</v>
      </c>
      <c r="C5" s="10" t="s">
        <v>756</v>
      </c>
      <c r="D5" s="9" t="s">
        <v>558</v>
      </c>
      <c r="E5" s="9" t="s">
        <v>757</v>
      </c>
      <c r="F5" s="9" t="s">
        <v>559</v>
      </c>
      <c r="G5" s="9" t="s">
        <v>506</v>
      </c>
      <c r="H5" s="9" t="s">
        <v>511</v>
      </c>
      <c r="I5" s="9" t="s">
        <v>414</v>
      </c>
      <c r="J5" s="9">
        <v>7</v>
      </c>
      <c r="K5" s="24">
        <v>43568</v>
      </c>
      <c r="L5" s="24" t="s">
        <v>759</v>
      </c>
      <c r="M5" s="9" t="s">
        <v>504</v>
      </c>
      <c r="N5" s="9" t="s">
        <v>563</v>
      </c>
      <c r="O5" s="10">
        <v>210</v>
      </c>
      <c r="P5" s="10">
        <v>205</v>
      </c>
      <c r="Q5" s="11">
        <v>146</v>
      </c>
      <c r="R5" s="12">
        <v>59</v>
      </c>
      <c r="S5" s="19">
        <v>0.28780487804878047</v>
      </c>
      <c r="T5" s="9">
        <v>205</v>
      </c>
      <c r="U5" s="13">
        <v>154</v>
      </c>
      <c r="V5" s="12">
        <v>51</v>
      </c>
      <c r="W5" s="2">
        <v>0.25365853658536586</v>
      </c>
      <c r="X5" s="14" t="s">
        <v>755</v>
      </c>
      <c r="Y5" s="9">
        <v>199</v>
      </c>
      <c r="Z5" s="13">
        <v>199</v>
      </c>
      <c r="AA5" s="12">
        <v>0</v>
      </c>
      <c r="AB5" s="2">
        <v>0</v>
      </c>
      <c r="AC5" s="14" t="s">
        <v>501</v>
      </c>
      <c r="AD5" s="9">
        <v>199</v>
      </c>
      <c r="AE5" s="13">
        <v>197</v>
      </c>
      <c r="AF5" s="12">
        <v>0</v>
      </c>
      <c r="AG5" s="19">
        <v>0</v>
      </c>
      <c r="AH5" s="12">
        <v>1</v>
      </c>
      <c r="AI5" s="19">
        <v>5.0251256281407036E-3</v>
      </c>
      <c r="AJ5" s="12">
        <v>1</v>
      </c>
      <c r="AK5" s="19">
        <v>5.0251256281407036E-3</v>
      </c>
      <c r="AL5" s="12">
        <v>0</v>
      </c>
      <c r="AM5" s="2">
        <v>0</v>
      </c>
      <c r="AN5" s="12">
        <v>0</v>
      </c>
      <c r="AO5" s="19">
        <v>0</v>
      </c>
      <c r="AP5" s="9">
        <v>199</v>
      </c>
      <c r="AQ5" s="13">
        <v>199</v>
      </c>
      <c r="AR5" s="12">
        <v>0</v>
      </c>
      <c r="AS5" s="2">
        <v>0</v>
      </c>
      <c r="AT5" s="9">
        <v>0</v>
      </c>
      <c r="AU5" s="13">
        <v>0</v>
      </c>
      <c r="AV5" s="12">
        <v>0</v>
      </c>
      <c r="AW5" s="2">
        <v>0</v>
      </c>
      <c r="AX5" s="9">
        <v>199</v>
      </c>
      <c r="AY5" s="13">
        <v>199</v>
      </c>
      <c r="AZ5" s="12">
        <v>0</v>
      </c>
      <c r="BA5" s="19">
        <v>0</v>
      </c>
      <c r="BB5" s="9">
        <v>199</v>
      </c>
      <c r="BC5" s="13">
        <v>198</v>
      </c>
      <c r="BD5" s="12">
        <v>1</v>
      </c>
      <c r="BE5" s="2">
        <v>5.0000000000000001E-3</v>
      </c>
      <c r="BF5" s="15" t="s">
        <v>754</v>
      </c>
      <c r="BG5" s="76"/>
    </row>
    <row r="6" spans="1:59" s="16" customFormat="1" ht="49.5" customHeight="1">
      <c r="A6" s="3"/>
      <c r="B6" s="24">
        <v>43574</v>
      </c>
      <c r="C6" s="10" t="s">
        <v>756</v>
      </c>
      <c r="D6" s="9" t="s">
        <v>558</v>
      </c>
      <c r="E6" s="9" t="s">
        <v>757</v>
      </c>
      <c r="F6" s="9" t="s">
        <v>760</v>
      </c>
      <c r="G6" s="9" t="s">
        <v>506</v>
      </c>
      <c r="H6" s="9" t="s">
        <v>511</v>
      </c>
      <c r="I6" s="9" t="s">
        <v>414</v>
      </c>
      <c r="J6" s="9" t="s">
        <v>414</v>
      </c>
      <c r="K6" s="9" t="s">
        <v>414</v>
      </c>
      <c r="L6" s="24" t="s">
        <v>759</v>
      </c>
      <c r="M6" s="9" t="s">
        <v>504</v>
      </c>
      <c r="N6" s="9" t="s">
        <v>563</v>
      </c>
      <c r="O6" s="10">
        <v>50</v>
      </c>
      <c r="P6" s="10">
        <v>50</v>
      </c>
      <c r="Q6" s="11">
        <v>36</v>
      </c>
      <c r="R6" s="12">
        <v>14</v>
      </c>
      <c r="S6" s="19">
        <v>0.28000000000000003</v>
      </c>
      <c r="T6" s="9">
        <v>50</v>
      </c>
      <c r="U6" s="13">
        <v>36</v>
      </c>
      <c r="V6" s="12">
        <v>14</v>
      </c>
      <c r="W6" s="2">
        <v>0.28000000000000003</v>
      </c>
      <c r="X6" s="14" t="s">
        <v>814</v>
      </c>
      <c r="Y6" s="9">
        <v>50</v>
      </c>
      <c r="Z6" s="13">
        <v>50</v>
      </c>
      <c r="AA6" s="12">
        <v>0</v>
      </c>
      <c r="AB6" s="2">
        <v>0</v>
      </c>
      <c r="AC6" s="14" t="s">
        <v>501</v>
      </c>
      <c r="AD6" s="9">
        <v>50</v>
      </c>
      <c r="AE6" s="13">
        <v>50</v>
      </c>
      <c r="AF6" s="12">
        <v>0</v>
      </c>
      <c r="AG6" s="19">
        <v>0</v>
      </c>
      <c r="AH6" s="12">
        <v>0</v>
      </c>
      <c r="AI6" s="19">
        <v>0</v>
      </c>
      <c r="AJ6" s="12">
        <v>0</v>
      </c>
      <c r="AK6" s="19">
        <v>0</v>
      </c>
      <c r="AL6" s="12">
        <v>0</v>
      </c>
      <c r="AM6" s="2">
        <v>0</v>
      </c>
      <c r="AN6" s="12">
        <v>0</v>
      </c>
      <c r="AO6" s="19">
        <v>0</v>
      </c>
      <c r="AP6" s="9">
        <v>50</v>
      </c>
      <c r="AQ6" s="13">
        <v>50</v>
      </c>
      <c r="AR6" s="12">
        <v>0</v>
      </c>
      <c r="AS6" s="2">
        <v>0</v>
      </c>
      <c r="AT6" s="9">
        <v>0</v>
      </c>
      <c r="AU6" s="13">
        <v>0</v>
      </c>
      <c r="AV6" s="12">
        <v>0</v>
      </c>
      <c r="AW6" s="2">
        <v>0</v>
      </c>
      <c r="AX6" s="9">
        <v>50</v>
      </c>
      <c r="AY6" s="13">
        <v>50</v>
      </c>
      <c r="AZ6" s="12">
        <v>0</v>
      </c>
      <c r="BA6" s="19">
        <v>0</v>
      </c>
      <c r="BB6" s="9">
        <v>50</v>
      </c>
      <c r="BC6" s="13">
        <v>50</v>
      </c>
      <c r="BD6" s="12">
        <v>0</v>
      </c>
      <c r="BE6" s="2">
        <v>0</v>
      </c>
      <c r="BF6" s="15"/>
      <c r="BG6" s="76"/>
    </row>
    <row r="10" spans="1:59">
      <c r="AT10" s="18"/>
    </row>
  </sheetData>
  <mergeCells count="33">
    <mergeCell ref="Q2:Q4"/>
    <mergeCell ref="R2:R4"/>
    <mergeCell ref="C2:C4"/>
    <mergeCell ref="M2:M4"/>
    <mergeCell ref="G2:G4"/>
    <mergeCell ref="H2:H4"/>
    <mergeCell ref="I2:I4"/>
    <mergeCell ref="J2:J4"/>
    <mergeCell ref="K2:K4"/>
    <mergeCell ref="B2:B4"/>
    <mergeCell ref="F2:F4"/>
    <mergeCell ref="N2:N4"/>
    <mergeCell ref="O2:O4"/>
    <mergeCell ref="P2:P4"/>
    <mergeCell ref="L2:L4"/>
    <mergeCell ref="D2:D4"/>
    <mergeCell ref="E2:E4"/>
    <mergeCell ref="AD2:AO2"/>
    <mergeCell ref="AP2:AS3"/>
    <mergeCell ref="AT2:AW3"/>
    <mergeCell ref="S2:S4"/>
    <mergeCell ref="BG2:BG4"/>
    <mergeCell ref="BB2:BF3"/>
    <mergeCell ref="AD3:AD4"/>
    <mergeCell ref="AE3:AE4"/>
    <mergeCell ref="AF3:AG3"/>
    <mergeCell ref="AH3:AI3"/>
    <mergeCell ref="AJ3:AK3"/>
    <mergeCell ref="AL3:AM3"/>
    <mergeCell ref="AN3:AO3"/>
    <mergeCell ref="AX2:BA3"/>
    <mergeCell ref="T2:X3"/>
    <mergeCell ref="Y2:AC3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A1:AS262"/>
  <sheetViews>
    <sheetView showGridLines="0" zoomScale="70" zoomScaleNormal="70" zoomScalePageLayoutView="125" workbookViewId="0">
      <pane ySplit="2" topLeftCell="A225" activePane="bottomLeft" state="frozen"/>
      <selection pane="bottomLeft" activeCell="P256" sqref="P256"/>
    </sheetView>
  </sheetViews>
  <sheetFormatPr defaultColWidth="8.875" defaultRowHeight="16.5"/>
  <cols>
    <col min="1" max="1" width="5.125" style="71" customWidth="1"/>
    <col min="2" max="3" width="5.75" style="75" customWidth="1"/>
    <col min="4" max="4" width="5.5" style="75" customWidth="1"/>
    <col min="5" max="5" width="5" style="75" customWidth="1"/>
    <col min="6" max="6" width="3.875" style="17" customWidth="1"/>
    <col min="7" max="7" width="10.25" style="71" customWidth="1"/>
    <col min="8" max="8" width="5.375" style="71" customWidth="1"/>
    <col min="9" max="9" width="10.125" style="71" bestFit="1" customWidth="1"/>
    <col min="10" max="12" width="3.875" style="71" customWidth="1"/>
    <col min="13" max="13" width="7.625" style="71" customWidth="1"/>
    <col min="14" max="14" width="5.125" style="71" bestFit="1" customWidth="1"/>
    <col min="15" max="15" width="4.625" style="71" customWidth="1"/>
    <col min="16" max="16" width="43.125" style="79" customWidth="1"/>
    <col min="17" max="17" width="3.875" style="71" customWidth="1"/>
    <col min="18" max="18" width="4.875" style="71" customWidth="1"/>
    <col min="19" max="19" width="4.625" style="71" customWidth="1"/>
    <col min="20" max="20" width="4" style="71" customWidth="1"/>
    <col min="21" max="21" width="5.25" style="56" customWidth="1"/>
    <col min="22" max="22" width="6.625" style="56" customWidth="1"/>
    <col min="23" max="23" width="10.125" style="72" customWidth="1"/>
    <col min="24" max="24" width="10.625" style="72" customWidth="1"/>
    <col min="25" max="27" width="8.875" style="72"/>
    <col min="28" max="28" width="9.5" style="72" customWidth="1"/>
    <col min="29" max="32" width="8.875" style="72"/>
    <col min="33" max="37" width="4.625" style="72" customWidth="1"/>
    <col min="38" max="39" width="7" style="72" customWidth="1"/>
    <col min="40" max="40" width="6.625" style="72" customWidth="1"/>
    <col min="41" max="41" width="5.375" style="72" customWidth="1"/>
    <col min="42" max="42" width="6.875" style="72" customWidth="1"/>
    <col min="43" max="43" width="6.375" style="72" customWidth="1"/>
    <col min="44" max="44" width="12.375" style="60" customWidth="1"/>
    <col min="45" max="16384" width="8.875" style="60"/>
  </cols>
  <sheetData>
    <row r="1" spans="1:45" ht="21.75" customHeight="1">
      <c r="A1" s="97" t="s">
        <v>0</v>
      </c>
      <c r="B1" s="105" t="s">
        <v>1</v>
      </c>
      <c r="C1" s="107" t="s">
        <v>2</v>
      </c>
      <c r="D1" s="108" t="s">
        <v>518</v>
      </c>
      <c r="E1" s="108" t="s">
        <v>519</v>
      </c>
      <c r="F1" s="97" t="s">
        <v>522</v>
      </c>
      <c r="G1" s="97" t="s">
        <v>524</v>
      </c>
      <c r="H1" s="97" t="s">
        <v>516</v>
      </c>
      <c r="I1" s="97" t="s">
        <v>507</v>
      </c>
      <c r="J1" s="97" t="s">
        <v>27</v>
      </c>
      <c r="K1" s="95" t="s">
        <v>509</v>
      </c>
      <c r="L1" s="95" t="s">
        <v>510</v>
      </c>
      <c r="M1" s="97" t="s">
        <v>508</v>
      </c>
      <c r="N1" s="97" t="s">
        <v>5</v>
      </c>
      <c r="O1" s="97" t="s">
        <v>6</v>
      </c>
      <c r="P1" s="101" t="s">
        <v>415</v>
      </c>
      <c r="Q1" s="95" t="s">
        <v>7</v>
      </c>
      <c r="R1" s="97" t="b">
        <v>1</v>
      </c>
      <c r="S1" s="97" t="s">
        <v>8</v>
      </c>
      <c r="T1" s="97" t="s">
        <v>517</v>
      </c>
      <c r="U1" s="95" t="s">
        <v>523</v>
      </c>
      <c r="V1" s="103" t="s">
        <v>9</v>
      </c>
      <c r="W1" s="100" t="s">
        <v>10</v>
      </c>
      <c r="X1" s="98" t="s">
        <v>416</v>
      </c>
      <c r="Y1" s="98"/>
      <c r="Z1" s="98"/>
      <c r="AA1" s="98"/>
      <c r="AB1" s="100" t="s">
        <v>417</v>
      </c>
      <c r="AC1" s="98" t="s">
        <v>418</v>
      </c>
      <c r="AD1" s="98"/>
      <c r="AE1" s="98"/>
      <c r="AF1" s="98"/>
      <c r="AG1" s="98" t="s">
        <v>419</v>
      </c>
      <c r="AH1" s="98"/>
      <c r="AI1" s="98"/>
      <c r="AJ1" s="98"/>
      <c r="AK1" s="98"/>
      <c r="AL1" s="98" t="s">
        <v>408</v>
      </c>
      <c r="AM1" s="98" t="s">
        <v>11</v>
      </c>
      <c r="AN1" s="98" t="s">
        <v>420</v>
      </c>
      <c r="AO1" s="98" t="s">
        <v>12</v>
      </c>
      <c r="AP1" s="98" t="s">
        <v>431</v>
      </c>
      <c r="AQ1" s="98" t="s">
        <v>512</v>
      </c>
      <c r="AR1" s="99" t="s">
        <v>513</v>
      </c>
      <c r="AS1" s="93" t="s">
        <v>514</v>
      </c>
    </row>
    <row r="2" spans="1:45" ht="18.95" customHeight="1">
      <c r="A2" s="96"/>
      <c r="B2" s="106"/>
      <c r="C2" s="106"/>
      <c r="D2" s="109"/>
      <c r="E2" s="109"/>
      <c r="F2" s="96"/>
      <c r="G2" s="96"/>
      <c r="H2" s="96"/>
      <c r="I2" s="96"/>
      <c r="J2" s="96"/>
      <c r="K2" s="96"/>
      <c r="L2" s="96"/>
      <c r="M2" s="96"/>
      <c r="N2" s="96"/>
      <c r="O2" s="96"/>
      <c r="P2" s="102"/>
      <c r="Q2" s="96"/>
      <c r="R2" s="96"/>
      <c r="S2" s="96"/>
      <c r="T2" s="96"/>
      <c r="U2" s="96"/>
      <c r="V2" s="104"/>
      <c r="W2" s="98"/>
      <c r="X2" s="73" t="s">
        <v>421</v>
      </c>
      <c r="Y2" s="73" t="s">
        <v>422</v>
      </c>
      <c r="Z2" s="73" t="s">
        <v>423</v>
      </c>
      <c r="AA2" s="73" t="s">
        <v>424</v>
      </c>
      <c r="AB2" s="98"/>
      <c r="AC2" s="73" t="s">
        <v>425</v>
      </c>
      <c r="AD2" s="73" t="s">
        <v>422</v>
      </c>
      <c r="AE2" s="73" t="s">
        <v>423</v>
      </c>
      <c r="AF2" s="73" t="s">
        <v>424</v>
      </c>
      <c r="AG2" s="73" t="s">
        <v>426</v>
      </c>
      <c r="AH2" s="73" t="s">
        <v>427</v>
      </c>
      <c r="AI2" s="73" t="s">
        <v>428</v>
      </c>
      <c r="AJ2" s="73" t="s">
        <v>429</v>
      </c>
      <c r="AK2" s="73" t="s">
        <v>430</v>
      </c>
      <c r="AL2" s="98"/>
      <c r="AM2" s="98"/>
      <c r="AN2" s="98"/>
      <c r="AO2" s="98"/>
      <c r="AP2" s="98"/>
      <c r="AQ2" s="98"/>
      <c r="AR2" s="99"/>
      <c r="AS2" s="94"/>
    </row>
    <row r="3" spans="1:45">
      <c r="A3" s="62">
        <v>1</v>
      </c>
      <c r="B3" s="80">
        <v>43572</v>
      </c>
      <c r="C3" s="80">
        <v>43572</v>
      </c>
      <c r="D3" s="33" t="s">
        <v>558</v>
      </c>
      <c r="E3" s="74" t="s">
        <v>757</v>
      </c>
      <c r="F3" s="33" t="s">
        <v>20</v>
      </c>
      <c r="G3" s="33" t="s">
        <v>560</v>
      </c>
      <c r="H3" s="66" t="str">
        <f>IF(P3="","",VLOOKUP(S3,不良中英對比!$M$2:$N$14,2,0))</f>
        <v>Black</v>
      </c>
      <c r="I3" s="33" t="s">
        <v>511</v>
      </c>
      <c r="J3" s="33" t="s">
        <v>504</v>
      </c>
      <c r="K3" s="33" t="s">
        <v>562</v>
      </c>
      <c r="L3" s="33">
        <v>7</v>
      </c>
      <c r="M3" s="81">
        <v>43568</v>
      </c>
      <c r="N3" s="33" t="s">
        <v>564</v>
      </c>
      <c r="O3" s="62">
        <v>210</v>
      </c>
      <c r="P3" s="78" t="s">
        <v>525</v>
      </c>
      <c r="Q3" s="64">
        <f t="shared" ref="Q3:Q28" si="0">IF(LEN(P3)=0,0,IF(LEN(P3)=70,70,FALSE))</f>
        <v>70</v>
      </c>
      <c r="R3" s="65" t="b">
        <f>ISERROR(VLOOKUP(P3,P$1:P2,1,FALSE))</f>
        <v>1</v>
      </c>
      <c r="S3" s="33" t="str">
        <f t="shared" ref="S3:S28" si="1">MID(P3,12,4)</f>
        <v>M83W</v>
      </c>
      <c r="T3" s="65" t="str">
        <f t="shared" ref="T3:T28" si="2">IF(MID(P3,18,3)="","",IF(MID(P3,18,3)=N3,MID(P3,18,3),"掃錯啦"))</f>
        <v>CM1</v>
      </c>
      <c r="U3" s="35" t="s">
        <v>455</v>
      </c>
      <c r="V3" s="35" t="s">
        <v>551</v>
      </c>
      <c r="W3" s="36" t="s">
        <v>552</v>
      </c>
      <c r="X3" s="36" t="s">
        <v>555</v>
      </c>
      <c r="Y3" s="36" t="s">
        <v>555</v>
      </c>
      <c r="Z3" s="36" t="s">
        <v>555</v>
      </c>
      <c r="AA3" s="36" t="s">
        <v>555</v>
      </c>
      <c r="AB3" s="36" t="s">
        <v>555</v>
      </c>
      <c r="AC3" s="36" t="s">
        <v>555</v>
      </c>
      <c r="AD3" s="36" t="s">
        <v>555</v>
      </c>
      <c r="AE3" s="36" t="s">
        <v>555</v>
      </c>
      <c r="AF3" s="36" t="s">
        <v>555</v>
      </c>
      <c r="AG3" s="36" t="s">
        <v>555</v>
      </c>
      <c r="AH3" s="36" t="s">
        <v>555</v>
      </c>
      <c r="AI3" s="36" t="s">
        <v>555</v>
      </c>
      <c r="AJ3" s="36" t="s">
        <v>555</v>
      </c>
      <c r="AK3" s="36" t="s">
        <v>555</v>
      </c>
      <c r="AL3" s="36" t="s">
        <v>555</v>
      </c>
      <c r="AM3" s="36" t="s">
        <v>414</v>
      </c>
      <c r="AN3" s="36" t="s">
        <v>555</v>
      </c>
      <c r="AO3" s="36" t="s">
        <v>555</v>
      </c>
      <c r="AP3" s="36" t="s">
        <v>555</v>
      </c>
      <c r="AQ3" s="48" t="str">
        <f t="shared" ref="AQ3:AQ28" si="3">IF(AND(W3="ok",X3="ok",Y3="ok",Z3="ok",AA3="ok",AB3="ok",AC3="ok",AD3="ok",AE3="ok",AF3="ok",AG3="ok",AH3="ok",AI3="ok",AJ3="ok",AK3="ok",AM3="ok",AL3="ok"),"Pass","Fail")</f>
        <v>Fail</v>
      </c>
      <c r="AR3" s="48"/>
      <c r="AS3" s="36"/>
    </row>
    <row r="4" spans="1:45">
      <c r="A4" s="62">
        <v>2</v>
      </c>
      <c r="B4" s="80">
        <v>43572</v>
      </c>
      <c r="C4" s="80">
        <v>43572</v>
      </c>
      <c r="D4" s="33" t="s">
        <v>558</v>
      </c>
      <c r="E4" s="74" t="s">
        <v>757</v>
      </c>
      <c r="F4" s="33" t="s">
        <v>20</v>
      </c>
      <c r="G4" s="33" t="s">
        <v>560</v>
      </c>
      <c r="H4" s="66" t="str">
        <f>IF(P4="","",VLOOKUP(S4,不良中英對比!$M$2:$N$14,2,0))</f>
        <v>Black</v>
      </c>
      <c r="I4" s="33" t="s">
        <v>511</v>
      </c>
      <c r="J4" s="33" t="s">
        <v>504</v>
      </c>
      <c r="K4" s="33" t="s">
        <v>562</v>
      </c>
      <c r="L4" s="33">
        <v>7</v>
      </c>
      <c r="M4" s="81">
        <v>43568</v>
      </c>
      <c r="N4" s="33" t="s">
        <v>564</v>
      </c>
      <c r="O4" s="62">
        <v>210</v>
      </c>
      <c r="P4" s="78" t="s">
        <v>526</v>
      </c>
      <c r="Q4" s="64">
        <f t="shared" si="0"/>
        <v>70</v>
      </c>
      <c r="R4" s="65" t="b">
        <f>ISERROR(VLOOKUP(P4,P$1:P3,1,FALSE))</f>
        <v>1</v>
      </c>
      <c r="S4" s="33" t="str">
        <f t="shared" si="1"/>
        <v>M83W</v>
      </c>
      <c r="T4" s="65" t="str">
        <f t="shared" si="2"/>
        <v>CM1</v>
      </c>
      <c r="U4" s="35" t="s">
        <v>551</v>
      </c>
      <c r="V4" s="35" t="s">
        <v>551</v>
      </c>
      <c r="W4" s="36" t="s">
        <v>552</v>
      </c>
      <c r="X4" s="36" t="s">
        <v>555</v>
      </c>
      <c r="Y4" s="36" t="s">
        <v>555</v>
      </c>
      <c r="Z4" s="36" t="s">
        <v>555</v>
      </c>
      <c r="AA4" s="36" t="s">
        <v>555</v>
      </c>
      <c r="AB4" s="36" t="s">
        <v>555</v>
      </c>
      <c r="AC4" s="36" t="s">
        <v>555</v>
      </c>
      <c r="AD4" s="36" t="s">
        <v>555</v>
      </c>
      <c r="AE4" s="36" t="s">
        <v>555</v>
      </c>
      <c r="AF4" s="36" t="s">
        <v>555</v>
      </c>
      <c r="AG4" s="36" t="s">
        <v>555</v>
      </c>
      <c r="AH4" s="36" t="s">
        <v>555</v>
      </c>
      <c r="AI4" s="36" t="s">
        <v>555</v>
      </c>
      <c r="AJ4" s="36" t="s">
        <v>555</v>
      </c>
      <c r="AK4" s="36" t="s">
        <v>555</v>
      </c>
      <c r="AL4" s="36" t="s">
        <v>555</v>
      </c>
      <c r="AM4" s="36" t="s">
        <v>414</v>
      </c>
      <c r="AN4" s="36" t="s">
        <v>555</v>
      </c>
      <c r="AO4" s="36" t="s">
        <v>555</v>
      </c>
      <c r="AP4" s="36" t="s">
        <v>555</v>
      </c>
      <c r="AQ4" s="48" t="str">
        <f t="shared" si="3"/>
        <v>Fail</v>
      </c>
      <c r="AR4" s="48"/>
      <c r="AS4" s="36"/>
    </row>
    <row r="5" spans="1:45">
      <c r="A5" s="62">
        <v>3</v>
      </c>
      <c r="B5" s="80">
        <v>43572</v>
      </c>
      <c r="C5" s="80">
        <v>43572</v>
      </c>
      <c r="D5" s="33" t="s">
        <v>558</v>
      </c>
      <c r="E5" s="74" t="s">
        <v>757</v>
      </c>
      <c r="F5" s="33" t="s">
        <v>20</v>
      </c>
      <c r="G5" s="33" t="s">
        <v>560</v>
      </c>
      <c r="H5" s="66" t="str">
        <f>IF(P5="","",VLOOKUP(S5,不良中英對比!$M$2:$N$14,2,0))</f>
        <v>Black</v>
      </c>
      <c r="I5" s="33" t="s">
        <v>511</v>
      </c>
      <c r="J5" s="33" t="s">
        <v>504</v>
      </c>
      <c r="K5" s="33" t="s">
        <v>562</v>
      </c>
      <c r="L5" s="33">
        <v>7</v>
      </c>
      <c r="M5" s="81">
        <v>43568</v>
      </c>
      <c r="N5" s="33" t="s">
        <v>564</v>
      </c>
      <c r="O5" s="62">
        <v>210</v>
      </c>
      <c r="P5" s="78" t="s">
        <v>527</v>
      </c>
      <c r="Q5" s="64">
        <f t="shared" si="0"/>
        <v>70</v>
      </c>
      <c r="R5" s="65" t="b">
        <f>ISERROR(VLOOKUP(P5,P$1:P4,1,FALSE))</f>
        <v>1</v>
      </c>
      <c r="S5" s="33" t="str">
        <f t="shared" si="1"/>
        <v>M83W</v>
      </c>
      <c r="T5" s="65" t="str">
        <f t="shared" si="2"/>
        <v>CM1</v>
      </c>
      <c r="U5" s="35" t="s">
        <v>551</v>
      </c>
      <c r="V5" s="35" t="s">
        <v>551</v>
      </c>
      <c r="W5" s="36" t="s">
        <v>552</v>
      </c>
      <c r="X5" s="36" t="s">
        <v>555</v>
      </c>
      <c r="Y5" s="36" t="s">
        <v>555</v>
      </c>
      <c r="Z5" s="36" t="s">
        <v>555</v>
      </c>
      <c r="AA5" s="36" t="s">
        <v>555</v>
      </c>
      <c r="AB5" s="36" t="s">
        <v>555</v>
      </c>
      <c r="AC5" s="36" t="s">
        <v>555</v>
      </c>
      <c r="AD5" s="36" t="s">
        <v>555</v>
      </c>
      <c r="AE5" s="36" t="s">
        <v>555</v>
      </c>
      <c r="AF5" s="36" t="s">
        <v>555</v>
      </c>
      <c r="AG5" s="36" t="s">
        <v>555</v>
      </c>
      <c r="AH5" s="36" t="s">
        <v>555</v>
      </c>
      <c r="AI5" s="36" t="s">
        <v>555</v>
      </c>
      <c r="AJ5" s="36" t="s">
        <v>555</v>
      </c>
      <c r="AK5" s="36" t="s">
        <v>555</v>
      </c>
      <c r="AL5" s="36" t="s">
        <v>555</v>
      </c>
      <c r="AM5" s="36" t="s">
        <v>414</v>
      </c>
      <c r="AN5" s="36" t="s">
        <v>555</v>
      </c>
      <c r="AO5" s="36" t="s">
        <v>555</v>
      </c>
      <c r="AP5" s="36" t="s">
        <v>555</v>
      </c>
      <c r="AQ5" s="48" t="str">
        <f t="shared" si="3"/>
        <v>Fail</v>
      </c>
      <c r="AR5" s="48"/>
      <c r="AS5" s="36"/>
    </row>
    <row r="6" spans="1:45">
      <c r="A6" s="62">
        <v>4</v>
      </c>
      <c r="B6" s="80">
        <v>43572</v>
      </c>
      <c r="C6" s="80">
        <v>43572</v>
      </c>
      <c r="D6" s="33" t="s">
        <v>558</v>
      </c>
      <c r="E6" s="74" t="s">
        <v>757</v>
      </c>
      <c r="F6" s="33" t="s">
        <v>20</v>
      </c>
      <c r="G6" s="33" t="s">
        <v>560</v>
      </c>
      <c r="H6" s="66" t="str">
        <f>IF(P6="","",VLOOKUP(S6,不良中英對比!$M$2:$N$14,2,0))</f>
        <v>Black</v>
      </c>
      <c r="I6" s="33" t="s">
        <v>511</v>
      </c>
      <c r="J6" s="33" t="s">
        <v>504</v>
      </c>
      <c r="K6" s="33" t="s">
        <v>562</v>
      </c>
      <c r="L6" s="33">
        <v>7</v>
      </c>
      <c r="M6" s="81">
        <v>43568</v>
      </c>
      <c r="N6" s="33" t="s">
        <v>564</v>
      </c>
      <c r="O6" s="62">
        <v>210</v>
      </c>
      <c r="P6" s="78" t="s">
        <v>528</v>
      </c>
      <c r="Q6" s="64">
        <f t="shared" si="0"/>
        <v>70</v>
      </c>
      <c r="R6" s="65" t="b">
        <f>ISERROR(VLOOKUP(P6,P$1:P5,1,FALSE))</f>
        <v>1</v>
      </c>
      <c r="S6" s="33" t="str">
        <f t="shared" si="1"/>
        <v>M83W</v>
      </c>
      <c r="T6" s="65" t="str">
        <f t="shared" si="2"/>
        <v>CM1</v>
      </c>
      <c r="U6" s="35" t="s">
        <v>551</v>
      </c>
      <c r="V6" s="35" t="s">
        <v>551</v>
      </c>
      <c r="W6" s="36" t="s">
        <v>552</v>
      </c>
      <c r="X6" s="36" t="s">
        <v>555</v>
      </c>
      <c r="Y6" s="36" t="s">
        <v>555</v>
      </c>
      <c r="Z6" s="36" t="s">
        <v>555</v>
      </c>
      <c r="AA6" s="36" t="s">
        <v>555</v>
      </c>
      <c r="AB6" s="36" t="s">
        <v>555</v>
      </c>
      <c r="AC6" s="36" t="s">
        <v>555</v>
      </c>
      <c r="AD6" s="36" t="s">
        <v>555</v>
      </c>
      <c r="AE6" s="36" t="s">
        <v>555</v>
      </c>
      <c r="AF6" s="36" t="s">
        <v>555</v>
      </c>
      <c r="AG6" s="36" t="s">
        <v>555</v>
      </c>
      <c r="AH6" s="36" t="s">
        <v>555</v>
      </c>
      <c r="AI6" s="36" t="s">
        <v>555</v>
      </c>
      <c r="AJ6" s="36" t="s">
        <v>555</v>
      </c>
      <c r="AK6" s="36" t="s">
        <v>555</v>
      </c>
      <c r="AL6" s="36" t="s">
        <v>555</v>
      </c>
      <c r="AM6" s="36" t="s">
        <v>414</v>
      </c>
      <c r="AN6" s="36" t="s">
        <v>555</v>
      </c>
      <c r="AO6" s="36" t="s">
        <v>555</v>
      </c>
      <c r="AP6" s="36" t="s">
        <v>555</v>
      </c>
      <c r="AQ6" s="48" t="str">
        <f t="shared" si="3"/>
        <v>Fail</v>
      </c>
      <c r="AR6" s="48"/>
      <c r="AS6" s="36"/>
    </row>
    <row r="7" spans="1:45">
      <c r="A7" s="62">
        <v>5</v>
      </c>
      <c r="B7" s="80">
        <v>43572</v>
      </c>
      <c r="C7" s="80">
        <v>43572</v>
      </c>
      <c r="D7" s="33" t="s">
        <v>558</v>
      </c>
      <c r="E7" s="74" t="s">
        <v>757</v>
      </c>
      <c r="F7" s="33" t="s">
        <v>20</v>
      </c>
      <c r="G7" s="33" t="s">
        <v>560</v>
      </c>
      <c r="H7" s="66" t="str">
        <f>IF(P7="","",VLOOKUP(S7,不良中英對比!$M$2:$N$14,2,0))</f>
        <v>Black</v>
      </c>
      <c r="I7" s="33" t="s">
        <v>511</v>
      </c>
      <c r="J7" s="33" t="s">
        <v>504</v>
      </c>
      <c r="K7" s="33" t="s">
        <v>562</v>
      </c>
      <c r="L7" s="33">
        <v>7</v>
      </c>
      <c r="M7" s="81">
        <v>43568</v>
      </c>
      <c r="N7" s="33" t="s">
        <v>564</v>
      </c>
      <c r="O7" s="62">
        <v>210</v>
      </c>
      <c r="P7" s="78" t="s">
        <v>529</v>
      </c>
      <c r="Q7" s="64">
        <f t="shared" si="0"/>
        <v>70</v>
      </c>
      <c r="R7" s="65" t="b">
        <f>ISERROR(VLOOKUP(P7,P$1:P6,1,FALSE))</f>
        <v>1</v>
      </c>
      <c r="S7" s="33" t="str">
        <f t="shared" si="1"/>
        <v>M83W</v>
      </c>
      <c r="T7" s="65" t="str">
        <f t="shared" si="2"/>
        <v>CM1</v>
      </c>
      <c r="U7" s="35" t="s">
        <v>551</v>
      </c>
      <c r="V7" s="35" t="s">
        <v>551</v>
      </c>
      <c r="W7" s="36" t="s">
        <v>552</v>
      </c>
      <c r="X7" s="36" t="s">
        <v>555</v>
      </c>
      <c r="Y7" s="36" t="s">
        <v>555</v>
      </c>
      <c r="Z7" s="36" t="s">
        <v>555</v>
      </c>
      <c r="AA7" s="36" t="s">
        <v>555</v>
      </c>
      <c r="AB7" s="36" t="s">
        <v>555</v>
      </c>
      <c r="AC7" s="36" t="s">
        <v>555</v>
      </c>
      <c r="AD7" s="36" t="s">
        <v>555</v>
      </c>
      <c r="AE7" s="36" t="s">
        <v>555</v>
      </c>
      <c r="AF7" s="36" t="s">
        <v>555</v>
      </c>
      <c r="AG7" s="36" t="s">
        <v>555</v>
      </c>
      <c r="AH7" s="36" t="s">
        <v>555</v>
      </c>
      <c r="AI7" s="36" t="s">
        <v>555</v>
      </c>
      <c r="AJ7" s="36" t="s">
        <v>555</v>
      </c>
      <c r="AK7" s="36" t="s">
        <v>555</v>
      </c>
      <c r="AL7" s="36" t="s">
        <v>555</v>
      </c>
      <c r="AM7" s="36" t="s">
        <v>414</v>
      </c>
      <c r="AN7" s="36" t="s">
        <v>555</v>
      </c>
      <c r="AO7" s="36" t="s">
        <v>555</v>
      </c>
      <c r="AP7" s="36" t="s">
        <v>555</v>
      </c>
      <c r="AQ7" s="48" t="str">
        <f t="shared" si="3"/>
        <v>Fail</v>
      </c>
      <c r="AR7" s="48"/>
      <c r="AS7" s="36"/>
    </row>
    <row r="8" spans="1:45">
      <c r="A8" s="62">
        <v>6</v>
      </c>
      <c r="B8" s="80">
        <v>43572</v>
      </c>
      <c r="C8" s="80">
        <v>43572</v>
      </c>
      <c r="D8" s="33" t="s">
        <v>558</v>
      </c>
      <c r="E8" s="74" t="s">
        <v>757</v>
      </c>
      <c r="F8" s="33" t="s">
        <v>557</v>
      </c>
      <c r="G8" s="33" t="s">
        <v>560</v>
      </c>
      <c r="H8" s="66" t="str">
        <f>IF(P8="","",VLOOKUP(S8,不良中英對比!$M$2:$N$14,2,0))</f>
        <v>Black</v>
      </c>
      <c r="I8" s="33" t="s">
        <v>511</v>
      </c>
      <c r="J8" s="33" t="s">
        <v>504</v>
      </c>
      <c r="K8" s="33" t="s">
        <v>562</v>
      </c>
      <c r="L8" s="33">
        <v>7</v>
      </c>
      <c r="M8" s="81">
        <v>43568</v>
      </c>
      <c r="N8" s="33" t="s">
        <v>564</v>
      </c>
      <c r="O8" s="62">
        <v>210</v>
      </c>
      <c r="P8" s="78" t="s">
        <v>530</v>
      </c>
      <c r="Q8" s="64">
        <f t="shared" si="0"/>
        <v>70</v>
      </c>
      <c r="R8" s="65" t="b">
        <f>ISERROR(VLOOKUP(P8,P$1:P7,1,FALSE))</f>
        <v>1</v>
      </c>
      <c r="S8" s="33" t="str">
        <f t="shared" si="1"/>
        <v>M83W</v>
      </c>
      <c r="T8" s="65" t="str">
        <f t="shared" si="2"/>
        <v>CM1</v>
      </c>
      <c r="U8" s="35" t="s">
        <v>551</v>
      </c>
      <c r="V8" s="35" t="s">
        <v>551</v>
      </c>
      <c r="W8" s="34" t="s">
        <v>552</v>
      </c>
      <c r="X8" s="36" t="s">
        <v>555</v>
      </c>
      <c r="Y8" s="36" t="s">
        <v>555</v>
      </c>
      <c r="Z8" s="36" t="s">
        <v>555</v>
      </c>
      <c r="AA8" s="36" t="s">
        <v>555</v>
      </c>
      <c r="AB8" s="36" t="s">
        <v>555</v>
      </c>
      <c r="AC8" s="36" t="s">
        <v>555</v>
      </c>
      <c r="AD8" s="36" t="s">
        <v>555</v>
      </c>
      <c r="AE8" s="36" t="s">
        <v>555</v>
      </c>
      <c r="AF8" s="36" t="s">
        <v>555</v>
      </c>
      <c r="AG8" s="36" t="s">
        <v>555</v>
      </c>
      <c r="AH8" s="36" t="s">
        <v>555</v>
      </c>
      <c r="AI8" s="36" t="s">
        <v>555</v>
      </c>
      <c r="AJ8" s="36" t="s">
        <v>555</v>
      </c>
      <c r="AK8" s="36" t="s">
        <v>555</v>
      </c>
      <c r="AL8" s="36" t="s">
        <v>555</v>
      </c>
      <c r="AM8" s="36" t="s">
        <v>414</v>
      </c>
      <c r="AN8" s="36" t="s">
        <v>555</v>
      </c>
      <c r="AO8" s="36" t="s">
        <v>555</v>
      </c>
      <c r="AP8" s="36" t="s">
        <v>555</v>
      </c>
      <c r="AQ8" s="48" t="str">
        <f t="shared" si="3"/>
        <v>Fail</v>
      </c>
      <c r="AR8" s="48"/>
      <c r="AS8" s="36"/>
    </row>
    <row r="9" spans="1:45">
      <c r="A9" s="62">
        <v>7</v>
      </c>
      <c r="B9" s="80">
        <v>43572</v>
      </c>
      <c r="C9" s="80">
        <v>43572</v>
      </c>
      <c r="D9" s="33" t="s">
        <v>558</v>
      </c>
      <c r="E9" s="74" t="s">
        <v>757</v>
      </c>
      <c r="F9" s="33" t="s">
        <v>557</v>
      </c>
      <c r="G9" s="33" t="s">
        <v>560</v>
      </c>
      <c r="H9" s="66" t="str">
        <f>IF(P9="","",VLOOKUP(S9,不良中英對比!$M$2:$N$14,2,0))</f>
        <v>Black</v>
      </c>
      <c r="I9" s="33" t="s">
        <v>511</v>
      </c>
      <c r="J9" s="33" t="s">
        <v>504</v>
      </c>
      <c r="K9" s="33" t="s">
        <v>562</v>
      </c>
      <c r="L9" s="33">
        <v>7</v>
      </c>
      <c r="M9" s="81">
        <v>43568</v>
      </c>
      <c r="N9" s="33" t="s">
        <v>564</v>
      </c>
      <c r="O9" s="62">
        <v>210</v>
      </c>
      <c r="P9" s="78" t="s">
        <v>531</v>
      </c>
      <c r="Q9" s="64">
        <f t="shared" si="0"/>
        <v>70</v>
      </c>
      <c r="R9" s="65" t="b">
        <f>ISERROR(VLOOKUP(P9,P$1:P8,1,FALSE))</f>
        <v>1</v>
      </c>
      <c r="S9" s="33" t="str">
        <f t="shared" si="1"/>
        <v>M83W</v>
      </c>
      <c r="T9" s="65" t="str">
        <f t="shared" si="2"/>
        <v>CM1</v>
      </c>
      <c r="U9" s="35" t="s">
        <v>551</v>
      </c>
      <c r="V9" s="35" t="s">
        <v>553</v>
      </c>
      <c r="W9" s="36" t="s">
        <v>554</v>
      </c>
      <c r="X9" s="36" t="s">
        <v>554</v>
      </c>
      <c r="Y9" s="36" t="s">
        <v>555</v>
      </c>
      <c r="Z9" s="36" t="s">
        <v>555</v>
      </c>
      <c r="AA9" s="36" t="s">
        <v>555</v>
      </c>
      <c r="AB9" s="36" t="s">
        <v>555</v>
      </c>
      <c r="AC9" s="36" t="s">
        <v>555</v>
      </c>
      <c r="AD9" s="36" t="s">
        <v>555</v>
      </c>
      <c r="AE9" s="36" t="s">
        <v>555</v>
      </c>
      <c r="AF9" s="36" t="s">
        <v>555</v>
      </c>
      <c r="AG9" s="36" t="s">
        <v>555</v>
      </c>
      <c r="AH9" s="36" t="s">
        <v>555</v>
      </c>
      <c r="AI9" s="36" t="s">
        <v>555</v>
      </c>
      <c r="AJ9" s="36" t="s">
        <v>555</v>
      </c>
      <c r="AK9" s="36" t="s">
        <v>555</v>
      </c>
      <c r="AL9" s="36" t="s">
        <v>555</v>
      </c>
      <c r="AM9" s="36" t="s">
        <v>414</v>
      </c>
      <c r="AN9" s="36" t="s">
        <v>555</v>
      </c>
      <c r="AO9" s="36" t="s">
        <v>555</v>
      </c>
      <c r="AP9" s="36" t="s">
        <v>555</v>
      </c>
      <c r="AQ9" s="48" t="str">
        <f t="shared" si="3"/>
        <v>Fail</v>
      </c>
      <c r="AR9" s="48"/>
      <c r="AS9" s="36"/>
    </row>
    <row r="10" spans="1:45">
      <c r="A10" s="62">
        <v>8</v>
      </c>
      <c r="B10" s="80">
        <v>43572</v>
      </c>
      <c r="C10" s="80">
        <v>43572</v>
      </c>
      <c r="D10" s="33" t="s">
        <v>558</v>
      </c>
      <c r="E10" s="74" t="s">
        <v>757</v>
      </c>
      <c r="F10" s="33" t="s">
        <v>557</v>
      </c>
      <c r="G10" s="33" t="s">
        <v>560</v>
      </c>
      <c r="H10" s="66" t="str">
        <f>IF(P10="","",VLOOKUP(S10,不良中英對比!$M$2:$N$14,2,0))</f>
        <v>Black</v>
      </c>
      <c r="I10" s="33" t="s">
        <v>511</v>
      </c>
      <c r="J10" s="33" t="s">
        <v>504</v>
      </c>
      <c r="K10" s="33" t="s">
        <v>562</v>
      </c>
      <c r="L10" s="33">
        <v>7</v>
      </c>
      <c r="M10" s="81">
        <v>43568</v>
      </c>
      <c r="N10" s="33" t="s">
        <v>564</v>
      </c>
      <c r="O10" s="62">
        <v>210</v>
      </c>
      <c r="P10" s="78" t="s">
        <v>532</v>
      </c>
      <c r="Q10" s="64">
        <f t="shared" si="0"/>
        <v>70</v>
      </c>
      <c r="R10" s="65" t="b">
        <f>ISERROR(VLOOKUP(P10,P$1:P9,1,FALSE))</f>
        <v>1</v>
      </c>
      <c r="S10" s="33" t="str">
        <f t="shared" si="1"/>
        <v>M83W</v>
      </c>
      <c r="T10" s="65" t="str">
        <f t="shared" si="2"/>
        <v>CM1</v>
      </c>
      <c r="U10" s="35" t="s">
        <v>551</v>
      </c>
      <c r="V10" s="35" t="s">
        <v>551</v>
      </c>
      <c r="W10" s="34" t="s">
        <v>552</v>
      </c>
      <c r="X10" s="36" t="s">
        <v>555</v>
      </c>
      <c r="Y10" s="36" t="s">
        <v>555</v>
      </c>
      <c r="Z10" s="36" t="s">
        <v>555</v>
      </c>
      <c r="AA10" s="36" t="s">
        <v>555</v>
      </c>
      <c r="AB10" s="36" t="s">
        <v>555</v>
      </c>
      <c r="AC10" s="36" t="s">
        <v>555</v>
      </c>
      <c r="AD10" s="36" t="s">
        <v>555</v>
      </c>
      <c r="AE10" s="36" t="s">
        <v>555</v>
      </c>
      <c r="AF10" s="36" t="s">
        <v>555</v>
      </c>
      <c r="AG10" s="36" t="s">
        <v>555</v>
      </c>
      <c r="AH10" s="36" t="s">
        <v>555</v>
      </c>
      <c r="AI10" s="36" t="s">
        <v>555</v>
      </c>
      <c r="AJ10" s="36" t="s">
        <v>555</v>
      </c>
      <c r="AK10" s="36" t="s">
        <v>555</v>
      </c>
      <c r="AL10" s="36" t="s">
        <v>555</v>
      </c>
      <c r="AM10" s="36" t="s">
        <v>414</v>
      </c>
      <c r="AN10" s="36" t="s">
        <v>555</v>
      </c>
      <c r="AO10" s="36" t="s">
        <v>555</v>
      </c>
      <c r="AP10" s="36" t="s">
        <v>555</v>
      </c>
      <c r="AQ10" s="48" t="str">
        <f t="shared" si="3"/>
        <v>Fail</v>
      </c>
      <c r="AR10" s="48"/>
      <c r="AS10" s="36"/>
    </row>
    <row r="11" spans="1:45">
      <c r="A11" s="62">
        <v>9</v>
      </c>
      <c r="B11" s="80">
        <v>43572</v>
      </c>
      <c r="C11" s="80">
        <v>43572</v>
      </c>
      <c r="D11" s="33" t="s">
        <v>558</v>
      </c>
      <c r="E11" s="74" t="s">
        <v>757</v>
      </c>
      <c r="F11" s="33" t="s">
        <v>557</v>
      </c>
      <c r="G11" s="33" t="s">
        <v>560</v>
      </c>
      <c r="H11" s="66" t="str">
        <f>IF(P11="","",VLOOKUP(S11,不良中英對比!$M$2:$N$14,2,0))</f>
        <v>Black</v>
      </c>
      <c r="I11" s="33" t="s">
        <v>511</v>
      </c>
      <c r="J11" s="33" t="s">
        <v>504</v>
      </c>
      <c r="K11" s="33" t="s">
        <v>562</v>
      </c>
      <c r="L11" s="33">
        <v>7</v>
      </c>
      <c r="M11" s="81">
        <v>43568</v>
      </c>
      <c r="N11" s="33" t="s">
        <v>564</v>
      </c>
      <c r="O11" s="62">
        <v>210</v>
      </c>
      <c r="P11" s="78" t="s">
        <v>533</v>
      </c>
      <c r="Q11" s="64">
        <f t="shared" si="0"/>
        <v>70</v>
      </c>
      <c r="R11" s="65" t="b">
        <f>ISERROR(VLOOKUP(P11,P$1:P10,1,FALSE))</f>
        <v>1</v>
      </c>
      <c r="S11" s="33" t="str">
        <f t="shared" si="1"/>
        <v>M83W</v>
      </c>
      <c r="T11" s="65" t="str">
        <f t="shared" si="2"/>
        <v>CM1</v>
      </c>
      <c r="U11" s="35" t="s">
        <v>551</v>
      </c>
      <c r="V11" s="35" t="s">
        <v>553</v>
      </c>
      <c r="W11" s="36" t="s">
        <v>554</v>
      </c>
      <c r="X11" s="36" t="s">
        <v>554</v>
      </c>
      <c r="Y11" s="36" t="s">
        <v>555</v>
      </c>
      <c r="Z11" s="36" t="s">
        <v>555</v>
      </c>
      <c r="AA11" s="36" t="s">
        <v>555</v>
      </c>
      <c r="AB11" s="36" t="s">
        <v>555</v>
      </c>
      <c r="AC11" s="36" t="s">
        <v>555</v>
      </c>
      <c r="AD11" s="36" t="s">
        <v>555</v>
      </c>
      <c r="AE11" s="36" t="s">
        <v>555</v>
      </c>
      <c r="AF11" s="36" t="s">
        <v>555</v>
      </c>
      <c r="AG11" s="36" t="s">
        <v>555</v>
      </c>
      <c r="AH11" s="36" t="s">
        <v>555</v>
      </c>
      <c r="AI11" s="36" t="s">
        <v>555</v>
      </c>
      <c r="AJ11" s="36" t="s">
        <v>555</v>
      </c>
      <c r="AK11" s="36" t="s">
        <v>555</v>
      </c>
      <c r="AL11" s="36" t="s">
        <v>555</v>
      </c>
      <c r="AM11" s="36" t="s">
        <v>414</v>
      </c>
      <c r="AN11" s="36" t="s">
        <v>555</v>
      </c>
      <c r="AO11" s="36" t="s">
        <v>555</v>
      </c>
      <c r="AP11" s="36" t="s">
        <v>555</v>
      </c>
      <c r="AQ11" s="48" t="str">
        <f t="shared" si="3"/>
        <v>Fail</v>
      </c>
      <c r="AR11" s="48"/>
      <c r="AS11" s="36"/>
    </row>
    <row r="12" spans="1:45">
      <c r="A12" s="62">
        <v>10</v>
      </c>
      <c r="B12" s="80">
        <v>43572</v>
      </c>
      <c r="C12" s="80">
        <v>43572</v>
      </c>
      <c r="D12" s="33" t="s">
        <v>558</v>
      </c>
      <c r="E12" s="74" t="s">
        <v>757</v>
      </c>
      <c r="F12" s="33" t="s">
        <v>557</v>
      </c>
      <c r="G12" s="33" t="s">
        <v>560</v>
      </c>
      <c r="H12" s="66" t="str">
        <f>IF(P12="","",VLOOKUP(S12,不良中英對比!$M$2:$N$14,2,0))</f>
        <v>Black</v>
      </c>
      <c r="I12" s="33" t="s">
        <v>511</v>
      </c>
      <c r="J12" s="33" t="s">
        <v>504</v>
      </c>
      <c r="K12" s="33" t="s">
        <v>562</v>
      </c>
      <c r="L12" s="33">
        <v>7</v>
      </c>
      <c r="M12" s="81">
        <v>43568</v>
      </c>
      <c r="N12" s="33" t="s">
        <v>564</v>
      </c>
      <c r="O12" s="62">
        <v>210</v>
      </c>
      <c r="P12" s="78" t="s">
        <v>534</v>
      </c>
      <c r="Q12" s="64">
        <f t="shared" si="0"/>
        <v>70</v>
      </c>
      <c r="R12" s="65" t="b">
        <f>ISERROR(VLOOKUP(P12,P$1:P11,1,FALSE))</f>
        <v>1</v>
      </c>
      <c r="S12" s="33" t="str">
        <f t="shared" si="1"/>
        <v>M83W</v>
      </c>
      <c r="T12" s="65" t="str">
        <f t="shared" si="2"/>
        <v>CM1</v>
      </c>
      <c r="U12" s="35" t="s">
        <v>551</v>
      </c>
      <c r="V12" s="35" t="s">
        <v>551</v>
      </c>
      <c r="W12" s="34" t="s">
        <v>552</v>
      </c>
      <c r="X12" s="36" t="s">
        <v>555</v>
      </c>
      <c r="Y12" s="36" t="s">
        <v>555</v>
      </c>
      <c r="Z12" s="36" t="s">
        <v>555</v>
      </c>
      <c r="AA12" s="36" t="s">
        <v>555</v>
      </c>
      <c r="AB12" s="36" t="s">
        <v>555</v>
      </c>
      <c r="AC12" s="36" t="s">
        <v>555</v>
      </c>
      <c r="AD12" s="36" t="s">
        <v>555</v>
      </c>
      <c r="AE12" s="36" t="s">
        <v>555</v>
      </c>
      <c r="AF12" s="36" t="s">
        <v>555</v>
      </c>
      <c r="AG12" s="36" t="s">
        <v>555</v>
      </c>
      <c r="AH12" s="36" t="s">
        <v>555</v>
      </c>
      <c r="AI12" s="36" t="s">
        <v>555</v>
      </c>
      <c r="AJ12" s="36" t="s">
        <v>555</v>
      </c>
      <c r="AK12" s="36" t="s">
        <v>555</v>
      </c>
      <c r="AL12" s="36" t="s">
        <v>555</v>
      </c>
      <c r="AM12" s="36" t="s">
        <v>414</v>
      </c>
      <c r="AN12" s="36" t="s">
        <v>555</v>
      </c>
      <c r="AO12" s="36" t="s">
        <v>555</v>
      </c>
      <c r="AP12" s="36" t="s">
        <v>555</v>
      </c>
      <c r="AQ12" s="48" t="str">
        <f t="shared" si="3"/>
        <v>Fail</v>
      </c>
      <c r="AR12" s="48"/>
      <c r="AS12" s="36"/>
    </row>
    <row r="13" spans="1:45">
      <c r="A13" s="62">
        <v>11</v>
      </c>
      <c r="B13" s="80">
        <v>43572</v>
      </c>
      <c r="C13" s="80">
        <v>43572</v>
      </c>
      <c r="D13" s="33" t="s">
        <v>558</v>
      </c>
      <c r="E13" s="74" t="s">
        <v>757</v>
      </c>
      <c r="F13" s="33" t="s">
        <v>557</v>
      </c>
      <c r="G13" s="33" t="s">
        <v>560</v>
      </c>
      <c r="H13" s="66" t="str">
        <f>IF(P13="","",VLOOKUP(S13,不良中英對比!$M$2:$N$14,2,0))</f>
        <v>Black</v>
      </c>
      <c r="I13" s="33" t="s">
        <v>511</v>
      </c>
      <c r="J13" s="33" t="s">
        <v>504</v>
      </c>
      <c r="K13" s="33" t="s">
        <v>562</v>
      </c>
      <c r="L13" s="33">
        <v>7</v>
      </c>
      <c r="M13" s="81">
        <v>43568</v>
      </c>
      <c r="N13" s="33" t="s">
        <v>564</v>
      </c>
      <c r="O13" s="62">
        <v>210</v>
      </c>
      <c r="P13" s="78" t="s">
        <v>535</v>
      </c>
      <c r="Q13" s="64">
        <f t="shared" si="0"/>
        <v>70</v>
      </c>
      <c r="R13" s="65" t="b">
        <f>ISERROR(VLOOKUP(P13,P$1:P12,1,FALSE))</f>
        <v>1</v>
      </c>
      <c r="S13" s="33" t="str">
        <f t="shared" si="1"/>
        <v>M83W</v>
      </c>
      <c r="T13" s="65" t="str">
        <f t="shared" si="2"/>
        <v>CM1</v>
      </c>
      <c r="U13" s="35" t="s">
        <v>551</v>
      </c>
      <c r="V13" s="35" t="s">
        <v>551</v>
      </c>
      <c r="W13" s="36" t="s">
        <v>552</v>
      </c>
      <c r="X13" s="36" t="s">
        <v>555</v>
      </c>
      <c r="Y13" s="36" t="s">
        <v>555</v>
      </c>
      <c r="Z13" s="36" t="s">
        <v>555</v>
      </c>
      <c r="AA13" s="36" t="s">
        <v>555</v>
      </c>
      <c r="AB13" s="36" t="s">
        <v>555</v>
      </c>
      <c r="AC13" s="36" t="s">
        <v>555</v>
      </c>
      <c r="AD13" s="36" t="s">
        <v>555</v>
      </c>
      <c r="AE13" s="36" t="s">
        <v>555</v>
      </c>
      <c r="AF13" s="36" t="s">
        <v>555</v>
      </c>
      <c r="AG13" s="36" t="s">
        <v>555</v>
      </c>
      <c r="AH13" s="36" t="s">
        <v>555</v>
      </c>
      <c r="AI13" s="36" t="s">
        <v>555</v>
      </c>
      <c r="AJ13" s="36" t="s">
        <v>555</v>
      </c>
      <c r="AK13" s="36" t="s">
        <v>555</v>
      </c>
      <c r="AL13" s="36" t="s">
        <v>555</v>
      </c>
      <c r="AM13" s="36" t="s">
        <v>414</v>
      </c>
      <c r="AN13" s="36" t="s">
        <v>555</v>
      </c>
      <c r="AO13" s="36" t="s">
        <v>555</v>
      </c>
      <c r="AP13" s="36" t="s">
        <v>555</v>
      </c>
      <c r="AQ13" s="48" t="str">
        <f t="shared" si="3"/>
        <v>Fail</v>
      </c>
      <c r="AR13" s="48"/>
      <c r="AS13" s="36"/>
    </row>
    <row r="14" spans="1:45">
      <c r="A14" s="62">
        <v>12</v>
      </c>
      <c r="B14" s="80">
        <v>43572</v>
      </c>
      <c r="C14" s="80">
        <v>43573</v>
      </c>
      <c r="D14" s="33" t="s">
        <v>558</v>
      </c>
      <c r="E14" s="74" t="s">
        <v>757</v>
      </c>
      <c r="F14" s="33" t="s">
        <v>20</v>
      </c>
      <c r="G14" s="33" t="s">
        <v>560</v>
      </c>
      <c r="H14" s="66" t="str">
        <f>IF(P14="","",VLOOKUP(S14,不良中英對比!$M$2:$N$14,2,0))</f>
        <v>Black</v>
      </c>
      <c r="I14" s="33" t="s">
        <v>511</v>
      </c>
      <c r="J14" s="33" t="s">
        <v>504</v>
      </c>
      <c r="K14" s="33" t="s">
        <v>562</v>
      </c>
      <c r="L14" s="33">
        <v>7</v>
      </c>
      <c r="M14" s="81">
        <v>43568</v>
      </c>
      <c r="N14" s="33" t="s">
        <v>564</v>
      </c>
      <c r="O14" s="62">
        <v>210</v>
      </c>
      <c r="P14" s="78" t="s">
        <v>536</v>
      </c>
      <c r="Q14" s="64">
        <f t="shared" si="0"/>
        <v>70</v>
      </c>
      <c r="R14" s="65" t="b">
        <f>ISERROR(VLOOKUP(P14,P$1:P13,1,FALSE))</f>
        <v>1</v>
      </c>
      <c r="S14" s="33" t="str">
        <f t="shared" si="1"/>
        <v>M83W</v>
      </c>
      <c r="T14" s="65" t="str">
        <f t="shared" si="2"/>
        <v>CM1</v>
      </c>
      <c r="U14" s="35" t="s">
        <v>551</v>
      </c>
      <c r="V14" s="35" t="s">
        <v>551</v>
      </c>
      <c r="W14" s="36" t="s">
        <v>552</v>
      </c>
      <c r="X14" s="36" t="s">
        <v>555</v>
      </c>
      <c r="Y14" s="36" t="s">
        <v>555</v>
      </c>
      <c r="Z14" s="36" t="s">
        <v>555</v>
      </c>
      <c r="AA14" s="36" t="s">
        <v>555</v>
      </c>
      <c r="AB14" s="36" t="s">
        <v>555</v>
      </c>
      <c r="AC14" s="36" t="s">
        <v>555</v>
      </c>
      <c r="AD14" s="36" t="s">
        <v>555</v>
      </c>
      <c r="AE14" s="36" t="s">
        <v>555</v>
      </c>
      <c r="AF14" s="36" t="s">
        <v>555</v>
      </c>
      <c r="AG14" s="36" t="s">
        <v>555</v>
      </c>
      <c r="AH14" s="36" t="s">
        <v>555</v>
      </c>
      <c r="AI14" s="36" t="s">
        <v>555</v>
      </c>
      <c r="AJ14" s="36" t="s">
        <v>555</v>
      </c>
      <c r="AK14" s="36" t="s">
        <v>555</v>
      </c>
      <c r="AL14" s="36" t="s">
        <v>555</v>
      </c>
      <c r="AM14" s="36" t="s">
        <v>414</v>
      </c>
      <c r="AN14" s="36" t="s">
        <v>555</v>
      </c>
      <c r="AO14" s="36" t="s">
        <v>555</v>
      </c>
      <c r="AP14" s="36" t="s">
        <v>555</v>
      </c>
      <c r="AQ14" s="48" t="str">
        <f t="shared" si="3"/>
        <v>Fail</v>
      </c>
      <c r="AR14" s="48"/>
      <c r="AS14" s="36"/>
    </row>
    <row r="15" spans="1:45">
      <c r="A15" s="62">
        <v>13</v>
      </c>
      <c r="B15" s="80">
        <v>43572</v>
      </c>
      <c r="C15" s="80">
        <v>43573</v>
      </c>
      <c r="D15" s="33" t="s">
        <v>558</v>
      </c>
      <c r="E15" s="74" t="s">
        <v>757</v>
      </c>
      <c r="F15" s="33" t="s">
        <v>20</v>
      </c>
      <c r="G15" s="33" t="s">
        <v>560</v>
      </c>
      <c r="H15" s="66" t="str">
        <f>IF(P15="","",VLOOKUP(S15,不良中英對比!$M$2:$N$14,2,0))</f>
        <v>Black</v>
      </c>
      <c r="I15" s="33" t="s">
        <v>511</v>
      </c>
      <c r="J15" s="33" t="s">
        <v>504</v>
      </c>
      <c r="K15" s="33" t="s">
        <v>562</v>
      </c>
      <c r="L15" s="33">
        <v>7</v>
      </c>
      <c r="M15" s="81">
        <v>43568</v>
      </c>
      <c r="N15" s="33" t="s">
        <v>564</v>
      </c>
      <c r="O15" s="62">
        <v>210</v>
      </c>
      <c r="P15" s="78" t="s">
        <v>537</v>
      </c>
      <c r="Q15" s="64">
        <f t="shared" si="0"/>
        <v>70</v>
      </c>
      <c r="R15" s="65" t="b">
        <f>ISERROR(VLOOKUP(P15,P$1:P14,1,FALSE))</f>
        <v>1</v>
      </c>
      <c r="S15" s="33" t="str">
        <f t="shared" si="1"/>
        <v>M83W</v>
      </c>
      <c r="T15" s="65" t="str">
        <f t="shared" si="2"/>
        <v>CM1</v>
      </c>
      <c r="U15" s="35" t="s">
        <v>551</v>
      </c>
      <c r="V15" s="35" t="s">
        <v>551</v>
      </c>
      <c r="W15" s="36" t="s">
        <v>552</v>
      </c>
      <c r="X15" s="36" t="s">
        <v>555</v>
      </c>
      <c r="Y15" s="36" t="s">
        <v>555</v>
      </c>
      <c r="Z15" s="36" t="s">
        <v>555</v>
      </c>
      <c r="AA15" s="36" t="s">
        <v>555</v>
      </c>
      <c r="AB15" s="36" t="s">
        <v>555</v>
      </c>
      <c r="AC15" s="36" t="s">
        <v>555</v>
      </c>
      <c r="AD15" s="36" t="s">
        <v>555</v>
      </c>
      <c r="AE15" s="36" t="s">
        <v>555</v>
      </c>
      <c r="AF15" s="36" t="s">
        <v>555</v>
      </c>
      <c r="AG15" s="36" t="s">
        <v>555</v>
      </c>
      <c r="AH15" s="36" t="s">
        <v>555</v>
      </c>
      <c r="AI15" s="36" t="s">
        <v>555</v>
      </c>
      <c r="AJ15" s="36" t="s">
        <v>555</v>
      </c>
      <c r="AK15" s="36" t="s">
        <v>555</v>
      </c>
      <c r="AL15" s="36" t="s">
        <v>555</v>
      </c>
      <c r="AM15" s="36" t="s">
        <v>414</v>
      </c>
      <c r="AN15" s="36" t="s">
        <v>555</v>
      </c>
      <c r="AO15" s="36" t="s">
        <v>555</v>
      </c>
      <c r="AP15" s="36" t="s">
        <v>555</v>
      </c>
      <c r="AQ15" s="48" t="str">
        <f t="shared" si="3"/>
        <v>Fail</v>
      </c>
      <c r="AR15" s="48"/>
      <c r="AS15" s="36"/>
    </row>
    <row r="16" spans="1:45">
      <c r="A16" s="62">
        <v>14</v>
      </c>
      <c r="B16" s="80">
        <v>43572</v>
      </c>
      <c r="C16" s="80">
        <v>43573</v>
      </c>
      <c r="D16" s="33" t="s">
        <v>558</v>
      </c>
      <c r="E16" s="74" t="s">
        <v>757</v>
      </c>
      <c r="F16" s="33" t="s">
        <v>20</v>
      </c>
      <c r="G16" s="33" t="s">
        <v>560</v>
      </c>
      <c r="H16" s="66" t="str">
        <f>IF(P16="","",VLOOKUP(S16,不良中英對比!$M$2:$N$14,2,0))</f>
        <v>Black</v>
      </c>
      <c r="I16" s="33" t="s">
        <v>511</v>
      </c>
      <c r="J16" s="33" t="s">
        <v>504</v>
      </c>
      <c r="K16" s="33" t="s">
        <v>562</v>
      </c>
      <c r="L16" s="33">
        <v>7</v>
      </c>
      <c r="M16" s="81">
        <v>43568</v>
      </c>
      <c r="N16" s="33" t="s">
        <v>564</v>
      </c>
      <c r="O16" s="62">
        <v>210</v>
      </c>
      <c r="P16" s="78" t="s">
        <v>538</v>
      </c>
      <c r="Q16" s="64">
        <f t="shared" si="0"/>
        <v>70</v>
      </c>
      <c r="R16" s="65" t="b">
        <f>ISERROR(VLOOKUP(P16,P$1:P15,1,FALSE))</f>
        <v>1</v>
      </c>
      <c r="S16" s="33" t="str">
        <f t="shared" si="1"/>
        <v>M83W</v>
      </c>
      <c r="T16" s="65" t="str">
        <f t="shared" si="2"/>
        <v>CM1</v>
      </c>
      <c r="U16" s="35" t="s">
        <v>551</v>
      </c>
      <c r="V16" s="35" t="s">
        <v>551</v>
      </c>
      <c r="W16" s="36" t="s">
        <v>552</v>
      </c>
      <c r="X16" s="36" t="s">
        <v>555</v>
      </c>
      <c r="Y16" s="36" t="s">
        <v>555</v>
      </c>
      <c r="Z16" s="36" t="s">
        <v>555</v>
      </c>
      <c r="AA16" s="36" t="s">
        <v>555</v>
      </c>
      <c r="AB16" s="36" t="s">
        <v>555</v>
      </c>
      <c r="AC16" s="36" t="s">
        <v>555</v>
      </c>
      <c r="AD16" s="36" t="s">
        <v>555</v>
      </c>
      <c r="AE16" s="36" t="s">
        <v>555</v>
      </c>
      <c r="AF16" s="36" t="s">
        <v>555</v>
      </c>
      <c r="AG16" s="36" t="s">
        <v>555</v>
      </c>
      <c r="AH16" s="36" t="s">
        <v>555</v>
      </c>
      <c r="AI16" s="36" t="s">
        <v>555</v>
      </c>
      <c r="AJ16" s="36" t="s">
        <v>555</v>
      </c>
      <c r="AK16" s="36" t="s">
        <v>555</v>
      </c>
      <c r="AL16" s="36" t="s">
        <v>555</v>
      </c>
      <c r="AM16" s="36" t="s">
        <v>414</v>
      </c>
      <c r="AN16" s="36" t="s">
        <v>555</v>
      </c>
      <c r="AO16" s="36" t="s">
        <v>555</v>
      </c>
      <c r="AP16" s="36" t="s">
        <v>555</v>
      </c>
      <c r="AQ16" s="48" t="str">
        <f t="shared" si="3"/>
        <v>Fail</v>
      </c>
      <c r="AR16" s="48"/>
      <c r="AS16" s="36"/>
    </row>
    <row r="17" spans="1:45">
      <c r="A17" s="62">
        <v>15</v>
      </c>
      <c r="B17" s="80">
        <v>43572</v>
      </c>
      <c r="C17" s="80">
        <v>43573</v>
      </c>
      <c r="D17" s="33" t="s">
        <v>558</v>
      </c>
      <c r="E17" s="74" t="s">
        <v>757</v>
      </c>
      <c r="F17" s="33" t="s">
        <v>20</v>
      </c>
      <c r="G17" s="33" t="s">
        <v>560</v>
      </c>
      <c r="H17" s="66" t="str">
        <f>IF(P17="","",VLOOKUP(S17,不良中英對比!$M$2:$N$14,2,0))</f>
        <v>Black</v>
      </c>
      <c r="I17" s="33" t="s">
        <v>511</v>
      </c>
      <c r="J17" s="33" t="s">
        <v>504</v>
      </c>
      <c r="K17" s="33" t="s">
        <v>562</v>
      </c>
      <c r="L17" s="33">
        <v>7</v>
      </c>
      <c r="M17" s="81">
        <v>43568</v>
      </c>
      <c r="N17" s="33" t="s">
        <v>564</v>
      </c>
      <c r="O17" s="62">
        <v>210</v>
      </c>
      <c r="P17" s="78" t="s">
        <v>539</v>
      </c>
      <c r="Q17" s="64">
        <f t="shared" si="0"/>
        <v>70</v>
      </c>
      <c r="R17" s="65" t="b">
        <f>ISERROR(VLOOKUP(P17,P$1:P16,1,FALSE))</f>
        <v>1</v>
      </c>
      <c r="S17" s="33" t="str">
        <f t="shared" si="1"/>
        <v>M83W</v>
      </c>
      <c r="T17" s="65" t="str">
        <f t="shared" si="2"/>
        <v>CM1</v>
      </c>
      <c r="U17" s="35" t="s">
        <v>551</v>
      </c>
      <c r="V17" s="35" t="s">
        <v>551</v>
      </c>
      <c r="W17" s="36" t="s">
        <v>552</v>
      </c>
      <c r="X17" s="36" t="s">
        <v>555</v>
      </c>
      <c r="Y17" s="36" t="s">
        <v>555</v>
      </c>
      <c r="Z17" s="36" t="s">
        <v>555</v>
      </c>
      <c r="AA17" s="36" t="s">
        <v>555</v>
      </c>
      <c r="AB17" s="36" t="s">
        <v>555</v>
      </c>
      <c r="AC17" s="36" t="s">
        <v>555</v>
      </c>
      <c r="AD17" s="36" t="s">
        <v>555</v>
      </c>
      <c r="AE17" s="36" t="s">
        <v>555</v>
      </c>
      <c r="AF17" s="36" t="s">
        <v>555</v>
      </c>
      <c r="AG17" s="36" t="s">
        <v>555</v>
      </c>
      <c r="AH17" s="36" t="s">
        <v>555</v>
      </c>
      <c r="AI17" s="36" t="s">
        <v>555</v>
      </c>
      <c r="AJ17" s="36" t="s">
        <v>555</v>
      </c>
      <c r="AK17" s="36" t="s">
        <v>555</v>
      </c>
      <c r="AL17" s="36" t="s">
        <v>555</v>
      </c>
      <c r="AM17" s="36" t="s">
        <v>414</v>
      </c>
      <c r="AN17" s="36" t="s">
        <v>555</v>
      </c>
      <c r="AO17" s="36" t="s">
        <v>555</v>
      </c>
      <c r="AP17" s="36" t="s">
        <v>555</v>
      </c>
      <c r="AQ17" s="48" t="str">
        <f t="shared" si="3"/>
        <v>Fail</v>
      </c>
      <c r="AR17" s="48"/>
      <c r="AS17" s="36"/>
    </row>
    <row r="18" spans="1:45">
      <c r="A18" s="62">
        <v>16</v>
      </c>
      <c r="B18" s="80">
        <v>43572</v>
      </c>
      <c r="C18" s="80">
        <v>43573</v>
      </c>
      <c r="D18" s="33" t="s">
        <v>558</v>
      </c>
      <c r="E18" s="74" t="s">
        <v>757</v>
      </c>
      <c r="F18" s="33" t="s">
        <v>20</v>
      </c>
      <c r="G18" s="33" t="s">
        <v>560</v>
      </c>
      <c r="H18" s="66" t="str">
        <f>IF(P18="","",VLOOKUP(S18,不良中英對比!$M$2:$N$14,2,0))</f>
        <v>Black</v>
      </c>
      <c r="I18" s="33" t="s">
        <v>511</v>
      </c>
      <c r="J18" s="33" t="s">
        <v>504</v>
      </c>
      <c r="K18" s="33" t="s">
        <v>562</v>
      </c>
      <c r="L18" s="33">
        <v>7</v>
      </c>
      <c r="M18" s="81">
        <v>43568</v>
      </c>
      <c r="N18" s="33" t="s">
        <v>564</v>
      </c>
      <c r="O18" s="62">
        <v>210</v>
      </c>
      <c r="P18" s="78" t="s">
        <v>540</v>
      </c>
      <c r="Q18" s="64">
        <f t="shared" si="0"/>
        <v>70</v>
      </c>
      <c r="R18" s="65" t="b">
        <f>ISERROR(VLOOKUP(P18,P$1:P17,1,FALSE))</f>
        <v>1</v>
      </c>
      <c r="S18" s="33" t="str">
        <f t="shared" si="1"/>
        <v>M83W</v>
      </c>
      <c r="T18" s="65" t="str">
        <f t="shared" si="2"/>
        <v>CM1</v>
      </c>
      <c r="U18" s="35" t="s">
        <v>551</v>
      </c>
      <c r="V18" s="35" t="s">
        <v>551</v>
      </c>
      <c r="W18" s="36" t="s">
        <v>552</v>
      </c>
      <c r="X18" s="36" t="s">
        <v>555</v>
      </c>
      <c r="Y18" s="36" t="s">
        <v>555</v>
      </c>
      <c r="Z18" s="36" t="s">
        <v>555</v>
      </c>
      <c r="AA18" s="36" t="s">
        <v>555</v>
      </c>
      <c r="AB18" s="36" t="s">
        <v>555</v>
      </c>
      <c r="AC18" s="36" t="s">
        <v>555</v>
      </c>
      <c r="AD18" s="36" t="s">
        <v>555</v>
      </c>
      <c r="AE18" s="36" t="s">
        <v>555</v>
      </c>
      <c r="AF18" s="36" t="s">
        <v>555</v>
      </c>
      <c r="AG18" s="36" t="s">
        <v>555</v>
      </c>
      <c r="AH18" s="36" t="s">
        <v>555</v>
      </c>
      <c r="AI18" s="36" t="s">
        <v>555</v>
      </c>
      <c r="AJ18" s="36" t="s">
        <v>555</v>
      </c>
      <c r="AK18" s="36" t="s">
        <v>555</v>
      </c>
      <c r="AL18" s="36" t="s">
        <v>555</v>
      </c>
      <c r="AM18" s="36" t="s">
        <v>414</v>
      </c>
      <c r="AN18" s="36" t="s">
        <v>555</v>
      </c>
      <c r="AO18" s="36" t="s">
        <v>555</v>
      </c>
      <c r="AP18" s="36" t="s">
        <v>555</v>
      </c>
      <c r="AQ18" s="48" t="str">
        <f t="shared" si="3"/>
        <v>Fail</v>
      </c>
      <c r="AR18" s="48"/>
      <c r="AS18" s="36"/>
    </row>
    <row r="19" spans="1:45">
      <c r="A19" s="62">
        <v>17</v>
      </c>
      <c r="B19" s="80">
        <v>43572</v>
      </c>
      <c r="C19" s="80">
        <v>43573</v>
      </c>
      <c r="D19" s="33" t="s">
        <v>558</v>
      </c>
      <c r="E19" s="74" t="s">
        <v>757</v>
      </c>
      <c r="F19" s="33" t="s">
        <v>20</v>
      </c>
      <c r="G19" s="33" t="s">
        <v>560</v>
      </c>
      <c r="H19" s="66" t="str">
        <f>IF(P19="","",VLOOKUP(S19,不良中英對比!$M$2:$N$14,2,0))</f>
        <v>Black</v>
      </c>
      <c r="I19" s="33" t="s">
        <v>511</v>
      </c>
      <c r="J19" s="33" t="s">
        <v>504</v>
      </c>
      <c r="K19" s="33" t="s">
        <v>562</v>
      </c>
      <c r="L19" s="33">
        <v>7</v>
      </c>
      <c r="M19" s="81">
        <v>43568</v>
      </c>
      <c r="N19" s="33" t="s">
        <v>564</v>
      </c>
      <c r="O19" s="62">
        <v>210</v>
      </c>
      <c r="P19" s="78" t="s">
        <v>541</v>
      </c>
      <c r="Q19" s="64">
        <f t="shared" si="0"/>
        <v>70</v>
      </c>
      <c r="R19" s="65" t="b">
        <f>ISERROR(VLOOKUP(P19,P$1:P18,1,FALSE))</f>
        <v>1</v>
      </c>
      <c r="S19" s="33" t="str">
        <f t="shared" si="1"/>
        <v>M83W</v>
      </c>
      <c r="T19" s="65" t="str">
        <f t="shared" si="2"/>
        <v>CM1</v>
      </c>
      <c r="U19" s="35" t="s">
        <v>551</v>
      </c>
      <c r="V19" s="35" t="s">
        <v>551</v>
      </c>
      <c r="W19" s="36" t="s">
        <v>552</v>
      </c>
      <c r="X19" s="36" t="s">
        <v>555</v>
      </c>
      <c r="Y19" s="36" t="s">
        <v>555</v>
      </c>
      <c r="Z19" s="36" t="s">
        <v>555</v>
      </c>
      <c r="AA19" s="36" t="s">
        <v>555</v>
      </c>
      <c r="AB19" s="36" t="s">
        <v>555</v>
      </c>
      <c r="AC19" s="36" t="s">
        <v>555</v>
      </c>
      <c r="AD19" s="36" t="s">
        <v>555</v>
      </c>
      <c r="AE19" s="36" t="s">
        <v>555</v>
      </c>
      <c r="AF19" s="36" t="s">
        <v>555</v>
      </c>
      <c r="AG19" s="36" t="s">
        <v>555</v>
      </c>
      <c r="AH19" s="36" t="s">
        <v>555</v>
      </c>
      <c r="AI19" s="36" t="s">
        <v>555</v>
      </c>
      <c r="AJ19" s="36" t="s">
        <v>555</v>
      </c>
      <c r="AK19" s="36" t="s">
        <v>555</v>
      </c>
      <c r="AL19" s="36" t="s">
        <v>555</v>
      </c>
      <c r="AM19" s="36" t="s">
        <v>414</v>
      </c>
      <c r="AN19" s="36" t="s">
        <v>555</v>
      </c>
      <c r="AO19" s="36" t="s">
        <v>555</v>
      </c>
      <c r="AP19" s="36" t="s">
        <v>555</v>
      </c>
      <c r="AQ19" s="48" t="str">
        <f t="shared" si="3"/>
        <v>Fail</v>
      </c>
      <c r="AR19" s="48"/>
      <c r="AS19" s="36"/>
    </row>
    <row r="20" spans="1:45">
      <c r="A20" s="62">
        <v>18</v>
      </c>
      <c r="B20" s="80">
        <v>43572</v>
      </c>
      <c r="C20" s="80">
        <v>43573</v>
      </c>
      <c r="D20" s="33" t="s">
        <v>558</v>
      </c>
      <c r="E20" s="74" t="s">
        <v>757</v>
      </c>
      <c r="F20" s="33" t="s">
        <v>20</v>
      </c>
      <c r="G20" s="33" t="s">
        <v>560</v>
      </c>
      <c r="H20" s="66" t="str">
        <f>IF(P20="","",VLOOKUP(S20,不良中英對比!$M$2:$N$14,2,0))</f>
        <v>Black</v>
      </c>
      <c r="I20" s="33" t="s">
        <v>511</v>
      </c>
      <c r="J20" s="33" t="s">
        <v>504</v>
      </c>
      <c r="K20" s="33" t="s">
        <v>562</v>
      </c>
      <c r="L20" s="33">
        <v>7</v>
      </c>
      <c r="M20" s="81">
        <v>43568</v>
      </c>
      <c r="N20" s="33" t="s">
        <v>564</v>
      </c>
      <c r="O20" s="62">
        <v>210</v>
      </c>
      <c r="P20" s="78" t="s">
        <v>542</v>
      </c>
      <c r="Q20" s="64">
        <f t="shared" si="0"/>
        <v>70</v>
      </c>
      <c r="R20" s="65" t="b">
        <f>ISERROR(VLOOKUP(P20,P$1:P19,1,FALSE))</f>
        <v>1</v>
      </c>
      <c r="S20" s="33" t="str">
        <f t="shared" si="1"/>
        <v>M83W</v>
      </c>
      <c r="T20" s="65" t="str">
        <f t="shared" si="2"/>
        <v>CM1</v>
      </c>
      <c r="U20" s="35" t="s">
        <v>551</v>
      </c>
      <c r="V20" s="35" t="s">
        <v>551</v>
      </c>
      <c r="W20" s="36" t="s">
        <v>552</v>
      </c>
      <c r="X20" s="36" t="s">
        <v>555</v>
      </c>
      <c r="Y20" s="36" t="s">
        <v>555</v>
      </c>
      <c r="Z20" s="36" t="s">
        <v>555</v>
      </c>
      <c r="AA20" s="36" t="s">
        <v>555</v>
      </c>
      <c r="AB20" s="36" t="s">
        <v>555</v>
      </c>
      <c r="AC20" s="36" t="s">
        <v>555</v>
      </c>
      <c r="AD20" s="36" t="s">
        <v>555</v>
      </c>
      <c r="AE20" s="36" t="s">
        <v>555</v>
      </c>
      <c r="AF20" s="36" t="s">
        <v>555</v>
      </c>
      <c r="AG20" s="36" t="s">
        <v>555</v>
      </c>
      <c r="AH20" s="36" t="s">
        <v>555</v>
      </c>
      <c r="AI20" s="36" t="s">
        <v>555</v>
      </c>
      <c r="AJ20" s="36" t="s">
        <v>555</v>
      </c>
      <c r="AK20" s="36" t="s">
        <v>555</v>
      </c>
      <c r="AL20" s="36" t="s">
        <v>555</v>
      </c>
      <c r="AM20" s="36" t="s">
        <v>414</v>
      </c>
      <c r="AN20" s="36" t="s">
        <v>555</v>
      </c>
      <c r="AO20" s="36" t="s">
        <v>555</v>
      </c>
      <c r="AP20" s="36" t="s">
        <v>555</v>
      </c>
      <c r="AQ20" s="48" t="str">
        <f t="shared" si="3"/>
        <v>Fail</v>
      </c>
      <c r="AR20" s="48"/>
      <c r="AS20" s="36"/>
    </row>
    <row r="21" spans="1:45">
      <c r="A21" s="62">
        <v>19</v>
      </c>
      <c r="B21" s="80">
        <v>43572</v>
      </c>
      <c r="C21" s="80">
        <v>43573</v>
      </c>
      <c r="D21" s="33" t="s">
        <v>558</v>
      </c>
      <c r="E21" s="74" t="s">
        <v>757</v>
      </c>
      <c r="F21" s="33" t="s">
        <v>20</v>
      </c>
      <c r="G21" s="33" t="s">
        <v>560</v>
      </c>
      <c r="H21" s="66" t="str">
        <f>IF(P21="","",VLOOKUP(S21,不良中英對比!$M$2:$N$14,2,0))</f>
        <v>Black</v>
      </c>
      <c r="I21" s="33" t="s">
        <v>511</v>
      </c>
      <c r="J21" s="33" t="s">
        <v>504</v>
      </c>
      <c r="K21" s="33" t="s">
        <v>562</v>
      </c>
      <c r="L21" s="33">
        <v>7</v>
      </c>
      <c r="M21" s="81">
        <v>43568</v>
      </c>
      <c r="N21" s="33" t="s">
        <v>564</v>
      </c>
      <c r="O21" s="62">
        <v>210</v>
      </c>
      <c r="P21" s="78" t="s">
        <v>543</v>
      </c>
      <c r="Q21" s="64">
        <f t="shared" si="0"/>
        <v>70</v>
      </c>
      <c r="R21" s="65" t="b">
        <f>ISERROR(VLOOKUP(P21,P$1:P20,1,FALSE))</f>
        <v>1</v>
      </c>
      <c r="S21" s="33" t="str">
        <f t="shared" si="1"/>
        <v>M83W</v>
      </c>
      <c r="T21" s="65" t="str">
        <f t="shared" si="2"/>
        <v>CM1</v>
      </c>
      <c r="U21" s="35" t="s">
        <v>551</v>
      </c>
      <c r="V21" s="35" t="s">
        <v>551</v>
      </c>
      <c r="W21" s="36" t="s">
        <v>552</v>
      </c>
      <c r="X21" s="36" t="s">
        <v>555</v>
      </c>
      <c r="Y21" s="36" t="s">
        <v>555</v>
      </c>
      <c r="Z21" s="36" t="s">
        <v>555</v>
      </c>
      <c r="AA21" s="36" t="s">
        <v>555</v>
      </c>
      <c r="AB21" s="36" t="s">
        <v>555</v>
      </c>
      <c r="AC21" s="36" t="s">
        <v>555</v>
      </c>
      <c r="AD21" s="36" t="s">
        <v>555</v>
      </c>
      <c r="AE21" s="36" t="s">
        <v>555</v>
      </c>
      <c r="AF21" s="36" t="s">
        <v>555</v>
      </c>
      <c r="AG21" s="36" t="s">
        <v>555</v>
      </c>
      <c r="AH21" s="36" t="s">
        <v>555</v>
      </c>
      <c r="AI21" s="36" t="s">
        <v>555</v>
      </c>
      <c r="AJ21" s="36" t="s">
        <v>555</v>
      </c>
      <c r="AK21" s="36" t="s">
        <v>555</v>
      </c>
      <c r="AL21" s="36" t="s">
        <v>555</v>
      </c>
      <c r="AM21" s="36" t="s">
        <v>414</v>
      </c>
      <c r="AN21" s="36" t="s">
        <v>555</v>
      </c>
      <c r="AO21" s="36" t="s">
        <v>555</v>
      </c>
      <c r="AP21" s="36" t="s">
        <v>555</v>
      </c>
      <c r="AQ21" s="48" t="str">
        <f t="shared" si="3"/>
        <v>Fail</v>
      </c>
      <c r="AR21" s="48"/>
      <c r="AS21" s="36"/>
    </row>
    <row r="22" spans="1:45">
      <c r="A22" s="62">
        <v>20</v>
      </c>
      <c r="B22" s="80">
        <v>43572</v>
      </c>
      <c r="C22" s="80">
        <v>43573</v>
      </c>
      <c r="D22" s="33" t="s">
        <v>558</v>
      </c>
      <c r="E22" s="74" t="s">
        <v>757</v>
      </c>
      <c r="F22" s="33" t="s">
        <v>20</v>
      </c>
      <c r="G22" s="33" t="s">
        <v>560</v>
      </c>
      <c r="H22" s="66" t="str">
        <f>IF(P22="","",VLOOKUP(S22,不良中英對比!$M$2:$N$14,2,0))</f>
        <v>Black</v>
      </c>
      <c r="I22" s="33" t="s">
        <v>511</v>
      </c>
      <c r="J22" s="33" t="s">
        <v>504</v>
      </c>
      <c r="K22" s="33" t="s">
        <v>562</v>
      </c>
      <c r="L22" s="33">
        <v>7</v>
      </c>
      <c r="M22" s="81">
        <v>43568</v>
      </c>
      <c r="N22" s="33" t="s">
        <v>564</v>
      </c>
      <c r="O22" s="62">
        <v>210</v>
      </c>
      <c r="P22" s="78" t="s">
        <v>544</v>
      </c>
      <c r="Q22" s="64">
        <f t="shared" si="0"/>
        <v>70</v>
      </c>
      <c r="R22" s="65" t="b">
        <f>ISERROR(VLOOKUP(P22,P$1:P21,1,FALSE))</f>
        <v>1</v>
      </c>
      <c r="S22" s="33" t="str">
        <f t="shared" si="1"/>
        <v>M83W</v>
      </c>
      <c r="T22" s="65" t="str">
        <f t="shared" si="2"/>
        <v>CM1</v>
      </c>
      <c r="U22" s="35" t="s">
        <v>551</v>
      </c>
      <c r="V22" s="35" t="s">
        <v>551</v>
      </c>
      <c r="W22" s="36" t="s">
        <v>552</v>
      </c>
      <c r="X22" s="36" t="s">
        <v>555</v>
      </c>
      <c r="Y22" s="36" t="s">
        <v>555</v>
      </c>
      <c r="Z22" s="36" t="s">
        <v>555</v>
      </c>
      <c r="AA22" s="36" t="s">
        <v>555</v>
      </c>
      <c r="AB22" s="36" t="s">
        <v>555</v>
      </c>
      <c r="AC22" s="36" t="s">
        <v>555</v>
      </c>
      <c r="AD22" s="36" t="s">
        <v>555</v>
      </c>
      <c r="AE22" s="36" t="s">
        <v>555</v>
      </c>
      <c r="AF22" s="36" t="s">
        <v>555</v>
      </c>
      <c r="AG22" s="36" t="s">
        <v>555</v>
      </c>
      <c r="AH22" s="36" t="s">
        <v>555</v>
      </c>
      <c r="AI22" s="36" t="s">
        <v>555</v>
      </c>
      <c r="AJ22" s="36" t="s">
        <v>555</v>
      </c>
      <c r="AK22" s="36" t="s">
        <v>555</v>
      </c>
      <c r="AL22" s="36" t="s">
        <v>555</v>
      </c>
      <c r="AM22" s="36" t="s">
        <v>414</v>
      </c>
      <c r="AN22" s="36" t="s">
        <v>555</v>
      </c>
      <c r="AO22" s="36" t="s">
        <v>555</v>
      </c>
      <c r="AP22" s="36" t="s">
        <v>555</v>
      </c>
      <c r="AQ22" s="48" t="str">
        <f t="shared" si="3"/>
        <v>Fail</v>
      </c>
      <c r="AR22" s="48"/>
      <c r="AS22" s="36"/>
    </row>
    <row r="23" spans="1:45">
      <c r="A23" s="62">
        <v>21</v>
      </c>
      <c r="B23" s="80">
        <v>43572</v>
      </c>
      <c r="C23" s="80">
        <v>43573</v>
      </c>
      <c r="D23" s="33" t="s">
        <v>558</v>
      </c>
      <c r="E23" s="74" t="s">
        <v>757</v>
      </c>
      <c r="F23" s="33" t="s">
        <v>20</v>
      </c>
      <c r="G23" s="33" t="s">
        <v>560</v>
      </c>
      <c r="H23" s="66" t="str">
        <f>IF(P23="","",VLOOKUP(S23,不良中英對比!$M$2:$N$14,2,0))</f>
        <v>Black</v>
      </c>
      <c r="I23" s="33" t="s">
        <v>511</v>
      </c>
      <c r="J23" s="33" t="s">
        <v>504</v>
      </c>
      <c r="K23" s="33" t="s">
        <v>562</v>
      </c>
      <c r="L23" s="33">
        <v>7</v>
      </c>
      <c r="M23" s="81">
        <v>43568</v>
      </c>
      <c r="N23" s="33" t="s">
        <v>564</v>
      </c>
      <c r="O23" s="62">
        <v>210</v>
      </c>
      <c r="P23" s="78" t="s">
        <v>545</v>
      </c>
      <c r="Q23" s="64">
        <f t="shared" si="0"/>
        <v>70</v>
      </c>
      <c r="R23" s="65" t="b">
        <f>ISERROR(VLOOKUP(P23,P$1:P22,1,FALSE))</f>
        <v>1</v>
      </c>
      <c r="S23" s="33" t="str">
        <f t="shared" si="1"/>
        <v>M83W</v>
      </c>
      <c r="T23" s="65" t="str">
        <f t="shared" si="2"/>
        <v>CM1</v>
      </c>
      <c r="U23" s="35" t="s">
        <v>551</v>
      </c>
      <c r="V23" s="35" t="s">
        <v>551</v>
      </c>
      <c r="W23" s="36" t="s">
        <v>552</v>
      </c>
      <c r="X23" s="36" t="s">
        <v>555</v>
      </c>
      <c r="Y23" s="36" t="s">
        <v>555</v>
      </c>
      <c r="Z23" s="36" t="s">
        <v>555</v>
      </c>
      <c r="AA23" s="36" t="s">
        <v>555</v>
      </c>
      <c r="AB23" s="36" t="s">
        <v>555</v>
      </c>
      <c r="AC23" s="36" t="s">
        <v>555</v>
      </c>
      <c r="AD23" s="36" t="s">
        <v>555</v>
      </c>
      <c r="AE23" s="36" t="s">
        <v>555</v>
      </c>
      <c r="AF23" s="36" t="s">
        <v>555</v>
      </c>
      <c r="AG23" s="36" t="s">
        <v>555</v>
      </c>
      <c r="AH23" s="36" t="s">
        <v>555</v>
      </c>
      <c r="AI23" s="36" t="s">
        <v>555</v>
      </c>
      <c r="AJ23" s="36" t="s">
        <v>555</v>
      </c>
      <c r="AK23" s="36" t="s">
        <v>555</v>
      </c>
      <c r="AL23" s="36" t="s">
        <v>555</v>
      </c>
      <c r="AM23" s="36" t="s">
        <v>414</v>
      </c>
      <c r="AN23" s="36" t="s">
        <v>555</v>
      </c>
      <c r="AO23" s="36" t="s">
        <v>555</v>
      </c>
      <c r="AP23" s="36" t="s">
        <v>555</v>
      </c>
      <c r="AQ23" s="48" t="str">
        <f t="shared" si="3"/>
        <v>Fail</v>
      </c>
      <c r="AR23" s="48"/>
      <c r="AS23" s="36"/>
    </row>
    <row r="24" spans="1:45">
      <c r="A24" s="62">
        <v>22</v>
      </c>
      <c r="B24" s="80">
        <v>43572</v>
      </c>
      <c r="C24" s="80">
        <v>43573</v>
      </c>
      <c r="D24" s="33" t="s">
        <v>558</v>
      </c>
      <c r="E24" s="74" t="s">
        <v>757</v>
      </c>
      <c r="F24" s="33" t="s">
        <v>20</v>
      </c>
      <c r="G24" s="33" t="s">
        <v>560</v>
      </c>
      <c r="H24" s="66" t="str">
        <f>IF(P24="","",VLOOKUP(S24,不良中英對比!$M$2:$N$14,2,0))</f>
        <v>Black</v>
      </c>
      <c r="I24" s="33" t="s">
        <v>511</v>
      </c>
      <c r="J24" s="33" t="s">
        <v>504</v>
      </c>
      <c r="K24" s="33" t="s">
        <v>562</v>
      </c>
      <c r="L24" s="33">
        <v>7</v>
      </c>
      <c r="M24" s="81">
        <v>43568</v>
      </c>
      <c r="N24" s="33" t="s">
        <v>564</v>
      </c>
      <c r="O24" s="62">
        <v>210</v>
      </c>
      <c r="P24" s="78" t="s">
        <v>546</v>
      </c>
      <c r="Q24" s="64">
        <f t="shared" si="0"/>
        <v>70</v>
      </c>
      <c r="R24" s="65" t="b">
        <f>ISERROR(VLOOKUP(P24,P$1:P23,1,FALSE))</f>
        <v>1</v>
      </c>
      <c r="S24" s="33" t="str">
        <f t="shared" si="1"/>
        <v>M83W</v>
      </c>
      <c r="T24" s="65" t="str">
        <f t="shared" si="2"/>
        <v>CM1</v>
      </c>
      <c r="U24" s="35" t="s">
        <v>551</v>
      </c>
      <c r="V24" s="36" t="s">
        <v>414</v>
      </c>
      <c r="W24" s="36" t="s">
        <v>414</v>
      </c>
      <c r="X24" s="36" t="s">
        <v>555</v>
      </c>
      <c r="Y24" s="36" t="s">
        <v>555</v>
      </c>
      <c r="Z24" s="36" t="s">
        <v>555</v>
      </c>
      <c r="AA24" s="36" t="s">
        <v>555</v>
      </c>
      <c r="AB24" s="36" t="s">
        <v>414</v>
      </c>
      <c r="AC24" s="36" t="s">
        <v>414</v>
      </c>
      <c r="AD24" s="36" t="s">
        <v>414</v>
      </c>
      <c r="AE24" s="36" t="s">
        <v>414</v>
      </c>
      <c r="AF24" s="36" t="s">
        <v>414</v>
      </c>
      <c r="AG24" s="36" t="s">
        <v>414</v>
      </c>
      <c r="AH24" s="36" t="s">
        <v>414</v>
      </c>
      <c r="AI24" s="36" t="s">
        <v>414</v>
      </c>
      <c r="AJ24" s="36" t="s">
        <v>414</v>
      </c>
      <c r="AK24" s="36" t="s">
        <v>414</v>
      </c>
      <c r="AL24" s="36" t="s">
        <v>414</v>
      </c>
      <c r="AM24" s="36" t="s">
        <v>414</v>
      </c>
      <c r="AN24" s="36" t="s">
        <v>414</v>
      </c>
      <c r="AO24" s="36" t="s">
        <v>414</v>
      </c>
      <c r="AP24" s="36" t="s">
        <v>414</v>
      </c>
      <c r="AQ24" s="48" t="str">
        <f t="shared" si="3"/>
        <v>Fail</v>
      </c>
      <c r="AR24" s="48"/>
      <c r="AS24" s="36" t="s">
        <v>556</v>
      </c>
    </row>
    <row r="25" spans="1:45">
      <c r="A25" s="62">
        <v>23</v>
      </c>
      <c r="B25" s="80">
        <v>43572</v>
      </c>
      <c r="C25" s="80">
        <v>43573</v>
      </c>
      <c r="D25" s="33" t="s">
        <v>558</v>
      </c>
      <c r="E25" s="74" t="s">
        <v>757</v>
      </c>
      <c r="F25" s="33" t="s">
        <v>20</v>
      </c>
      <c r="G25" s="33" t="s">
        <v>560</v>
      </c>
      <c r="H25" s="66" t="str">
        <f>IF(P25="","",VLOOKUP(S25,不良中英對比!$M$2:$N$14,2,0))</f>
        <v>Black</v>
      </c>
      <c r="I25" s="33" t="s">
        <v>511</v>
      </c>
      <c r="J25" s="33" t="s">
        <v>504</v>
      </c>
      <c r="K25" s="33" t="s">
        <v>562</v>
      </c>
      <c r="L25" s="33">
        <v>7</v>
      </c>
      <c r="M25" s="81">
        <v>43568</v>
      </c>
      <c r="N25" s="33" t="s">
        <v>564</v>
      </c>
      <c r="O25" s="62">
        <v>210</v>
      </c>
      <c r="P25" s="78" t="s">
        <v>547</v>
      </c>
      <c r="Q25" s="64">
        <f t="shared" si="0"/>
        <v>70</v>
      </c>
      <c r="R25" s="65" t="b">
        <f>ISERROR(VLOOKUP(P25,P$1:P24,1,FALSE))</f>
        <v>1</v>
      </c>
      <c r="S25" s="33" t="str">
        <f t="shared" si="1"/>
        <v>M83W</v>
      </c>
      <c r="T25" s="65" t="str">
        <f t="shared" si="2"/>
        <v>CM1</v>
      </c>
      <c r="U25" s="35" t="s">
        <v>551</v>
      </c>
      <c r="V25" s="36" t="s">
        <v>414</v>
      </c>
      <c r="W25" s="36" t="s">
        <v>414</v>
      </c>
      <c r="X25" s="36" t="s">
        <v>555</v>
      </c>
      <c r="Y25" s="36" t="s">
        <v>555</v>
      </c>
      <c r="Z25" s="36" t="s">
        <v>555</v>
      </c>
      <c r="AA25" s="36" t="s">
        <v>555</v>
      </c>
      <c r="AB25" s="36" t="s">
        <v>414</v>
      </c>
      <c r="AC25" s="36" t="s">
        <v>414</v>
      </c>
      <c r="AD25" s="36" t="s">
        <v>414</v>
      </c>
      <c r="AE25" s="36" t="s">
        <v>414</v>
      </c>
      <c r="AF25" s="36" t="s">
        <v>414</v>
      </c>
      <c r="AG25" s="36" t="s">
        <v>414</v>
      </c>
      <c r="AH25" s="36" t="s">
        <v>414</v>
      </c>
      <c r="AI25" s="36" t="s">
        <v>414</v>
      </c>
      <c r="AJ25" s="36" t="s">
        <v>414</v>
      </c>
      <c r="AK25" s="36" t="s">
        <v>414</v>
      </c>
      <c r="AL25" s="36" t="s">
        <v>414</v>
      </c>
      <c r="AM25" s="36" t="s">
        <v>414</v>
      </c>
      <c r="AN25" s="36" t="s">
        <v>414</v>
      </c>
      <c r="AO25" s="36" t="s">
        <v>414</v>
      </c>
      <c r="AP25" s="36" t="s">
        <v>414</v>
      </c>
      <c r="AQ25" s="48" t="str">
        <f t="shared" si="3"/>
        <v>Fail</v>
      </c>
      <c r="AR25" s="48"/>
      <c r="AS25" s="36" t="s">
        <v>556</v>
      </c>
    </row>
    <row r="26" spans="1:45">
      <c r="A26" s="62">
        <v>24</v>
      </c>
      <c r="B26" s="80">
        <v>43572</v>
      </c>
      <c r="C26" s="80">
        <v>43573</v>
      </c>
      <c r="D26" s="33" t="s">
        <v>558</v>
      </c>
      <c r="E26" s="74" t="s">
        <v>757</v>
      </c>
      <c r="F26" s="33" t="s">
        <v>20</v>
      </c>
      <c r="G26" s="33" t="s">
        <v>560</v>
      </c>
      <c r="H26" s="66" t="str">
        <f>IF(P26="","",VLOOKUP(S26,不良中英對比!$M$2:$N$14,2,0))</f>
        <v>Black</v>
      </c>
      <c r="I26" s="33" t="s">
        <v>511</v>
      </c>
      <c r="J26" s="33" t="s">
        <v>504</v>
      </c>
      <c r="K26" s="33" t="s">
        <v>562</v>
      </c>
      <c r="L26" s="33">
        <v>7</v>
      </c>
      <c r="M26" s="81">
        <v>43568</v>
      </c>
      <c r="N26" s="33" t="s">
        <v>564</v>
      </c>
      <c r="O26" s="62">
        <v>210</v>
      </c>
      <c r="P26" s="78" t="s">
        <v>548</v>
      </c>
      <c r="Q26" s="64">
        <f t="shared" si="0"/>
        <v>70</v>
      </c>
      <c r="R26" s="65" t="b">
        <f>ISERROR(VLOOKUP(P26,P$1:P25,1,FALSE))</f>
        <v>1</v>
      </c>
      <c r="S26" s="33" t="str">
        <f t="shared" si="1"/>
        <v>M83W</v>
      </c>
      <c r="T26" s="65" t="str">
        <f t="shared" si="2"/>
        <v>CM1</v>
      </c>
      <c r="U26" s="35" t="s">
        <v>551</v>
      </c>
      <c r="V26" s="36" t="s">
        <v>414</v>
      </c>
      <c r="W26" s="36" t="s">
        <v>414</v>
      </c>
      <c r="X26" s="36" t="s">
        <v>555</v>
      </c>
      <c r="Y26" s="36" t="s">
        <v>555</v>
      </c>
      <c r="Z26" s="36" t="s">
        <v>555</v>
      </c>
      <c r="AA26" s="36" t="s">
        <v>555</v>
      </c>
      <c r="AB26" s="36" t="s">
        <v>414</v>
      </c>
      <c r="AC26" s="36" t="s">
        <v>414</v>
      </c>
      <c r="AD26" s="36" t="s">
        <v>414</v>
      </c>
      <c r="AE26" s="36" t="s">
        <v>414</v>
      </c>
      <c r="AF26" s="36" t="s">
        <v>414</v>
      </c>
      <c r="AG26" s="36" t="s">
        <v>414</v>
      </c>
      <c r="AH26" s="36" t="s">
        <v>414</v>
      </c>
      <c r="AI26" s="36" t="s">
        <v>414</v>
      </c>
      <c r="AJ26" s="36" t="s">
        <v>414</v>
      </c>
      <c r="AK26" s="36" t="s">
        <v>414</v>
      </c>
      <c r="AL26" s="36" t="s">
        <v>414</v>
      </c>
      <c r="AM26" s="36" t="s">
        <v>414</v>
      </c>
      <c r="AN26" s="36" t="s">
        <v>414</v>
      </c>
      <c r="AO26" s="36" t="s">
        <v>414</v>
      </c>
      <c r="AP26" s="36" t="s">
        <v>414</v>
      </c>
      <c r="AQ26" s="48" t="str">
        <f t="shared" si="3"/>
        <v>Fail</v>
      </c>
      <c r="AR26" s="48"/>
      <c r="AS26" s="36" t="s">
        <v>556</v>
      </c>
    </row>
    <row r="27" spans="1:45">
      <c r="A27" s="62">
        <v>25</v>
      </c>
      <c r="B27" s="80">
        <v>43572</v>
      </c>
      <c r="C27" s="80">
        <v>43573</v>
      </c>
      <c r="D27" s="33" t="s">
        <v>558</v>
      </c>
      <c r="E27" s="74" t="s">
        <v>757</v>
      </c>
      <c r="F27" s="33" t="s">
        <v>20</v>
      </c>
      <c r="G27" s="33" t="s">
        <v>560</v>
      </c>
      <c r="H27" s="66" t="str">
        <f>IF(P27="","",VLOOKUP(S27,不良中英對比!$M$2:$N$14,2,0))</f>
        <v>Black</v>
      </c>
      <c r="I27" s="33" t="s">
        <v>511</v>
      </c>
      <c r="J27" s="33" t="s">
        <v>504</v>
      </c>
      <c r="K27" s="33" t="s">
        <v>562</v>
      </c>
      <c r="L27" s="33">
        <v>7</v>
      </c>
      <c r="M27" s="81">
        <v>43568</v>
      </c>
      <c r="N27" s="33" t="s">
        <v>564</v>
      </c>
      <c r="O27" s="62">
        <v>210</v>
      </c>
      <c r="P27" s="78" t="s">
        <v>549</v>
      </c>
      <c r="Q27" s="64">
        <f t="shared" si="0"/>
        <v>70</v>
      </c>
      <c r="R27" s="65" t="b">
        <f>ISERROR(VLOOKUP(P27,P$1:P26,1,FALSE))</f>
        <v>1</v>
      </c>
      <c r="S27" s="33" t="str">
        <f t="shared" si="1"/>
        <v>M83W</v>
      </c>
      <c r="T27" s="65" t="str">
        <f t="shared" si="2"/>
        <v>CM1</v>
      </c>
      <c r="U27" s="35" t="s">
        <v>551</v>
      </c>
      <c r="V27" s="36" t="s">
        <v>414</v>
      </c>
      <c r="W27" s="36" t="s">
        <v>414</v>
      </c>
      <c r="X27" s="36" t="s">
        <v>555</v>
      </c>
      <c r="Y27" s="36" t="s">
        <v>555</v>
      </c>
      <c r="Z27" s="36" t="s">
        <v>555</v>
      </c>
      <c r="AA27" s="36" t="s">
        <v>555</v>
      </c>
      <c r="AB27" s="36" t="s">
        <v>414</v>
      </c>
      <c r="AC27" s="36" t="s">
        <v>414</v>
      </c>
      <c r="AD27" s="36" t="s">
        <v>414</v>
      </c>
      <c r="AE27" s="36" t="s">
        <v>414</v>
      </c>
      <c r="AF27" s="36" t="s">
        <v>414</v>
      </c>
      <c r="AG27" s="36" t="s">
        <v>414</v>
      </c>
      <c r="AH27" s="36" t="s">
        <v>414</v>
      </c>
      <c r="AI27" s="36" t="s">
        <v>414</v>
      </c>
      <c r="AJ27" s="36" t="s">
        <v>414</v>
      </c>
      <c r="AK27" s="36" t="s">
        <v>414</v>
      </c>
      <c r="AL27" s="36" t="s">
        <v>414</v>
      </c>
      <c r="AM27" s="36" t="s">
        <v>414</v>
      </c>
      <c r="AN27" s="36" t="s">
        <v>414</v>
      </c>
      <c r="AO27" s="36" t="s">
        <v>414</v>
      </c>
      <c r="AP27" s="36" t="s">
        <v>414</v>
      </c>
      <c r="AQ27" s="48" t="str">
        <f t="shared" si="3"/>
        <v>Fail</v>
      </c>
      <c r="AR27" s="48"/>
      <c r="AS27" s="36" t="s">
        <v>556</v>
      </c>
    </row>
    <row r="28" spans="1:45">
      <c r="A28" s="62">
        <v>26</v>
      </c>
      <c r="B28" s="80">
        <v>43572</v>
      </c>
      <c r="C28" s="80">
        <v>43573</v>
      </c>
      <c r="D28" s="33" t="s">
        <v>558</v>
      </c>
      <c r="E28" s="74" t="s">
        <v>757</v>
      </c>
      <c r="F28" s="33" t="s">
        <v>20</v>
      </c>
      <c r="G28" s="33" t="s">
        <v>560</v>
      </c>
      <c r="H28" s="66" t="str">
        <f>IF(P28="","",VLOOKUP(S28,不良中英對比!$M$2:$N$14,2,0))</f>
        <v>Black</v>
      </c>
      <c r="I28" s="33" t="s">
        <v>511</v>
      </c>
      <c r="J28" s="33" t="s">
        <v>504</v>
      </c>
      <c r="K28" s="33" t="s">
        <v>562</v>
      </c>
      <c r="L28" s="33">
        <v>7</v>
      </c>
      <c r="M28" s="81">
        <v>43568</v>
      </c>
      <c r="N28" s="33" t="s">
        <v>564</v>
      </c>
      <c r="O28" s="62">
        <v>210</v>
      </c>
      <c r="P28" s="78" t="s">
        <v>550</v>
      </c>
      <c r="Q28" s="64">
        <f t="shared" si="0"/>
        <v>70</v>
      </c>
      <c r="R28" s="65" t="b">
        <f>ISERROR(VLOOKUP(P28,P$1:P27,1,FALSE))</f>
        <v>1</v>
      </c>
      <c r="S28" s="33" t="str">
        <f t="shared" si="1"/>
        <v>M83W</v>
      </c>
      <c r="T28" s="65" t="str">
        <f t="shared" si="2"/>
        <v>CM1</v>
      </c>
      <c r="U28" s="35" t="s">
        <v>551</v>
      </c>
      <c r="V28" s="36" t="s">
        <v>414</v>
      </c>
      <c r="W28" s="36" t="s">
        <v>414</v>
      </c>
      <c r="X28" s="36" t="s">
        <v>555</v>
      </c>
      <c r="Y28" s="36" t="s">
        <v>555</v>
      </c>
      <c r="Z28" s="36" t="s">
        <v>555</v>
      </c>
      <c r="AA28" s="36" t="s">
        <v>555</v>
      </c>
      <c r="AB28" s="36" t="s">
        <v>414</v>
      </c>
      <c r="AC28" s="36" t="s">
        <v>414</v>
      </c>
      <c r="AD28" s="36" t="s">
        <v>414</v>
      </c>
      <c r="AE28" s="36" t="s">
        <v>414</v>
      </c>
      <c r="AF28" s="36" t="s">
        <v>414</v>
      </c>
      <c r="AG28" s="36" t="s">
        <v>414</v>
      </c>
      <c r="AH28" s="36" t="s">
        <v>414</v>
      </c>
      <c r="AI28" s="36" t="s">
        <v>414</v>
      </c>
      <c r="AJ28" s="36" t="s">
        <v>414</v>
      </c>
      <c r="AK28" s="36" t="s">
        <v>414</v>
      </c>
      <c r="AL28" s="36" t="s">
        <v>414</v>
      </c>
      <c r="AM28" s="36" t="s">
        <v>414</v>
      </c>
      <c r="AN28" s="36" t="s">
        <v>414</v>
      </c>
      <c r="AO28" s="36" t="s">
        <v>414</v>
      </c>
      <c r="AP28" s="36" t="s">
        <v>414</v>
      </c>
      <c r="AQ28" s="48" t="str">
        <f t="shared" si="3"/>
        <v>Fail</v>
      </c>
      <c r="AR28" s="48"/>
      <c r="AS28" s="36" t="s">
        <v>556</v>
      </c>
    </row>
    <row r="29" spans="1:45">
      <c r="A29" s="62">
        <v>27</v>
      </c>
      <c r="B29" s="80">
        <v>43572</v>
      </c>
      <c r="C29" s="80">
        <v>43573</v>
      </c>
      <c r="D29" s="33" t="s">
        <v>558</v>
      </c>
      <c r="E29" s="74" t="s">
        <v>757</v>
      </c>
      <c r="F29" s="33" t="s">
        <v>557</v>
      </c>
      <c r="G29" s="33" t="s">
        <v>559</v>
      </c>
      <c r="H29" s="66" t="str">
        <f>IF(P29="","",VLOOKUP(S29,不良中英對比!$M$2:$N$14,2,0))</f>
        <v>Black</v>
      </c>
      <c r="I29" s="33" t="s">
        <v>511</v>
      </c>
      <c r="J29" s="33" t="s">
        <v>504</v>
      </c>
      <c r="K29" s="33" t="s">
        <v>562</v>
      </c>
      <c r="L29" s="33">
        <v>7</v>
      </c>
      <c r="M29" s="81">
        <v>43568</v>
      </c>
      <c r="N29" s="33" t="s">
        <v>563</v>
      </c>
      <c r="O29" s="62">
        <v>210</v>
      </c>
      <c r="P29" s="78" t="s">
        <v>565</v>
      </c>
      <c r="Q29" s="64">
        <f t="shared" ref="Q29:Q45" si="4">IF(LEN(P29)=0,0,IF(LEN(P29)=70,70,FALSE))</f>
        <v>70</v>
      </c>
      <c r="R29" s="65" t="b">
        <f>ISERROR(VLOOKUP(P29,P$1:P28,1,FALSE))</f>
        <v>1</v>
      </c>
      <c r="S29" s="33" t="str">
        <f t="shared" ref="S29:S45" si="5">MID(P29,12,4)</f>
        <v>M83W</v>
      </c>
      <c r="T29" s="65" t="str">
        <f t="shared" ref="T29:T45" si="6">IF(MID(P29,18,3)="","",IF(MID(P29,18,3)=N29,MID(P29,18,3),"掃錯啦"))</f>
        <v>CM1</v>
      </c>
      <c r="U29" s="35" t="s">
        <v>455</v>
      </c>
      <c r="V29" s="35" t="s">
        <v>455</v>
      </c>
      <c r="W29" s="36" t="s">
        <v>552</v>
      </c>
      <c r="X29" s="36" t="s">
        <v>555</v>
      </c>
      <c r="Y29" s="36" t="s">
        <v>555</v>
      </c>
      <c r="Z29" s="36" t="s">
        <v>555</v>
      </c>
      <c r="AA29" s="36" t="s">
        <v>555</v>
      </c>
      <c r="AB29" s="36" t="s">
        <v>555</v>
      </c>
      <c r="AC29" s="36" t="s">
        <v>555</v>
      </c>
      <c r="AD29" s="36" t="s">
        <v>555</v>
      </c>
      <c r="AE29" s="36" t="s">
        <v>555</v>
      </c>
      <c r="AF29" s="36" t="s">
        <v>555</v>
      </c>
      <c r="AG29" s="36" t="s">
        <v>555</v>
      </c>
      <c r="AH29" s="36" t="s">
        <v>555</v>
      </c>
      <c r="AI29" s="36" t="s">
        <v>555</v>
      </c>
      <c r="AJ29" s="36" t="s">
        <v>555</v>
      </c>
      <c r="AK29" s="36" t="s">
        <v>555</v>
      </c>
      <c r="AL29" s="36" t="s">
        <v>555</v>
      </c>
      <c r="AM29" s="36" t="s">
        <v>414</v>
      </c>
      <c r="AN29" s="36" t="s">
        <v>555</v>
      </c>
      <c r="AO29" s="36" t="s">
        <v>555</v>
      </c>
      <c r="AP29" s="36" t="s">
        <v>555</v>
      </c>
      <c r="AQ29" s="48" t="str">
        <f t="shared" ref="AQ29:AQ30" si="7">IF(AND(W29="ok",X29="ok",Y29="ok",Z29="ok",AA29="ok",AB29="ok",AC29="ok",AD29="ok",AE29="ok",AF29="ok",AG29="ok",AH29="ok",AI29="ok",AJ29="ok",AK29="ok",AM29="ok",AL29="ok"),"Pass","Fail")</f>
        <v>Fail</v>
      </c>
      <c r="AR29" s="48"/>
      <c r="AS29" s="36"/>
    </row>
    <row r="30" spans="1:45">
      <c r="A30" s="62">
        <v>28</v>
      </c>
      <c r="B30" s="80">
        <v>43572</v>
      </c>
      <c r="C30" s="80">
        <v>43573</v>
      </c>
      <c r="D30" s="33" t="s">
        <v>558</v>
      </c>
      <c r="E30" s="74" t="s">
        <v>757</v>
      </c>
      <c r="F30" s="33" t="s">
        <v>557</v>
      </c>
      <c r="G30" s="33" t="s">
        <v>559</v>
      </c>
      <c r="H30" s="66" t="str">
        <f>IF(P30="","",VLOOKUP(S30,不良中英對比!$M$2:$N$14,2,0))</f>
        <v>Black</v>
      </c>
      <c r="I30" s="33" t="s">
        <v>511</v>
      </c>
      <c r="J30" s="33" t="s">
        <v>504</v>
      </c>
      <c r="K30" s="33" t="s">
        <v>562</v>
      </c>
      <c r="L30" s="33">
        <v>7</v>
      </c>
      <c r="M30" s="81">
        <v>43568</v>
      </c>
      <c r="N30" s="33" t="s">
        <v>563</v>
      </c>
      <c r="O30" s="62">
        <v>210</v>
      </c>
      <c r="P30" s="78" t="s">
        <v>692</v>
      </c>
      <c r="Q30" s="64">
        <f t="shared" si="4"/>
        <v>70</v>
      </c>
      <c r="R30" s="65" t="b">
        <f>ISERROR(VLOOKUP(P30,P$1:P29,1,FALSE))</f>
        <v>1</v>
      </c>
      <c r="S30" s="33" t="str">
        <f t="shared" si="5"/>
        <v>M83W</v>
      </c>
      <c r="T30" s="65" t="str">
        <f t="shared" si="6"/>
        <v>CM1</v>
      </c>
      <c r="U30" s="35" t="s">
        <v>455</v>
      </c>
      <c r="V30" s="35" t="s">
        <v>455</v>
      </c>
      <c r="W30" s="36" t="s">
        <v>552</v>
      </c>
      <c r="X30" s="36" t="s">
        <v>555</v>
      </c>
      <c r="Y30" s="36" t="s">
        <v>555</v>
      </c>
      <c r="Z30" s="36" t="s">
        <v>555</v>
      </c>
      <c r="AA30" s="36" t="s">
        <v>555</v>
      </c>
      <c r="AB30" s="36" t="s">
        <v>555</v>
      </c>
      <c r="AC30" s="36" t="s">
        <v>555</v>
      </c>
      <c r="AD30" s="36" t="s">
        <v>555</v>
      </c>
      <c r="AE30" s="36" t="s">
        <v>555</v>
      </c>
      <c r="AF30" s="36" t="s">
        <v>555</v>
      </c>
      <c r="AG30" s="36" t="s">
        <v>555</v>
      </c>
      <c r="AH30" s="36" t="s">
        <v>555</v>
      </c>
      <c r="AI30" s="36" t="s">
        <v>555</v>
      </c>
      <c r="AJ30" s="36" t="s">
        <v>555</v>
      </c>
      <c r="AK30" s="36" t="s">
        <v>555</v>
      </c>
      <c r="AL30" s="36" t="s">
        <v>555</v>
      </c>
      <c r="AM30" s="36" t="s">
        <v>414</v>
      </c>
      <c r="AN30" s="36" t="s">
        <v>555</v>
      </c>
      <c r="AO30" s="36" t="s">
        <v>555</v>
      </c>
      <c r="AP30" s="36" t="s">
        <v>555</v>
      </c>
      <c r="AQ30" s="48" t="str">
        <f t="shared" si="7"/>
        <v>Fail</v>
      </c>
      <c r="AR30" s="48"/>
      <c r="AS30" s="36"/>
    </row>
    <row r="31" spans="1:45">
      <c r="A31" s="62">
        <v>29</v>
      </c>
      <c r="B31" s="80">
        <v>43572</v>
      </c>
      <c r="C31" s="80">
        <v>43573</v>
      </c>
      <c r="D31" s="33" t="s">
        <v>558</v>
      </c>
      <c r="E31" s="74" t="s">
        <v>757</v>
      </c>
      <c r="F31" s="33" t="s">
        <v>557</v>
      </c>
      <c r="G31" s="33" t="s">
        <v>559</v>
      </c>
      <c r="H31" s="66" t="str">
        <f>IF(P31="","",VLOOKUP(S31,不良中英對比!$M$2:$N$14,2,0))</f>
        <v>Black</v>
      </c>
      <c r="I31" s="33" t="s">
        <v>511</v>
      </c>
      <c r="J31" s="33" t="s">
        <v>504</v>
      </c>
      <c r="K31" s="33" t="s">
        <v>562</v>
      </c>
      <c r="L31" s="33">
        <v>7</v>
      </c>
      <c r="M31" s="81">
        <v>43568</v>
      </c>
      <c r="N31" s="33" t="s">
        <v>563</v>
      </c>
      <c r="O31" s="62">
        <v>210</v>
      </c>
      <c r="P31" s="78" t="s">
        <v>566</v>
      </c>
      <c r="Q31" s="64">
        <f t="shared" si="4"/>
        <v>70</v>
      </c>
      <c r="R31" s="65" t="b">
        <f>ISERROR(VLOOKUP(P31,P$1:P30,1,FALSE))</f>
        <v>1</v>
      </c>
      <c r="S31" s="33" t="str">
        <f t="shared" si="5"/>
        <v>M83W</v>
      </c>
      <c r="T31" s="65" t="str">
        <f t="shared" si="6"/>
        <v>CM1</v>
      </c>
      <c r="U31" s="35" t="s">
        <v>455</v>
      </c>
      <c r="V31" s="35" t="s">
        <v>455</v>
      </c>
      <c r="W31" s="36" t="s">
        <v>552</v>
      </c>
      <c r="X31" s="36" t="s">
        <v>555</v>
      </c>
      <c r="Y31" s="36" t="s">
        <v>555</v>
      </c>
      <c r="Z31" s="36" t="s">
        <v>555</v>
      </c>
      <c r="AA31" s="36" t="s">
        <v>555</v>
      </c>
      <c r="AB31" s="36" t="s">
        <v>555</v>
      </c>
      <c r="AC31" s="36" t="s">
        <v>555</v>
      </c>
      <c r="AD31" s="36" t="s">
        <v>555</v>
      </c>
      <c r="AE31" s="36" t="s">
        <v>555</v>
      </c>
      <c r="AF31" s="36" t="s">
        <v>555</v>
      </c>
      <c r="AG31" s="36" t="s">
        <v>555</v>
      </c>
      <c r="AH31" s="36" t="s">
        <v>555</v>
      </c>
      <c r="AI31" s="36" t="s">
        <v>555</v>
      </c>
      <c r="AJ31" s="36" t="s">
        <v>555</v>
      </c>
      <c r="AK31" s="36" t="s">
        <v>555</v>
      </c>
      <c r="AL31" s="36" t="s">
        <v>555</v>
      </c>
      <c r="AM31" s="36" t="s">
        <v>414</v>
      </c>
      <c r="AN31" s="36" t="s">
        <v>555</v>
      </c>
      <c r="AO31" s="36" t="s">
        <v>555</v>
      </c>
      <c r="AP31" s="36" t="s">
        <v>555</v>
      </c>
      <c r="AQ31" s="48" t="str">
        <f t="shared" ref="AQ31" si="8">IF(AND(W31="ok",X31="ok",Y31="ok",Z31="ok",AA31="ok",AB31="ok",AC31="ok",AD31="ok",AE31="ok",AF31="ok",AG31="ok",AH31="ok",AI31="ok",AJ31="ok",AK31="ok",AM31="ok",AL31="ok"),"Pass","Fail")</f>
        <v>Fail</v>
      </c>
      <c r="AR31" s="48"/>
      <c r="AS31" s="36"/>
    </row>
    <row r="32" spans="1:45">
      <c r="A32" s="62">
        <v>30</v>
      </c>
      <c r="B32" s="80">
        <v>43572</v>
      </c>
      <c r="C32" s="80">
        <v>43573</v>
      </c>
      <c r="D32" s="33" t="s">
        <v>558</v>
      </c>
      <c r="E32" s="74" t="s">
        <v>757</v>
      </c>
      <c r="F32" s="33" t="s">
        <v>557</v>
      </c>
      <c r="G32" s="33" t="s">
        <v>559</v>
      </c>
      <c r="H32" s="66" t="str">
        <f>IF(P32="","",VLOOKUP(S32,不良中英對比!$M$2:$N$14,2,0))</f>
        <v>Black</v>
      </c>
      <c r="I32" s="33" t="s">
        <v>511</v>
      </c>
      <c r="J32" s="33" t="s">
        <v>504</v>
      </c>
      <c r="K32" s="33" t="s">
        <v>562</v>
      </c>
      <c r="L32" s="33">
        <v>7</v>
      </c>
      <c r="M32" s="81">
        <v>43568</v>
      </c>
      <c r="N32" s="33" t="s">
        <v>563</v>
      </c>
      <c r="O32" s="62">
        <v>210</v>
      </c>
      <c r="P32" s="78" t="s">
        <v>567</v>
      </c>
      <c r="Q32" s="64">
        <f t="shared" si="4"/>
        <v>70</v>
      </c>
      <c r="R32" s="65" t="b">
        <f>ISERROR(VLOOKUP(P32,P$1:P31,1,FALSE))</f>
        <v>1</v>
      </c>
      <c r="S32" s="33" t="str">
        <f t="shared" si="5"/>
        <v>M83W</v>
      </c>
      <c r="T32" s="65" t="str">
        <f t="shared" si="6"/>
        <v>CM1</v>
      </c>
      <c r="U32" s="35" t="s">
        <v>455</v>
      </c>
      <c r="V32" s="35" t="s">
        <v>455</v>
      </c>
      <c r="W32" s="36" t="s">
        <v>552</v>
      </c>
      <c r="X32" s="36" t="s">
        <v>555</v>
      </c>
      <c r="Y32" s="36" t="s">
        <v>555</v>
      </c>
      <c r="Z32" s="36" t="s">
        <v>555</v>
      </c>
      <c r="AA32" s="36" t="s">
        <v>555</v>
      </c>
      <c r="AB32" s="36" t="s">
        <v>555</v>
      </c>
      <c r="AC32" s="36" t="s">
        <v>555</v>
      </c>
      <c r="AD32" s="36" t="s">
        <v>555</v>
      </c>
      <c r="AE32" s="36" t="s">
        <v>555</v>
      </c>
      <c r="AF32" s="36" t="s">
        <v>555</v>
      </c>
      <c r="AG32" s="36" t="s">
        <v>555</v>
      </c>
      <c r="AH32" s="36" t="s">
        <v>555</v>
      </c>
      <c r="AI32" s="36" t="s">
        <v>555</v>
      </c>
      <c r="AJ32" s="36" t="s">
        <v>555</v>
      </c>
      <c r="AK32" s="36" t="s">
        <v>555</v>
      </c>
      <c r="AL32" s="36" t="s">
        <v>555</v>
      </c>
      <c r="AM32" s="36" t="s">
        <v>414</v>
      </c>
      <c r="AN32" s="36" t="s">
        <v>555</v>
      </c>
      <c r="AO32" s="36" t="s">
        <v>555</v>
      </c>
      <c r="AP32" s="36" t="s">
        <v>555</v>
      </c>
      <c r="AQ32" s="48" t="str">
        <f t="shared" ref="AQ32:AQ33" si="9">IF(AND(W32="ok",X32="ok",Y32="ok",Z32="ok",AA32="ok",AB32="ok",AC32="ok",AD32="ok",AE32="ok",AF32="ok",AG32="ok",AH32="ok",AI32="ok",AJ32="ok",AK32="ok",AM32="ok",AL32="ok"),"Pass","Fail")</f>
        <v>Fail</v>
      </c>
      <c r="AR32" s="48"/>
      <c r="AS32" s="36"/>
    </row>
    <row r="33" spans="1:45">
      <c r="A33" s="62">
        <v>31</v>
      </c>
      <c r="B33" s="80">
        <v>43572</v>
      </c>
      <c r="C33" s="80">
        <v>43573</v>
      </c>
      <c r="D33" s="33" t="s">
        <v>558</v>
      </c>
      <c r="E33" s="74" t="s">
        <v>757</v>
      </c>
      <c r="F33" s="33" t="s">
        <v>557</v>
      </c>
      <c r="G33" s="33" t="s">
        <v>559</v>
      </c>
      <c r="H33" s="66" t="str">
        <f>IF(P33="","",VLOOKUP(S33,不良中英對比!$M$2:$N$14,2,0))</f>
        <v>Black</v>
      </c>
      <c r="I33" s="33" t="s">
        <v>511</v>
      </c>
      <c r="J33" s="33" t="s">
        <v>504</v>
      </c>
      <c r="K33" s="33" t="s">
        <v>562</v>
      </c>
      <c r="L33" s="33">
        <v>7</v>
      </c>
      <c r="M33" s="81">
        <v>43568</v>
      </c>
      <c r="N33" s="33" t="s">
        <v>563</v>
      </c>
      <c r="O33" s="62">
        <v>210</v>
      </c>
      <c r="P33" s="78" t="s">
        <v>568</v>
      </c>
      <c r="Q33" s="64">
        <f t="shared" si="4"/>
        <v>70</v>
      </c>
      <c r="R33" s="65" t="b">
        <f>ISERROR(VLOOKUP(P33,P$1:P32,1,FALSE))</f>
        <v>1</v>
      </c>
      <c r="S33" s="33" t="str">
        <f t="shared" si="5"/>
        <v>M83W</v>
      </c>
      <c r="T33" s="65" t="str">
        <f t="shared" si="6"/>
        <v>CM1</v>
      </c>
      <c r="U33" s="35" t="s">
        <v>455</v>
      </c>
      <c r="V33" s="35" t="s">
        <v>455</v>
      </c>
      <c r="W33" s="36" t="s">
        <v>552</v>
      </c>
      <c r="X33" s="36" t="s">
        <v>555</v>
      </c>
      <c r="Y33" s="36" t="s">
        <v>555</v>
      </c>
      <c r="Z33" s="36" t="s">
        <v>555</v>
      </c>
      <c r="AA33" s="36" t="s">
        <v>555</v>
      </c>
      <c r="AB33" s="36" t="s">
        <v>555</v>
      </c>
      <c r="AC33" s="36" t="s">
        <v>555</v>
      </c>
      <c r="AD33" s="36" t="s">
        <v>555</v>
      </c>
      <c r="AE33" s="36" t="s">
        <v>555</v>
      </c>
      <c r="AF33" s="36" t="s">
        <v>555</v>
      </c>
      <c r="AG33" s="36" t="s">
        <v>555</v>
      </c>
      <c r="AH33" s="36" t="s">
        <v>555</v>
      </c>
      <c r="AI33" s="36" t="s">
        <v>555</v>
      </c>
      <c r="AJ33" s="36" t="s">
        <v>555</v>
      </c>
      <c r="AK33" s="36" t="s">
        <v>555</v>
      </c>
      <c r="AL33" s="36" t="s">
        <v>555</v>
      </c>
      <c r="AM33" s="36" t="s">
        <v>414</v>
      </c>
      <c r="AN33" s="36" t="s">
        <v>555</v>
      </c>
      <c r="AO33" s="36" t="s">
        <v>555</v>
      </c>
      <c r="AP33" s="36" t="s">
        <v>555</v>
      </c>
      <c r="AQ33" s="48" t="str">
        <f t="shared" si="9"/>
        <v>Fail</v>
      </c>
      <c r="AR33" s="48"/>
      <c r="AS33" s="36"/>
    </row>
    <row r="34" spans="1:45">
      <c r="A34" s="62">
        <v>32</v>
      </c>
      <c r="B34" s="80">
        <v>43572</v>
      </c>
      <c r="C34" s="80">
        <v>43573</v>
      </c>
      <c r="D34" s="33" t="s">
        <v>558</v>
      </c>
      <c r="E34" s="74" t="s">
        <v>757</v>
      </c>
      <c r="F34" s="33" t="s">
        <v>557</v>
      </c>
      <c r="G34" s="33" t="s">
        <v>559</v>
      </c>
      <c r="H34" s="66" t="str">
        <f>IF(P34="","",VLOOKUP(S34,不良中英對比!$M$2:$N$14,2,0))</f>
        <v>Black</v>
      </c>
      <c r="I34" s="33" t="s">
        <v>511</v>
      </c>
      <c r="J34" s="33" t="s">
        <v>504</v>
      </c>
      <c r="K34" s="33" t="s">
        <v>562</v>
      </c>
      <c r="L34" s="33">
        <v>7</v>
      </c>
      <c r="M34" s="81">
        <v>43568</v>
      </c>
      <c r="N34" s="33" t="s">
        <v>563</v>
      </c>
      <c r="O34" s="62">
        <v>210</v>
      </c>
      <c r="P34" s="78" t="s">
        <v>569</v>
      </c>
      <c r="Q34" s="64">
        <f t="shared" si="4"/>
        <v>70</v>
      </c>
      <c r="R34" s="65" t="b">
        <f>ISERROR(VLOOKUP(P34,P$1:P33,1,FALSE))</f>
        <v>1</v>
      </c>
      <c r="S34" s="33" t="str">
        <f t="shared" si="5"/>
        <v>M83W</v>
      </c>
      <c r="T34" s="65" t="str">
        <f t="shared" si="6"/>
        <v>CM1</v>
      </c>
      <c r="U34" s="35" t="s">
        <v>455</v>
      </c>
      <c r="V34" s="35" t="s">
        <v>455</v>
      </c>
      <c r="W34" s="36" t="s">
        <v>552</v>
      </c>
      <c r="X34" s="36" t="s">
        <v>555</v>
      </c>
      <c r="Y34" s="36" t="s">
        <v>555</v>
      </c>
      <c r="Z34" s="36" t="s">
        <v>555</v>
      </c>
      <c r="AA34" s="36" t="s">
        <v>555</v>
      </c>
      <c r="AB34" s="36" t="s">
        <v>555</v>
      </c>
      <c r="AC34" s="36" t="s">
        <v>555</v>
      </c>
      <c r="AD34" s="36" t="s">
        <v>555</v>
      </c>
      <c r="AE34" s="36" t="s">
        <v>555</v>
      </c>
      <c r="AF34" s="36" t="s">
        <v>555</v>
      </c>
      <c r="AG34" s="36" t="s">
        <v>555</v>
      </c>
      <c r="AH34" s="36" t="s">
        <v>555</v>
      </c>
      <c r="AI34" s="36" t="s">
        <v>555</v>
      </c>
      <c r="AJ34" s="36" t="s">
        <v>555</v>
      </c>
      <c r="AK34" s="36" t="s">
        <v>555</v>
      </c>
      <c r="AL34" s="36" t="s">
        <v>555</v>
      </c>
      <c r="AM34" s="36" t="s">
        <v>414</v>
      </c>
      <c r="AN34" s="36" t="s">
        <v>555</v>
      </c>
      <c r="AO34" s="36" t="s">
        <v>555</v>
      </c>
      <c r="AP34" s="36" t="s">
        <v>555</v>
      </c>
      <c r="AQ34" s="48" t="str">
        <f t="shared" ref="AQ34:AQ82" si="10">IF(AND(W34="ok",X34="ok",Y34="ok",Z34="ok",AA34="ok",AB34="ok",AC34="ok",AD34="ok",AE34="ok",AF34="ok",AG34="ok",AH34="ok",AI34="ok",AJ34="ok",AK34="ok",AM34="ok",AL34="ok"),"Pass","Fail")</f>
        <v>Fail</v>
      </c>
      <c r="AR34" s="48"/>
      <c r="AS34" s="36"/>
    </row>
    <row r="35" spans="1:45">
      <c r="A35" s="62">
        <v>33</v>
      </c>
      <c r="B35" s="80">
        <v>43572</v>
      </c>
      <c r="C35" s="80">
        <v>43573</v>
      </c>
      <c r="D35" s="33" t="s">
        <v>558</v>
      </c>
      <c r="E35" s="74" t="s">
        <v>757</v>
      </c>
      <c r="F35" s="33" t="s">
        <v>557</v>
      </c>
      <c r="G35" s="33" t="s">
        <v>559</v>
      </c>
      <c r="H35" s="66" t="str">
        <f>IF(P35="","",VLOOKUP(S35,不良中英對比!$M$2:$N$14,2,0))</f>
        <v>Black</v>
      </c>
      <c r="I35" s="33" t="s">
        <v>511</v>
      </c>
      <c r="J35" s="33" t="s">
        <v>504</v>
      </c>
      <c r="K35" s="33" t="s">
        <v>562</v>
      </c>
      <c r="L35" s="33">
        <v>7</v>
      </c>
      <c r="M35" s="81">
        <v>43568</v>
      </c>
      <c r="N35" s="33" t="s">
        <v>563</v>
      </c>
      <c r="O35" s="62">
        <v>210</v>
      </c>
      <c r="P35" s="78" t="s">
        <v>570</v>
      </c>
      <c r="Q35" s="64">
        <f t="shared" si="4"/>
        <v>70</v>
      </c>
      <c r="R35" s="65" t="b">
        <f>ISERROR(VLOOKUP(P35,P$1:P34,1,FALSE))</f>
        <v>1</v>
      </c>
      <c r="S35" s="33" t="str">
        <f t="shared" si="5"/>
        <v>M83W</v>
      </c>
      <c r="T35" s="65" t="str">
        <f t="shared" si="6"/>
        <v>CM1</v>
      </c>
      <c r="U35" s="35" t="s">
        <v>455</v>
      </c>
      <c r="V35" s="35" t="s">
        <v>455</v>
      </c>
      <c r="W35" s="36" t="s">
        <v>552</v>
      </c>
      <c r="X35" s="36" t="s">
        <v>555</v>
      </c>
      <c r="Y35" s="36" t="s">
        <v>555</v>
      </c>
      <c r="Z35" s="36" t="s">
        <v>555</v>
      </c>
      <c r="AA35" s="36" t="s">
        <v>555</v>
      </c>
      <c r="AB35" s="36" t="s">
        <v>555</v>
      </c>
      <c r="AC35" s="36" t="s">
        <v>555</v>
      </c>
      <c r="AD35" s="36" t="s">
        <v>555</v>
      </c>
      <c r="AE35" s="36" t="s">
        <v>555</v>
      </c>
      <c r="AF35" s="36" t="s">
        <v>555</v>
      </c>
      <c r="AG35" s="36" t="s">
        <v>555</v>
      </c>
      <c r="AH35" s="36" t="s">
        <v>555</v>
      </c>
      <c r="AI35" s="36" t="s">
        <v>555</v>
      </c>
      <c r="AJ35" s="36" t="s">
        <v>555</v>
      </c>
      <c r="AK35" s="36" t="s">
        <v>555</v>
      </c>
      <c r="AL35" s="36" t="s">
        <v>555</v>
      </c>
      <c r="AM35" s="36" t="s">
        <v>414</v>
      </c>
      <c r="AN35" s="36" t="s">
        <v>555</v>
      </c>
      <c r="AO35" s="36" t="s">
        <v>555</v>
      </c>
      <c r="AP35" s="36" t="s">
        <v>555</v>
      </c>
      <c r="AQ35" s="48" t="str">
        <f t="shared" si="10"/>
        <v>Fail</v>
      </c>
      <c r="AR35" s="48"/>
      <c r="AS35" s="36"/>
    </row>
    <row r="36" spans="1:45">
      <c r="A36" s="62">
        <v>34</v>
      </c>
      <c r="B36" s="80">
        <v>43572</v>
      </c>
      <c r="C36" s="80">
        <v>43573</v>
      </c>
      <c r="D36" s="33" t="s">
        <v>558</v>
      </c>
      <c r="E36" s="74" t="s">
        <v>757</v>
      </c>
      <c r="F36" s="33" t="s">
        <v>557</v>
      </c>
      <c r="G36" s="33" t="s">
        <v>559</v>
      </c>
      <c r="H36" s="66" t="str">
        <f>IF(P36="","",VLOOKUP(S36,不良中英對比!$M$2:$N$14,2,0))</f>
        <v>Black</v>
      </c>
      <c r="I36" s="33" t="s">
        <v>511</v>
      </c>
      <c r="J36" s="33" t="s">
        <v>504</v>
      </c>
      <c r="K36" s="33" t="s">
        <v>562</v>
      </c>
      <c r="L36" s="33">
        <v>7</v>
      </c>
      <c r="M36" s="81">
        <v>43568</v>
      </c>
      <c r="N36" s="33" t="s">
        <v>563</v>
      </c>
      <c r="O36" s="62">
        <v>210</v>
      </c>
      <c r="P36" s="78" t="s">
        <v>571</v>
      </c>
      <c r="Q36" s="64">
        <f t="shared" si="4"/>
        <v>70</v>
      </c>
      <c r="R36" s="65" t="b">
        <f>ISERROR(VLOOKUP(P36,P$1:P35,1,FALSE))</f>
        <v>1</v>
      </c>
      <c r="S36" s="33" t="str">
        <f t="shared" si="5"/>
        <v>M83W</v>
      </c>
      <c r="T36" s="65" t="str">
        <f t="shared" si="6"/>
        <v>CM1</v>
      </c>
      <c r="U36" s="35" t="s">
        <v>455</v>
      </c>
      <c r="V36" s="35" t="s">
        <v>455</v>
      </c>
      <c r="W36" s="36" t="s">
        <v>552</v>
      </c>
      <c r="X36" s="36" t="s">
        <v>555</v>
      </c>
      <c r="Y36" s="36" t="s">
        <v>555</v>
      </c>
      <c r="Z36" s="36" t="s">
        <v>555</v>
      </c>
      <c r="AA36" s="36" t="s">
        <v>555</v>
      </c>
      <c r="AB36" s="36" t="s">
        <v>555</v>
      </c>
      <c r="AC36" s="36" t="s">
        <v>555</v>
      </c>
      <c r="AD36" s="36" t="s">
        <v>555</v>
      </c>
      <c r="AE36" s="36" t="s">
        <v>555</v>
      </c>
      <c r="AF36" s="36" t="s">
        <v>555</v>
      </c>
      <c r="AG36" s="36" t="s">
        <v>555</v>
      </c>
      <c r="AH36" s="36" t="s">
        <v>555</v>
      </c>
      <c r="AI36" s="36" t="s">
        <v>555</v>
      </c>
      <c r="AJ36" s="36" t="s">
        <v>555</v>
      </c>
      <c r="AK36" s="36" t="s">
        <v>555</v>
      </c>
      <c r="AL36" s="36" t="s">
        <v>555</v>
      </c>
      <c r="AM36" s="36" t="s">
        <v>414</v>
      </c>
      <c r="AN36" s="36" t="s">
        <v>555</v>
      </c>
      <c r="AO36" s="36" t="s">
        <v>555</v>
      </c>
      <c r="AP36" s="36" t="s">
        <v>555</v>
      </c>
      <c r="AQ36" s="48" t="str">
        <f t="shared" si="10"/>
        <v>Fail</v>
      </c>
      <c r="AR36" s="48"/>
      <c r="AS36" s="36"/>
    </row>
    <row r="37" spans="1:45">
      <c r="A37" s="62">
        <v>35</v>
      </c>
      <c r="B37" s="80">
        <v>43572</v>
      </c>
      <c r="C37" s="80">
        <v>43573</v>
      </c>
      <c r="D37" s="33" t="s">
        <v>558</v>
      </c>
      <c r="E37" s="74" t="s">
        <v>757</v>
      </c>
      <c r="F37" s="33" t="s">
        <v>557</v>
      </c>
      <c r="G37" s="33" t="s">
        <v>559</v>
      </c>
      <c r="H37" s="66" t="str">
        <f>IF(P37="","",VLOOKUP(S37,不良中英對比!$M$2:$N$14,2,0))</f>
        <v>Black</v>
      </c>
      <c r="I37" s="33" t="s">
        <v>511</v>
      </c>
      <c r="J37" s="33" t="s">
        <v>504</v>
      </c>
      <c r="K37" s="33" t="s">
        <v>562</v>
      </c>
      <c r="L37" s="33">
        <v>7</v>
      </c>
      <c r="M37" s="81">
        <v>43568</v>
      </c>
      <c r="N37" s="33" t="s">
        <v>563</v>
      </c>
      <c r="O37" s="62">
        <v>210</v>
      </c>
      <c r="P37" s="78" t="s">
        <v>572</v>
      </c>
      <c r="Q37" s="64">
        <f t="shared" si="4"/>
        <v>70</v>
      </c>
      <c r="R37" s="65" t="b">
        <f>ISERROR(VLOOKUP(P37,P$1:P36,1,FALSE))</f>
        <v>1</v>
      </c>
      <c r="S37" s="33" t="str">
        <f t="shared" si="5"/>
        <v>M83W</v>
      </c>
      <c r="T37" s="65" t="str">
        <f t="shared" si="6"/>
        <v>CM1</v>
      </c>
      <c r="U37" s="35" t="s">
        <v>455</v>
      </c>
      <c r="V37" s="35" t="s">
        <v>455</v>
      </c>
      <c r="W37" s="36" t="s">
        <v>552</v>
      </c>
      <c r="X37" s="36" t="s">
        <v>555</v>
      </c>
      <c r="Y37" s="36" t="s">
        <v>555</v>
      </c>
      <c r="Z37" s="36" t="s">
        <v>555</v>
      </c>
      <c r="AA37" s="36" t="s">
        <v>555</v>
      </c>
      <c r="AB37" s="36" t="s">
        <v>555</v>
      </c>
      <c r="AC37" s="36" t="s">
        <v>555</v>
      </c>
      <c r="AD37" s="36" t="s">
        <v>555</v>
      </c>
      <c r="AE37" s="36" t="s">
        <v>555</v>
      </c>
      <c r="AF37" s="36" t="s">
        <v>555</v>
      </c>
      <c r="AG37" s="36" t="s">
        <v>555</v>
      </c>
      <c r="AH37" s="36" t="s">
        <v>555</v>
      </c>
      <c r="AI37" s="36" t="s">
        <v>555</v>
      </c>
      <c r="AJ37" s="36" t="s">
        <v>555</v>
      </c>
      <c r="AK37" s="36" t="s">
        <v>555</v>
      </c>
      <c r="AL37" s="36" t="s">
        <v>555</v>
      </c>
      <c r="AM37" s="36" t="s">
        <v>414</v>
      </c>
      <c r="AN37" s="36" t="s">
        <v>555</v>
      </c>
      <c r="AO37" s="36" t="s">
        <v>555</v>
      </c>
      <c r="AP37" s="36" t="s">
        <v>555</v>
      </c>
      <c r="AQ37" s="48" t="str">
        <f t="shared" si="10"/>
        <v>Fail</v>
      </c>
      <c r="AR37" s="48"/>
      <c r="AS37" s="36"/>
    </row>
    <row r="38" spans="1:45">
      <c r="A38" s="62">
        <v>36</v>
      </c>
      <c r="B38" s="80">
        <v>43572</v>
      </c>
      <c r="C38" s="80">
        <v>43573</v>
      </c>
      <c r="D38" s="33" t="s">
        <v>558</v>
      </c>
      <c r="E38" s="74" t="s">
        <v>757</v>
      </c>
      <c r="F38" s="33" t="s">
        <v>557</v>
      </c>
      <c r="G38" s="33" t="s">
        <v>559</v>
      </c>
      <c r="H38" s="66" t="str">
        <f>IF(P38="","",VLOOKUP(S38,不良中英對比!$M$2:$N$14,2,0))</f>
        <v>Black</v>
      </c>
      <c r="I38" s="33" t="s">
        <v>511</v>
      </c>
      <c r="J38" s="33" t="s">
        <v>504</v>
      </c>
      <c r="K38" s="33" t="s">
        <v>562</v>
      </c>
      <c r="L38" s="33">
        <v>7</v>
      </c>
      <c r="M38" s="81">
        <v>43568</v>
      </c>
      <c r="N38" s="33" t="s">
        <v>563</v>
      </c>
      <c r="O38" s="62">
        <v>210</v>
      </c>
      <c r="P38" s="78" t="s">
        <v>574</v>
      </c>
      <c r="Q38" s="64">
        <f t="shared" si="4"/>
        <v>70</v>
      </c>
      <c r="R38" s="65" t="b">
        <f>ISERROR(VLOOKUP(P38,P$1:P37,1,FALSE))</f>
        <v>1</v>
      </c>
      <c r="S38" s="33" t="str">
        <f t="shared" si="5"/>
        <v>M83W</v>
      </c>
      <c r="T38" s="65" t="str">
        <f t="shared" si="6"/>
        <v>CM1</v>
      </c>
      <c r="U38" s="35" t="s">
        <v>455</v>
      </c>
      <c r="V38" s="35" t="s">
        <v>455</v>
      </c>
      <c r="W38" s="36" t="s">
        <v>552</v>
      </c>
      <c r="X38" s="36" t="s">
        <v>555</v>
      </c>
      <c r="Y38" s="36" t="s">
        <v>555</v>
      </c>
      <c r="Z38" s="36" t="s">
        <v>555</v>
      </c>
      <c r="AA38" s="36" t="s">
        <v>555</v>
      </c>
      <c r="AB38" s="36" t="s">
        <v>555</v>
      </c>
      <c r="AC38" s="36" t="s">
        <v>555</v>
      </c>
      <c r="AD38" s="36" t="s">
        <v>555</v>
      </c>
      <c r="AE38" s="36" t="s">
        <v>555</v>
      </c>
      <c r="AF38" s="36" t="s">
        <v>555</v>
      </c>
      <c r="AG38" s="36" t="s">
        <v>555</v>
      </c>
      <c r="AH38" s="36" t="s">
        <v>555</v>
      </c>
      <c r="AI38" s="36" t="s">
        <v>555</v>
      </c>
      <c r="AJ38" s="36" t="s">
        <v>555</v>
      </c>
      <c r="AK38" s="36" t="s">
        <v>555</v>
      </c>
      <c r="AL38" s="36" t="s">
        <v>555</v>
      </c>
      <c r="AM38" s="36" t="s">
        <v>414</v>
      </c>
      <c r="AN38" s="36" t="s">
        <v>555</v>
      </c>
      <c r="AO38" s="36" t="s">
        <v>555</v>
      </c>
      <c r="AP38" s="36" t="s">
        <v>555</v>
      </c>
      <c r="AQ38" s="48" t="str">
        <f t="shared" si="10"/>
        <v>Fail</v>
      </c>
      <c r="AR38" s="48"/>
      <c r="AS38" s="36"/>
    </row>
    <row r="39" spans="1:45">
      <c r="A39" s="62">
        <v>37</v>
      </c>
      <c r="B39" s="80">
        <v>43572</v>
      </c>
      <c r="C39" s="80">
        <v>43573</v>
      </c>
      <c r="D39" s="33" t="s">
        <v>558</v>
      </c>
      <c r="E39" s="74" t="s">
        <v>757</v>
      </c>
      <c r="F39" s="33" t="s">
        <v>557</v>
      </c>
      <c r="G39" s="33" t="s">
        <v>559</v>
      </c>
      <c r="H39" s="66" t="str">
        <f>IF(P39="","",VLOOKUP(S39,不良中英對比!$M$2:$N$14,2,0))</f>
        <v>Black</v>
      </c>
      <c r="I39" s="33" t="s">
        <v>511</v>
      </c>
      <c r="J39" s="33" t="s">
        <v>504</v>
      </c>
      <c r="K39" s="33" t="s">
        <v>562</v>
      </c>
      <c r="L39" s="33">
        <v>7</v>
      </c>
      <c r="M39" s="81">
        <v>43568</v>
      </c>
      <c r="N39" s="33" t="s">
        <v>563</v>
      </c>
      <c r="O39" s="62">
        <v>210</v>
      </c>
      <c r="P39" s="78" t="s">
        <v>575</v>
      </c>
      <c r="Q39" s="64">
        <f t="shared" si="4"/>
        <v>70</v>
      </c>
      <c r="R39" s="65" t="b">
        <f>ISERROR(VLOOKUP(P39,P$1:P38,1,FALSE))</f>
        <v>1</v>
      </c>
      <c r="S39" s="33" t="str">
        <f t="shared" si="5"/>
        <v>M83W</v>
      </c>
      <c r="T39" s="65" t="str">
        <f t="shared" si="6"/>
        <v>CM1</v>
      </c>
      <c r="U39" s="35" t="s">
        <v>455</v>
      </c>
      <c r="V39" s="35" t="s">
        <v>455</v>
      </c>
      <c r="W39" s="36" t="s">
        <v>552</v>
      </c>
      <c r="X39" s="36" t="s">
        <v>555</v>
      </c>
      <c r="Y39" s="36" t="s">
        <v>555</v>
      </c>
      <c r="Z39" s="36" t="s">
        <v>555</v>
      </c>
      <c r="AA39" s="36" t="s">
        <v>555</v>
      </c>
      <c r="AB39" s="36" t="s">
        <v>555</v>
      </c>
      <c r="AC39" s="36" t="s">
        <v>555</v>
      </c>
      <c r="AD39" s="36" t="s">
        <v>555</v>
      </c>
      <c r="AE39" s="36" t="s">
        <v>555</v>
      </c>
      <c r="AF39" s="36" t="s">
        <v>555</v>
      </c>
      <c r="AG39" s="36" t="s">
        <v>555</v>
      </c>
      <c r="AH39" s="36" t="s">
        <v>555</v>
      </c>
      <c r="AI39" s="36" t="s">
        <v>555</v>
      </c>
      <c r="AJ39" s="36" t="s">
        <v>555</v>
      </c>
      <c r="AK39" s="36" t="s">
        <v>555</v>
      </c>
      <c r="AL39" s="36" t="s">
        <v>555</v>
      </c>
      <c r="AM39" s="36" t="s">
        <v>414</v>
      </c>
      <c r="AN39" s="36" t="s">
        <v>555</v>
      </c>
      <c r="AO39" s="36" t="s">
        <v>555</v>
      </c>
      <c r="AP39" s="36" t="s">
        <v>555</v>
      </c>
      <c r="AQ39" s="48" t="str">
        <f t="shared" si="10"/>
        <v>Fail</v>
      </c>
      <c r="AR39" s="48"/>
      <c r="AS39" s="36"/>
    </row>
    <row r="40" spans="1:45">
      <c r="A40" s="62">
        <v>38</v>
      </c>
      <c r="B40" s="80">
        <v>43572</v>
      </c>
      <c r="C40" s="80">
        <v>43573</v>
      </c>
      <c r="D40" s="33" t="s">
        <v>558</v>
      </c>
      <c r="E40" s="74" t="s">
        <v>757</v>
      </c>
      <c r="F40" s="33" t="s">
        <v>557</v>
      </c>
      <c r="G40" s="33" t="s">
        <v>559</v>
      </c>
      <c r="H40" s="66" t="str">
        <f>IF(P40="","",VLOOKUP(S40,不良中英對比!$M$2:$N$14,2,0))</f>
        <v>Black</v>
      </c>
      <c r="I40" s="33" t="s">
        <v>511</v>
      </c>
      <c r="J40" s="33" t="s">
        <v>504</v>
      </c>
      <c r="K40" s="33" t="s">
        <v>562</v>
      </c>
      <c r="L40" s="33">
        <v>7</v>
      </c>
      <c r="M40" s="81">
        <v>43568</v>
      </c>
      <c r="N40" s="33" t="s">
        <v>563</v>
      </c>
      <c r="O40" s="62">
        <v>210</v>
      </c>
      <c r="P40" s="78" t="s">
        <v>576</v>
      </c>
      <c r="Q40" s="64">
        <f t="shared" si="4"/>
        <v>70</v>
      </c>
      <c r="R40" s="65" t="b">
        <f>ISERROR(VLOOKUP(P40,P$1:P39,1,FALSE))</f>
        <v>1</v>
      </c>
      <c r="S40" s="33" t="str">
        <f t="shared" si="5"/>
        <v>M83W</v>
      </c>
      <c r="T40" s="65" t="str">
        <f t="shared" si="6"/>
        <v>CM1</v>
      </c>
      <c r="U40" s="35" t="s">
        <v>455</v>
      </c>
      <c r="V40" s="35" t="s">
        <v>578</v>
      </c>
      <c r="W40" s="82" t="s">
        <v>579</v>
      </c>
      <c r="X40" s="36" t="s">
        <v>555</v>
      </c>
      <c r="Y40" s="36" t="s">
        <v>555</v>
      </c>
      <c r="Z40" s="36" t="s">
        <v>555</v>
      </c>
      <c r="AA40" s="36" t="s">
        <v>555</v>
      </c>
      <c r="AB40" s="36" t="s">
        <v>555</v>
      </c>
      <c r="AC40" s="36" t="s">
        <v>555</v>
      </c>
      <c r="AD40" s="36" t="s">
        <v>555</v>
      </c>
      <c r="AE40" s="36" t="s">
        <v>555</v>
      </c>
      <c r="AF40" s="36" t="s">
        <v>555</v>
      </c>
      <c r="AG40" s="36" t="s">
        <v>555</v>
      </c>
      <c r="AH40" s="36" t="s">
        <v>555</v>
      </c>
      <c r="AI40" s="36" t="s">
        <v>580</v>
      </c>
      <c r="AJ40" s="36" t="s">
        <v>555</v>
      </c>
      <c r="AK40" s="36" t="s">
        <v>555</v>
      </c>
      <c r="AL40" s="36" t="s">
        <v>555</v>
      </c>
      <c r="AM40" s="36" t="s">
        <v>414</v>
      </c>
      <c r="AN40" s="36" t="s">
        <v>555</v>
      </c>
      <c r="AO40" s="36" t="s">
        <v>555</v>
      </c>
      <c r="AP40" s="36" t="s">
        <v>555</v>
      </c>
      <c r="AQ40" s="48" t="str">
        <f t="shared" si="10"/>
        <v>Fail</v>
      </c>
      <c r="AR40" s="48"/>
      <c r="AS40" s="36"/>
    </row>
    <row r="41" spans="1:45">
      <c r="A41" s="62">
        <v>39</v>
      </c>
      <c r="B41" s="80">
        <v>43572</v>
      </c>
      <c r="C41" s="80">
        <v>43573</v>
      </c>
      <c r="D41" s="33" t="s">
        <v>558</v>
      </c>
      <c r="E41" s="74" t="s">
        <v>757</v>
      </c>
      <c r="F41" s="33" t="s">
        <v>557</v>
      </c>
      <c r="G41" s="33" t="s">
        <v>559</v>
      </c>
      <c r="H41" s="66" t="str">
        <f>IF(P41="","",VLOOKUP(S41,不良中英對比!$M$2:$N$14,2,0))</f>
        <v>Black</v>
      </c>
      <c r="I41" s="33" t="s">
        <v>511</v>
      </c>
      <c r="J41" s="33" t="s">
        <v>504</v>
      </c>
      <c r="K41" s="33" t="s">
        <v>562</v>
      </c>
      <c r="L41" s="33">
        <v>7</v>
      </c>
      <c r="M41" s="81">
        <v>43568</v>
      </c>
      <c r="N41" s="33" t="s">
        <v>563</v>
      </c>
      <c r="O41" s="62">
        <v>210</v>
      </c>
      <c r="P41" s="78" t="s">
        <v>577</v>
      </c>
      <c r="Q41" s="64">
        <f t="shared" si="4"/>
        <v>70</v>
      </c>
      <c r="R41" s="65" t="b">
        <f>ISERROR(VLOOKUP(P41,P$1:P40,1,FALSE))</f>
        <v>1</v>
      </c>
      <c r="S41" s="33" t="str">
        <f t="shared" si="5"/>
        <v>M83W</v>
      </c>
      <c r="T41" s="65" t="str">
        <f t="shared" si="6"/>
        <v>CM1</v>
      </c>
      <c r="U41" s="35" t="s">
        <v>455</v>
      </c>
      <c r="V41" s="35" t="s">
        <v>455</v>
      </c>
      <c r="W41" s="36" t="s">
        <v>552</v>
      </c>
      <c r="X41" s="36" t="s">
        <v>555</v>
      </c>
      <c r="Y41" s="36" t="s">
        <v>555</v>
      </c>
      <c r="Z41" s="36" t="s">
        <v>555</v>
      </c>
      <c r="AA41" s="36" t="s">
        <v>555</v>
      </c>
      <c r="AB41" s="36" t="s">
        <v>555</v>
      </c>
      <c r="AC41" s="36" t="s">
        <v>555</v>
      </c>
      <c r="AD41" s="36" t="s">
        <v>555</v>
      </c>
      <c r="AE41" s="36" t="s">
        <v>555</v>
      </c>
      <c r="AF41" s="36" t="s">
        <v>555</v>
      </c>
      <c r="AG41" s="36" t="s">
        <v>555</v>
      </c>
      <c r="AH41" s="36" t="s">
        <v>555</v>
      </c>
      <c r="AI41" s="36" t="s">
        <v>555</v>
      </c>
      <c r="AJ41" s="36" t="s">
        <v>555</v>
      </c>
      <c r="AK41" s="36" t="s">
        <v>555</v>
      </c>
      <c r="AL41" s="36" t="s">
        <v>555</v>
      </c>
      <c r="AM41" s="36" t="s">
        <v>414</v>
      </c>
      <c r="AN41" s="36" t="s">
        <v>555</v>
      </c>
      <c r="AO41" s="36" t="s">
        <v>555</v>
      </c>
      <c r="AP41" s="36" t="s">
        <v>555</v>
      </c>
      <c r="AQ41" s="48" t="str">
        <f t="shared" si="10"/>
        <v>Fail</v>
      </c>
      <c r="AR41" s="48"/>
      <c r="AS41" s="36"/>
    </row>
    <row r="42" spans="1:45">
      <c r="A42" s="62">
        <v>40</v>
      </c>
      <c r="B42" s="80">
        <v>43572</v>
      </c>
      <c r="C42" s="80">
        <v>43573</v>
      </c>
      <c r="D42" s="33" t="s">
        <v>558</v>
      </c>
      <c r="E42" s="74" t="s">
        <v>757</v>
      </c>
      <c r="F42" s="33" t="s">
        <v>557</v>
      </c>
      <c r="G42" s="33" t="s">
        <v>559</v>
      </c>
      <c r="H42" s="66" t="str">
        <f>IF(P42="","",VLOOKUP(S42,不良中英對比!$M$2:$N$14,2,0))</f>
        <v>Black</v>
      </c>
      <c r="I42" s="33" t="s">
        <v>511</v>
      </c>
      <c r="J42" s="33" t="s">
        <v>504</v>
      </c>
      <c r="K42" s="33" t="s">
        <v>562</v>
      </c>
      <c r="L42" s="33">
        <v>7</v>
      </c>
      <c r="M42" s="81">
        <v>43568</v>
      </c>
      <c r="N42" s="33" t="s">
        <v>563</v>
      </c>
      <c r="O42" s="62">
        <v>210</v>
      </c>
      <c r="P42" s="78" t="s">
        <v>581</v>
      </c>
      <c r="Q42" s="64">
        <f t="shared" si="4"/>
        <v>70</v>
      </c>
      <c r="R42" s="65" t="b">
        <f>ISERROR(VLOOKUP(P42,P$1:P41,1,FALSE))</f>
        <v>1</v>
      </c>
      <c r="S42" s="33" t="str">
        <f t="shared" si="5"/>
        <v>M83W</v>
      </c>
      <c r="T42" s="65" t="str">
        <f t="shared" si="6"/>
        <v>CM1</v>
      </c>
      <c r="U42" s="35" t="s">
        <v>455</v>
      </c>
      <c r="V42" s="35" t="s">
        <v>14</v>
      </c>
      <c r="W42" s="36" t="s">
        <v>554</v>
      </c>
      <c r="X42" s="36" t="s">
        <v>554</v>
      </c>
      <c r="Y42" s="36" t="s">
        <v>555</v>
      </c>
      <c r="Z42" s="36" t="s">
        <v>555</v>
      </c>
      <c r="AA42" s="36" t="s">
        <v>555</v>
      </c>
      <c r="AB42" s="36" t="s">
        <v>555</v>
      </c>
      <c r="AC42" s="36" t="s">
        <v>555</v>
      </c>
      <c r="AD42" s="36" t="s">
        <v>555</v>
      </c>
      <c r="AE42" s="36" t="s">
        <v>555</v>
      </c>
      <c r="AF42" s="36" t="s">
        <v>555</v>
      </c>
      <c r="AG42" s="36" t="s">
        <v>555</v>
      </c>
      <c r="AH42" s="36" t="s">
        <v>555</v>
      </c>
      <c r="AI42" s="36" t="s">
        <v>555</v>
      </c>
      <c r="AJ42" s="36" t="s">
        <v>555</v>
      </c>
      <c r="AK42" s="36" t="s">
        <v>555</v>
      </c>
      <c r="AL42" s="36" t="s">
        <v>555</v>
      </c>
      <c r="AM42" s="36" t="s">
        <v>414</v>
      </c>
      <c r="AN42" s="36" t="s">
        <v>555</v>
      </c>
      <c r="AO42" s="36" t="s">
        <v>555</v>
      </c>
      <c r="AP42" s="36" t="s">
        <v>555</v>
      </c>
      <c r="AQ42" s="48" t="str">
        <f t="shared" si="10"/>
        <v>Fail</v>
      </c>
      <c r="AR42" s="48"/>
      <c r="AS42" s="36"/>
    </row>
    <row r="43" spans="1:45">
      <c r="A43" s="62">
        <v>41</v>
      </c>
      <c r="B43" s="80">
        <v>43572</v>
      </c>
      <c r="C43" s="80">
        <v>43573</v>
      </c>
      <c r="D43" s="33" t="s">
        <v>558</v>
      </c>
      <c r="E43" s="74" t="s">
        <v>757</v>
      </c>
      <c r="F43" s="33" t="s">
        <v>557</v>
      </c>
      <c r="G43" s="33" t="s">
        <v>559</v>
      </c>
      <c r="H43" s="66" t="str">
        <f>IF(P43="","",VLOOKUP(S43,不良中英對比!$M$2:$N$14,2,0))</f>
        <v>Black</v>
      </c>
      <c r="I43" s="33" t="s">
        <v>511</v>
      </c>
      <c r="J43" s="33" t="s">
        <v>504</v>
      </c>
      <c r="K43" s="33" t="s">
        <v>562</v>
      </c>
      <c r="L43" s="33">
        <v>7</v>
      </c>
      <c r="M43" s="81">
        <v>43568</v>
      </c>
      <c r="N43" s="33" t="s">
        <v>563</v>
      </c>
      <c r="O43" s="62">
        <v>210</v>
      </c>
      <c r="P43" s="78" t="s">
        <v>582</v>
      </c>
      <c r="Q43" s="64">
        <f t="shared" si="4"/>
        <v>70</v>
      </c>
      <c r="R43" s="65" t="b">
        <f>ISERROR(VLOOKUP(P43,P$1:P42,1,FALSE))</f>
        <v>1</v>
      </c>
      <c r="S43" s="33" t="str">
        <f t="shared" si="5"/>
        <v>M83W</v>
      </c>
      <c r="T43" s="65" t="str">
        <f t="shared" si="6"/>
        <v>CM1</v>
      </c>
      <c r="U43" s="35" t="s">
        <v>455</v>
      </c>
      <c r="V43" s="35" t="s">
        <v>455</v>
      </c>
      <c r="W43" s="36" t="s">
        <v>552</v>
      </c>
      <c r="X43" s="36" t="s">
        <v>555</v>
      </c>
      <c r="Y43" s="36" t="s">
        <v>555</v>
      </c>
      <c r="Z43" s="36" t="s">
        <v>555</v>
      </c>
      <c r="AA43" s="36" t="s">
        <v>555</v>
      </c>
      <c r="AB43" s="36" t="s">
        <v>555</v>
      </c>
      <c r="AC43" s="36" t="s">
        <v>555</v>
      </c>
      <c r="AD43" s="36" t="s">
        <v>555</v>
      </c>
      <c r="AE43" s="36" t="s">
        <v>555</v>
      </c>
      <c r="AF43" s="36" t="s">
        <v>555</v>
      </c>
      <c r="AG43" s="36" t="s">
        <v>555</v>
      </c>
      <c r="AH43" s="36" t="s">
        <v>555</v>
      </c>
      <c r="AI43" s="36" t="s">
        <v>555</v>
      </c>
      <c r="AJ43" s="36" t="s">
        <v>555</v>
      </c>
      <c r="AK43" s="36" t="s">
        <v>555</v>
      </c>
      <c r="AL43" s="36" t="s">
        <v>555</v>
      </c>
      <c r="AM43" s="36" t="s">
        <v>414</v>
      </c>
      <c r="AN43" s="36" t="s">
        <v>555</v>
      </c>
      <c r="AO43" s="36" t="s">
        <v>555</v>
      </c>
      <c r="AP43" s="36" t="s">
        <v>555</v>
      </c>
      <c r="AQ43" s="48" t="str">
        <f t="shared" si="10"/>
        <v>Fail</v>
      </c>
      <c r="AR43" s="48"/>
      <c r="AS43" s="36"/>
    </row>
    <row r="44" spans="1:45">
      <c r="A44" s="62">
        <v>42</v>
      </c>
      <c r="B44" s="80">
        <v>43572</v>
      </c>
      <c r="C44" s="80">
        <v>43573</v>
      </c>
      <c r="D44" s="33" t="s">
        <v>558</v>
      </c>
      <c r="E44" s="74" t="s">
        <v>757</v>
      </c>
      <c r="F44" s="33" t="s">
        <v>557</v>
      </c>
      <c r="G44" s="33" t="s">
        <v>559</v>
      </c>
      <c r="H44" s="66" t="str">
        <f>IF(P44="","",VLOOKUP(S44,不良中英對比!$M$2:$N$14,2,0))</f>
        <v>Black</v>
      </c>
      <c r="I44" s="33" t="s">
        <v>511</v>
      </c>
      <c r="J44" s="33" t="s">
        <v>504</v>
      </c>
      <c r="K44" s="33" t="s">
        <v>562</v>
      </c>
      <c r="L44" s="33">
        <v>7</v>
      </c>
      <c r="M44" s="81">
        <v>43568</v>
      </c>
      <c r="N44" s="33" t="s">
        <v>563</v>
      </c>
      <c r="O44" s="62">
        <v>210</v>
      </c>
      <c r="P44" s="78" t="s">
        <v>583</v>
      </c>
      <c r="Q44" s="64">
        <f t="shared" si="4"/>
        <v>70</v>
      </c>
      <c r="R44" s="65" t="b">
        <f>ISERROR(VLOOKUP(P44,P$1:P43,1,FALSE))</f>
        <v>1</v>
      </c>
      <c r="S44" s="33" t="str">
        <f t="shared" si="5"/>
        <v>M83W</v>
      </c>
      <c r="T44" s="65" t="str">
        <f t="shared" si="6"/>
        <v>CM1</v>
      </c>
      <c r="U44" s="35" t="s">
        <v>455</v>
      </c>
      <c r="V44" s="35" t="s">
        <v>14</v>
      </c>
      <c r="W44" s="36" t="s">
        <v>554</v>
      </c>
      <c r="X44" s="36" t="s">
        <v>554</v>
      </c>
      <c r="Y44" s="36" t="s">
        <v>555</v>
      </c>
      <c r="Z44" s="36" t="s">
        <v>555</v>
      </c>
      <c r="AA44" s="36" t="s">
        <v>555</v>
      </c>
      <c r="AB44" s="36" t="s">
        <v>555</v>
      </c>
      <c r="AC44" s="36" t="s">
        <v>555</v>
      </c>
      <c r="AD44" s="36" t="s">
        <v>555</v>
      </c>
      <c r="AE44" s="36" t="s">
        <v>555</v>
      </c>
      <c r="AF44" s="36" t="s">
        <v>555</v>
      </c>
      <c r="AG44" s="36" t="s">
        <v>555</v>
      </c>
      <c r="AH44" s="36" t="s">
        <v>555</v>
      </c>
      <c r="AI44" s="36" t="s">
        <v>555</v>
      </c>
      <c r="AJ44" s="36" t="s">
        <v>555</v>
      </c>
      <c r="AK44" s="36" t="s">
        <v>555</v>
      </c>
      <c r="AL44" s="36" t="s">
        <v>555</v>
      </c>
      <c r="AM44" s="36" t="s">
        <v>414</v>
      </c>
      <c r="AN44" s="36" t="s">
        <v>555</v>
      </c>
      <c r="AO44" s="36" t="s">
        <v>555</v>
      </c>
      <c r="AP44" s="36" t="s">
        <v>555</v>
      </c>
      <c r="AQ44" s="48" t="str">
        <f t="shared" si="10"/>
        <v>Fail</v>
      </c>
      <c r="AR44" s="48"/>
      <c r="AS44" s="36"/>
    </row>
    <row r="45" spans="1:45">
      <c r="A45" s="62">
        <v>43</v>
      </c>
      <c r="B45" s="80">
        <v>43572</v>
      </c>
      <c r="C45" s="80">
        <v>43573</v>
      </c>
      <c r="D45" s="33" t="s">
        <v>558</v>
      </c>
      <c r="E45" s="74" t="s">
        <v>757</v>
      </c>
      <c r="F45" s="33" t="s">
        <v>557</v>
      </c>
      <c r="G45" s="33" t="s">
        <v>559</v>
      </c>
      <c r="H45" s="66" t="str">
        <f>IF(P45="","",VLOOKUP(S45,不良中英對比!$M$2:$N$14,2,0))</f>
        <v>Black</v>
      </c>
      <c r="I45" s="33" t="s">
        <v>511</v>
      </c>
      <c r="J45" s="33" t="s">
        <v>504</v>
      </c>
      <c r="K45" s="33" t="s">
        <v>562</v>
      </c>
      <c r="L45" s="33">
        <v>7</v>
      </c>
      <c r="M45" s="81">
        <v>43568</v>
      </c>
      <c r="N45" s="33" t="s">
        <v>563</v>
      </c>
      <c r="O45" s="62">
        <v>210</v>
      </c>
      <c r="P45" s="78" t="s">
        <v>584</v>
      </c>
      <c r="Q45" s="64">
        <f t="shared" si="4"/>
        <v>70</v>
      </c>
      <c r="R45" s="65" t="b">
        <f>ISERROR(VLOOKUP(P45,P$1:P44,1,FALSE))</f>
        <v>1</v>
      </c>
      <c r="S45" s="33" t="str">
        <f t="shared" si="5"/>
        <v>M83W</v>
      </c>
      <c r="T45" s="65" t="str">
        <f t="shared" si="6"/>
        <v>CM1</v>
      </c>
      <c r="U45" s="35" t="s">
        <v>455</v>
      </c>
      <c r="V45" s="35" t="s">
        <v>455</v>
      </c>
      <c r="W45" s="36" t="s">
        <v>552</v>
      </c>
      <c r="X45" s="36" t="s">
        <v>555</v>
      </c>
      <c r="Y45" s="36" t="s">
        <v>555</v>
      </c>
      <c r="Z45" s="36" t="s">
        <v>555</v>
      </c>
      <c r="AA45" s="36" t="s">
        <v>555</v>
      </c>
      <c r="AB45" s="36" t="s">
        <v>555</v>
      </c>
      <c r="AC45" s="36" t="s">
        <v>555</v>
      </c>
      <c r="AD45" s="36" t="s">
        <v>555</v>
      </c>
      <c r="AE45" s="36" t="s">
        <v>555</v>
      </c>
      <c r="AF45" s="36" t="s">
        <v>555</v>
      </c>
      <c r="AG45" s="36" t="s">
        <v>555</v>
      </c>
      <c r="AH45" s="36" t="s">
        <v>555</v>
      </c>
      <c r="AI45" s="36" t="s">
        <v>555</v>
      </c>
      <c r="AJ45" s="36" t="s">
        <v>555</v>
      </c>
      <c r="AK45" s="36" t="s">
        <v>555</v>
      </c>
      <c r="AL45" s="36" t="s">
        <v>555</v>
      </c>
      <c r="AM45" s="36" t="s">
        <v>414</v>
      </c>
      <c r="AN45" s="36" t="s">
        <v>555</v>
      </c>
      <c r="AO45" s="36" t="s">
        <v>555</v>
      </c>
      <c r="AP45" s="36" t="s">
        <v>555</v>
      </c>
      <c r="AQ45" s="48" t="str">
        <f t="shared" si="10"/>
        <v>Fail</v>
      </c>
      <c r="AR45" s="48"/>
      <c r="AS45" s="36"/>
    </row>
    <row r="46" spans="1:45">
      <c r="A46" s="62">
        <v>44</v>
      </c>
      <c r="B46" s="80">
        <v>43572</v>
      </c>
      <c r="C46" s="80">
        <v>43573</v>
      </c>
      <c r="D46" s="33" t="s">
        <v>558</v>
      </c>
      <c r="E46" s="74" t="s">
        <v>757</v>
      </c>
      <c r="F46" s="33" t="s">
        <v>557</v>
      </c>
      <c r="G46" s="33" t="s">
        <v>559</v>
      </c>
      <c r="H46" s="66" t="str">
        <f>IF(P46="","",VLOOKUP(S46,不良中英對比!$M$2:$N$14,2,0))</f>
        <v>Black</v>
      </c>
      <c r="I46" s="33" t="s">
        <v>511</v>
      </c>
      <c r="J46" s="33" t="s">
        <v>504</v>
      </c>
      <c r="K46" s="33" t="s">
        <v>562</v>
      </c>
      <c r="L46" s="33">
        <v>7</v>
      </c>
      <c r="M46" s="81">
        <v>43568</v>
      </c>
      <c r="N46" s="33" t="s">
        <v>563</v>
      </c>
      <c r="O46" s="62">
        <v>210</v>
      </c>
      <c r="P46" s="78" t="s">
        <v>585</v>
      </c>
      <c r="Q46" s="64">
        <f t="shared" ref="Q46:Q109" si="11">IF(LEN(P46)=0,0,IF(LEN(P46)=70,70,FALSE))</f>
        <v>70</v>
      </c>
      <c r="R46" s="65" t="b">
        <f>ISERROR(VLOOKUP(P46,P$1:P45,1,FALSE))</f>
        <v>1</v>
      </c>
      <c r="S46" s="33" t="str">
        <f t="shared" ref="S46:S109" si="12">MID(P46,12,4)</f>
        <v>M83W</v>
      </c>
      <c r="T46" s="65" t="str">
        <f t="shared" ref="T46:T109" si="13">IF(MID(P46,18,3)="","",IF(MID(P46,18,3)=N46,MID(P46,18,3),"掃錯啦"))</f>
        <v>CM1</v>
      </c>
      <c r="U46" s="35" t="s">
        <v>455</v>
      </c>
      <c r="V46" s="35" t="s">
        <v>14</v>
      </c>
      <c r="W46" s="36" t="s">
        <v>554</v>
      </c>
      <c r="X46" s="36" t="s">
        <v>554</v>
      </c>
      <c r="Y46" s="36" t="s">
        <v>555</v>
      </c>
      <c r="Z46" s="36" t="s">
        <v>555</v>
      </c>
      <c r="AA46" s="36" t="s">
        <v>555</v>
      </c>
      <c r="AB46" s="36" t="s">
        <v>555</v>
      </c>
      <c r="AC46" s="36" t="s">
        <v>555</v>
      </c>
      <c r="AD46" s="36" t="s">
        <v>555</v>
      </c>
      <c r="AE46" s="36" t="s">
        <v>555</v>
      </c>
      <c r="AF46" s="36" t="s">
        <v>555</v>
      </c>
      <c r="AG46" s="36" t="s">
        <v>555</v>
      </c>
      <c r="AH46" s="36" t="s">
        <v>555</v>
      </c>
      <c r="AI46" s="36" t="s">
        <v>555</v>
      </c>
      <c r="AJ46" s="36" t="s">
        <v>555</v>
      </c>
      <c r="AK46" s="36" t="s">
        <v>555</v>
      </c>
      <c r="AL46" s="36" t="s">
        <v>555</v>
      </c>
      <c r="AM46" s="36" t="s">
        <v>414</v>
      </c>
      <c r="AN46" s="36" t="s">
        <v>555</v>
      </c>
      <c r="AO46" s="36" t="s">
        <v>555</v>
      </c>
      <c r="AP46" s="36" t="s">
        <v>555</v>
      </c>
      <c r="AQ46" s="48" t="str">
        <f t="shared" si="10"/>
        <v>Fail</v>
      </c>
      <c r="AR46" s="48"/>
      <c r="AS46" s="36"/>
    </row>
    <row r="47" spans="1:45">
      <c r="A47" s="62">
        <v>45</v>
      </c>
      <c r="B47" s="80">
        <v>43572</v>
      </c>
      <c r="C47" s="80">
        <v>43573</v>
      </c>
      <c r="D47" s="33" t="s">
        <v>558</v>
      </c>
      <c r="E47" s="74" t="s">
        <v>757</v>
      </c>
      <c r="F47" s="33" t="s">
        <v>557</v>
      </c>
      <c r="G47" s="33" t="s">
        <v>559</v>
      </c>
      <c r="H47" s="66" t="str">
        <f>IF(P47="","",VLOOKUP(S47,不良中英對比!$M$2:$N$14,2,0))</f>
        <v>Black</v>
      </c>
      <c r="I47" s="33" t="s">
        <v>511</v>
      </c>
      <c r="J47" s="33" t="s">
        <v>504</v>
      </c>
      <c r="K47" s="33" t="s">
        <v>562</v>
      </c>
      <c r="L47" s="33">
        <v>7</v>
      </c>
      <c r="M47" s="81">
        <v>43568</v>
      </c>
      <c r="N47" s="33" t="s">
        <v>563</v>
      </c>
      <c r="O47" s="62">
        <v>210</v>
      </c>
      <c r="P47" s="78" t="s">
        <v>586</v>
      </c>
      <c r="Q47" s="64">
        <f t="shared" si="11"/>
        <v>70</v>
      </c>
      <c r="R47" s="65" t="b">
        <f>ISERROR(VLOOKUP(P47,P$1:P46,1,FALSE))</f>
        <v>1</v>
      </c>
      <c r="S47" s="33" t="str">
        <f t="shared" si="12"/>
        <v>M83W</v>
      </c>
      <c r="T47" s="65" t="str">
        <f t="shared" si="13"/>
        <v>CM1</v>
      </c>
      <c r="U47" s="35" t="s">
        <v>455</v>
      </c>
      <c r="V47" s="35" t="s">
        <v>14</v>
      </c>
      <c r="W47" s="36" t="s">
        <v>554</v>
      </c>
      <c r="X47" s="36" t="s">
        <v>554</v>
      </c>
      <c r="Y47" s="36" t="s">
        <v>555</v>
      </c>
      <c r="Z47" s="36" t="s">
        <v>555</v>
      </c>
      <c r="AA47" s="36" t="s">
        <v>555</v>
      </c>
      <c r="AB47" s="36" t="s">
        <v>555</v>
      </c>
      <c r="AC47" s="36" t="s">
        <v>555</v>
      </c>
      <c r="AD47" s="36" t="s">
        <v>555</v>
      </c>
      <c r="AE47" s="36" t="s">
        <v>555</v>
      </c>
      <c r="AF47" s="36" t="s">
        <v>555</v>
      </c>
      <c r="AG47" s="36" t="s">
        <v>555</v>
      </c>
      <c r="AH47" s="36" t="s">
        <v>555</v>
      </c>
      <c r="AI47" s="36" t="s">
        <v>555</v>
      </c>
      <c r="AJ47" s="36" t="s">
        <v>555</v>
      </c>
      <c r="AK47" s="36" t="s">
        <v>555</v>
      </c>
      <c r="AL47" s="36" t="s">
        <v>555</v>
      </c>
      <c r="AM47" s="36" t="s">
        <v>414</v>
      </c>
      <c r="AN47" s="36" t="s">
        <v>555</v>
      </c>
      <c r="AO47" s="36" t="s">
        <v>555</v>
      </c>
      <c r="AP47" s="36" t="s">
        <v>555</v>
      </c>
      <c r="AQ47" s="48" t="str">
        <f t="shared" si="10"/>
        <v>Fail</v>
      </c>
      <c r="AR47" s="48"/>
      <c r="AS47" s="36"/>
    </row>
    <row r="48" spans="1:45">
      <c r="A48" s="62">
        <v>46</v>
      </c>
      <c r="B48" s="80">
        <v>43572</v>
      </c>
      <c r="C48" s="80">
        <v>43573</v>
      </c>
      <c r="D48" s="33" t="s">
        <v>558</v>
      </c>
      <c r="E48" s="74" t="s">
        <v>757</v>
      </c>
      <c r="F48" s="33" t="s">
        <v>557</v>
      </c>
      <c r="G48" s="33" t="s">
        <v>559</v>
      </c>
      <c r="H48" s="66" t="str">
        <f>IF(P48="","",VLOOKUP(S48,不良中英對比!$M$2:$N$14,2,0))</f>
        <v>Black</v>
      </c>
      <c r="I48" s="33" t="s">
        <v>511</v>
      </c>
      <c r="J48" s="33" t="s">
        <v>504</v>
      </c>
      <c r="K48" s="33" t="s">
        <v>562</v>
      </c>
      <c r="L48" s="33">
        <v>7</v>
      </c>
      <c r="M48" s="81">
        <v>43568</v>
      </c>
      <c r="N48" s="33" t="s">
        <v>563</v>
      </c>
      <c r="O48" s="62">
        <v>210</v>
      </c>
      <c r="P48" s="78" t="s">
        <v>587</v>
      </c>
      <c r="Q48" s="64">
        <f t="shared" si="11"/>
        <v>70</v>
      </c>
      <c r="R48" s="65" t="b">
        <f>ISERROR(VLOOKUP(P48,P$1:P47,1,FALSE))</f>
        <v>1</v>
      </c>
      <c r="S48" s="33" t="str">
        <f t="shared" si="12"/>
        <v>M83W</v>
      </c>
      <c r="T48" s="65" t="str">
        <f t="shared" si="13"/>
        <v>CM1</v>
      </c>
      <c r="U48" s="35" t="s">
        <v>455</v>
      </c>
      <c r="V48" s="35" t="s">
        <v>455</v>
      </c>
      <c r="W48" s="36" t="s">
        <v>552</v>
      </c>
      <c r="X48" s="36" t="s">
        <v>555</v>
      </c>
      <c r="Y48" s="36" t="s">
        <v>555</v>
      </c>
      <c r="Z48" s="36" t="s">
        <v>555</v>
      </c>
      <c r="AA48" s="36" t="s">
        <v>555</v>
      </c>
      <c r="AB48" s="36" t="s">
        <v>555</v>
      </c>
      <c r="AC48" s="36" t="s">
        <v>555</v>
      </c>
      <c r="AD48" s="36" t="s">
        <v>555</v>
      </c>
      <c r="AE48" s="36" t="s">
        <v>555</v>
      </c>
      <c r="AF48" s="36" t="s">
        <v>555</v>
      </c>
      <c r="AG48" s="36" t="s">
        <v>555</v>
      </c>
      <c r="AH48" s="36" t="s">
        <v>555</v>
      </c>
      <c r="AI48" s="36" t="s">
        <v>555</v>
      </c>
      <c r="AJ48" s="36" t="s">
        <v>555</v>
      </c>
      <c r="AK48" s="36" t="s">
        <v>555</v>
      </c>
      <c r="AL48" s="36" t="s">
        <v>555</v>
      </c>
      <c r="AM48" s="36" t="s">
        <v>414</v>
      </c>
      <c r="AN48" s="36" t="s">
        <v>555</v>
      </c>
      <c r="AO48" s="36" t="s">
        <v>555</v>
      </c>
      <c r="AP48" s="36" t="s">
        <v>555</v>
      </c>
      <c r="AQ48" s="48" t="str">
        <f t="shared" si="10"/>
        <v>Fail</v>
      </c>
      <c r="AR48" s="48"/>
      <c r="AS48" s="36"/>
    </row>
    <row r="49" spans="1:45">
      <c r="A49" s="62">
        <v>47</v>
      </c>
      <c r="B49" s="80">
        <v>43572</v>
      </c>
      <c r="C49" s="80">
        <v>43573</v>
      </c>
      <c r="D49" s="33" t="s">
        <v>558</v>
      </c>
      <c r="E49" s="74" t="s">
        <v>757</v>
      </c>
      <c r="F49" s="33" t="s">
        <v>557</v>
      </c>
      <c r="G49" s="33" t="s">
        <v>559</v>
      </c>
      <c r="H49" s="66" t="str">
        <f>IF(P49="","",VLOOKUP(S49,不良中英對比!$M$2:$N$14,2,0))</f>
        <v>Black</v>
      </c>
      <c r="I49" s="33" t="s">
        <v>511</v>
      </c>
      <c r="J49" s="33" t="s">
        <v>504</v>
      </c>
      <c r="K49" s="33" t="s">
        <v>562</v>
      </c>
      <c r="L49" s="33">
        <v>7</v>
      </c>
      <c r="M49" s="81">
        <v>43568</v>
      </c>
      <c r="N49" s="33" t="s">
        <v>563</v>
      </c>
      <c r="O49" s="62">
        <v>210</v>
      </c>
      <c r="P49" s="78" t="s">
        <v>588</v>
      </c>
      <c r="Q49" s="64">
        <f t="shared" si="11"/>
        <v>70</v>
      </c>
      <c r="R49" s="65" t="b">
        <f>ISERROR(VLOOKUP(P49,P$1:P48,1,FALSE))</f>
        <v>1</v>
      </c>
      <c r="S49" s="33" t="str">
        <f t="shared" si="12"/>
        <v>M83W</v>
      </c>
      <c r="T49" s="65" t="str">
        <f t="shared" si="13"/>
        <v>CM1</v>
      </c>
      <c r="U49" s="35" t="s">
        <v>455</v>
      </c>
      <c r="V49" s="35" t="s">
        <v>455</v>
      </c>
      <c r="W49" s="36" t="s">
        <v>552</v>
      </c>
      <c r="X49" s="36" t="s">
        <v>555</v>
      </c>
      <c r="Y49" s="36" t="s">
        <v>555</v>
      </c>
      <c r="Z49" s="36" t="s">
        <v>555</v>
      </c>
      <c r="AA49" s="36" t="s">
        <v>555</v>
      </c>
      <c r="AB49" s="36" t="s">
        <v>555</v>
      </c>
      <c r="AC49" s="36" t="s">
        <v>555</v>
      </c>
      <c r="AD49" s="36" t="s">
        <v>555</v>
      </c>
      <c r="AE49" s="36" t="s">
        <v>555</v>
      </c>
      <c r="AF49" s="36" t="s">
        <v>555</v>
      </c>
      <c r="AG49" s="36" t="s">
        <v>555</v>
      </c>
      <c r="AH49" s="36" t="s">
        <v>555</v>
      </c>
      <c r="AI49" s="36" t="s">
        <v>555</v>
      </c>
      <c r="AJ49" s="36" t="s">
        <v>555</v>
      </c>
      <c r="AK49" s="36" t="s">
        <v>555</v>
      </c>
      <c r="AL49" s="36" t="s">
        <v>555</v>
      </c>
      <c r="AM49" s="36" t="s">
        <v>414</v>
      </c>
      <c r="AN49" s="36" t="s">
        <v>555</v>
      </c>
      <c r="AO49" s="36" t="s">
        <v>555</v>
      </c>
      <c r="AP49" s="36" t="s">
        <v>555</v>
      </c>
      <c r="AQ49" s="48" t="str">
        <f t="shared" si="10"/>
        <v>Fail</v>
      </c>
      <c r="AR49" s="48"/>
      <c r="AS49" s="36"/>
    </row>
    <row r="50" spans="1:45">
      <c r="A50" s="62">
        <v>48</v>
      </c>
      <c r="B50" s="80">
        <v>43572</v>
      </c>
      <c r="C50" s="80">
        <v>43573</v>
      </c>
      <c r="D50" s="33" t="s">
        <v>558</v>
      </c>
      <c r="E50" s="74" t="s">
        <v>757</v>
      </c>
      <c r="F50" s="33" t="s">
        <v>557</v>
      </c>
      <c r="G50" s="33" t="s">
        <v>559</v>
      </c>
      <c r="H50" s="66" t="str">
        <f>IF(P50="","",VLOOKUP(S50,不良中英對比!$M$2:$N$14,2,0))</f>
        <v>Black</v>
      </c>
      <c r="I50" s="33" t="s">
        <v>511</v>
      </c>
      <c r="J50" s="33" t="s">
        <v>504</v>
      </c>
      <c r="K50" s="33" t="s">
        <v>562</v>
      </c>
      <c r="L50" s="33">
        <v>7</v>
      </c>
      <c r="M50" s="81">
        <v>43568</v>
      </c>
      <c r="N50" s="33" t="s">
        <v>563</v>
      </c>
      <c r="O50" s="62">
        <v>210</v>
      </c>
      <c r="P50" s="78" t="s">
        <v>589</v>
      </c>
      <c r="Q50" s="64">
        <f t="shared" si="11"/>
        <v>70</v>
      </c>
      <c r="R50" s="65" t="b">
        <f>ISERROR(VLOOKUP(P50,P$1:P49,1,FALSE))</f>
        <v>1</v>
      </c>
      <c r="S50" s="33" t="str">
        <f t="shared" si="12"/>
        <v>M83W</v>
      </c>
      <c r="T50" s="65" t="str">
        <f t="shared" si="13"/>
        <v>CM1</v>
      </c>
      <c r="U50" s="35" t="s">
        <v>455</v>
      </c>
      <c r="V50" s="35" t="s">
        <v>455</v>
      </c>
      <c r="W50" s="36" t="s">
        <v>552</v>
      </c>
      <c r="X50" s="36" t="s">
        <v>555</v>
      </c>
      <c r="Y50" s="36" t="s">
        <v>555</v>
      </c>
      <c r="Z50" s="36" t="s">
        <v>555</v>
      </c>
      <c r="AA50" s="36" t="s">
        <v>555</v>
      </c>
      <c r="AB50" s="36" t="s">
        <v>555</v>
      </c>
      <c r="AC50" s="36" t="s">
        <v>555</v>
      </c>
      <c r="AD50" s="36" t="s">
        <v>555</v>
      </c>
      <c r="AE50" s="36" t="s">
        <v>555</v>
      </c>
      <c r="AF50" s="36" t="s">
        <v>555</v>
      </c>
      <c r="AG50" s="36" t="s">
        <v>555</v>
      </c>
      <c r="AH50" s="36" t="s">
        <v>555</v>
      </c>
      <c r="AI50" s="36" t="s">
        <v>555</v>
      </c>
      <c r="AJ50" s="36" t="s">
        <v>555</v>
      </c>
      <c r="AK50" s="36" t="s">
        <v>555</v>
      </c>
      <c r="AL50" s="36" t="s">
        <v>555</v>
      </c>
      <c r="AM50" s="36" t="s">
        <v>414</v>
      </c>
      <c r="AN50" s="36" t="s">
        <v>555</v>
      </c>
      <c r="AO50" s="36" t="s">
        <v>555</v>
      </c>
      <c r="AP50" s="36" t="s">
        <v>555</v>
      </c>
      <c r="AQ50" s="48" t="str">
        <f t="shared" si="10"/>
        <v>Fail</v>
      </c>
      <c r="AR50" s="48"/>
      <c r="AS50" s="36"/>
    </row>
    <row r="51" spans="1:45">
      <c r="A51" s="62">
        <v>49</v>
      </c>
      <c r="B51" s="80">
        <v>43572</v>
      </c>
      <c r="C51" s="80">
        <v>43573</v>
      </c>
      <c r="D51" s="33" t="s">
        <v>558</v>
      </c>
      <c r="E51" s="74" t="s">
        <v>757</v>
      </c>
      <c r="F51" s="33" t="s">
        <v>557</v>
      </c>
      <c r="G51" s="33" t="s">
        <v>559</v>
      </c>
      <c r="H51" s="66" t="str">
        <f>IF(P51="","",VLOOKUP(S51,不良中英對比!$M$2:$N$14,2,0))</f>
        <v>Black</v>
      </c>
      <c r="I51" s="33" t="s">
        <v>511</v>
      </c>
      <c r="J51" s="33" t="s">
        <v>504</v>
      </c>
      <c r="K51" s="33" t="s">
        <v>562</v>
      </c>
      <c r="L51" s="33">
        <v>7</v>
      </c>
      <c r="M51" s="81">
        <v>43568</v>
      </c>
      <c r="N51" s="33" t="s">
        <v>563</v>
      </c>
      <c r="O51" s="62">
        <v>210</v>
      </c>
      <c r="P51" s="78" t="s">
        <v>590</v>
      </c>
      <c r="Q51" s="64">
        <f t="shared" si="11"/>
        <v>70</v>
      </c>
      <c r="R51" s="65" t="b">
        <f>ISERROR(VLOOKUP(P51,P$1:P50,1,FALSE))</f>
        <v>1</v>
      </c>
      <c r="S51" s="33" t="str">
        <f t="shared" si="12"/>
        <v>M83W</v>
      </c>
      <c r="T51" s="65" t="str">
        <f t="shared" si="13"/>
        <v>CM1</v>
      </c>
      <c r="U51" s="35" t="s">
        <v>455</v>
      </c>
      <c r="V51" s="35" t="s">
        <v>455</v>
      </c>
      <c r="W51" s="36" t="s">
        <v>552</v>
      </c>
      <c r="X51" s="36" t="s">
        <v>555</v>
      </c>
      <c r="Y51" s="36" t="s">
        <v>555</v>
      </c>
      <c r="Z51" s="36" t="s">
        <v>555</v>
      </c>
      <c r="AA51" s="36" t="s">
        <v>555</v>
      </c>
      <c r="AB51" s="36" t="s">
        <v>555</v>
      </c>
      <c r="AC51" s="36" t="s">
        <v>555</v>
      </c>
      <c r="AD51" s="36" t="s">
        <v>555</v>
      </c>
      <c r="AE51" s="36" t="s">
        <v>555</v>
      </c>
      <c r="AF51" s="36" t="s">
        <v>555</v>
      </c>
      <c r="AG51" s="36" t="s">
        <v>555</v>
      </c>
      <c r="AH51" s="36" t="s">
        <v>555</v>
      </c>
      <c r="AI51" s="36" t="s">
        <v>555</v>
      </c>
      <c r="AJ51" s="36" t="s">
        <v>555</v>
      </c>
      <c r="AK51" s="36" t="s">
        <v>555</v>
      </c>
      <c r="AL51" s="36" t="s">
        <v>555</v>
      </c>
      <c r="AM51" s="36" t="s">
        <v>414</v>
      </c>
      <c r="AN51" s="36" t="s">
        <v>555</v>
      </c>
      <c r="AO51" s="36" t="s">
        <v>555</v>
      </c>
      <c r="AP51" s="36" t="s">
        <v>555</v>
      </c>
      <c r="AQ51" s="48" t="str">
        <f t="shared" si="10"/>
        <v>Fail</v>
      </c>
      <c r="AR51" s="48"/>
      <c r="AS51" s="36"/>
    </row>
    <row r="52" spans="1:45">
      <c r="A52" s="62">
        <v>50</v>
      </c>
      <c r="B52" s="80">
        <v>43572</v>
      </c>
      <c r="C52" s="80">
        <v>43573</v>
      </c>
      <c r="D52" s="33" t="s">
        <v>558</v>
      </c>
      <c r="E52" s="74" t="s">
        <v>757</v>
      </c>
      <c r="F52" s="33" t="s">
        <v>557</v>
      </c>
      <c r="G52" s="33" t="s">
        <v>559</v>
      </c>
      <c r="H52" s="66" t="str">
        <f>IF(P52="","",VLOOKUP(S52,不良中英對比!$M$2:$N$14,2,0))</f>
        <v>Black</v>
      </c>
      <c r="I52" s="33" t="s">
        <v>511</v>
      </c>
      <c r="J52" s="33" t="s">
        <v>504</v>
      </c>
      <c r="K52" s="33" t="s">
        <v>562</v>
      </c>
      <c r="L52" s="33">
        <v>7</v>
      </c>
      <c r="M52" s="81">
        <v>43568</v>
      </c>
      <c r="N52" s="33" t="s">
        <v>563</v>
      </c>
      <c r="O52" s="62">
        <v>210</v>
      </c>
      <c r="P52" s="78" t="s">
        <v>591</v>
      </c>
      <c r="Q52" s="64">
        <f t="shared" si="11"/>
        <v>70</v>
      </c>
      <c r="R52" s="65" t="b">
        <f>ISERROR(VLOOKUP(P52,P$1:P51,1,FALSE))</f>
        <v>1</v>
      </c>
      <c r="S52" s="33" t="str">
        <f t="shared" si="12"/>
        <v>M83W</v>
      </c>
      <c r="T52" s="65" t="str">
        <f t="shared" si="13"/>
        <v>CM1</v>
      </c>
      <c r="U52" s="35" t="s">
        <v>455</v>
      </c>
      <c r="V52" s="35" t="s">
        <v>455</v>
      </c>
      <c r="W52" s="36" t="s">
        <v>552</v>
      </c>
      <c r="X52" s="36" t="s">
        <v>555</v>
      </c>
      <c r="Y52" s="36" t="s">
        <v>555</v>
      </c>
      <c r="Z52" s="36" t="s">
        <v>555</v>
      </c>
      <c r="AA52" s="36" t="s">
        <v>555</v>
      </c>
      <c r="AB52" s="36" t="s">
        <v>555</v>
      </c>
      <c r="AC52" s="36" t="s">
        <v>555</v>
      </c>
      <c r="AD52" s="36" t="s">
        <v>555</v>
      </c>
      <c r="AE52" s="36" t="s">
        <v>555</v>
      </c>
      <c r="AF52" s="36" t="s">
        <v>555</v>
      </c>
      <c r="AG52" s="36" t="s">
        <v>555</v>
      </c>
      <c r="AH52" s="36" t="s">
        <v>555</v>
      </c>
      <c r="AI52" s="36" t="s">
        <v>555</v>
      </c>
      <c r="AJ52" s="36" t="s">
        <v>555</v>
      </c>
      <c r="AK52" s="36" t="s">
        <v>555</v>
      </c>
      <c r="AL52" s="36" t="s">
        <v>555</v>
      </c>
      <c r="AM52" s="36" t="s">
        <v>414</v>
      </c>
      <c r="AN52" s="36" t="s">
        <v>555</v>
      </c>
      <c r="AO52" s="36" t="s">
        <v>555</v>
      </c>
      <c r="AP52" s="36" t="s">
        <v>555</v>
      </c>
      <c r="AQ52" s="48" t="str">
        <f t="shared" si="10"/>
        <v>Fail</v>
      </c>
      <c r="AR52" s="48"/>
      <c r="AS52" s="36"/>
    </row>
    <row r="53" spans="1:45">
      <c r="A53" s="62">
        <v>51</v>
      </c>
      <c r="B53" s="80">
        <v>43572</v>
      </c>
      <c r="C53" s="80">
        <v>43573</v>
      </c>
      <c r="D53" s="33" t="s">
        <v>558</v>
      </c>
      <c r="E53" s="74" t="s">
        <v>757</v>
      </c>
      <c r="F53" s="33" t="s">
        <v>557</v>
      </c>
      <c r="G53" s="33" t="s">
        <v>559</v>
      </c>
      <c r="H53" s="66" t="str">
        <f>IF(P53="","",VLOOKUP(S53,不良中英對比!$M$2:$N$14,2,0))</f>
        <v>Black</v>
      </c>
      <c r="I53" s="33" t="s">
        <v>511</v>
      </c>
      <c r="J53" s="33" t="s">
        <v>504</v>
      </c>
      <c r="K53" s="33" t="s">
        <v>562</v>
      </c>
      <c r="L53" s="33">
        <v>7</v>
      </c>
      <c r="M53" s="81">
        <v>43568</v>
      </c>
      <c r="N53" s="33" t="s">
        <v>563</v>
      </c>
      <c r="O53" s="62">
        <v>210</v>
      </c>
      <c r="P53" s="78" t="s">
        <v>592</v>
      </c>
      <c r="Q53" s="64">
        <f t="shared" si="11"/>
        <v>70</v>
      </c>
      <c r="R53" s="65" t="b">
        <f>ISERROR(VLOOKUP(P53,P$1:P52,1,FALSE))</f>
        <v>1</v>
      </c>
      <c r="S53" s="33" t="str">
        <f t="shared" si="12"/>
        <v>M83W</v>
      </c>
      <c r="T53" s="65" t="str">
        <f t="shared" si="13"/>
        <v>CM1</v>
      </c>
      <c r="U53" s="35" t="s">
        <v>455</v>
      </c>
      <c r="V53" s="35" t="s">
        <v>455</v>
      </c>
      <c r="W53" s="36" t="s">
        <v>552</v>
      </c>
      <c r="X53" s="36" t="s">
        <v>555</v>
      </c>
      <c r="Y53" s="36" t="s">
        <v>555</v>
      </c>
      <c r="Z53" s="36" t="s">
        <v>555</v>
      </c>
      <c r="AA53" s="36" t="s">
        <v>555</v>
      </c>
      <c r="AB53" s="36" t="s">
        <v>555</v>
      </c>
      <c r="AC53" s="36" t="s">
        <v>555</v>
      </c>
      <c r="AD53" s="36" t="s">
        <v>555</v>
      </c>
      <c r="AE53" s="36" t="s">
        <v>555</v>
      </c>
      <c r="AF53" s="36" t="s">
        <v>555</v>
      </c>
      <c r="AG53" s="36" t="s">
        <v>555</v>
      </c>
      <c r="AH53" s="36" t="s">
        <v>555</v>
      </c>
      <c r="AI53" s="36" t="s">
        <v>555</v>
      </c>
      <c r="AJ53" s="36" t="s">
        <v>555</v>
      </c>
      <c r="AK53" s="36" t="s">
        <v>555</v>
      </c>
      <c r="AL53" s="36" t="s">
        <v>555</v>
      </c>
      <c r="AM53" s="36" t="s">
        <v>414</v>
      </c>
      <c r="AN53" s="36" t="s">
        <v>555</v>
      </c>
      <c r="AO53" s="36" t="s">
        <v>555</v>
      </c>
      <c r="AP53" s="36" t="s">
        <v>555</v>
      </c>
      <c r="AQ53" s="48" t="str">
        <f t="shared" si="10"/>
        <v>Fail</v>
      </c>
      <c r="AR53" s="48"/>
      <c r="AS53" s="36"/>
    </row>
    <row r="54" spans="1:45">
      <c r="A54" s="62">
        <v>52</v>
      </c>
      <c r="B54" s="80">
        <v>43572</v>
      </c>
      <c r="C54" s="80">
        <v>43573</v>
      </c>
      <c r="D54" s="33" t="s">
        <v>558</v>
      </c>
      <c r="E54" s="74" t="s">
        <v>757</v>
      </c>
      <c r="F54" s="33" t="s">
        <v>557</v>
      </c>
      <c r="G54" s="33" t="s">
        <v>559</v>
      </c>
      <c r="H54" s="66" t="str">
        <f>IF(P54="","",VLOOKUP(S54,不良中英對比!$M$2:$N$14,2,0))</f>
        <v>Black</v>
      </c>
      <c r="I54" s="33" t="s">
        <v>511</v>
      </c>
      <c r="J54" s="33" t="s">
        <v>504</v>
      </c>
      <c r="K54" s="33" t="s">
        <v>562</v>
      </c>
      <c r="L54" s="33">
        <v>7</v>
      </c>
      <c r="M54" s="81">
        <v>43568</v>
      </c>
      <c r="N54" s="33" t="s">
        <v>563</v>
      </c>
      <c r="O54" s="62">
        <v>210</v>
      </c>
      <c r="P54" s="78" t="s">
        <v>593</v>
      </c>
      <c r="Q54" s="64">
        <f t="shared" si="11"/>
        <v>70</v>
      </c>
      <c r="R54" s="65" t="b">
        <f>ISERROR(VLOOKUP(P54,P$1:P53,1,FALSE))</f>
        <v>1</v>
      </c>
      <c r="S54" s="33" t="str">
        <f t="shared" si="12"/>
        <v>M83W</v>
      </c>
      <c r="T54" s="65" t="str">
        <f t="shared" si="13"/>
        <v>CM1</v>
      </c>
      <c r="U54" s="35" t="s">
        <v>455</v>
      </c>
      <c r="V54" s="35" t="s">
        <v>455</v>
      </c>
      <c r="W54" s="36" t="s">
        <v>552</v>
      </c>
      <c r="X54" s="36" t="s">
        <v>555</v>
      </c>
      <c r="Y54" s="36" t="s">
        <v>555</v>
      </c>
      <c r="Z54" s="36" t="s">
        <v>555</v>
      </c>
      <c r="AA54" s="36" t="s">
        <v>555</v>
      </c>
      <c r="AB54" s="36" t="s">
        <v>555</v>
      </c>
      <c r="AC54" s="36" t="s">
        <v>555</v>
      </c>
      <c r="AD54" s="36" t="s">
        <v>555</v>
      </c>
      <c r="AE54" s="36" t="s">
        <v>555</v>
      </c>
      <c r="AF54" s="36" t="s">
        <v>555</v>
      </c>
      <c r="AG54" s="36" t="s">
        <v>555</v>
      </c>
      <c r="AH54" s="36" t="s">
        <v>555</v>
      </c>
      <c r="AI54" s="36" t="s">
        <v>555</v>
      </c>
      <c r="AJ54" s="36" t="s">
        <v>555</v>
      </c>
      <c r="AK54" s="36" t="s">
        <v>555</v>
      </c>
      <c r="AL54" s="36" t="s">
        <v>555</v>
      </c>
      <c r="AM54" s="36" t="s">
        <v>414</v>
      </c>
      <c r="AN54" s="36" t="s">
        <v>555</v>
      </c>
      <c r="AO54" s="36" t="s">
        <v>555</v>
      </c>
      <c r="AP54" s="36" t="s">
        <v>555</v>
      </c>
      <c r="AQ54" s="48" t="str">
        <f t="shared" si="10"/>
        <v>Fail</v>
      </c>
      <c r="AR54" s="48"/>
      <c r="AS54" s="36"/>
    </row>
    <row r="55" spans="1:45">
      <c r="A55" s="62">
        <v>53</v>
      </c>
      <c r="B55" s="80">
        <v>43572</v>
      </c>
      <c r="C55" s="80">
        <v>43573</v>
      </c>
      <c r="D55" s="33" t="s">
        <v>558</v>
      </c>
      <c r="E55" s="74" t="s">
        <v>757</v>
      </c>
      <c r="F55" s="33" t="s">
        <v>557</v>
      </c>
      <c r="G55" s="33" t="s">
        <v>559</v>
      </c>
      <c r="H55" s="66" t="str">
        <f>IF(P55="","",VLOOKUP(S55,不良中英對比!$M$2:$N$14,2,0))</f>
        <v>Black</v>
      </c>
      <c r="I55" s="33" t="s">
        <v>511</v>
      </c>
      <c r="J55" s="33" t="s">
        <v>504</v>
      </c>
      <c r="K55" s="33" t="s">
        <v>562</v>
      </c>
      <c r="L55" s="33">
        <v>7</v>
      </c>
      <c r="M55" s="81">
        <v>43568</v>
      </c>
      <c r="N55" s="33" t="s">
        <v>563</v>
      </c>
      <c r="O55" s="62">
        <v>210</v>
      </c>
      <c r="P55" s="78" t="s">
        <v>594</v>
      </c>
      <c r="Q55" s="64">
        <f t="shared" si="11"/>
        <v>70</v>
      </c>
      <c r="R55" s="65" t="b">
        <f>ISERROR(VLOOKUP(P55,P$1:P54,1,FALSE))</f>
        <v>1</v>
      </c>
      <c r="S55" s="33" t="str">
        <f t="shared" si="12"/>
        <v>M83W</v>
      </c>
      <c r="T55" s="65" t="str">
        <f t="shared" si="13"/>
        <v>CM1</v>
      </c>
      <c r="U55" s="35" t="s">
        <v>455</v>
      </c>
      <c r="V55" s="35" t="s">
        <v>455</v>
      </c>
      <c r="W55" s="36" t="s">
        <v>552</v>
      </c>
      <c r="X55" s="36" t="s">
        <v>555</v>
      </c>
      <c r="Y55" s="36" t="s">
        <v>555</v>
      </c>
      <c r="Z55" s="36" t="s">
        <v>555</v>
      </c>
      <c r="AA55" s="36" t="s">
        <v>555</v>
      </c>
      <c r="AB55" s="36" t="s">
        <v>555</v>
      </c>
      <c r="AC55" s="36" t="s">
        <v>555</v>
      </c>
      <c r="AD55" s="36" t="s">
        <v>555</v>
      </c>
      <c r="AE55" s="36" t="s">
        <v>555</v>
      </c>
      <c r="AF55" s="36" t="s">
        <v>555</v>
      </c>
      <c r="AG55" s="36" t="s">
        <v>555</v>
      </c>
      <c r="AH55" s="36" t="s">
        <v>555</v>
      </c>
      <c r="AI55" s="36" t="s">
        <v>555</v>
      </c>
      <c r="AJ55" s="36" t="s">
        <v>555</v>
      </c>
      <c r="AK55" s="36" t="s">
        <v>555</v>
      </c>
      <c r="AL55" s="36" t="s">
        <v>555</v>
      </c>
      <c r="AM55" s="36" t="s">
        <v>414</v>
      </c>
      <c r="AN55" s="36" t="s">
        <v>555</v>
      </c>
      <c r="AO55" s="36" t="s">
        <v>555</v>
      </c>
      <c r="AP55" s="36" t="s">
        <v>555</v>
      </c>
      <c r="AQ55" s="48" t="str">
        <f t="shared" si="10"/>
        <v>Fail</v>
      </c>
      <c r="AR55" s="48"/>
      <c r="AS55" s="36"/>
    </row>
    <row r="56" spans="1:45">
      <c r="A56" s="62">
        <v>54</v>
      </c>
      <c r="B56" s="80">
        <v>43572</v>
      </c>
      <c r="C56" s="80">
        <v>43573</v>
      </c>
      <c r="D56" s="33" t="s">
        <v>558</v>
      </c>
      <c r="E56" s="74" t="s">
        <v>757</v>
      </c>
      <c r="F56" s="33" t="s">
        <v>557</v>
      </c>
      <c r="G56" s="33" t="s">
        <v>559</v>
      </c>
      <c r="H56" s="66" t="str">
        <f>IF(P56="","",VLOOKUP(S56,不良中英對比!$M$2:$N$14,2,0))</f>
        <v>Black</v>
      </c>
      <c r="I56" s="33" t="s">
        <v>511</v>
      </c>
      <c r="J56" s="33" t="s">
        <v>504</v>
      </c>
      <c r="K56" s="33" t="s">
        <v>562</v>
      </c>
      <c r="L56" s="33">
        <v>7</v>
      </c>
      <c r="M56" s="81">
        <v>43568</v>
      </c>
      <c r="N56" s="33" t="s">
        <v>563</v>
      </c>
      <c r="O56" s="62">
        <v>210</v>
      </c>
      <c r="P56" s="78" t="s">
        <v>595</v>
      </c>
      <c r="Q56" s="64">
        <f t="shared" si="11"/>
        <v>70</v>
      </c>
      <c r="R56" s="65" t="b">
        <f>ISERROR(VLOOKUP(P56,P$1:P55,1,FALSE))</f>
        <v>1</v>
      </c>
      <c r="S56" s="33" t="str">
        <f t="shared" si="12"/>
        <v>M83W</v>
      </c>
      <c r="T56" s="65" t="str">
        <f t="shared" si="13"/>
        <v>CM1</v>
      </c>
      <c r="U56" s="35" t="s">
        <v>455</v>
      </c>
      <c r="V56" s="35" t="s">
        <v>455</v>
      </c>
      <c r="W56" s="36" t="s">
        <v>552</v>
      </c>
      <c r="X56" s="36" t="s">
        <v>555</v>
      </c>
      <c r="Y56" s="36" t="s">
        <v>555</v>
      </c>
      <c r="Z56" s="36" t="s">
        <v>555</v>
      </c>
      <c r="AA56" s="36" t="s">
        <v>555</v>
      </c>
      <c r="AB56" s="36" t="s">
        <v>555</v>
      </c>
      <c r="AC56" s="36" t="s">
        <v>555</v>
      </c>
      <c r="AD56" s="36" t="s">
        <v>555</v>
      </c>
      <c r="AE56" s="36" t="s">
        <v>555</v>
      </c>
      <c r="AF56" s="36" t="s">
        <v>555</v>
      </c>
      <c r="AG56" s="36" t="s">
        <v>555</v>
      </c>
      <c r="AH56" s="36" t="s">
        <v>555</v>
      </c>
      <c r="AI56" s="36" t="s">
        <v>555</v>
      </c>
      <c r="AJ56" s="36" t="s">
        <v>555</v>
      </c>
      <c r="AK56" s="36" t="s">
        <v>555</v>
      </c>
      <c r="AL56" s="36" t="s">
        <v>555</v>
      </c>
      <c r="AM56" s="36" t="s">
        <v>414</v>
      </c>
      <c r="AN56" s="36" t="s">
        <v>555</v>
      </c>
      <c r="AO56" s="36" t="s">
        <v>555</v>
      </c>
      <c r="AP56" s="36" t="s">
        <v>555</v>
      </c>
      <c r="AQ56" s="48" t="str">
        <f t="shared" si="10"/>
        <v>Fail</v>
      </c>
      <c r="AR56" s="48"/>
      <c r="AS56" s="36"/>
    </row>
    <row r="57" spans="1:45">
      <c r="A57" s="62">
        <v>55</v>
      </c>
      <c r="B57" s="80">
        <v>43572</v>
      </c>
      <c r="C57" s="80">
        <v>43573</v>
      </c>
      <c r="D57" s="33" t="s">
        <v>558</v>
      </c>
      <c r="E57" s="74" t="s">
        <v>757</v>
      </c>
      <c r="F57" s="33" t="s">
        <v>557</v>
      </c>
      <c r="G57" s="33" t="s">
        <v>559</v>
      </c>
      <c r="H57" s="66" t="str">
        <f>IF(P57="","",VLOOKUP(S57,不良中英對比!$M$2:$N$14,2,0))</f>
        <v>Black</v>
      </c>
      <c r="I57" s="33" t="s">
        <v>511</v>
      </c>
      <c r="J57" s="33" t="s">
        <v>504</v>
      </c>
      <c r="K57" s="33" t="s">
        <v>562</v>
      </c>
      <c r="L57" s="33">
        <v>7</v>
      </c>
      <c r="M57" s="81">
        <v>43568</v>
      </c>
      <c r="N57" s="33" t="s">
        <v>563</v>
      </c>
      <c r="O57" s="62">
        <v>210</v>
      </c>
      <c r="P57" s="78" t="s">
        <v>596</v>
      </c>
      <c r="Q57" s="64">
        <f t="shared" si="11"/>
        <v>70</v>
      </c>
      <c r="R57" s="65" t="b">
        <f>ISERROR(VLOOKUP(P57,P$1:P56,1,FALSE))</f>
        <v>1</v>
      </c>
      <c r="S57" s="33" t="str">
        <f t="shared" si="12"/>
        <v>M83W</v>
      </c>
      <c r="T57" s="65" t="str">
        <f t="shared" si="13"/>
        <v>CM1</v>
      </c>
      <c r="U57" s="35" t="s">
        <v>455</v>
      </c>
      <c r="V57" s="35" t="s">
        <v>455</v>
      </c>
      <c r="W57" s="36" t="s">
        <v>552</v>
      </c>
      <c r="X57" s="36" t="s">
        <v>555</v>
      </c>
      <c r="Y57" s="36" t="s">
        <v>555</v>
      </c>
      <c r="Z57" s="36" t="s">
        <v>555</v>
      </c>
      <c r="AA57" s="36" t="s">
        <v>555</v>
      </c>
      <c r="AB57" s="36" t="s">
        <v>555</v>
      </c>
      <c r="AC57" s="36" t="s">
        <v>555</v>
      </c>
      <c r="AD57" s="36" t="s">
        <v>555</v>
      </c>
      <c r="AE57" s="36" t="s">
        <v>555</v>
      </c>
      <c r="AF57" s="36" t="s">
        <v>555</v>
      </c>
      <c r="AG57" s="36" t="s">
        <v>555</v>
      </c>
      <c r="AH57" s="36" t="s">
        <v>555</v>
      </c>
      <c r="AI57" s="36" t="s">
        <v>555</v>
      </c>
      <c r="AJ57" s="36" t="s">
        <v>555</v>
      </c>
      <c r="AK57" s="36" t="s">
        <v>555</v>
      </c>
      <c r="AL57" s="36" t="s">
        <v>555</v>
      </c>
      <c r="AM57" s="36" t="s">
        <v>414</v>
      </c>
      <c r="AN57" s="36" t="s">
        <v>555</v>
      </c>
      <c r="AO57" s="36" t="s">
        <v>555</v>
      </c>
      <c r="AP57" s="36" t="s">
        <v>555</v>
      </c>
      <c r="AQ57" s="48" t="str">
        <f t="shared" si="10"/>
        <v>Fail</v>
      </c>
      <c r="AR57" s="48"/>
      <c r="AS57" s="36"/>
    </row>
    <row r="58" spans="1:45">
      <c r="A58" s="62">
        <v>56</v>
      </c>
      <c r="B58" s="80">
        <v>43572</v>
      </c>
      <c r="C58" s="80">
        <v>43573</v>
      </c>
      <c r="D58" s="33" t="s">
        <v>558</v>
      </c>
      <c r="E58" s="74" t="s">
        <v>757</v>
      </c>
      <c r="F58" s="33" t="s">
        <v>557</v>
      </c>
      <c r="G58" s="33" t="s">
        <v>559</v>
      </c>
      <c r="H58" s="66" t="str">
        <f>IF(P58="","",VLOOKUP(S58,不良中英對比!$M$2:$N$14,2,0))</f>
        <v>Black</v>
      </c>
      <c r="I58" s="33" t="s">
        <v>511</v>
      </c>
      <c r="J58" s="33" t="s">
        <v>504</v>
      </c>
      <c r="K58" s="33" t="s">
        <v>562</v>
      </c>
      <c r="L58" s="33">
        <v>7</v>
      </c>
      <c r="M58" s="81">
        <v>43568</v>
      </c>
      <c r="N58" s="33" t="s">
        <v>563</v>
      </c>
      <c r="O58" s="62">
        <v>210</v>
      </c>
      <c r="P58" s="78" t="s">
        <v>597</v>
      </c>
      <c r="Q58" s="64">
        <f t="shared" si="11"/>
        <v>70</v>
      </c>
      <c r="R58" s="65" t="b">
        <f>ISERROR(VLOOKUP(P58,P$1:P57,1,FALSE))</f>
        <v>1</v>
      </c>
      <c r="S58" s="33" t="str">
        <f t="shared" si="12"/>
        <v>M83W</v>
      </c>
      <c r="T58" s="65" t="str">
        <f t="shared" si="13"/>
        <v>CM1</v>
      </c>
      <c r="U58" s="35" t="s">
        <v>455</v>
      </c>
      <c r="V58" s="35" t="s">
        <v>455</v>
      </c>
      <c r="W58" s="36" t="s">
        <v>552</v>
      </c>
      <c r="X58" s="36" t="s">
        <v>555</v>
      </c>
      <c r="Y58" s="36" t="s">
        <v>555</v>
      </c>
      <c r="Z58" s="36" t="s">
        <v>555</v>
      </c>
      <c r="AA58" s="36" t="s">
        <v>555</v>
      </c>
      <c r="AB58" s="36" t="s">
        <v>555</v>
      </c>
      <c r="AC58" s="36" t="s">
        <v>555</v>
      </c>
      <c r="AD58" s="36" t="s">
        <v>555</v>
      </c>
      <c r="AE58" s="36" t="s">
        <v>555</v>
      </c>
      <c r="AF58" s="36" t="s">
        <v>555</v>
      </c>
      <c r="AG58" s="36" t="s">
        <v>555</v>
      </c>
      <c r="AH58" s="36" t="s">
        <v>555</v>
      </c>
      <c r="AI58" s="36" t="s">
        <v>555</v>
      </c>
      <c r="AJ58" s="36" t="s">
        <v>555</v>
      </c>
      <c r="AK58" s="36" t="s">
        <v>555</v>
      </c>
      <c r="AL58" s="36" t="s">
        <v>555</v>
      </c>
      <c r="AM58" s="36" t="s">
        <v>414</v>
      </c>
      <c r="AN58" s="36" t="s">
        <v>555</v>
      </c>
      <c r="AO58" s="36" t="s">
        <v>555</v>
      </c>
      <c r="AP58" s="36" t="s">
        <v>555</v>
      </c>
      <c r="AQ58" s="48" t="str">
        <f t="shared" si="10"/>
        <v>Fail</v>
      </c>
      <c r="AR58" s="48"/>
      <c r="AS58" s="36"/>
    </row>
    <row r="59" spans="1:45">
      <c r="A59" s="62">
        <v>57</v>
      </c>
      <c r="B59" s="80">
        <v>43572</v>
      </c>
      <c r="C59" s="80">
        <v>43573</v>
      </c>
      <c r="D59" s="33" t="s">
        <v>558</v>
      </c>
      <c r="E59" s="74" t="s">
        <v>757</v>
      </c>
      <c r="F59" s="33" t="s">
        <v>557</v>
      </c>
      <c r="G59" s="33" t="s">
        <v>559</v>
      </c>
      <c r="H59" s="66" t="str">
        <f>IF(P59="","",VLOOKUP(S59,不良中英對比!$M$2:$N$14,2,0))</f>
        <v>Black</v>
      </c>
      <c r="I59" s="33" t="s">
        <v>511</v>
      </c>
      <c r="J59" s="33" t="s">
        <v>504</v>
      </c>
      <c r="K59" s="33" t="s">
        <v>562</v>
      </c>
      <c r="L59" s="33">
        <v>7</v>
      </c>
      <c r="M59" s="81">
        <v>43568</v>
      </c>
      <c r="N59" s="33" t="s">
        <v>563</v>
      </c>
      <c r="O59" s="62">
        <v>210</v>
      </c>
      <c r="P59" s="78" t="s">
        <v>598</v>
      </c>
      <c r="Q59" s="64">
        <f t="shared" si="11"/>
        <v>70</v>
      </c>
      <c r="R59" s="65" t="b">
        <f>ISERROR(VLOOKUP(P59,P$1:P58,1,FALSE))</f>
        <v>1</v>
      </c>
      <c r="S59" s="33" t="str">
        <f t="shared" si="12"/>
        <v>M83W</v>
      </c>
      <c r="T59" s="65" t="str">
        <f t="shared" si="13"/>
        <v>CM1</v>
      </c>
      <c r="U59" s="35" t="s">
        <v>455</v>
      </c>
      <c r="V59" s="35" t="s">
        <v>455</v>
      </c>
      <c r="W59" s="36" t="s">
        <v>552</v>
      </c>
      <c r="X59" s="36" t="s">
        <v>555</v>
      </c>
      <c r="Y59" s="36" t="s">
        <v>555</v>
      </c>
      <c r="Z59" s="36" t="s">
        <v>555</v>
      </c>
      <c r="AA59" s="36" t="s">
        <v>555</v>
      </c>
      <c r="AB59" s="36" t="s">
        <v>555</v>
      </c>
      <c r="AC59" s="36" t="s">
        <v>555</v>
      </c>
      <c r="AD59" s="36" t="s">
        <v>555</v>
      </c>
      <c r="AE59" s="36" t="s">
        <v>555</v>
      </c>
      <c r="AF59" s="36" t="s">
        <v>555</v>
      </c>
      <c r="AG59" s="36" t="s">
        <v>555</v>
      </c>
      <c r="AH59" s="36" t="s">
        <v>555</v>
      </c>
      <c r="AI59" s="36" t="s">
        <v>555</v>
      </c>
      <c r="AJ59" s="36" t="s">
        <v>555</v>
      </c>
      <c r="AK59" s="36" t="s">
        <v>555</v>
      </c>
      <c r="AL59" s="36" t="s">
        <v>555</v>
      </c>
      <c r="AM59" s="36" t="s">
        <v>414</v>
      </c>
      <c r="AN59" s="36" t="s">
        <v>555</v>
      </c>
      <c r="AO59" s="36" t="s">
        <v>555</v>
      </c>
      <c r="AP59" s="36" t="s">
        <v>555</v>
      </c>
      <c r="AQ59" s="48" t="str">
        <f t="shared" si="10"/>
        <v>Fail</v>
      </c>
      <c r="AR59" s="48"/>
      <c r="AS59" s="36"/>
    </row>
    <row r="60" spans="1:45">
      <c r="A60" s="62">
        <v>58</v>
      </c>
      <c r="B60" s="80">
        <v>43572</v>
      </c>
      <c r="C60" s="80">
        <v>43573</v>
      </c>
      <c r="D60" s="33" t="s">
        <v>558</v>
      </c>
      <c r="E60" s="74" t="s">
        <v>757</v>
      </c>
      <c r="F60" s="33" t="s">
        <v>557</v>
      </c>
      <c r="G60" s="33" t="s">
        <v>559</v>
      </c>
      <c r="H60" s="66" t="str">
        <f>IF(P60="","",VLOOKUP(S60,不良中英對比!$M$2:$N$14,2,0))</f>
        <v>Black</v>
      </c>
      <c r="I60" s="33" t="s">
        <v>511</v>
      </c>
      <c r="J60" s="33" t="s">
        <v>504</v>
      </c>
      <c r="K60" s="33" t="s">
        <v>562</v>
      </c>
      <c r="L60" s="33">
        <v>7</v>
      </c>
      <c r="M60" s="81">
        <v>43568</v>
      </c>
      <c r="N60" s="33" t="s">
        <v>563</v>
      </c>
      <c r="O60" s="62">
        <v>210</v>
      </c>
      <c r="P60" s="78" t="s">
        <v>599</v>
      </c>
      <c r="Q60" s="64">
        <f t="shared" si="11"/>
        <v>70</v>
      </c>
      <c r="R60" s="65" t="b">
        <f>ISERROR(VLOOKUP(P60,P$1:P59,1,FALSE))</f>
        <v>1</v>
      </c>
      <c r="S60" s="33" t="str">
        <f t="shared" si="12"/>
        <v>M83W</v>
      </c>
      <c r="T60" s="65" t="str">
        <f t="shared" si="13"/>
        <v>CM1</v>
      </c>
      <c r="U60" s="35" t="s">
        <v>455</v>
      </c>
      <c r="V60" s="35" t="s">
        <v>455</v>
      </c>
      <c r="W60" s="36" t="s">
        <v>552</v>
      </c>
      <c r="X60" s="36" t="s">
        <v>555</v>
      </c>
      <c r="Y60" s="36" t="s">
        <v>555</v>
      </c>
      <c r="Z60" s="36" t="s">
        <v>555</v>
      </c>
      <c r="AA60" s="36" t="s">
        <v>555</v>
      </c>
      <c r="AB60" s="36" t="s">
        <v>555</v>
      </c>
      <c r="AC60" s="36" t="s">
        <v>555</v>
      </c>
      <c r="AD60" s="36" t="s">
        <v>555</v>
      </c>
      <c r="AE60" s="36" t="s">
        <v>555</v>
      </c>
      <c r="AF60" s="36" t="s">
        <v>555</v>
      </c>
      <c r="AG60" s="36" t="s">
        <v>555</v>
      </c>
      <c r="AH60" s="36" t="s">
        <v>555</v>
      </c>
      <c r="AI60" s="36" t="s">
        <v>555</v>
      </c>
      <c r="AJ60" s="36" t="s">
        <v>555</v>
      </c>
      <c r="AK60" s="36" t="s">
        <v>555</v>
      </c>
      <c r="AL60" s="36" t="s">
        <v>555</v>
      </c>
      <c r="AM60" s="36" t="s">
        <v>414</v>
      </c>
      <c r="AN60" s="36" t="s">
        <v>555</v>
      </c>
      <c r="AO60" s="36" t="s">
        <v>555</v>
      </c>
      <c r="AP60" s="36" t="s">
        <v>555</v>
      </c>
      <c r="AQ60" s="48" t="str">
        <f t="shared" si="10"/>
        <v>Fail</v>
      </c>
      <c r="AR60" s="48"/>
      <c r="AS60" s="36"/>
    </row>
    <row r="61" spans="1:45">
      <c r="A61" s="62">
        <v>59</v>
      </c>
      <c r="B61" s="80">
        <v>43572</v>
      </c>
      <c r="C61" s="80">
        <v>43573</v>
      </c>
      <c r="D61" s="33" t="s">
        <v>558</v>
      </c>
      <c r="E61" s="74" t="s">
        <v>757</v>
      </c>
      <c r="F61" s="33" t="s">
        <v>557</v>
      </c>
      <c r="G61" s="33" t="s">
        <v>559</v>
      </c>
      <c r="H61" s="66" t="str">
        <f>IF(P61="","",VLOOKUP(S61,不良中英對比!$M$2:$N$14,2,0))</f>
        <v>Black</v>
      </c>
      <c r="I61" s="33" t="s">
        <v>511</v>
      </c>
      <c r="J61" s="33" t="s">
        <v>504</v>
      </c>
      <c r="K61" s="33" t="s">
        <v>562</v>
      </c>
      <c r="L61" s="33">
        <v>7</v>
      </c>
      <c r="M61" s="81">
        <v>43568</v>
      </c>
      <c r="N61" s="33" t="s">
        <v>563</v>
      </c>
      <c r="O61" s="62">
        <v>210</v>
      </c>
      <c r="P61" s="78" t="s">
        <v>600</v>
      </c>
      <c r="Q61" s="64">
        <f t="shared" si="11"/>
        <v>70</v>
      </c>
      <c r="R61" s="65" t="b">
        <f>ISERROR(VLOOKUP(P61,P$1:P60,1,FALSE))</f>
        <v>1</v>
      </c>
      <c r="S61" s="33" t="str">
        <f t="shared" si="12"/>
        <v>M83W</v>
      </c>
      <c r="T61" s="65" t="str">
        <f t="shared" si="13"/>
        <v>CM1</v>
      </c>
      <c r="U61" s="35" t="s">
        <v>455</v>
      </c>
      <c r="V61" s="35" t="s">
        <v>455</v>
      </c>
      <c r="W61" s="36" t="s">
        <v>552</v>
      </c>
      <c r="X61" s="36" t="s">
        <v>555</v>
      </c>
      <c r="Y61" s="36" t="s">
        <v>555</v>
      </c>
      <c r="Z61" s="36" t="s">
        <v>555</v>
      </c>
      <c r="AA61" s="36" t="s">
        <v>555</v>
      </c>
      <c r="AB61" s="36" t="s">
        <v>555</v>
      </c>
      <c r="AC61" s="36" t="s">
        <v>555</v>
      </c>
      <c r="AD61" s="36" t="s">
        <v>555</v>
      </c>
      <c r="AE61" s="36" t="s">
        <v>555</v>
      </c>
      <c r="AF61" s="36" t="s">
        <v>555</v>
      </c>
      <c r="AG61" s="36" t="s">
        <v>555</v>
      </c>
      <c r="AH61" s="36" t="s">
        <v>555</v>
      </c>
      <c r="AI61" s="36" t="s">
        <v>555</v>
      </c>
      <c r="AJ61" s="36" t="s">
        <v>555</v>
      </c>
      <c r="AK61" s="36" t="s">
        <v>555</v>
      </c>
      <c r="AL61" s="36" t="s">
        <v>555</v>
      </c>
      <c r="AM61" s="36" t="s">
        <v>414</v>
      </c>
      <c r="AN61" s="36" t="s">
        <v>555</v>
      </c>
      <c r="AO61" s="36" t="s">
        <v>555</v>
      </c>
      <c r="AP61" s="36" t="s">
        <v>555</v>
      </c>
      <c r="AQ61" s="48" t="str">
        <f t="shared" si="10"/>
        <v>Fail</v>
      </c>
      <c r="AR61" s="48"/>
      <c r="AS61" s="36"/>
    </row>
    <row r="62" spans="1:45">
      <c r="A62" s="62">
        <v>60</v>
      </c>
      <c r="B62" s="80">
        <v>43572</v>
      </c>
      <c r="C62" s="80">
        <v>43573</v>
      </c>
      <c r="D62" s="33" t="s">
        <v>558</v>
      </c>
      <c r="E62" s="74" t="s">
        <v>757</v>
      </c>
      <c r="F62" s="33" t="s">
        <v>557</v>
      </c>
      <c r="G62" s="33" t="s">
        <v>559</v>
      </c>
      <c r="H62" s="66" t="str">
        <f>IF(P62="","",VLOOKUP(S62,不良中英對比!$M$2:$N$14,2,0))</f>
        <v>Black</v>
      </c>
      <c r="I62" s="33" t="s">
        <v>511</v>
      </c>
      <c r="J62" s="33" t="s">
        <v>504</v>
      </c>
      <c r="K62" s="33" t="s">
        <v>562</v>
      </c>
      <c r="L62" s="33">
        <v>7</v>
      </c>
      <c r="M62" s="81">
        <v>43568</v>
      </c>
      <c r="N62" s="33" t="s">
        <v>563</v>
      </c>
      <c r="O62" s="62">
        <v>210</v>
      </c>
      <c r="P62" s="78" t="s">
        <v>601</v>
      </c>
      <c r="Q62" s="64">
        <f t="shared" si="11"/>
        <v>70</v>
      </c>
      <c r="R62" s="65" t="b">
        <f>ISERROR(VLOOKUP(P62,P$1:P61,1,FALSE))</f>
        <v>1</v>
      </c>
      <c r="S62" s="33" t="str">
        <f t="shared" si="12"/>
        <v>M83W</v>
      </c>
      <c r="T62" s="65" t="str">
        <f t="shared" si="13"/>
        <v>CM1</v>
      </c>
      <c r="U62" s="35" t="s">
        <v>455</v>
      </c>
      <c r="V62" s="35" t="s">
        <v>455</v>
      </c>
      <c r="W62" s="36" t="s">
        <v>552</v>
      </c>
      <c r="X62" s="36" t="s">
        <v>555</v>
      </c>
      <c r="Y62" s="36" t="s">
        <v>555</v>
      </c>
      <c r="Z62" s="36" t="s">
        <v>555</v>
      </c>
      <c r="AA62" s="36" t="s">
        <v>555</v>
      </c>
      <c r="AB62" s="36" t="s">
        <v>555</v>
      </c>
      <c r="AC62" s="36" t="s">
        <v>555</v>
      </c>
      <c r="AD62" s="36" t="s">
        <v>555</v>
      </c>
      <c r="AE62" s="36" t="s">
        <v>555</v>
      </c>
      <c r="AF62" s="36" t="s">
        <v>555</v>
      </c>
      <c r="AG62" s="36" t="s">
        <v>555</v>
      </c>
      <c r="AH62" s="36" t="s">
        <v>555</v>
      </c>
      <c r="AI62" s="36" t="s">
        <v>555</v>
      </c>
      <c r="AJ62" s="36" t="s">
        <v>555</v>
      </c>
      <c r="AK62" s="36" t="s">
        <v>555</v>
      </c>
      <c r="AL62" s="36" t="s">
        <v>555</v>
      </c>
      <c r="AM62" s="36" t="s">
        <v>414</v>
      </c>
      <c r="AN62" s="36" t="s">
        <v>555</v>
      </c>
      <c r="AO62" s="36" t="s">
        <v>555</v>
      </c>
      <c r="AP62" s="36" t="s">
        <v>555</v>
      </c>
      <c r="AQ62" s="48" t="str">
        <f t="shared" si="10"/>
        <v>Fail</v>
      </c>
      <c r="AR62" s="48"/>
      <c r="AS62" s="36"/>
    </row>
    <row r="63" spans="1:45">
      <c r="A63" s="62">
        <v>61</v>
      </c>
      <c r="B63" s="80">
        <v>43572</v>
      </c>
      <c r="C63" s="80">
        <v>43573</v>
      </c>
      <c r="D63" s="33" t="s">
        <v>558</v>
      </c>
      <c r="E63" s="74" t="s">
        <v>757</v>
      </c>
      <c r="F63" s="33" t="s">
        <v>557</v>
      </c>
      <c r="G63" s="33" t="s">
        <v>559</v>
      </c>
      <c r="H63" s="66" t="str">
        <f>IF(P63="","",VLOOKUP(S63,不良中英對比!$M$2:$N$14,2,0))</f>
        <v>Black</v>
      </c>
      <c r="I63" s="33" t="s">
        <v>511</v>
      </c>
      <c r="J63" s="33" t="s">
        <v>504</v>
      </c>
      <c r="K63" s="33" t="s">
        <v>562</v>
      </c>
      <c r="L63" s="33">
        <v>7</v>
      </c>
      <c r="M63" s="81">
        <v>43568</v>
      </c>
      <c r="N63" s="33" t="s">
        <v>563</v>
      </c>
      <c r="O63" s="62">
        <v>210</v>
      </c>
      <c r="P63" s="78" t="s">
        <v>602</v>
      </c>
      <c r="Q63" s="64">
        <f t="shared" si="11"/>
        <v>70</v>
      </c>
      <c r="R63" s="65" t="b">
        <f>ISERROR(VLOOKUP(P63,P$1:P62,1,FALSE))</f>
        <v>1</v>
      </c>
      <c r="S63" s="33" t="str">
        <f t="shared" si="12"/>
        <v>M83W</v>
      </c>
      <c r="T63" s="65" t="str">
        <f t="shared" si="13"/>
        <v>CM1</v>
      </c>
      <c r="U63" s="35" t="s">
        <v>455</v>
      </c>
      <c r="V63" s="35" t="s">
        <v>455</v>
      </c>
      <c r="W63" s="36" t="s">
        <v>552</v>
      </c>
      <c r="X63" s="36" t="s">
        <v>555</v>
      </c>
      <c r="Y63" s="36" t="s">
        <v>555</v>
      </c>
      <c r="Z63" s="36" t="s">
        <v>555</v>
      </c>
      <c r="AA63" s="36" t="s">
        <v>555</v>
      </c>
      <c r="AB63" s="36" t="s">
        <v>555</v>
      </c>
      <c r="AC63" s="36" t="s">
        <v>555</v>
      </c>
      <c r="AD63" s="36" t="s">
        <v>555</v>
      </c>
      <c r="AE63" s="36" t="s">
        <v>555</v>
      </c>
      <c r="AF63" s="36" t="s">
        <v>555</v>
      </c>
      <c r="AG63" s="36" t="s">
        <v>555</v>
      </c>
      <c r="AH63" s="36" t="s">
        <v>555</v>
      </c>
      <c r="AI63" s="36" t="s">
        <v>555</v>
      </c>
      <c r="AJ63" s="36" t="s">
        <v>555</v>
      </c>
      <c r="AK63" s="36" t="s">
        <v>555</v>
      </c>
      <c r="AL63" s="36" t="s">
        <v>555</v>
      </c>
      <c r="AM63" s="36" t="s">
        <v>414</v>
      </c>
      <c r="AN63" s="36" t="s">
        <v>555</v>
      </c>
      <c r="AO63" s="36" t="s">
        <v>555</v>
      </c>
      <c r="AP63" s="36" t="s">
        <v>555</v>
      </c>
      <c r="AQ63" s="48" t="str">
        <f t="shared" si="10"/>
        <v>Fail</v>
      </c>
      <c r="AR63" s="48"/>
      <c r="AS63" s="36"/>
    </row>
    <row r="64" spans="1:45">
      <c r="A64" s="62">
        <v>62</v>
      </c>
      <c r="B64" s="80">
        <v>43572</v>
      </c>
      <c r="C64" s="80">
        <v>43573</v>
      </c>
      <c r="D64" s="33" t="s">
        <v>558</v>
      </c>
      <c r="E64" s="74" t="s">
        <v>757</v>
      </c>
      <c r="F64" s="33" t="s">
        <v>557</v>
      </c>
      <c r="G64" s="33" t="s">
        <v>559</v>
      </c>
      <c r="H64" s="66" t="str">
        <f>IF(P64="","",VLOOKUP(S64,不良中英對比!$M$2:$N$14,2,0))</f>
        <v>Black</v>
      </c>
      <c r="I64" s="33" t="s">
        <v>511</v>
      </c>
      <c r="J64" s="33" t="s">
        <v>504</v>
      </c>
      <c r="K64" s="33" t="s">
        <v>562</v>
      </c>
      <c r="L64" s="33">
        <v>7</v>
      </c>
      <c r="M64" s="81">
        <v>43568</v>
      </c>
      <c r="N64" s="33" t="s">
        <v>563</v>
      </c>
      <c r="O64" s="62">
        <v>210</v>
      </c>
      <c r="P64" s="78" t="s">
        <v>603</v>
      </c>
      <c r="Q64" s="64">
        <f t="shared" si="11"/>
        <v>70</v>
      </c>
      <c r="R64" s="65" t="b">
        <f>ISERROR(VLOOKUP(P64,P$1:P63,1,FALSE))</f>
        <v>1</v>
      </c>
      <c r="S64" s="33" t="str">
        <f t="shared" si="12"/>
        <v>M83W</v>
      </c>
      <c r="T64" s="65" t="str">
        <f t="shared" si="13"/>
        <v>CM1</v>
      </c>
      <c r="U64" s="35" t="s">
        <v>455</v>
      </c>
      <c r="V64" s="35" t="s">
        <v>455</v>
      </c>
      <c r="W64" s="36" t="s">
        <v>552</v>
      </c>
      <c r="X64" s="36" t="s">
        <v>555</v>
      </c>
      <c r="Y64" s="36" t="s">
        <v>555</v>
      </c>
      <c r="Z64" s="36" t="s">
        <v>555</v>
      </c>
      <c r="AA64" s="36" t="s">
        <v>555</v>
      </c>
      <c r="AB64" s="36" t="s">
        <v>555</v>
      </c>
      <c r="AC64" s="36" t="s">
        <v>555</v>
      </c>
      <c r="AD64" s="36" t="s">
        <v>555</v>
      </c>
      <c r="AE64" s="36" t="s">
        <v>555</v>
      </c>
      <c r="AF64" s="36" t="s">
        <v>555</v>
      </c>
      <c r="AG64" s="36" t="s">
        <v>555</v>
      </c>
      <c r="AH64" s="36" t="s">
        <v>555</v>
      </c>
      <c r="AI64" s="36" t="s">
        <v>555</v>
      </c>
      <c r="AJ64" s="36" t="s">
        <v>555</v>
      </c>
      <c r="AK64" s="36" t="s">
        <v>555</v>
      </c>
      <c r="AL64" s="36" t="s">
        <v>555</v>
      </c>
      <c r="AM64" s="36" t="s">
        <v>414</v>
      </c>
      <c r="AN64" s="36" t="s">
        <v>555</v>
      </c>
      <c r="AO64" s="36" t="s">
        <v>555</v>
      </c>
      <c r="AP64" s="36" t="s">
        <v>555</v>
      </c>
      <c r="AQ64" s="48" t="str">
        <f t="shared" si="10"/>
        <v>Fail</v>
      </c>
      <c r="AR64" s="48"/>
      <c r="AS64" s="36"/>
    </row>
    <row r="65" spans="1:45">
      <c r="A65" s="62">
        <v>63</v>
      </c>
      <c r="B65" s="80">
        <v>43572</v>
      </c>
      <c r="C65" s="80">
        <v>43573</v>
      </c>
      <c r="D65" s="33" t="s">
        <v>558</v>
      </c>
      <c r="E65" s="74" t="s">
        <v>757</v>
      </c>
      <c r="F65" s="33" t="s">
        <v>557</v>
      </c>
      <c r="G65" s="33" t="s">
        <v>559</v>
      </c>
      <c r="H65" s="66" t="str">
        <f>IF(P65="","",VLOOKUP(S65,不良中英對比!$M$2:$N$14,2,0))</f>
        <v>Black</v>
      </c>
      <c r="I65" s="33" t="s">
        <v>511</v>
      </c>
      <c r="J65" s="33" t="s">
        <v>504</v>
      </c>
      <c r="K65" s="33" t="s">
        <v>562</v>
      </c>
      <c r="L65" s="33">
        <v>7</v>
      </c>
      <c r="M65" s="81">
        <v>43568</v>
      </c>
      <c r="N65" s="33" t="s">
        <v>563</v>
      </c>
      <c r="O65" s="62">
        <v>210</v>
      </c>
      <c r="P65" s="78" t="s">
        <v>604</v>
      </c>
      <c r="Q65" s="64">
        <f t="shared" si="11"/>
        <v>70</v>
      </c>
      <c r="R65" s="65" t="b">
        <f>ISERROR(VLOOKUP(P65,P$1:P64,1,FALSE))</f>
        <v>1</v>
      </c>
      <c r="S65" s="33" t="str">
        <f t="shared" si="12"/>
        <v>M83W</v>
      </c>
      <c r="T65" s="65" t="str">
        <f t="shared" si="13"/>
        <v>CM1</v>
      </c>
      <c r="U65" s="35" t="s">
        <v>455</v>
      </c>
      <c r="V65" s="35" t="s">
        <v>455</v>
      </c>
      <c r="W65" s="36" t="s">
        <v>552</v>
      </c>
      <c r="X65" s="36" t="s">
        <v>555</v>
      </c>
      <c r="Y65" s="36" t="s">
        <v>555</v>
      </c>
      <c r="Z65" s="36" t="s">
        <v>555</v>
      </c>
      <c r="AA65" s="36" t="s">
        <v>555</v>
      </c>
      <c r="AB65" s="36" t="s">
        <v>555</v>
      </c>
      <c r="AC65" s="36" t="s">
        <v>555</v>
      </c>
      <c r="AD65" s="36" t="s">
        <v>555</v>
      </c>
      <c r="AE65" s="36" t="s">
        <v>555</v>
      </c>
      <c r="AF65" s="36" t="s">
        <v>555</v>
      </c>
      <c r="AG65" s="36" t="s">
        <v>555</v>
      </c>
      <c r="AH65" s="36" t="s">
        <v>555</v>
      </c>
      <c r="AI65" s="36" t="s">
        <v>555</v>
      </c>
      <c r="AJ65" s="36" t="s">
        <v>555</v>
      </c>
      <c r="AK65" s="36" t="s">
        <v>555</v>
      </c>
      <c r="AL65" s="36" t="s">
        <v>555</v>
      </c>
      <c r="AM65" s="36" t="s">
        <v>414</v>
      </c>
      <c r="AN65" s="36" t="s">
        <v>555</v>
      </c>
      <c r="AO65" s="36" t="s">
        <v>555</v>
      </c>
      <c r="AP65" s="36" t="s">
        <v>555</v>
      </c>
      <c r="AQ65" s="48" t="str">
        <f t="shared" si="10"/>
        <v>Fail</v>
      </c>
      <c r="AR65" s="48"/>
      <c r="AS65" s="36"/>
    </row>
    <row r="66" spans="1:45">
      <c r="A66" s="62">
        <v>64</v>
      </c>
      <c r="B66" s="80">
        <v>43572</v>
      </c>
      <c r="C66" s="80">
        <v>43573</v>
      </c>
      <c r="D66" s="33" t="s">
        <v>558</v>
      </c>
      <c r="E66" s="74" t="s">
        <v>757</v>
      </c>
      <c r="F66" s="33" t="s">
        <v>557</v>
      </c>
      <c r="G66" s="33" t="s">
        <v>559</v>
      </c>
      <c r="H66" s="66" t="str">
        <f>IF(P66="","",VLOOKUP(S66,不良中英對比!$M$2:$N$14,2,0))</f>
        <v>Black</v>
      </c>
      <c r="I66" s="33" t="s">
        <v>511</v>
      </c>
      <c r="J66" s="33" t="s">
        <v>504</v>
      </c>
      <c r="K66" s="33" t="s">
        <v>562</v>
      </c>
      <c r="L66" s="33">
        <v>7</v>
      </c>
      <c r="M66" s="81">
        <v>43568</v>
      </c>
      <c r="N66" s="33" t="s">
        <v>563</v>
      </c>
      <c r="O66" s="62">
        <v>210</v>
      </c>
      <c r="P66" s="78" t="s">
        <v>605</v>
      </c>
      <c r="Q66" s="64">
        <f t="shared" si="11"/>
        <v>70</v>
      </c>
      <c r="R66" s="65" t="b">
        <f>ISERROR(VLOOKUP(P66,P$1:P65,1,FALSE))</f>
        <v>1</v>
      </c>
      <c r="S66" s="33" t="str">
        <f t="shared" si="12"/>
        <v>M83W</v>
      </c>
      <c r="T66" s="65" t="str">
        <f t="shared" si="13"/>
        <v>CM1</v>
      </c>
      <c r="U66" s="35" t="s">
        <v>455</v>
      </c>
      <c r="V66" s="35" t="s">
        <v>455</v>
      </c>
      <c r="W66" s="36" t="s">
        <v>552</v>
      </c>
      <c r="X66" s="36" t="s">
        <v>555</v>
      </c>
      <c r="Y66" s="36" t="s">
        <v>555</v>
      </c>
      <c r="Z66" s="36" t="s">
        <v>555</v>
      </c>
      <c r="AA66" s="36" t="s">
        <v>555</v>
      </c>
      <c r="AB66" s="36" t="s">
        <v>555</v>
      </c>
      <c r="AC66" s="36" t="s">
        <v>555</v>
      </c>
      <c r="AD66" s="36" t="s">
        <v>555</v>
      </c>
      <c r="AE66" s="36" t="s">
        <v>555</v>
      </c>
      <c r="AF66" s="36" t="s">
        <v>555</v>
      </c>
      <c r="AG66" s="36" t="s">
        <v>555</v>
      </c>
      <c r="AH66" s="36" t="s">
        <v>555</v>
      </c>
      <c r="AI66" s="36" t="s">
        <v>555</v>
      </c>
      <c r="AJ66" s="36" t="s">
        <v>555</v>
      </c>
      <c r="AK66" s="36" t="s">
        <v>555</v>
      </c>
      <c r="AL66" s="36" t="s">
        <v>555</v>
      </c>
      <c r="AM66" s="36" t="s">
        <v>414</v>
      </c>
      <c r="AN66" s="36" t="s">
        <v>555</v>
      </c>
      <c r="AO66" s="36" t="s">
        <v>555</v>
      </c>
      <c r="AP66" s="36" t="s">
        <v>555</v>
      </c>
      <c r="AQ66" s="48" t="str">
        <f t="shared" si="10"/>
        <v>Fail</v>
      </c>
      <c r="AR66" s="48"/>
      <c r="AS66" s="36"/>
    </row>
    <row r="67" spans="1:45">
      <c r="A67" s="62">
        <v>65</v>
      </c>
      <c r="B67" s="80">
        <v>43572</v>
      </c>
      <c r="C67" s="80">
        <v>43573</v>
      </c>
      <c r="D67" s="33" t="s">
        <v>558</v>
      </c>
      <c r="E67" s="74" t="s">
        <v>757</v>
      </c>
      <c r="F67" s="33" t="s">
        <v>557</v>
      </c>
      <c r="G67" s="33" t="s">
        <v>559</v>
      </c>
      <c r="H67" s="66" t="str">
        <f>IF(P67="","",VLOOKUP(S67,不良中英對比!$M$2:$N$14,2,0))</f>
        <v>Black</v>
      </c>
      <c r="I67" s="33" t="s">
        <v>511</v>
      </c>
      <c r="J67" s="33" t="s">
        <v>504</v>
      </c>
      <c r="K67" s="33" t="s">
        <v>562</v>
      </c>
      <c r="L67" s="33">
        <v>7</v>
      </c>
      <c r="M67" s="81">
        <v>43568</v>
      </c>
      <c r="N67" s="33" t="s">
        <v>563</v>
      </c>
      <c r="O67" s="62">
        <v>210</v>
      </c>
      <c r="P67" s="78" t="s">
        <v>606</v>
      </c>
      <c r="Q67" s="64">
        <f t="shared" si="11"/>
        <v>70</v>
      </c>
      <c r="R67" s="65" t="b">
        <f>ISERROR(VLOOKUP(P67,P$1:P66,1,FALSE))</f>
        <v>1</v>
      </c>
      <c r="S67" s="33" t="str">
        <f t="shared" si="12"/>
        <v>M83W</v>
      </c>
      <c r="T67" s="65" t="str">
        <f t="shared" si="13"/>
        <v>CM1</v>
      </c>
      <c r="U67" s="35" t="s">
        <v>455</v>
      </c>
      <c r="V67" s="35" t="s">
        <v>455</v>
      </c>
      <c r="W67" s="36" t="s">
        <v>552</v>
      </c>
      <c r="X67" s="36" t="s">
        <v>555</v>
      </c>
      <c r="Y67" s="36" t="s">
        <v>555</v>
      </c>
      <c r="Z67" s="36" t="s">
        <v>555</v>
      </c>
      <c r="AA67" s="36" t="s">
        <v>555</v>
      </c>
      <c r="AB67" s="36" t="s">
        <v>555</v>
      </c>
      <c r="AC67" s="36" t="s">
        <v>555</v>
      </c>
      <c r="AD67" s="36" t="s">
        <v>555</v>
      </c>
      <c r="AE67" s="36" t="s">
        <v>555</v>
      </c>
      <c r="AF67" s="36" t="s">
        <v>555</v>
      </c>
      <c r="AG67" s="36" t="s">
        <v>555</v>
      </c>
      <c r="AH67" s="36" t="s">
        <v>555</v>
      </c>
      <c r="AI67" s="36" t="s">
        <v>555</v>
      </c>
      <c r="AJ67" s="36" t="s">
        <v>555</v>
      </c>
      <c r="AK67" s="36" t="s">
        <v>555</v>
      </c>
      <c r="AL67" s="36" t="s">
        <v>555</v>
      </c>
      <c r="AM67" s="36" t="s">
        <v>414</v>
      </c>
      <c r="AN67" s="36" t="s">
        <v>555</v>
      </c>
      <c r="AO67" s="36" t="s">
        <v>555</v>
      </c>
      <c r="AP67" s="36" t="s">
        <v>555</v>
      </c>
      <c r="AQ67" s="48" t="str">
        <f t="shared" si="10"/>
        <v>Fail</v>
      </c>
      <c r="AR67" s="48"/>
      <c r="AS67" s="36"/>
    </row>
    <row r="68" spans="1:45">
      <c r="A68" s="62">
        <v>66</v>
      </c>
      <c r="B68" s="80">
        <v>43572</v>
      </c>
      <c r="C68" s="80">
        <v>43573</v>
      </c>
      <c r="D68" s="33" t="s">
        <v>558</v>
      </c>
      <c r="E68" s="74" t="s">
        <v>757</v>
      </c>
      <c r="F68" s="33" t="s">
        <v>557</v>
      </c>
      <c r="G68" s="33" t="s">
        <v>559</v>
      </c>
      <c r="H68" s="66" t="str">
        <f>IF(P68="","",VLOOKUP(S68,不良中英對比!$M$2:$N$14,2,0))</f>
        <v>Black</v>
      </c>
      <c r="I68" s="33" t="s">
        <v>511</v>
      </c>
      <c r="J68" s="33" t="s">
        <v>504</v>
      </c>
      <c r="K68" s="33" t="s">
        <v>562</v>
      </c>
      <c r="L68" s="33">
        <v>7</v>
      </c>
      <c r="M68" s="81">
        <v>43568</v>
      </c>
      <c r="N68" s="33" t="s">
        <v>563</v>
      </c>
      <c r="O68" s="62">
        <v>210</v>
      </c>
      <c r="P68" s="78" t="s">
        <v>607</v>
      </c>
      <c r="Q68" s="64">
        <f t="shared" si="11"/>
        <v>70</v>
      </c>
      <c r="R68" s="65" t="b">
        <f>ISERROR(VLOOKUP(P68,P$1:P67,1,FALSE))</f>
        <v>1</v>
      </c>
      <c r="S68" s="33" t="str">
        <f t="shared" si="12"/>
        <v>M83W</v>
      </c>
      <c r="T68" s="65" t="str">
        <f t="shared" si="13"/>
        <v>CM1</v>
      </c>
      <c r="U68" s="35" t="s">
        <v>455</v>
      </c>
      <c r="V68" s="35" t="s">
        <v>455</v>
      </c>
      <c r="W68" s="36" t="s">
        <v>552</v>
      </c>
      <c r="X68" s="36" t="s">
        <v>555</v>
      </c>
      <c r="Y68" s="36" t="s">
        <v>555</v>
      </c>
      <c r="Z68" s="36" t="s">
        <v>555</v>
      </c>
      <c r="AA68" s="36" t="s">
        <v>555</v>
      </c>
      <c r="AB68" s="36" t="s">
        <v>555</v>
      </c>
      <c r="AC68" s="36" t="s">
        <v>555</v>
      </c>
      <c r="AD68" s="36" t="s">
        <v>555</v>
      </c>
      <c r="AE68" s="36" t="s">
        <v>555</v>
      </c>
      <c r="AF68" s="36" t="s">
        <v>555</v>
      </c>
      <c r="AG68" s="36" t="s">
        <v>555</v>
      </c>
      <c r="AH68" s="36" t="s">
        <v>555</v>
      </c>
      <c r="AI68" s="36" t="s">
        <v>555</v>
      </c>
      <c r="AJ68" s="36" t="s">
        <v>555</v>
      </c>
      <c r="AK68" s="36" t="s">
        <v>555</v>
      </c>
      <c r="AL68" s="36" t="s">
        <v>555</v>
      </c>
      <c r="AM68" s="36" t="s">
        <v>414</v>
      </c>
      <c r="AN68" s="36" t="s">
        <v>555</v>
      </c>
      <c r="AO68" s="36" t="s">
        <v>555</v>
      </c>
      <c r="AP68" s="36" t="s">
        <v>555</v>
      </c>
      <c r="AQ68" s="48" t="str">
        <f t="shared" si="10"/>
        <v>Fail</v>
      </c>
      <c r="AR68" s="48"/>
      <c r="AS68" s="36"/>
    </row>
    <row r="69" spans="1:45">
      <c r="A69" s="62">
        <v>67</v>
      </c>
      <c r="B69" s="80">
        <v>43572</v>
      </c>
      <c r="C69" s="80">
        <v>43573</v>
      </c>
      <c r="D69" s="33" t="s">
        <v>558</v>
      </c>
      <c r="E69" s="74" t="s">
        <v>757</v>
      </c>
      <c r="F69" s="33" t="s">
        <v>557</v>
      </c>
      <c r="G69" s="33" t="s">
        <v>559</v>
      </c>
      <c r="H69" s="66" t="str">
        <f>IF(P69="","",VLOOKUP(S69,不良中英對比!$M$2:$N$14,2,0))</f>
        <v>Black</v>
      </c>
      <c r="I69" s="33" t="s">
        <v>511</v>
      </c>
      <c r="J69" s="33" t="s">
        <v>504</v>
      </c>
      <c r="K69" s="33" t="s">
        <v>562</v>
      </c>
      <c r="L69" s="33">
        <v>7</v>
      </c>
      <c r="M69" s="81">
        <v>43568</v>
      </c>
      <c r="N69" s="33" t="s">
        <v>563</v>
      </c>
      <c r="O69" s="62">
        <v>210</v>
      </c>
      <c r="P69" s="78" t="s">
        <v>608</v>
      </c>
      <c r="Q69" s="64">
        <f t="shared" si="11"/>
        <v>70</v>
      </c>
      <c r="R69" s="65" t="b">
        <f>ISERROR(VLOOKUP(P69,P$1:P68,1,FALSE))</f>
        <v>1</v>
      </c>
      <c r="S69" s="33" t="str">
        <f t="shared" si="12"/>
        <v>M83W</v>
      </c>
      <c r="T69" s="65" t="str">
        <f t="shared" si="13"/>
        <v>CM1</v>
      </c>
      <c r="U69" s="35" t="s">
        <v>455</v>
      </c>
      <c r="V69" s="35" t="s">
        <v>455</v>
      </c>
      <c r="W69" s="36" t="s">
        <v>552</v>
      </c>
      <c r="X69" s="36" t="s">
        <v>555</v>
      </c>
      <c r="Y69" s="36" t="s">
        <v>555</v>
      </c>
      <c r="Z69" s="36" t="s">
        <v>555</v>
      </c>
      <c r="AA69" s="36" t="s">
        <v>555</v>
      </c>
      <c r="AB69" s="36" t="s">
        <v>555</v>
      </c>
      <c r="AC69" s="36" t="s">
        <v>555</v>
      </c>
      <c r="AD69" s="36" t="s">
        <v>555</v>
      </c>
      <c r="AE69" s="36" t="s">
        <v>555</v>
      </c>
      <c r="AF69" s="36" t="s">
        <v>555</v>
      </c>
      <c r="AG69" s="36" t="s">
        <v>555</v>
      </c>
      <c r="AH69" s="36" t="s">
        <v>555</v>
      </c>
      <c r="AI69" s="36" t="s">
        <v>555</v>
      </c>
      <c r="AJ69" s="36" t="s">
        <v>555</v>
      </c>
      <c r="AK69" s="36" t="s">
        <v>555</v>
      </c>
      <c r="AL69" s="36" t="s">
        <v>555</v>
      </c>
      <c r="AM69" s="36" t="s">
        <v>414</v>
      </c>
      <c r="AN69" s="36" t="s">
        <v>555</v>
      </c>
      <c r="AO69" s="36" t="s">
        <v>555</v>
      </c>
      <c r="AP69" s="36" t="s">
        <v>555</v>
      </c>
      <c r="AQ69" s="48" t="str">
        <f t="shared" si="10"/>
        <v>Fail</v>
      </c>
      <c r="AR69" s="48"/>
      <c r="AS69" s="36"/>
    </row>
    <row r="70" spans="1:45">
      <c r="A70" s="62">
        <v>68</v>
      </c>
      <c r="B70" s="80">
        <v>43572</v>
      </c>
      <c r="C70" s="80">
        <v>43573</v>
      </c>
      <c r="D70" s="33" t="s">
        <v>558</v>
      </c>
      <c r="E70" s="74" t="s">
        <v>757</v>
      </c>
      <c r="F70" s="33" t="s">
        <v>557</v>
      </c>
      <c r="G70" s="33" t="s">
        <v>559</v>
      </c>
      <c r="H70" s="66" t="str">
        <f>IF(P70="","",VLOOKUP(S70,不良中英對比!$M$2:$N$14,2,0))</f>
        <v>Black</v>
      </c>
      <c r="I70" s="33" t="s">
        <v>511</v>
      </c>
      <c r="J70" s="33" t="s">
        <v>504</v>
      </c>
      <c r="K70" s="33" t="s">
        <v>562</v>
      </c>
      <c r="L70" s="33">
        <v>7</v>
      </c>
      <c r="M70" s="81">
        <v>43568</v>
      </c>
      <c r="N70" s="33" t="s">
        <v>563</v>
      </c>
      <c r="O70" s="62">
        <v>210</v>
      </c>
      <c r="P70" s="78" t="s">
        <v>609</v>
      </c>
      <c r="Q70" s="64">
        <f t="shared" si="11"/>
        <v>70</v>
      </c>
      <c r="R70" s="65" t="b">
        <f>ISERROR(VLOOKUP(P70,P$1:P69,1,FALSE))</f>
        <v>1</v>
      </c>
      <c r="S70" s="33" t="str">
        <f t="shared" si="12"/>
        <v>M83W</v>
      </c>
      <c r="T70" s="65" t="str">
        <f t="shared" si="13"/>
        <v>CM1</v>
      </c>
      <c r="U70" s="35" t="s">
        <v>455</v>
      </c>
      <c r="V70" s="35" t="s">
        <v>455</v>
      </c>
      <c r="W70" s="36" t="s">
        <v>552</v>
      </c>
      <c r="X70" s="36" t="s">
        <v>555</v>
      </c>
      <c r="Y70" s="36" t="s">
        <v>555</v>
      </c>
      <c r="Z70" s="36" t="s">
        <v>555</v>
      </c>
      <c r="AA70" s="36" t="s">
        <v>555</v>
      </c>
      <c r="AB70" s="36" t="s">
        <v>555</v>
      </c>
      <c r="AC70" s="36" t="s">
        <v>555</v>
      </c>
      <c r="AD70" s="36" t="s">
        <v>555</v>
      </c>
      <c r="AE70" s="36" t="s">
        <v>555</v>
      </c>
      <c r="AF70" s="36" t="s">
        <v>555</v>
      </c>
      <c r="AG70" s="36" t="s">
        <v>555</v>
      </c>
      <c r="AH70" s="36" t="s">
        <v>555</v>
      </c>
      <c r="AI70" s="36" t="s">
        <v>555</v>
      </c>
      <c r="AJ70" s="36" t="s">
        <v>555</v>
      </c>
      <c r="AK70" s="36" t="s">
        <v>555</v>
      </c>
      <c r="AL70" s="36" t="s">
        <v>555</v>
      </c>
      <c r="AM70" s="36" t="s">
        <v>414</v>
      </c>
      <c r="AN70" s="36" t="s">
        <v>555</v>
      </c>
      <c r="AO70" s="36" t="s">
        <v>555</v>
      </c>
      <c r="AP70" s="36" t="s">
        <v>555</v>
      </c>
      <c r="AQ70" s="48" t="str">
        <f t="shared" si="10"/>
        <v>Fail</v>
      </c>
      <c r="AR70" s="48"/>
      <c r="AS70" s="36"/>
    </row>
    <row r="71" spans="1:45">
      <c r="A71" s="62">
        <v>69</v>
      </c>
      <c r="B71" s="80">
        <v>43572</v>
      </c>
      <c r="C71" s="80">
        <v>43573</v>
      </c>
      <c r="D71" s="33" t="s">
        <v>558</v>
      </c>
      <c r="E71" s="74" t="s">
        <v>757</v>
      </c>
      <c r="F71" s="33" t="s">
        <v>557</v>
      </c>
      <c r="G71" s="33" t="s">
        <v>559</v>
      </c>
      <c r="H71" s="66" t="str">
        <f>IF(P71="","",VLOOKUP(S71,不良中英對比!$M$2:$N$14,2,0))</f>
        <v>Black</v>
      </c>
      <c r="I71" s="33" t="s">
        <v>511</v>
      </c>
      <c r="J71" s="33" t="s">
        <v>504</v>
      </c>
      <c r="K71" s="33" t="s">
        <v>562</v>
      </c>
      <c r="L71" s="33">
        <v>7</v>
      </c>
      <c r="M71" s="81">
        <v>43568</v>
      </c>
      <c r="N71" s="33" t="s">
        <v>563</v>
      </c>
      <c r="O71" s="62">
        <v>210</v>
      </c>
      <c r="P71" s="78" t="s">
        <v>610</v>
      </c>
      <c r="Q71" s="64">
        <f t="shared" si="11"/>
        <v>70</v>
      </c>
      <c r="R71" s="65" t="b">
        <f>ISERROR(VLOOKUP(P71,P$1:P70,1,FALSE))</f>
        <v>1</v>
      </c>
      <c r="S71" s="33" t="str">
        <f t="shared" si="12"/>
        <v>M83W</v>
      </c>
      <c r="T71" s="65" t="str">
        <f t="shared" si="13"/>
        <v>CM1</v>
      </c>
      <c r="U71" s="35" t="s">
        <v>455</v>
      </c>
      <c r="V71" s="35" t="s">
        <v>455</v>
      </c>
      <c r="W71" s="36" t="s">
        <v>552</v>
      </c>
      <c r="X71" s="36" t="s">
        <v>555</v>
      </c>
      <c r="Y71" s="36" t="s">
        <v>555</v>
      </c>
      <c r="Z71" s="36" t="s">
        <v>555</v>
      </c>
      <c r="AA71" s="36" t="s">
        <v>555</v>
      </c>
      <c r="AB71" s="36" t="s">
        <v>555</v>
      </c>
      <c r="AC71" s="36" t="s">
        <v>555</v>
      </c>
      <c r="AD71" s="36" t="s">
        <v>555</v>
      </c>
      <c r="AE71" s="36" t="s">
        <v>555</v>
      </c>
      <c r="AF71" s="36" t="s">
        <v>555</v>
      </c>
      <c r="AG71" s="36" t="s">
        <v>555</v>
      </c>
      <c r="AH71" s="36" t="s">
        <v>555</v>
      </c>
      <c r="AI71" s="36" t="s">
        <v>555</v>
      </c>
      <c r="AJ71" s="36" t="s">
        <v>555</v>
      </c>
      <c r="AK71" s="36" t="s">
        <v>555</v>
      </c>
      <c r="AL71" s="36" t="s">
        <v>555</v>
      </c>
      <c r="AM71" s="36" t="s">
        <v>414</v>
      </c>
      <c r="AN71" s="36" t="s">
        <v>555</v>
      </c>
      <c r="AO71" s="36" t="s">
        <v>555</v>
      </c>
      <c r="AP71" s="36" t="s">
        <v>555</v>
      </c>
      <c r="AQ71" s="48" t="str">
        <f t="shared" si="10"/>
        <v>Fail</v>
      </c>
      <c r="AR71" s="48"/>
      <c r="AS71" s="36"/>
    </row>
    <row r="72" spans="1:45">
      <c r="A72" s="62">
        <v>70</v>
      </c>
      <c r="B72" s="80">
        <v>43572</v>
      </c>
      <c r="C72" s="80">
        <v>43573</v>
      </c>
      <c r="D72" s="33" t="s">
        <v>558</v>
      </c>
      <c r="E72" s="74" t="s">
        <v>757</v>
      </c>
      <c r="F72" s="33" t="s">
        <v>557</v>
      </c>
      <c r="G72" s="33" t="s">
        <v>559</v>
      </c>
      <c r="H72" s="66" t="str">
        <f>IF(P72="","",VLOOKUP(S72,不良中英對比!$M$2:$N$14,2,0))</f>
        <v>Black</v>
      </c>
      <c r="I72" s="33" t="s">
        <v>511</v>
      </c>
      <c r="J72" s="33" t="s">
        <v>504</v>
      </c>
      <c r="K72" s="33" t="s">
        <v>562</v>
      </c>
      <c r="L72" s="33">
        <v>7</v>
      </c>
      <c r="M72" s="81">
        <v>43568</v>
      </c>
      <c r="N72" s="33" t="s">
        <v>563</v>
      </c>
      <c r="O72" s="62">
        <v>210</v>
      </c>
      <c r="P72" s="78" t="s">
        <v>611</v>
      </c>
      <c r="Q72" s="64">
        <f t="shared" si="11"/>
        <v>70</v>
      </c>
      <c r="R72" s="65" t="b">
        <f>ISERROR(VLOOKUP(P72,P$1:P71,1,FALSE))</f>
        <v>1</v>
      </c>
      <c r="S72" s="33" t="str">
        <f t="shared" si="12"/>
        <v>M83W</v>
      </c>
      <c r="T72" s="65" t="str">
        <f t="shared" si="13"/>
        <v>CM1</v>
      </c>
      <c r="U72" s="35" t="s">
        <v>455</v>
      </c>
      <c r="V72" s="35" t="s">
        <v>455</v>
      </c>
      <c r="W72" s="36" t="s">
        <v>552</v>
      </c>
      <c r="X72" s="36" t="s">
        <v>555</v>
      </c>
      <c r="Y72" s="36" t="s">
        <v>555</v>
      </c>
      <c r="Z72" s="36" t="s">
        <v>555</v>
      </c>
      <c r="AA72" s="36" t="s">
        <v>555</v>
      </c>
      <c r="AB72" s="36" t="s">
        <v>555</v>
      </c>
      <c r="AC72" s="36" t="s">
        <v>555</v>
      </c>
      <c r="AD72" s="36" t="s">
        <v>555</v>
      </c>
      <c r="AE72" s="36" t="s">
        <v>555</v>
      </c>
      <c r="AF72" s="36" t="s">
        <v>555</v>
      </c>
      <c r="AG72" s="36" t="s">
        <v>555</v>
      </c>
      <c r="AH72" s="36" t="s">
        <v>555</v>
      </c>
      <c r="AI72" s="36" t="s">
        <v>555</v>
      </c>
      <c r="AJ72" s="36" t="s">
        <v>555</v>
      </c>
      <c r="AK72" s="36" t="s">
        <v>555</v>
      </c>
      <c r="AL72" s="36" t="s">
        <v>555</v>
      </c>
      <c r="AM72" s="36" t="s">
        <v>414</v>
      </c>
      <c r="AN72" s="36" t="s">
        <v>555</v>
      </c>
      <c r="AO72" s="36" t="s">
        <v>555</v>
      </c>
      <c r="AP72" s="36" t="s">
        <v>555</v>
      </c>
      <c r="AQ72" s="48" t="str">
        <f t="shared" si="10"/>
        <v>Fail</v>
      </c>
      <c r="AR72" s="48"/>
      <c r="AS72" s="36"/>
    </row>
    <row r="73" spans="1:45">
      <c r="A73" s="62">
        <v>71</v>
      </c>
      <c r="B73" s="80">
        <v>43572</v>
      </c>
      <c r="C73" s="80">
        <v>43573</v>
      </c>
      <c r="D73" s="33" t="s">
        <v>558</v>
      </c>
      <c r="E73" s="74" t="s">
        <v>757</v>
      </c>
      <c r="F73" s="33" t="s">
        <v>557</v>
      </c>
      <c r="G73" s="33" t="s">
        <v>559</v>
      </c>
      <c r="H73" s="66" t="str">
        <f>IF(P73="","",VLOOKUP(S73,不良中英對比!$M$2:$N$14,2,0))</f>
        <v>Black</v>
      </c>
      <c r="I73" s="33" t="s">
        <v>511</v>
      </c>
      <c r="J73" s="33" t="s">
        <v>504</v>
      </c>
      <c r="K73" s="33" t="s">
        <v>562</v>
      </c>
      <c r="L73" s="33">
        <v>7</v>
      </c>
      <c r="M73" s="81">
        <v>43568</v>
      </c>
      <c r="N73" s="33" t="s">
        <v>563</v>
      </c>
      <c r="O73" s="62">
        <v>210</v>
      </c>
      <c r="P73" s="78" t="s">
        <v>612</v>
      </c>
      <c r="Q73" s="64">
        <f t="shared" si="11"/>
        <v>70</v>
      </c>
      <c r="R73" s="65" t="b">
        <f>ISERROR(VLOOKUP(P73,P$1:P72,1,FALSE))</f>
        <v>1</v>
      </c>
      <c r="S73" s="33" t="str">
        <f t="shared" si="12"/>
        <v>M83W</v>
      </c>
      <c r="T73" s="65" t="str">
        <f t="shared" si="13"/>
        <v>CM1</v>
      </c>
      <c r="U73" s="35" t="s">
        <v>455</v>
      </c>
      <c r="V73" s="35" t="s">
        <v>455</v>
      </c>
      <c r="W73" s="36" t="s">
        <v>552</v>
      </c>
      <c r="X73" s="36" t="s">
        <v>555</v>
      </c>
      <c r="Y73" s="36" t="s">
        <v>555</v>
      </c>
      <c r="Z73" s="36" t="s">
        <v>555</v>
      </c>
      <c r="AA73" s="36" t="s">
        <v>555</v>
      </c>
      <c r="AB73" s="36" t="s">
        <v>555</v>
      </c>
      <c r="AC73" s="36" t="s">
        <v>555</v>
      </c>
      <c r="AD73" s="36" t="s">
        <v>555</v>
      </c>
      <c r="AE73" s="36" t="s">
        <v>555</v>
      </c>
      <c r="AF73" s="36" t="s">
        <v>555</v>
      </c>
      <c r="AG73" s="36" t="s">
        <v>555</v>
      </c>
      <c r="AH73" s="36" t="s">
        <v>555</v>
      </c>
      <c r="AI73" s="36" t="s">
        <v>555</v>
      </c>
      <c r="AJ73" s="36" t="s">
        <v>555</v>
      </c>
      <c r="AK73" s="36" t="s">
        <v>555</v>
      </c>
      <c r="AL73" s="36" t="s">
        <v>555</v>
      </c>
      <c r="AM73" s="36" t="s">
        <v>414</v>
      </c>
      <c r="AN73" s="36" t="s">
        <v>555</v>
      </c>
      <c r="AO73" s="36" t="s">
        <v>555</v>
      </c>
      <c r="AP73" s="36" t="s">
        <v>555</v>
      </c>
      <c r="AQ73" s="48" t="str">
        <f t="shared" si="10"/>
        <v>Fail</v>
      </c>
      <c r="AR73" s="48"/>
      <c r="AS73" s="36"/>
    </row>
    <row r="74" spans="1:45">
      <c r="A74" s="62">
        <v>72</v>
      </c>
      <c r="B74" s="80">
        <v>43572</v>
      </c>
      <c r="C74" s="80">
        <v>43573</v>
      </c>
      <c r="D74" s="33" t="s">
        <v>558</v>
      </c>
      <c r="E74" s="74" t="s">
        <v>757</v>
      </c>
      <c r="F74" s="33" t="s">
        <v>557</v>
      </c>
      <c r="G74" s="33" t="s">
        <v>559</v>
      </c>
      <c r="H74" s="66" t="str">
        <f>IF(P74="","",VLOOKUP(S74,不良中英對比!$M$2:$N$14,2,0))</f>
        <v>Black</v>
      </c>
      <c r="I74" s="33" t="s">
        <v>511</v>
      </c>
      <c r="J74" s="33" t="s">
        <v>504</v>
      </c>
      <c r="K74" s="33" t="s">
        <v>562</v>
      </c>
      <c r="L74" s="33">
        <v>7</v>
      </c>
      <c r="M74" s="81">
        <v>43568</v>
      </c>
      <c r="N74" s="33" t="s">
        <v>563</v>
      </c>
      <c r="O74" s="62">
        <v>210</v>
      </c>
      <c r="P74" s="78" t="s">
        <v>613</v>
      </c>
      <c r="Q74" s="64">
        <f t="shared" si="11"/>
        <v>70</v>
      </c>
      <c r="R74" s="65" t="b">
        <f>ISERROR(VLOOKUP(P74,P$1:P73,1,FALSE))</f>
        <v>1</v>
      </c>
      <c r="S74" s="33" t="str">
        <f t="shared" si="12"/>
        <v>M83W</v>
      </c>
      <c r="T74" s="65" t="str">
        <f t="shared" si="13"/>
        <v>CM1</v>
      </c>
      <c r="U74" s="35" t="s">
        <v>455</v>
      </c>
      <c r="V74" s="35" t="s">
        <v>455</v>
      </c>
      <c r="W74" s="36" t="s">
        <v>552</v>
      </c>
      <c r="X74" s="36" t="s">
        <v>555</v>
      </c>
      <c r="Y74" s="36" t="s">
        <v>555</v>
      </c>
      <c r="Z74" s="36" t="s">
        <v>555</v>
      </c>
      <c r="AA74" s="36" t="s">
        <v>555</v>
      </c>
      <c r="AB74" s="36" t="s">
        <v>555</v>
      </c>
      <c r="AC74" s="36" t="s">
        <v>555</v>
      </c>
      <c r="AD74" s="36" t="s">
        <v>555</v>
      </c>
      <c r="AE74" s="36" t="s">
        <v>555</v>
      </c>
      <c r="AF74" s="36" t="s">
        <v>555</v>
      </c>
      <c r="AG74" s="36" t="s">
        <v>555</v>
      </c>
      <c r="AH74" s="36" t="s">
        <v>555</v>
      </c>
      <c r="AI74" s="36" t="s">
        <v>555</v>
      </c>
      <c r="AJ74" s="36" t="s">
        <v>555</v>
      </c>
      <c r="AK74" s="36" t="s">
        <v>555</v>
      </c>
      <c r="AL74" s="36" t="s">
        <v>555</v>
      </c>
      <c r="AM74" s="36" t="s">
        <v>414</v>
      </c>
      <c r="AN74" s="36" t="s">
        <v>555</v>
      </c>
      <c r="AO74" s="36" t="s">
        <v>555</v>
      </c>
      <c r="AP74" s="36" t="s">
        <v>555</v>
      </c>
      <c r="AQ74" s="48" t="str">
        <f t="shared" si="10"/>
        <v>Fail</v>
      </c>
      <c r="AR74" s="48"/>
      <c r="AS74" s="36"/>
    </row>
    <row r="75" spans="1:45">
      <c r="A75" s="62">
        <v>73</v>
      </c>
      <c r="B75" s="80">
        <v>43572</v>
      </c>
      <c r="C75" s="80">
        <v>43573</v>
      </c>
      <c r="D75" s="33" t="s">
        <v>558</v>
      </c>
      <c r="E75" s="74" t="s">
        <v>757</v>
      </c>
      <c r="F75" s="33" t="s">
        <v>557</v>
      </c>
      <c r="G75" s="33" t="s">
        <v>559</v>
      </c>
      <c r="H75" s="66" t="str">
        <f>IF(P75="","",VLOOKUP(S75,不良中英對比!$M$2:$N$14,2,0))</f>
        <v>Black</v>
      </c>
      <c r="I75" s="33" t="s">
        <v>511</v>
      </c>
      <c r="J75" s="33" t="s">
        <v>504</v>
      </c>
      <c r="K75" s="33" t="s">
        <v>562</v>
      </c>
      <c r="L75" s="33">
        <v>7</v>
      </c>
      <c r="M75" s="81">
        <v>43568</v>
      </c>
      <c r="N75" s="33" t="s">
        <v>563</v>
      </c>
      <c r="O75" s="62">
        <v>210</v>
      </c>
      <c r="P75" s="78" t="s">
        <v>614</v>
      </c>
      <c r="Q75" s="64">
        <f t="shared" si="11"/>
        <v>70</v>
      </c>
      <c r="R75" s="65" t="b">
        <f>ISERROR(VLOOKUP(P75,P$1:P74,1,FALSE))</f>
        <v>1</v>
      </c>
      <c r="S75" s="33" t="str">
        <f t="shared" si="12"/>
        <v>M83W</v>
      </c>
      <c r="T75" s="65" t="str">
        <f t="shared" si="13"/>
        <v>CM1</v>
      </c>
      <c r="U75" s="35" t="s">
        <v>455</v>
      </c>
      <c r="V75" s="35" t="s">
        <v>573</v>
      </c>
      <c r="W75" s="36" t="s">
        <v>39</v>
      </c>
      <c r="X75" s="36" t="s">
        <v>39</v>
      </c>
      <c r="Y75" s="36" t="s">
        <v>555</v>
      </c>
      <c r="Z75" s="36" t="s">
        <v>555</v>
      </c>
      <c r="AA75" s="36" t="s">
        <v>555</v>
      </c>
      <c r="AB75" s="36" t="s">
        <v>555</v>
      </c>
      <c r="AC75" s="36" t="s">
        <v>555</v>
      </c>
      <c r="AD75" s="36" t="s">
        <v>555</v>
      </c>
      <c r="AE75" s="36" t="s">
        <v>555</v>
      </c>
      <c r="AF75" s="36" t="s">
        <v>555</v>
      </c>
      <c r="AG75" s="36" t="s">
        <v>555</v>
      </c>
      <c r="AH75" s="36" t="s">
        <v>555</v>
      </c>
      <c r="AI75" s="36" t="s">
        <v>555</v>
      </c>
      <c r="AJ75" s="36" t="s">
        <v>555</v>
      </c>
      <c r="AK75" s="36" t="s">
        <v>555</v>
      </c>
      <c r="AL75" s="36" t="s">
        <v>555</v>
      </c>
      <c r="AM75" s="36" t="s">
        <v>414</v>
      </c>
      <c r="AN75" s="36" t="s">
        <v>555</v>
      </c>
      <c r="AO75" s="36" t="s">
        <v>555</v>
      </c>
      <c r="AP75" s="36" t="s">
        <v>555</v>
      </c>
      <c r="AQ75" s="48" t="str">
        <f t="shared" si="10"/>
        <v>Fail</v>
      </c>
      <c r="AR75" s="48"/>
      <c r="AS75" s="36"/>
    </row>
    <row r="76" spans="1:45">
      <c r="A76" s="62">
        <v>74</v>
      </c>
      <c r="B76" s="80">
        <v>43572</v>
      </c>
      <c r="C76" s="80">
        <v>43573</v>
      </c>
      <c r="D76" s="33" t="s">
        <v>558</v>
      </c>
      <c r="E76" s="74" t="s">
        <v>757</v>
      </c>
      <c r="F76" s="33" t="s">
        <v>557</v>
      </c>
      <c r="G76" s="33" t="s">
        <v>559</v>
      </c>
      <c r="H76" s="66" t="str">
        <f>IF(P76="","",VLOOKUP(S76,不良中英對比!$M$2:$N$14,2,0))</f>
        <v>Black</v>
      </c>
      <c r="I76" s="33" t="s">
        <v>511</v>
      </c>
      <c r="J76" s="33" t="s">
        <v>504</v>
      </c>
      <c r="K76" s="33" t="s">
        <v>562</v>
      </c>
      <c r="L76" s="33">
        <v>7</v>
      </c>
      <c r="M76" s="81">
        <v>43568</v>
      </c>
      <c r="N76" s="33" t="s">
        <v>563</v>
      </c>
      <c r="O76" s="62">
        <v>210</v>
      </c>
      <c r="P76" s="78" t="s">
        <v>615</v>
      </c>
      <c r="Q76" s="64">
        <f t="shared" si="11"/>
        <v>70</v>
      </c>
      <c r="R76" s="65" t="b">
        <f>ISERROR(VLOOKUP(P76,P$1:P75,1,FALSE))</f>
        <v>1</v>
      </c>
      <c r="S76" s="33" t="str">
        <f t="shared" si="12"/>
        <v>M83W</v>
      </c>
      <c r="T76" s="65" t="str">
        <f t="shared" si="13"/>
        <v>CM1</v>
      </c>
      <c r="U76" s="35" t="s">
        <v>455</v>
      </c>
      <c r="V76" s="35" t="s">
        <v>619</v>
      </c>
      <c r="W76" s="34" t="s">
        <v>404</v>
      </c>
      <c r="X76" s="34" t="s">
        <v>404</v>
      </c>
      <c r="Y76" s="36" t="s">
        <v>555</v>
      </c>
      <c r="Z76" s="36" t="s">
        <v>555</v>
      </c>
      <c r="AA76" s="36" t="s">
        <v>555</v>
      </c>
      <c r="AB76" s="36" t="s">
        <v>555</v>
      </c>
      <c r="AC76" s="36" t="s">
        <v>555</v>
      </c>
      <c r="AD76" s="36" t="s">
        <v>555</v>
      </c>
      <c r="AE76" s="36" t="s">
        <v>555</v>
      </c>
      <c r="AF76" s="36" t="s">
        <v>555</v>
      </c>
      <c r="AG76" s="36" t="s">
        <v>555</v>
      </c>
      <c r="AH76" s="36" t="s">
        <v>555</v>
      </c>
      <c r="AI76" s="36" t="s">
        <v>555</v>
      </c>
      <c r="AJ76" s="36" t="s">
        <v>555</v>
      </c>
      <c r="AK76" s="36" t="s">
        <v>555</v>
      </c>
      <c r="AL76" s="36" t="s">
        <v>555</v>
      </c>
      <c r="AM76" s="36" t="s">
        <v>414</v>
      </c>
      <c r="AN76" s="36" t="s">
        <v>555</v>
      </c>
      <c r="AO76" s="36" t="s">
        <v>555</v>
      </c>
      <c r="AP76" s="36" t="s">
        <v>555</v>
      </c>
      <c r="AQ76" s="48" t="str">
        <f t="shared" si="10"/>
        <v>Fail</v>
      </c>
      <c r="AR76" s="48"/>
      <c r="AS76" s="36"/>
    </row>
    <row r="77" spans="1:45">
      <c r="A77" s="62">
        <v>75</v>
      </c>
      <c r="B77" s="80">
        <v>43572</v>
      </c>
      <c r="C77" s="80">
        <v>43573</v>
      </c>
      <c r="D77" s="33" t="s">
        <v>558</v>
      </c>
      <c r="E77" s="74" t="s">
        <v>757</v>
      </c>
      <c r="F77" s="33" t="s">
        <v>557</v>
      </c>
      <c r="G77" s="33" t="s">
        <v>559</v>
      </c>
      <c r="H77" s="66" t="str">
        <f>IF(P77="","",VLOOKUP(S77,不良中英對比!$M$2:$N$14,2,0))</f>
        <v>Black</v>
      </c>
      <c r="I77" s="33" t="s">
        <v>511</v>
      </c>
      <c r="J77" s="33" t="s">
        <v>504</v>
      </c>
      <c r="K77" s="33" t="s">
        <v>562</v>
      </c>
      <c r="L77" s="33">
        <v>7</v>
      </c>
      <c r="M77" s="81">
        <v>43568</v>
      </c>
      <c r="N77" s="33" t="s">
        <v>563</v>
      </c>
      <c r="O77" s="62">
        <v>210</v>
      </c>
      <c r="P77" s="78" t="s">
        <v>616</v>
      </c>
      <c r="Q77" s="64">
        <f t="shared" si="11"/>
        <v>70</v>
      </c>
      <c r="R77" s="65" t="b">
        <f>ISERROR(VLOOKUP(P77,P$1:P76,1,FALSE))</f>
        <v>1</v>
      </c>
      <c r="S77" s="33" t="str">
        <f t="shared" si="12"/>
        <v>M83W</v>
      </c>
      <c r="T77" s="65" t="str">
        <f t="shared" si="13"/>
        <v>CM1</v>
      </c>
      <c r="U77" s="35" t="s">
        <v>455</v>
      </c>
      <c r="V77" s="35" t="s">
        <v>619</v>
      </c>
      <c r="W77" s="36" t="s">
        <v>554</v>
      </c>
      <c r="X77" s="36" t="s">
        <v>554</v>
      </c>
      <c r="Y77" s="36" t="s">
        <v>555</v>
      </c>
      <c r="Z77" s="36" t="s">
        <v>555</v>
      </c>
      <c r="AA77" s="36" t="s">
        <v>555</v>
      </c>
      <c r="AB77" s="36" t="s">
        <v>555</v>
      </c>
      <c r="AC77" s="36" t="s">
        <v>555</v>
      </c>
      <c r="AD77" s="36" t="s">
        <v>555</v>
      </c>
      <c r="AE77" s="36" t="s">
        <v>555</v>
      </c>
      <c r="AF77" s="36" t="s">
        <v>555</v>
      </c>
      <c r="AG77" s="36" t="s">
        <v>555</v>
      </c>
      <c r="AH77" s="36" t="s">
        <v>555</v>
      </c>
      <c r="AI77" s="36" t="s">
        <v>555</v>
      </c>
      <c r="AJ77" s="36" t="s">
        <v>555</v>
      </c>
      <c r="AK77" s="36" t="s">
        <v>555</v>
      </c>
      <c r="AL77" s="36" t="s">
        <v>555</v>
      </c>
      <c r="AM77" s="36" t="s">
        <v>414</v>
      </c>
      <c r="AN77" s="36" t="s">
        <v>555</v>
      </c>
      <c r="AO77" s="36" t="s">
        <v>555</v>
      </c>
      <c r="AP77" s="36" t="s">
        <v>555</v>
      </c>
      <c r="AQ77" s="48" t="str">
        <f t="shared" si="10"/>
        <v>Fail</v>
      </c>
      <c r="AR77" s="48"/>
      <c r="AS77" s="36"/>
    </row>
    <row r="78" spans="1:45">
      <c r="A78" s="62">
        <v>76</v>
      </c>
      <c r="B78" s="80">
        <v>43572</v>
      </c>
      <c r="C78" s="80">
        <v>43573</v>
      </c>
      <c r="D78" s="33" t="s">
        <v>558</v>
      </c>
      <c r="E78" s="74" t="s">
        <v>757</v>
      </c>
      <c r="F78" s="33" t="s">
        <v>557</v>
      </c>
      <c r="G78" s="33" t="s">
        <v>559</v>
      </c>
      <c r="H78" s="66" t="str">
        <f>IF(P78="","",VLOOKUP(S78,不良中英對比!$M$2:$N$14,2,0))</f>
        <v>Black</v>
      </c>
      <c r="I78" s="33" t="s">
        <v>511</v>
      </c>
      <c r="J78" s="33" t="s">
        <v>504</v>
      </c>
      <c r="K78" s="33" t="s">
        <v>562</v>
      </c>
      <c r="L78" s="33">
        <v>7</v>
      </c>
      <c r="M78" s="81">
        <v>43568</v>
      </c>
      <c r="N78" s="33" t="s">
        <v>563</v>
      </c>
      <c r="O78" s="62">
        <v>210</v>
      </c>
      <c r="P78" s="78" t="s">
        <v>620</v>
      </c>
      <c r="Q78" s="64">
        <f t="shared" si="11"/>
        <v>70</v>
      </c>
      <c r="R78" s="65" t="b">
        <f>ISERROR(VLOOKUP(P78,P$1:P77,1,FALSE))</f>
        <v>1</v>
      </c>
      <c r="S78" s="33" t="str">
        <f t="shared" si="12"/>
        <v>M83W</v>
      </c>
      <c r="T78" s="65" t="str">
        <f t="shared" si="13"/>
        <v>CM1</v>
      </c>
      <c r="U78" s="35" t="s">
        <v>455</v>
      </c>
      <c r="V78" s="35" t="s">
        <v>619</v>
      </c>
      <c r="W78" s="36" t="s">
        <v>554</v>
      </c>
      <c r="X78" s="36" t="s">
        <v>554</v>
      </c>
      <c r="Y78" s="36" t="s">
        <v>555</v>
      </c>
      <c r="Z78" s="36" t="s">
        <v>555</v>
      </c>
      <c r="AA78" s="36" t="s">
        <v>555</v>
      </c>
      <c r="AB78" s="36" t="s">
        <v>555</v>
      </c>
      <c r="AC78" s="36" t="s">
        <v>555</v>
      </c>
      <c r="AD78" s="36" t="s">
        <v>555</v>
      </c>
      <c r="AE78" s="36" t="s">
        <v>555</v>
      </c>
      <c r="AF78" s="36" t="s">
        <v>555</v>
      </c>
      <c r="AG78" s="36" t="s">
        <v>555</v>
      </c>
      <c r="AH78" s="36" t="s">
        <v>555</v>
      </c>
      <c r="AI78" s="36" t="s">
        <v>555</v>
      </c>
      <c r="AJ78" s="36" t="s">
        <v>555</v>
      </c>
      <c r="AK78" s="36" t="s">
        <v>555</v>
      </c>
      <c r="AL78" s="36" t="s">
        <v>555</v>
      </c>
      <c r="AM78" s="36" t="s">
        <v>414</v>
      </c>
      <c r="AN78" s="36" t="s">
        <v>555</v>
      </c>
      <c r="AO78" s="36" t="s">
        <v>555</v>
      </c>
      <c r="AP78" s="36" t="s">
        <v>555</v>
      </c>
      <c r="AQ78" s="48" t="str">
        <f t="shared" si="10"/>
        <v>Fail</v>
      </c>
      <c r="AR78" s="48"/>
      <c r="AS78" s="36"/>
    </row>
    <row r="79" spans="1:45">
      <c r="A79" s="62">
        <v>77</v>
      </c>
      <c r="B79" s="80">
        <v>43572</v>
      </c>
      <c r="C79" s="80">
        <v>43573</v>
      </c>
      <c r="D79" s="33" t="s">
        <v>558</v>
      </c>
      <c r="E79" s="74" t="s">
        <v>757</v>
      </c>
      <c r="F79" s="33" t="s">
        <v>557</v>
      </c>
      <c r="G79" s="33" t="s">
        <v>559</v>
      </c>
      <c r="H79" s="66" t="str">
        <f>IF(P79="","",VLOOKUP(S79,不良中英對比!$M$2:$N$14,2,0))</f>
        <v>Black</v>
      </c>
      <c r="I79" s="33" t="s">
        <v>511</v>
      </c>
      <c r="J79" s="33" t="s">
        <v>504</v>
      </c>
      <c r="K79" s="33" t="s">
        <v>562</v>
      </c>
      <c r="L79" s="33">
        <v>7</v>
      </c>
      <c r="M79" s="81">
        <v>43568</v>
      </c>
      <c r="N79" s="33" t="s">
        <v>563</v>
      </c>
      <c r="O79" s="62">
        <v>210</v>
      </c>
      <c r="P79" s="78" t="s">
        <v>621</v>
      </c>
      <c r="Q79" s="64">
        <f t="shared" si="11"/>
        <v>70</v>
      </c>
      <c r="R79" s="65" t="b">
        <f>ISERROR(VLOOKUP(P79,P$1:P78,1,FALSE))</f>
        <v>1</v>
      </c>
      <c r="S79" s="33" t="str">
        <f t="shared" si="12"/>
        <v>M83W</v>
      </c>
      <c r="T79" s="65" t="str">
        <f t="shared" si="13"/>
        <v>CM1</v>
      </c>
      <c r="U79" s="35" t="s">
        <v>455</v>
      </c>
      <c r="V79" s="35" t="s">
        <v>619</v>
      </c>
      <c r="W79" s="36" t="s">
        <v>554</v>
      </c>
      <c r="X79" s="36" t="s">
        <v>554</v>
      </c>
      <c r="Y79" s="36" t="s">
        <v>555</v>
      </c>
      <c r="Z79" s="36" t="s">
        <v>555</v>
      </c>
      <c r="AA79" s="36" t="s">
        <v>555</v>
      </c>
      <c r="AB79" s="36" t="s">
        <v>555</v>
      </c>
      <c r="AC79" s="36" t="s">
        <v>555</v>
      </c>
      <c r="AD79" s="36" t="s">
        <v>555</v>
      </c>
      <c r="AE79" s="36" t="s">
        <v>555</v>
      </c>
      <c r="AF79" s="36" t="s">
        <v>555</v>
      </c>
      <c r="AG79" s="36" t="s">
        <v>555</v>
      </c>
      <c r="AH79" s="36" t="s">
        <v>555</v>
      </c>
      <c r="AI79" s="36" t="s">
        <v>555</v>
      </c>
      <c r="AJ79" s="36" t="s">
        <v>555</v>
      </c>
      <c r="AK79" s="36" t="s">
        <v>555</v>
      </c>
      <c r="AL79" s="36" t="s">
        <v>555</v>
      </c>
      <c r="AM79" s="36" t="s">
        <v>414</v>
      </c>
      <c r="AN79" s="36" t="s">
        <v>555</v>
      </c>
      <c r="AO79" s="36" t="s">
        <v>555</v>
      </c>
      <c r="AP79" s="36" t="s">
        <v>555</v>
      </c>
      <c r="AQ79" s="48" t="str">
        <f t="shared" si="10"/>
        <v>Fail</v>
      </c>
      <c r="AR79" s="48"/>
      <c r="AS79" s="36"/>
    </row>
    <row r="80" spans="1:45">
      <c r="A80" s="62">
        <v>78</v>
      </c>
      <c r="B80" s="80">
        <v>43572</v>
      </c>
      <c r="C80" s="80">
        <v>43573</v>
      </c>
      <c r="D80" s="33" t="s">
        <v>558</v>
      </c>
      <c r="E80" s="74" t="s">
        <v>757</v>
      </c>
      <c r="F80" s="33" t="s">
        <v>557</v>
      </c>
      <c r="G80" s="33" t="s">
        <v>559</v>
      </c>
      <c r="H80" s="66" t="str">
        <f>IF(P80="","",VLOOKUP(S80,不良中英對比!$M$2:$N$14,2,0))</f>
        <v>Black</v>
      </c>
      <c r="I80" s="33" t="s">
        <v>511</v>
      </c>
      <c r="J80" s="33" t="s">
        <v>504</v>
      </c>
      <c r="K80" s="33" t="s">
        <v>562</v>
      </c>
      <c r="L80" s="33">
        <v>7</v>
      </c>
      <c r="M80" s="81">
        <v>43568</v>
      </c>
      <c r="N80" s="33" t="s">
        <v>563</v>
      </c>
      <c r="O80" s="62">
        <v>210</v>
      </c>
      <c r="P80" s="78" t="s">
        <v>622</v>
      </c>
      <c r="Q80" s="64">
        <f t="shared" si="11"/>
        <v>70</v>
      </c>
      <c r="R80" s="65" t="b">
        <f>ISERROR(VLOOKUP(P80,P$1:P79,1,FALSE))</f>
        <v>1</v>
      </c>
      <c r="S80" s="33" t="str">
        <f t="shared" si="12"/>
        <v>M83W</v>
      </c>
      <c r="T80" s="65" t="str">
        <f t="shared" si="13"/>
        <v>CM1</v>
      </c>
      <c r="U80" s="35" t="s">
        <v>455</v>
      </c>
      <c r="V80" s="35" t="s">
        <v>455</v>
      </c>
      <c r="W80" s="36" t="s">
        <v>552</v>
      </c>
      <c r="X80" s="36" t="s">
        <v>555</v>
      </c>
      <c r="Y80" s="36" t="s">
        <v>555</v>
      </c>
      <c r="Z80" s="36" t="s">
        <v>555</v>
      </c>
      <c r="AA80" s="36" t="s">
        <v>555</v>
      </c>
      <c r="AB80" s="36" t="s">
        <v>555</v>
      </c>
      <c r="AC80" s="36" t="s">
        <v>555</v>
      </c>
      <c r="AD80" s="36" t="s">
        <v>555</v>
      </c>
      <c r="AE80" s="36" t="s">
        <v>555</v>
      </c>
      <c r="AF80" s="36" t="s">
        <v>555</v>
      </c>
      <c r="AG80" s="36" t="s">
        <v>555</v>
      </c>
      <c r="AH80" s="36" t="s">
        <v>555</v>
      </c>
      <c r="AI80" s="36" t="s">
        <v>555</v>
      </c>
      <c r="AJ80" s="36" t="s">
        <v>555</v>
      </c>
      <c r="AK80" s="36" t="s">
        <v>555</v>
      </c>
      <c r="AL80" s="36" t="s">
        <v>555</v>
      </c>
      <c r="AM80" s="36" t="s">
        <v>414</v>
      </c>
      <c r="AN80" s="36" t="s">
        <v>555</v>
      </c>
      <c r="AO80" s="36" t="s">
        <v>555</v>
      </c>
      <c r="AP80" s="36" t="s">
        <v>555</v>
      </c>
      <c r="AQ80" s="48" t="str">
        <f t="shared" si="10"/>
        <v>Fail</v>
      </c>
      <c r="AR80" s="48"/>
      <c r="AS80" s="36"/>
    </row>
    <row r="81" spans="1:45">
      <c r="A81" s="62">
        <v>79</v>
      </c>
      <c r="B81" s="80">
        <v>43572</v>
      </c>
      <c r="C81" s="80">
        <v>43573</v>
      </c>
      <c r="D81" s="33" t="s">
        <v>558</v>
      </c>
      <c r="E81" s="74" t="s">
        <v>757</v>
      </c>
      <c r="F81" s="33" t="s">
        <v>557</v>
      </c>
      <c r="G81" s="33" t="s">
        <v>559</v>
      </c>
      <c r="H81" s="66" t="str">
        <f>IF(P81="","",VLOOKUP(S81,不良中英對比!$M$2:$N$14,2,0))</f>
        <v>Black</v>
      </c>
      <c r="I81" s="33" t="s">
        <v>511</v>
      </c>
      <c r="J81" s="33" t="s">
        <v>504</v>
      </c>
      <c r="K81" s="33" t="s">
        <v>562</v>
      </c>
      <c r="L81" s="33">
        <v>7</v>
      </c>
      <c r="M81" s="81">
        <v>43568</v>
      </c>
      <c r="N81" s="33" t="s">
        <v>563</v>
      </c>
      <c r="O81" s="62">
        <v>210</v>
      </c>
      <c r="P81" s="78" t="s">
        <v>623</v>
      </c>
      <c r="Q81" s="64">
        <f t="shared" si="11"/>
        <v>70</v>
      </c>
      <c r="R81" s="65" t="b">
        <f>ISERROR(VLOOKUP(P81,P$1:P80,1,FALSE))</f>
        <v>1</v>
      </c>
      <c r="S81" s="33" t="str">
        <f t="shared" si="12"/>
        <v>M83W</v>
      </c>
      <c r="T81" s="65" t="str">
        <f t="shared" si="13"/>
        <v>CM1</v>
      </c>
      <c r="U81" s="35" t="s">
        <v>455</v>
      </c>
      <c r="V81" s="35" t="s">
        <v>455</v>
      </c>
      <c r="W81" s="36" t="s">
        <v>552</v>
      </c>
      <c r="X81" s="36" t="s">
        <v>555</v>
      </c>
      <c r="Y81" s="36" t="s">
        <v>555</v>
      </c>
      <c r="Z81" s="36" t="s">
        <v>555</v>
      </c>
      <c r="AA81" s="36" t="s">
        <v>555</v>
      </c>
      <c r="AB81" s="36" t="s">
        <v>555</v>
      </c>
      <c r="AC81" s="36" t="s">
        <v>555</v>
      </c>
      <c r="AD81" s="36" t="s">
        <v>555</v>
      </c>
      <c r="AE81" s="36" t="s">
        <v>555</v>
      </c>
      <c r="AF81" s="36" t="s">
        <v>555</v>
      </c>
      <c r="AG81" s="36" t="s">
        <v>555</v>
      </c>
      <c r="AH81" s="36" t="s">
        <v>555</v>
      </c>
      <c r="AI81" s="36" t="s">
        <v>555</v>
      </c>
      <c r="AJ81" s="36" t="s">
        <v>555</v>
      </c>
      <c r="AK81" s="36" t="s">
        <v>555</v>
      </c>
      <c r="AL81" s="36" t="s">
        <v>555</v>
      </c>
      <c r="AM81" s="36" t="s">
        <v>414</v>
      </c>
      <c r="AN81" s="36" t="s">
        <v>555</v>
      </c>
      <c r="AO81" s="36" t="s">
        <v>555</v>
      </c>
      <c r="AP81" s="36" t="s">
        <v>555</v>
      </c>
      <c r="AQ81" s="48" t="str">
        <f t="shared" si="10"/>
        <v>Fail</v>
      </c>
      <c r="AR81" s="48"/>
      <c r="AS81" s="36"/>
    </row>
    <row r="82" spans="1:45">
      <c r="A82" s="62">
        <v>80</v>
      </c>
      <c r="B82" s="80">
        <v>43572</v>
      </c>
      <c r="C82" s="80">
        <v>43573</v>
      </c>
      <c r="D82" s="33" t="s">
        <v>558</v>
      </c>
      <c r="E82" s="74" t="s">
        <v>757</v>
      </c>
      <c r="F82" s="33" t="s">
        <v>557</v>
      </c>
      <c r="G82" s="33" t="s">
        <v>559</v>
      </c>
      <c r="H82" s="66" t="str">
        <f>IF(P82="","",VLOOKUP(S82,不良中英對比!$M$2:$N$14,2,0))</f>
        <v>Black</v>
      </c>
      <c r="I82" s="33" t="s">
        <v>511</v>
      </c>
      <c r="J82" s="33" t="s">
        <v>504</v>
      </c>
      <c r="K82" s="33" t="s">
        <v>562</v>
      </c>
      <c r="L82" s="33">
        <v>7</v>
      </c>
      <c r="M82" s="81">
        <v>43568</v>
      </c>
      <c r="N82" s="33" t="s">
        <v>563</v>
      </c>
      <c r="O82" s="62">
        <v>210</v>
      </c>
      <c r="P82" s="78" t="s">
        <v>624</v>
      </c>
      <c r="Q82" s="64">
        <f t="shared" si="11"/>
        <v>70</v>
      </c>
      <c r="R82" s="65" t="b">
        <f>ISERROR(VLOOKUP(P82,P$1:P81,1,FALSE))</f>
        <v>1</v>
      </c>
      <c r="S82" s="33" t="str">
        <f t="shared" si="12"/>
        <v>M83W</v>
      </c>
      <c r="T82" s="65" t="str">
        <f t="shared" si="13"/>
        <v>CM1</v>
      </c>
      <c r="U82" s="35" t="s">
        <v>455</v>
      </c>
      <c r="V82" s="35" t="s">
        <v>455</v>
      </c>
      <c r="W82" s="36" t="s">
        <v>552</v>
      </c>
      <c r="X82" s="36" t="s">
        <v>555</v>
      </c>
      <c r="Y82" s="36" t="s">
        <v>555</v>
      </c>
      <c r="Z82" s="36" t="s">
        <v>555</v>
      </c>
      <c r="AA82" s="36" t="s">
        <v>555</v>
      </c>
      <c r="AB82" s="36" t="s">
        <v>555</v>
      </c>
      <c r="AC82" s="36" t="s">
        <v>555</v>
      </c>
      <c r="AD82" s="36" t="s">
        <v>555</v>
      </c>
      <c r="AE82" s="36" t="s">
        <v>555</v>
      </c>
      <c r="AF82" s="36" t="s">
        <v>555</v>
      </c>
      <c r="AG82" s="36" t="s">
        <v>555</v>
      </c>
      <c r="AH82" s="36" t="s">
        <v>555</v>
      </c>
      <c r="AI82" s="36" t="s">
        <v>555</v>
      </c>
      <c r="AJ82" s="36" t="s">
        <v>555</v>
      </c>
      <c r="AK82" s="36" t="s">
        <v>555</v>
      </c>
      <c r="AL82" s="36" t="s">
        <v>555</v>
      </c>
      <c r="AM82" s="36" t="s">
        <v>414</v>
      </c>
      <c r="AN82" s="36" t="s">
        <v>555</v>
      </c>
      <c r="AO82" s="36" t="s">
        <v>555</v>
      </c>
      <c r="AP82" s="36" t="s">
        <v>555</v>
      </c>
      <c r="AQ82" s="48" t="str">
        <f t="shared" si="10"/>
        <v>Fail</v>
      </c>
      <c r="AR82" s="48"/>
      <c r="AS82" s="36"/>
    </row>
    <row r="83" spans="1:45">
      <c r="A83" s="62">
        <v>81</v>
      </c>
      <c r="B83" s="80">
        <v>43572</v>
      </c>
      <c r="C83" s="80">
        <v>43573</v>
      </c>
      <c r="D83" s="33" t="s">
        <v>558</v>
      </c>
      <c r="E83" s="74" t="s">
        <v>757</v>
      </c>
      <c r="F83" s="33" t="s">
        <v>557</v>
      </c>
      <c r="G83" s="33" t="s">
        <v>559</v>
      </c>
      <c r="H83" s="66" t="str">
        <f>IF(P83="","",VLOOKUP(S83,不良中英對比!$M$2:$N$14,2,0))</f>
        <v>Black</v>
      </c>
      <c r="I83" s="33" t="s">
        <v>511</v>
      </c>
      <c r="J83" s="33" t="s">
        <v>504</v>
      </c>
      <c r="K83" s="33" t="s">
        <v>562</v>
      </c>
      <c r="L83" s="33">
        <v>7</v>
      </c>
      <c r="M83" s="81">
        <v>43568</v>
      </c>
      <c r="N83" s="33" t="s">
        <v>563</v>
      </c>
      <c r="O83" s="62">
        <v>210</v>
      </c>
      <c r="P83" s="78" t="s">
        <v>625</v>
      </c>
      <c r="Q83" s="64">
        <f t="shared" si="11"/>
        <v>70</v>
      </c>
      <c r="R83" s="65" t="b">
        <f>ISERROR(VLOOKUP(P83,P$1:P82,1,FALSE))</f>
        <v>1</v>
      </c>
      <c r="S83" s="33" t="str">
        <f t="shared" si="12"/>
        <v>M83W</v>
      </c>
      <c r="T83" s="65" t="str">
        <f t="shared" si="13"/>
        <v>CM1</v>
      </c>
      <c r="U83" s="35" t="s">
        <v>455</v>
      </c>
      <c r="V83" s="35" t="s">
        <v>455</v>
      </c>
      <c r="W83" s="36" t="s">
        <v>552</v>
      </c>
      <c r="X83" s="36" t="s">
        <v>555</v>
      </c>
      <c r="Y83" s="36" t="s">
        <v>555</v>
      </c>
      <c r="Z83" s="36" t="s">
        <v>555</v>
      </c>
      <c r="AA83" s="36" t="s">
        <v>555</v>
      </c>
      <c r="AB83" s="36" t="s">
        <v>555</v>
      </c>
      <c r="AC83" s="36" t="s">
        <v>555</v>
      </c>
      <c r="AD83" s="36" t="s">
        <v>555</v>
      </c>
      <c r="AE83" s="36" t="s">
        <v>555</v>
      </c>
      <c r="AF83" s="36" t="s">
        <v>555</v>
      </c>
      <c r="AG83" s="36" t="s">
        <v>555</v>
      </c>
      <c r="AH83" s="36" t="s">
        <v>555</v>
      </c>
      <c r="AI83" s="36" t="s">
        <v>555</v>
      </c>
      <c r="AJ83" s="36" t="s">
        <v>555</v>
      </c>
      <c r="AK83" s="36" t="s">
        <v>555</v>
      </c>
      <c r="AL83" s="36" t="s">
        <v>555</v>
      </c>
      <c r="AM83" s="36" t="s">
        <v>414</v>
      </c>
      <c r="AN83" s="36" t="s">
        <v>555</v>
      </c>
      <c r="AO83" s="36" t="s">
        <v>555</v>
      </c>
      <c r="AP83" s="36" t="s">
        <v>555</v>
      </c>
      <c r="AQ83" s="48" t="str">
        <f t="shared" ref="AQ83:AQ100" si="14">IF(AND(W83="ok",X83="ok",Y83="ok",Z83="ok",AA83="ok",AB83="ok",AC83="ok",AD83="ok",AE83="ok",AF83="ok",AG83="ok",AH83="ok",AI83="ok",AJ83="ok",AK83="ok",AM83="ok",AL83="ok"),"Pass","Fail")</f>
        <v>Fail</v>
      </c>
      <c r="AR83" s="48"/>
      <c r="AS83" s="36"/>
    </row>
    <row r="84" spans="1:45">
      <c r="A84" s="62">
        <v>82</v>
      </c>
      <c r="B84" s="80">
        <v>43572</v>
      </c>
      <c r="C84" s="80">
        <v>43573</v>
      </c>
      <c r="D84" s="33" t="s">
        <v>558</v>
      </c>
      <c r="E84" s="74" t="s">
        <v>757</v>
      </c>
      <c r="F84" s="33" t="s">
        <v>557</v>
      </c>
      <c r="G84" s="33" t="s">
        <v>559</v>
      </c>
      <c r="H84" s="66" t="str">
        <f>IF(P84="","",VLOOKUP(S84,不良中英對比!$M$2:$N$14,2,0))</f>
        <v>Black</v>
      </c>
      <c r="I84" s="33" t="s">
        <v>511</v>
      </c>
      <c r="J84" s="33" t="s">
        <v>504</v>
      </c>
      <c r="K84" s="33" t="s">
        <v>562</v>
      </c>
      <c r="L84" s="33">
        <v>7</v>
      </c>
      <c r="M84" s="81">
        <v>43568</v>
      </c>
      <c r="N84" s="33" t="s">
        <v>563</v>
      </c>
      <c r="O84" s="62">
        <v>210</v>
      </c>
      <c r="P84" s="78" t="s">
        <v>626</v>
      </c>
      <c r="Q84" s="64">
        <f t="shared" si="11"/>
        <v>70</v>
      </c>
      <c r="R84" s="65" t="b">
        <f>ISERROR(VLOOKUP(P84,P$1:P83,1,FALSE))</f>
        <v>1</v>
      </c>
      <c r="S84" s="33" t="str">
        <f t="shared" si="12"/>
        <v>M83W</v>
      </c>
      <c r="T84" s="65" t="str">
        <f t="shared" si="13"/>
        <v>CM1</v>
      </c>
      <c r="U84" s="35" t="s">
        <v>455</v>
      </c>
      <c r="V84" s="35" t="s">
        <v>455</v>
      </c>
      <c r="W84" s="36" t="s">
        <v>552</v>
      </c>
      <c r="X84" s="36" t="s">
        <v>555</v>
      </c>
      <c r="Y84" s="36" t="s">
        <v>555</v>
      </c>
      <c r="Z84" s="36" t="s">
        <v>555</v>
      </c>
      <c r="AA84" s="36" t="s">
        <v>555</v>
      </c>
      <c r="AB84" s="36" t="s">
        <v>555</v>
      </c>
      <c r="AC84" s="36" t="s">
        <v>555</v>
      </c>
      <c r="AD84" s="36" t="s">
        <v>555</v>
      </c>
      <c r="AE84" s="36" t="s">
        <v>555</v>
      </c>
      <c r="AF84" s="36" t="s">
        <v>555</v>
      </c>
      <c r="AG84" s="36" t="s">
        <v>555</v>
      </c>
      <c r="AH84" s="36" t="s">
        <v>555</v>
      </c>
      <c r="AI84" s="36" t="s">
        <v>555</v>
      </c>
      <c r="AJ84" s="36" t="s">
        <v>555</v>
      </c>
      <c r="AK84" s="36" t="s">
        <v>555</v>
      </c>
      <c r="AL84" s="36" t="s">
        <v>555</v>
      </c>
      <c r="AM84" s="36" t="s">
        <v>414</v>
      </c>
      <c r="AN84" s="36" t="s">
        <v>555</v>
      </c>
      <c r="AO84" s="36" t="s">
        <v>555</v>
      </c>
      <c r="AP84" s="36" t="s">
        <v>555</v>
      </c>
      <c r="AQ84" s="48" t="str">
        <f t="shared" si="14"/>
        <v>Fail</v>
      </c>
      <c r="AR84" s="48"/>
      <c r="AS84" s="36"/>
    </row>
    <row r="85" spans="1:45">
      <c r="A85" s="62">
        <v>83</v>
      </c>
      <c r="B85" s="80">
        <v>43572</v>
      </c>
      <c r="C85" s="80">
        <v>43573</v>
      </c>
      <c r="D85" s="33" t="s">
        <v>558</v>
      </c>
      <c r="E85" s="74" t="s">
        <v>757</v>
      </c>
      <c r="F85" s="33" t="s">
        <v>557</v>
      </c>
      <c r="G85" s="33" t="s">
        <v>559</v>
      </c>
      <c r="H85" s="66" t="str">
        <f>IF(P85="","",VLOOKUP(S85,不良中英對比!$M$2:$N$14,2,0))</f>
        <v>Black</v>
      </c>
      <c r="I85" s="33" t="s">
        <v>511</v>
      </c>
      <c r="J85" s="33" t="s">
        <v>504</v>
      </c>
      <c r="K85" s="33" t="s">
        <v>562</v>
      </c>
      <c r="L85" s="33">
        <v>7</v>
      </c>
      <c r="M85" s="81">
        <v>43568</v>
      </c>
      <c r="N85" s="33" t="s">
        <v>563</v>
      </c>
      <c r="O85" s="62">
        <v>210</v>
      </c>
      <c r="P85" s="78" t="s">
        <v>627</v>
      </c>
      <c r="Q85" s="64">
        <f t="shared" si="11"/>
        <v>70</v>
      </c>
      <c r="R85" s="65" t="b">
        <f>ISERROR(VLOOKUP(P85,P$1:P84,1,FALSE))</f>
        <v>1</v>
      </c>
      <c r="S85" s="33" t="str">
        <f t="shared" si="12"/>
        <v>M83W</v>
      </c>
      <c r="T85" s="65" t="str">
        <f t="shared" si="13"/>
        <v>CM1</v>
      </c>
      <c r="U85" s="35" t="s">
        <v>455</v>
      </c>
      <c r="V85" s="35" t="s">
        <v>455</v>
      </c>
      <c r="W85" s="36" t="s">
        <v>552</v>
      </c>
      <c r="X85" s="36" t="s">
        <v>555</v>
      </c>
      <c r="Y85" s="36" t="s">
        <v>555</v>
      </c>
      <c r="Z85" s="36" t="s">
        <v>555</v>
      </c>
      <c r="AA85" s="36" t="s">
        <v>555</v>
      </c>
      <c r="AB85" s="36" t="s">
        <v>555</v>
      </c>
      <c r="AC85" s="36" t="s">
        <v>555</v>
      </c>
      <c r="AD85" s="36" t="s">
        <v>555</v>
      </c>
      <c r="AE85" s="36" t="s">
        <v>555</v>
      </c>
      <c r="AF85" s="36" t="s">
        <v>555</v>
      </c>
      <c r="AG85" s="36" t="s">
        <v>555</v>
      </c>
      <c r="AH85" s="36" t="s">
        <v>555</v>
      </c>
      <c r="AI85" s="36" t="s">
        <v>555</v>
      </c>
      <c r="AJ85" s="36" t="s">
        <v>555</v>
      </c>
      <c r="AK85" s="36" t="s">
        <v>555</v>
      </c>
      <c r="AL85" s="36" t="s">
        <v>555</v>
      </c>
      <c r="AM85" s="36" t="s">
        <v>414</v>
      </c>
      <c r="AN85" s="36" t="s">
        <v>555</v>
      </c>
      <c r="AO85" s="36" t="s">
        <v>555</v>
      </c>
      <c r="AP85" s="36" t="s">
        <v>555</v>
      </c>
      <c r="AQ85" s="48" t="str">
        <f t="shared" si="14"/>
        <v>Fail</v>
      </c>
      <c r="AR85" s="48"/>
      <c r="AS85" s="36"/>
    </row>
    <row r="86" spans="1:45">
      <c r="A86" s="62">
        <v>84</v>
      </c>
      <c r="B86" s="80">
        <v>43572</v>
      </c>
      <c r="C86" s="80">
        <v>43573</v>
      </c>
      <c r="D86" s="33" t="s">
        <v>558</v>
      </c>
      <c r="E86" s="74" t="s">
        <v>757</v>
      </c>
      <c r="F86" s="33" t="s">
        <v>557</v>
      </c>
      <c r="G86" s="33" t="s">
        <v>559</v>
      </c>
      <c r="H86" s="66" t="str">
        <f>IF(P86="","",VLOOKUP(S86,不良中英對比!$M$2:$N$14,2,0))</f>
        <v>Black</v>
      </c>
      <c r="I86" s="33" t="s">
        <v>511</v>
      </c>
      <c r="J86" s="33" t="s">
        <v>504</v>
      </c>
      <c r="K86" s="33" t="s">
        <v>562</v>
      </c>
      <c r="L86" s="33">
        <v>7</v>
      </c>
      <c r="M86" s="81">
        <v>43568</v>
      </c>
      <c r="N86" s="33" t="s">
        <v>563</v>
      </c>
      <c r="O86" s="62">
        <v>210</v>
      </c>
      <c r="P86" s="78" t="s">
        <v>628</v>
      </c>
      <c r="Q86" s="64">
        <f t="shared" si="11"/>
        <v>70</v>
      </c>
      <c r="R86" s="65" t="b">
        <f>ISERROR(VLOOKUP(P86,P$1:P85,1,FALSE))</f>
        <v>1</v>
      </c>
      <c r="S86" s="33" t="str">
        <f t="shared" si="12"/>
        <v>M83W</v>
      </c>
      <c r="T86" s="65" t="str">
        <f t="shared" si="13"/>
        <v>CM1</v>
      </c>
      <c r="U86" s="35" t="s">
        <v>455</v>
      </c>
      <c r="V86" s="35" t="s">
        <v>455</v>
      </c>
      <c r="W86" s="36" t="s">
        <v>552</v>
      </c>
      <c r="X86" s="36" t="s">
        <v>555</v>
      </c>
      <c r="Y86" s="36" t="s">
        <v>555</v>
      </c>
      <c r="Z86" s="36" t="s">
        <v>555</v>
      </c>
      <c r="AA86" s="36" t="s">
        <v>555</v>
      </c>
      <c r="AB86" s="36" t="s">
        <v>555</v>
      </c>
      <c r="AC86" s="36" t="s">
        <v>555</v>
      </c>
      <c r="AD86" s="36" t="s">
        <v>555</v>
      </c>
      <c r="AE86" s="36" t="s">
        <v>555</v>
      </c>
      <c r="AF86" s="36" t="s">
        <v>555</v>
      </c>
      <c r="AG86" s="36" t="s">
        <v>555</v>
      </c>
      <c r="AH86" s="36" t="s">
        <v>555</v>
      </c>
      <c r="AI86" s="36" t="s">
        <v>555</v>
      </c>
      <c r="AJ86" s="36" t="s">
        <v>555</v>
      </c>
      <c r="AK86" s="36" t="s">
        <v>555</v>
      </c>
      <c r="AL86" s="36" t="s">
        <v>555</v>
      </c>
      <c r="AM86" s="36" t="s">
        <v>414</v>
      </c>
      <c r="AN86" s="36" t="s">
        <v>555</v>
      </c>
      <c r="AO86" s="36" t="s">
        <v>555</v>
      </c>
      <c r="AP86" s="36" t="s">
        <v>555</v>
      </c>
      <c r="AQ86" s="48" t="str">
        <f t="shared" si="14"/>
        <v>Fail</v>
      </c>
      <c r="AR86" s="48"/>
      <c r="AS86" s="36"/>
    </row>
    <row r="87" spans="1:45">
      <c r="A87" s="62">
        <v>85</v>
      </c>
      <c r="B87" s="80">
        <v>43572</v>
      </c>
      <c r="C87" s="80">
        <v>43573</v>
      </c>
      <c r="D87" s="33" t="s">
        <v>558</v>
      </c>
      <c r="E87" s="74" t="s">
        <v>757</v>
      </c>
      <c r="F87" s="33" t="s">
        <v>557</v>
      </c>
      <c r="G87" s="33" t="s">
        <v>559</v>
      </c>
      <c r="H87" s="66" t="str">
        <f>IF(P87="","",VLOOKUP(S87,不良中英對比!$M$2:$N$14,2,0))</f>
        <v>Black</v>
      </c>
      <c r="I87" s="33" t="s">
        <v>511</v>
      </c>
      <c r="J87" s="33" t="s">
        <v>504</v>
      </c>
      <c r="K87" s="33" t="s">
        <v>562</v>
      </c>
      <c r="L87" s="33">
        <v>7</v>
      </c>
      <c r="M87" s="81">
        <v>43568</v>
      </c>
      <c r="N87" s="33" t="s">
        <v>563</v>
      </c>
      <c r="O87" s="62">
        <v>210</v>
      </c>
      <c r="P87" s="78" t="s">
        <v>629</v>
      </c>
      <c r="Q87" s="64">
        <f t="shared" si="11"/>
        <v>70</v>
      </c>
      <c r="R87" s="65" t="b">
        <f>ISERROR(VLOOKUP(P87,P$1:P86,1,FALSE))</f>
        <v>1</v>
      </c>
      <c r="S87" s="33" t="str">
        <f t="shared" si="12"/>
        <v>M83W</v>
      </c>
      <c r="T87" s="65" t="str">
        <f t="shared" si="13"/>
        <v>CM1</v>
      </c>
      <c r="U87" s="35" t="s">
        <v>455</v>
      </c>
      <c r="V87" s="35" t="s">
        <v>455</v>
      </c>
      <c r="W87" s="36" t="s">
        <v>552</v>
      </c>
      <c r="X87" s="36" t="s">
        <v>555</v>
      </c>
      <c r="Y87" s="36" t="s">
        <v>555</v>
      </c>
      <c r="Z87" s="36" t="s">
        <v>555</v>
      </c>
      <c r="AA87" s="36" t="s">
        <v>555</v>
      </c>
      <c r="AB87" s="36" t="s">
        <v>555</v>
      </c>
      <c r="AC87" s="36" t="s">
        <v>555</v>
      </c>
      <c r="AD87" s="36" t="s">
        <v>555</v>
      </c>
      <c r="AE87" s="36" t="s">
        <v>555</v>
      </c>
      <c r="AF87" s="36" t="s">
        <v>555</v>
      </c>
      <c r="AG87" s="36" t="s">
        <v>555</v>
      </c>
      <c r="AH87" s="36" t="s">
        <v>555</v>
      </c>
      <c r="AI87" s="36" t="s">
        <v>555</v>
      </c>
      <c r="AJ87" s="36" t="s">
        <v>555</v>
      </c>
      <c r="AK87" s="36" t="s">
        <v>555</v>
      </c>
      <c r="AL87" s="36" t="s">
        <v>555</v>
      </c>
      <c r="AM87" s="36" t="s">
        <v>414</v>
      </c>
      <c r="AN87" s="36" t="s">
        <v>555</v>
      </c>
      <c r="AO87" s="36" t="s">
        <v>555</v>
      </c>
      <c r="AP87" s="36" t="s">
        <v>555</v>
      </c>
      <c r="AQ87" s="48" t="str">
        <f t="shared" si="14"/>
        <v>Fail</v>
      </c>
      <c r="AR87" s="48"/>
      <c r="AS87" s="36"/>
    </row>
    <row r="88" spans="1:45">
      <c r="A88" s="62">
        <v>86</v>
      </c>
      <c r="B88" s="80">
        <v>43572</v>
      </c>
      <c r="C88" s="80">
        <v>43573</v>
      </c>
      <c r="D88" s="33" t="s">
        <v>558</v>
      </c>
      <c r="E88" s="74" t="s">
        <v>757</v>
      </c>
      <c r="F88" s="33" t="s">
        <v>557</v>
      </c>
      <c r="G88" s="33" t="s">
        <v>559</v>
      </c>
      <c r="H88" s="66" t="str">
        <f>IF(P88="","",VLOOKUP(S88,不良中英對比!$M$2:$N$14,2,0))</f>
        <v>Black</v>
      </c>
      <c r="I88" s="33" t="s">
        <v>511</v>
      </c>
      <c r="J88" s="33" t="s">
        <v>504</v>
      </c>
      <c r="K88" s="33" t="s">
        <v>562</v>
      </c>
      <c r="L88" s="33">
        <v>7</v>
      </c>
      <c r="M88" s="81">
        <v>43568</v>
      </c>
      <c r="N88" s="33" t="s">
        <v>563</v>
      </c>
      <c r="O88" s="62">
        <v>210</v>
      </c>
      <c r="P88" s="78" t="s">
        <v>630</v>
      </c>
      <c r="Q88" s="64">
        <f t="shared" si="11"/>
        <v>70</v>
      </c>
      <c r="R88" s="65" t="b">
        <f>ISERROR(VLOOKUP(P88,P$1:P87,1,FALSE))</f>
        <v>1</v>
      </c>
      <c r="S88" s="33" t="str">
        <f t="shared" si="12"/>
        <v>M83W</v>
      </c>
      <c r="T88" s="65" t="str">
        <f t="shared" si="13"/>
        <v>CM1</v>
      </c>
      <c r="U88" s="35" t="s">
        <v>455</v>
      </c>
      <c r="V88" s="35" t="s">
        <v>455</v>
      </c>
      <c r="W88" s="36" t="s">
        <v>552</v>
      </c>
      <c r="X88" s="36" t="s">
        <v>555</v>
      </c>
      <c r="Y88" s="36" t="s">
        <v>555</v>
      </c>
      <c r="Z88" s="36" t="s">
        <v>555</v>
      </c>
      <c r="AA88" s="36" t="s">
        <v>555</v>
      </c>
      <c r="AB88" s="36" t="s">
        <v>555</v>
      </c>
      <c r="AC88" s="36" t="s">
        <v>555</v>
      </c>
      <c r="AD88" s="36" t="s">
        <v>555</v>
      </c>
      <c r="AE88" s="36" t="s">
        <v>555</v>
      </c>
      <c r="AF88" s="36" t="s">
        <v>555</v>
      </c>
      <c r="AG88" s="36" t="s">
        <v>555</v>
      </c>
      <c r="AH88" s="36" t="s">
        <v>555</v>
      </c>
      <c r="AI88" s="36" t="s">
        <v>555</v>
      </c>
      <c r="AJ88" s="36" t="s">
        <v>555</v>
      </c>
      <c r="AK88" s="36" t="s">
        <v>555</v>
      </c>
      <c r="AL88" s="36" t="s">
        <v>555</v>
      </c>
      <c r="AM88" s="36" t="s">
        <v>414</v>
      </c>
      <c r="AN88" s="36" t="s">
        <v>555</v>
      </c>
      <c r="AO88" s="36" t="s">
        <v>555</v>
      </c>
      <c r="AP88" s="36" t="s">
        <v>555</v>
      </c>
      <c r="AQ88" s="48" t="str">
        <f t="shared" si="14"/>
        <v>Fail</v>
      </c>
      <c r="AR88" s="48"/>
      <c r="AS88" s="36"/>
    </row>
    <row r="89" spans="1:45">
      <c r="A89" s="62">
        <v>87</v>
      </c>
      <c r="B89" s="80">
        <v>43572</v>
      </c>
      <c r="C89" s="80">
        <v>43573</v>
      </c>
      <c r="D89" s="33" t="s">
        <v>558</v>
      </c>
      <c r="E89" s="74" t="s">
        <v>757</v>
      </c>
      <c r="F89" s="33" t="s">
        <v>557</v>
      </c>
      <c r="G89" s="33" t="s">
        <v>559</v>
      </c>
      <c r="H89" s="66" t="str">
        <f>IF(P89="","",VLOOKUP(S89,不良中英對比!$M$2:$N$14,2,0))</f>
        <v>Black</v>
      </c>
      <c r="I89" s="33" t="s">
        <v>511</v>
      </c>
      <c r="J89" s="33" t="s">
        <v>504</v>
      </c>
      <c r="K89" s="33" t="s">
        <v>562</v>
      </c>
      <c r="L89" s="33">
        <v>7</v>
      </c>
      <c r="M89" s="81">
        <v>43568</v>
      </c>
      <c r="N89" s="33" t="s">
        <v>563</v>
      </c>
      <c r="O89" s="62">
        <v>210</v>
      </c>
      <c r="P89" s="78" t="s">
        <v>631</v>
      </c>
      <c r="Q89" s="64">
        <f t="shared" si="11"/>
        <v>70</v>
      </c>
      <c r="R89" s="65" t="b">
        <f>ISERROR(VLOOKUP(P89,P$1:P88,1,FALSE))</f>
        <v>1</v>
      </c>
      <c r="S89" s="33" t="str">
        <f t="shared" si="12"/>
        <v>M83W</v>
      </c>
      <c r="T89" s="65" t="str">
        <f t="shared" si="13"/>
        <v>CM1</v>
      </c>
      <c r="U89" s="35" t="s">
        <v>455</v>
      </c>
      <c r="V89" s="35" t="s">
        <v>455</v>
      </c>
      <c r="W89" s="36" t="s">
        <v>552</v>
      </c>
      <c r="X89" s="36" t="s">
        <v>555</v>
      </c>
      <c r="Y89" s="36" t="s">
        <v>555</v>
      </c>
      <c r="Z89" s="36" t="s">
        <v>555</v>
      </c>
      <c r="AA89" s="36" t="s">
        <v>555</v>
      </c>
      <c r="AB89" s="36" t="s">
        <v>555</v>
      </c>
      <c r="AC89" s="36" t="s">
        <v>555</v>
      </c>
      <c r="AD89" s="36" t="s">
        <v>555</v>
      </c>
      <c r="AE89" s="36" t="s">
        <v>555</v>
      </c>
      <c r="AF89" s="36" t="s">
        <v>555</v>
      </c>
      <c r="AG89" s="36" t="s">
        <v>555</v>
      </c>
      <c r="AH89" s="36" t="s">
        <v>555</v>
      </c>
      <c r="AI89" s="36" t="s">
        <v>555</v>
      </c>
      <c r="AJ89" s="36" t="s">
        <v>555</v>
      </c>
      <c r="AK89" s="36" t="s">
        <v>555</v>
      </c>
      <c r="AL89" s="36" t="s">
        <v>555</v>
      </c>
      <c r="AM89" s="36" t="s">
        <v>414</v>
      </c>
      <c r="AN89" s="36" t="s">
        <v>555</v>
      </c>
      <c r="AO89" s="36" t="s">
        <v>555</v>
      </c>
      <c r="AP89" s="36" t="s">
        <v>555</v>
      </c>
      <c r="AQ89" s="48" t="str">
        <f t="shared" si="14"/>
        <v>Fail</v>
      </c>
      <c r="AR89" s="48"/>
      <c r="AS89" s="36"/>
    </row>
    <row r="90" spans="1:45">
      <c r="A90" s="62">
        <v>88</v>
      </c>
      <c r="B90" s="80">
        <v>43572</v>
      </c>
      <c r="C90" s="80">
        <v>43573</v>
      </c>
      <c r="D90" s="33" t="s">
        <v>558</v>
      </c>
      <c r="E90" s="74" t="s">
        <v>757</v>
      </c>
      <c r="F90" s="33" t="s">
        <v>557</v>
      </c>
      <c r="G90" s="33" t="s">
        <v>559</v>
      </c>
      <c r="H90" s="66" t="str">
        <f>IF(P90="","",VLOOKUP(S90,不良中英對比!$M$2:$N$14,2,0))</f>
        <v>Black</v>
      </c>
      <c r="I90" s="33" t="s">
        <v>511</v>
      </c>
      <c r="J90" s="33" t="s">
        <v>504</v>
      </c>
      <c r="K90" s="33" t="s">
        <v>562</v>
      </c>
      <c r="L90" s="33">
        <v>7</v>
      </c>
      <c r="M90" s="81">
        <v>43568</v>
      </c>
      <c r="N90" s="33" t="s">
        <v>563</v>
      </c>
      <c r="O90" s="62">
        <v>210</v>
      </c>
      <c r="P90" s="78" t="s">
        <v>632</v>
      </c>
      <c r="Q90" s="64">
        <f t="shared" si="11"/>
        <v>70</v>
      </c>
      <c r="R90" s="65" t="b">
        <f>ISERROR(VLOOKUP(P90,P$1:P89,1,FALSE))</f>
        <v>1</v>
      </c>
      <c r="S90" s="33" t="str">
        <f t="shared" si="12"/>
        <v>M83W</v>
      </c>
      <c r="T90" s="65" t="str">
        <f t="shared" si="13"/>
        <v>CM1</v>
      </c>
      <c r="U90" s="35" t="s">
        <v>455</v>
      </c>
      <c r="V90" s="35" t="s">
        <v>455</v>
      </c>
      <c r="W90" s="36" t="s">
        <v>552</v>
      </c>
      <c r="X90" s="36" t="s">
        <v>555</v>
      </c>
      <c r="Y90" s="36" t="s">
        <v>555</v>
      </c>
      <c r="Z90" s="36" t="s">
        <v>555</v>
      </c>
      <c r="AA90" s="36" t="s">
        <v>555</v>
      </c>
      <c r="AB90" s="36" t="s">
        <v>555</v>
      </c>
      <c r="AC90" s="36" t="s">
        <v>555</v>
      </c>
      <c r="AD90" s="36" t="s">
        <v>555</v>
      </c>
      <c r="AE90" s="36" t="s">
        <v>555</v>
      </c>
      <c r="AF90" s="36" t="s">
        <v>555</v>
      </c>
      <c r="AG90" s="36" t="s">
        <v>555</v>
      </c>
      <c r="AH90" s="36" t="s">
        <v>555</v>
      </c>
      <c r="AI90" s="36" t="s">
        <v>555</v>
      </c>
      <c r="AJ90" s="36" t="s">
        <v>555</v>
      </c>
      <c r="AK90" s="36" t="s">
        <v>555</v>
      </c>
      <c r="AL90" s="36" t="s">
        <v>555</v>
      </c>
      <c r="AM90" s="36" t="s">
        <v>414</v>
      </c>
      <c r="AN90" s="36" t="s">
        <v>555</v>
      </c>
      <c r="AO90" s="36" t="s">
        <v>555</v>
      </c>
      <c r="AP90" s="36" t="s">
        <v>555</v>
      </c>
      <c r="AQ90" s="48" t="str">
        <f t="shared" si="14"/>
        <v>Fail</v>
      </c>
      <c r="AR90" s="48"/>
      <c r="AS90" s="36"/>
    </row>
    <row r="91" spans="1:45">
      <c r="A91" s="62">
        <v>89</v>
      </c>
      <c r="B91" s="80">
        <v>43572</v>
      </c>
      <c r="C91" s="80">
        <v>43573</v>
      </c>
      <c r="D91" s="33" t="s">
        <v>558</v>
      </c>
      <c r="E91" s="74" t="s">
        <v>757</v>
      </c>
      <c r="F91" s="33" t="s">
        <v>557</v>
      </c>
      <c r="G91" s="33" t="s">
        <v>559</v>
      </c>
      <c r="H91" s="66" t="str">
        <f>IF(P91="","",VLOOKUP(S91,不良中英對比!$M$2:$N$14,2,0))</f>
        <v>Black</v>
      </c>
      <c r="I91" s="33" t="s">
        <v>511</v>
      </c>
      <c r="J91" s="33" t="s">
        <v>504</v>
      </c>
      <c r="K91" s="33" t="s">
        <v>562</v>
      </c>
      <c r="L91" s="33">
        <v>7</v>
      </c>
      <c r="M91" s="81">
        <v>43568</v>
      </c>
      <c r="N91" s="33" t="s">
        <v>563</v>
      </c>
      <c r="O91" s="62">
        <v>210</v>
      </c>
      <c r="P91" s="78" t="s">
        <v>633</v>
      </c>
      <c r="Q91" s="64">
        <f t="shared" si="11"/>
        <v>70</v>
      </c>
      <c r="R91" s="65" t="b">
        <f>ISERROR(VLOOKUP(P91,P$1:P90,1,FALSE))</f>
        <v>1</v>
      </c>
      <c r="S91" s="33" t="str">
        <f t="shared" si="12"/>
        <v>M83W</v>
      </c>
      <c r="T91" s="65" t="str">
        <f t="shared" si="13"/>
        <v>CM1</v>
      </c>
      <c r="U91" s="35" t="s">
        <v>455</v>
      </c>
      <c r="V91" s="35" t="s">
        <v>455</v>
      </c>
      <c r="W91" s="36" t="s">
        <v>552</v>
      </c>
      <c r="X91" s="36" t="s">
        <v>555</v>
      </c>
      <c r="Y91" s="36" t="s">
        <v>555</v>
      </c>
      <c r="Z91" s="36" t="s">
        <v>555</v>
      </c>
      <c r="AA91" s="36" t="s">
        <v>555</v>
      </c>
      <c r="AB91" s="36" t="s">
        <v>555</v>
      </c>
      <c r="AC91" s="36" t="s">
        <v>555</v>
      </c>
      <c r="AD91" s="36" t="s">
        <v>555</v>
      </c>
      <c r="AE91" s="36" t="s">
        <v>555</v>
      </c>
      <c r="AF91" s="36" t="s">
        <v>555</v>
      </c>
      <c r="AG91" s="36" t="s">
        <v>555</v>
      </c>
      <c r="AH91" s="36" t="s">
        <v>555</v>
      </c>
      <c r="AI91" s="36" t="s">
        <v>555</v>
      </c>
      <c r="AJ91" s="36" t="s">
        <v>555</v>
      </c>
      <c r="AK91" s="36" t="s">
        <v>555</v>
      </c>
      <c r="AL91" s="36" t="s">
        <v>555</v>
      </c>
      <c r="AM91" s="36" t="s">
        <v>414</v>
      </c>
      <c r="AN91" s="36" t="s">
        <v>555</v>
      </c>
      <c r="AO91" s="36" t="s">
        <v>555</v>
      </c>
      <c r="AP91" s="36" t="s">
        <v>555</v>
      </c>
      <c r="AQ91" s="48" t="str">
        <f t="shared" si="14"/>
        <v>Fail</v>
      </c>
      <c r="AR91" s="48"/>
      <c r="AS91" s="36"/>
    </row>
    <row r="92" spans="1:45">
      <c r="A92" s="62">
        <v>90</v>
      </c>
      <c r="B92" s="80">
        <v>43572</v>
      </c>
      <c r="C92" s="80">
        <v>43573</v>
      </c>
      <c r="D92" s="33" t="s">
        <v>558</v>
      </c>
      <c r="E92" s="74" t="s">
        <v>757</v>
      </c>
      <c r="F92" s="33" t="s">
        <v>557</v>
      </c>
      <c r="G92" s="33" t="s">
        <v>559</v>
      </c>
      <c r="H92" s="66" t="str">
        <f>IF(P92="","",VLOOKUP(S92,不良中英對比!$M$2:$N$14,2,0))</f>
        <v>Black</v>
      </c>
      <c r="I92" s="33" t="s">
        <v>511</v>
      </c>
      <c r="J92" s="33" t="s">
        <v>504</v>
      </c>
      <c r="K92" s="33" t="s">
        <v>562</v>
      </c>
      <c r="L92" s="33">
        <v>7</v>
      </c>
      <c r="M92" s="81">
        <v>43568</v>
      </c>
      <c r="N92" s="33" t="s">
        <v>563</v>
      </c>
      <c r="O92" s="62">
        <v>210</v>
      </c>
      <c r="P92" s="78" t="s">
        <v>634</v>
      </c>
      <c r="Q92" s="64">
        <f t="shared" si="11"/>
        <v>70</v>
      </c>
      <c r="R92" s="65" t="b">
        <f>ISERROR(VLOOKUP(P92,P$1:P91,1,FALSE))</f>
        <v>1</v>
      </c>
      <c r="S92" s="33" t="str">
        <f t="shared" si="12"/>
        <v>M83W</v>
      </c>
      <c r="T92" s="65" t="str">
        <f t="shared" si="13"/>
        <v>CM1</v>
      </c>
      <c r="U92" s="35" t="s">
        <v>455</v>
      </c>
      <c r="V92" s="35" t="s">
        <v>455</v>
      </c>
      <c r="W92" s="36" t="s">
        <v>552</v>
      </c>
      <c r="X92" s="36" t="s">
        <v>555</v>
      </c>
      <c r="Y92" s="36" t="s">
        <v>555</v>
      </c>
      <c r="Z92" s="36" t="s">
        <v>555</v>
      </c>
      <c r="AA92" s="36" t="s">
        <v>555</v>
      </c>
      <c r="AB92" s="36" t="s">
        <v>555</v>
      </c>
      <c r="AC92" s="36" t="s">
        <v>555</v>
      </c>
      <c r="AD92" s="36" t="s">
        <v>555</v>
      </c>
      <c r="AE92" s="36" t="s">
        <v>555</v>
      </c>
      <c r="AF92" s="36" t="s">
        <v>555</v>
      </c>
      <c r="AG92" s="36" t="s">
        <v>555</v>
      </c>
      <c r="AH92" s="36" t="s">
        <v>555</v>
      </c>
      <c r="AI92" s="36" t="s">
        <v>555</v>
      </c>
      <c r="AJ92" s="36" t="s">
        <v>555</v>
      </c>
      <c r="AK92" s="36" t="s">
        <v>555</v>
      </c>
      <c r="AL92" s="36" t="s">
        <v>555</v>
      </c>
      <c r="AM92" s="36" t="s">
        <v>414</v>
      </c>
      <c r="AN92" s="36" t="s">
        <v>555</v>
      </c>
      <c r="AO92" s="36" t="s">
        <v>555</v>
      </c>
      <c r="AP92" s="36" t="s">
        <v>555</v>
      </c>
      <c r="AQ92" s="48" t="str">
        <f t="shared" si="14"/>
        <v>Fail</v>
      </c>
      <c r="AR92" s="48"/>
      <c r="AS92" s="36"/>
    </row>
    <row r="93" spans="1:45">
      <c r="A93" s="62">
        <v>91</v>
      </c>
      <c r="B93" s="80">
        <v>43572</v>
      </c>
      <c r="C93" s="80">
        <v>43573</v>
      </c>
      <c r="D93" s="33" t="s">
        <v>558</v>
      </c>
      <c r="E93" s="74" t="s">
        <v>757</v>
      </c>
      <c r="F93" s="33" t="s">
        <v>557</v>
      </c>
      <c r="G93" s="33" t="s">
        <v>559</v>
      </c>
      <c r="H93" s="66" t="str">
        <f>IF(P93="","",VLOOKUP(S93,不良中英對比!$M$2:$N$14,2,0))</f>
        <v>Black</v>
      </c>
      <c r="I93" s="33" t="s">
        <v>511</v>
      </c>
      <c r="J93" s="33" t="s">
        <v>504</v>
      </c>
      <c r="K93" s="33" t="s">
        <v>562</v>
      </c>
      <c r="L93" s="33">
        <v>7</v>
      </c>
      <c r="M93" s="81">
        <v>43568</v>
      </c>
      <c r="N93" s="33" t="s">
        <v>563</v>
      </c>
      <c r="O93" s="62">
        <v>210</v>
      </c>
      <c r="P93" s="78" t="s">
        <v>635</v>
      </c>
      <c r="Q93" s="64">
        <f t="shared" si="11"/>
        <v>70</v>
      </c>
      <c r="R93" s="65" t="b">
        <f>ISERROR(VLOOKUP(P93,P$1:P92,1,FALSE))</f>
        <v>1</v>
      </c>
      <c r="S93" s="33" t="str">
        <f t="shared" si="12"/>
        <v>M83W</v>
      </c>
      <c r="T93" s="65" t="str">
        <f t="shared" si="13"/>
        <v>CM1</v>
      </c>
      <c r="U93" s="35" t="s">
        <v>455</v>
      </c>
      <c r="V93" s="35" t="s">
        <v>455</v>
      </c>
      <c r="W93" s="36" t="s">
        <v>552</v>
      </c>
      <c r="X93" s="36" t="s">
        <v>555</v>
      </c>
      <c r="Y93" s="36" t="s">
        <v>555</v>
      </c>
      <c r="Z93" s="36" t="s">
        <v>555</v>
      </c>
      <c r="AA93" s="36" t="s">
        <v>555</v>
      </c>
      <c r="AB93" s="36" t="s">
        <v>555</v>
      </c>
      <c r="AC93" s="36" t="s">
        <v>555</v>
      </c>
      <c r="AD93" s="36" t="s">
        <v>555</v>
      </c>
      <c r="AE93" s="36" t="s">
        <v>555</v>
      </c>
      <c r="AF93" s="36" t="s">
        <v>555</v>
      </c>
      <c r="AG93" s="36" t="s">
        <v>555</v>
      </c>
      <c r="AH93" s="36" t="s">
        <v>555</v>
      </c>
      <c r="AI93" s="36" t="s">
        <v>555</v>
      </c>
      <c r="AJ93" s="36" t="s">
        <v>555</v>
      </c>
      <c r="AK93" s="36" t="s">
        <v>555</v>
      </c>
      <c r="AL93" s="36" t="s">
        <v>555</v>
      </c>
      <c r="AM93" s="36" t="s">
        <v>414</v>
      </c>
      <c r="AN93" s="36" t="s">
        <v>555</v>
      </c>
      <c r="AO93" s="36" t="s">
        <v>555</v>
      </c>
      <c r="AP93" s="36" t="s">
        <v>555</v>
      </c>
      <c r="AQ93" s="48" t="str">
        <f t="shared" si="14"/>
        <v>Fail</v>
      </c>
      <c r="AR93" s="48"/>
      <c r="AS93" s="36"/>
    </row>
    <row r="94" spans="1:45">
      <c r="A94" s="62">
        <v>92</v>
      </c>
      <c r="B94" s="80">
        <v>43572</v>
      </c>
      <c r="C94" s="80">
        <v>43573</v>
      </c>
      <c r="D94" s="33" t="s">
        <v>558</v>
      </c>
      <c r="E94" s="74" t="s">
        <v>757</v>
      </c>
      <c r="F94" s="33" t="s">
        <v>557</v>
      </c>
      <c r="G94" s="33" t="s">
        <v>559</v>
      </c>
      <c r="H94" s="66" t="str">
        <f>IF(P94="","",VLOOKUP(S94,不良中英對比!$M$2:$N$14,2,0))</f>
        <v>Black</v>
      </c>
      <c r="I94" s="33" t="s">
        <v>511</v>
      </c>
      <c r="J94" s="33" t="s">
        <v>504</v>
      </c>
      <c r="K94" s="33" t="s">
        <v>562</v>
      </c>
      <c r="L94" s="33">
        <v>7</v>
      </c>
      <c r="M94" s="81">
        <v>43568</v>
      </c>
      <c r="N94" s="33" t="s">
        <v>563</v>
      </c>
      <c r="O94" s="62">
        <v>210</v>
      </c>
      <c r="P94" s="78" t="s">
        <v>636</v>
      </c>
      <c r="Q94" s="64">
        <f t="shared" si="11"/>
        <v>70</v>
      </c>
      <c r="R94" s="65" t="b">
        <f>ISERROR(VLOOKUP(P94,P$1:P93,1,FALSE))</f>
        <v>1</v>
      </c>
      <c r="S94" s="33" t="str">
        <f t="shared" si="12"/>
        <v>M83W</v>
      </c>
      <c r="T94" s="65" t="str">
        <f t="shared" si="13"/>
        <v>CM1</v>
      </c>
      <c r="U94" s="35" t="s">
        <v>455</v>
      </c>
      <c r="V94" s="35" t="s">
        <v>455</v>
      </c>
      <c r="W94" s="36" t="s">
        <v>552</v>
      </c>
      <c r="X94" s="36" t="s">
        <v>555</v>
      </c>
      <c r="Y94" s="36" t="s">
        <v>555</v>
      </c>
      <c r="Z94" s="36" t="s">
        <v>555</v>
      </c>
      <c r="AA94" s="36" t="s">
        <v>555</v>
      </c>
      <c r="AB94" s="36" t="s">
        <v>555</v>
      </c>
      <c r="AC94" s="36" t="s">
        <v>555</v>
      </c>
      <c r="AD94" s="36" t="s">
        <v>555</v>
      </c>
      <c r="AE94" s="36" t="s">
        <v>555</v>
      </c>
      <c r="AF94" s="36" t="s">
        <v>555</v>
      </c>
      <c r="AG94" s="36" t="s">
        <v>555</v>
      </c>
      <c r="AH94" s="36" t="s">
        <v>555</v>
      </c>
      <c r="AI94" s="36" t="s">
        <v>555</v>
      </c>
      <c r="AJ94" s="36" t="s">
        <v>555</v>
      </c>
      <c r="AK94" s="36" t="s">
        <v>555</v>
      </c>
      <c r="AL94" s="36" t="s">
        <v>555</v>
      </c>
      <c r="AM94" s="36" t="s">
        <v>414</v>
      </c>
      <c r="AN94" s="36" t="s">
        <v>555</v>
      </c>
      <c r="AO94" s="36" t="s">
        <v>555</v>
      </c>
      <c r="AP94" s="36" t="s">
        <v>555</v>
      </c>
      <c r="AQ94" s="48" t="str">
        <f t="shared" si="14"/>
        <v>Fail</v>
      </c>
      <c r="AR94" s="48"/>
      <c r="AS94" s="36"/>
    </row>
    <row r="95" spans="1:45">
      <c r="A95" s="62">
        <v>93</v>
      </c>
      <c r="B95" s="80">
        <v>43572</v>
      </c>
      <c r="C95" s="80">
        <v>43573</v>
      </c>
      <c r="D95" s="33" t="s">
        <v>558</v>
      </c>
      <c r="E95" s="74" t="s">
        <v>757</v>
      </c>
      <c r="F95" s="33" t="s">
        <v>557</v>
      </c>
      <c r="G95" s="33" t="s">
        <v>559</v>
      </c>
      <c r="H95" s="66" t="str">
        <f>IF(P95="","",VLOOKUP(S95,不良中英對比!$M$2:$N$14,2,0))</f>
        <v>Black</v>
      </c>
      <c r="I95" s="33" t="s">
        <v>511</v>
      </c>
      <c r="J95" s="33" t="s">
        <v>504</v>
      </c>
      <c r="K95" s="33" t="s">
        <v>562</v>
      </c>
      <c r="L95" s="33">
        <v>7</v>
      </c>
      <c r="M95" s="81">
        <v>43568</v>
      </c>
      <c r="N95" s="33" t="s">
        <v>563</v>
      </c>
      <c r="O95" s="62">
        <v>210</v>
      </c>
      <c r="P95" s="78" t="s">
        <v>637</v>
      </c>
      <c r="Q95" s="64">
        <f t="shared" si="11"/>
        <v>70</v>
      </c>
      <c r="R95" s="65" t="b">
        <f>ISERROR(VLOOKUP(P95,P$1:P94,1,FALSE))</f>
        <v>1</v>
      </c>
      <c r="S95" s="33" t="str">
        <f t="shared" si="12"/>
        <v>M83W</v>
      </c>
      <c r="T95" s="65" t="str">
        <f t="shared" si="13"/>
        <v>CM1</v>
      </c>
      <c r="U95" s="35" t="s">
        <v>455</v>
      </c>
      <c r="V95" s="35" t="s">
        <v>455</v>
      </c>
      <c r="W95" s="36" t="s">
        <v>552</v>
      </c>
      <c r="X95" s="36" t="s">
        <v>555</v>
      </c>
      <c r="Y95" s="36" t="s">
        <v>555</v>
      </c>
      <c r="Z95" s="36" t="s">
        <v>555</v>
      </c>
      <c r="AA95" s="36" t="s">
        <v>555</v>
      </c>
      <c r="AB95" s="36" t="s">
        <v>555</v>
      </c>
      <c r="AC95" s="36" t="s">
        <v>555</v>
      </c>
      <c r="AD95" s="36" t="s">
        <v>555</v>
      </c>
      <c r="AE95" s="36" t="s">
        <v>555</v>
      </c>
      <c r="AF95" s="36" t="s">
        <v>555</v>
      </c>
      <c r="AG95" s="36" t="s">
        <v>555</v>
      </c>
      <c r="AH95" s="36" t="s">
        <v>555</v>
      </c>
      <c r="AI95" s="36" t="s">
        <v>555</v>
      </c>
      <c r="AJ95" s="36" t="s">
        <v>555</v>
      </c>
      <c r="AK95" s="36" t="s">
        <v>555</v>
      </c>
      <c r="AL95" s="36" t="s">
        <v>555</v>
      </c>
      <c r="AM95" s="36" t="s">
        <v>414</v>
      </c>
      <c r="AN95" s="36" t="s">
        <v>555</v>
      </c>
      <c r="AO95" s="36" t="s">
        <v>555</v>
      </c>
      <c r="AP95" s="36" t="s">
        <v>555</v>
      </c>
      <c r="AQ95" s="48" t="str">
        <f t="shared" si="14"/>
        <v>Fail</v>
      </c>
      <c r="AR95" s="48"/>
      <c r="AS95" s="36"/>
    </row>
    <row r="96" spans="1:45">
      <c r="A96" s="62">
        <v>94</v>
      </c>
      <c r="B96" s="80">
        <v>43572</v>
      </c>
      <c r="C96" s="80">
        <v>43573</v>
      </c>
      <c r="D96" s="33" t="s">
        <v>558</v>
      </c>
      <c r="E96" s="74" t="s">
        <v>757</v>
      </c>
      <c r="F96" s="33" t="s">
        <v>557</v>
      </c>
      <c r="G96" s="33" t="s">
        <v>758</v>
      </c>
      <c r="H96" s="66" t="str">
        <f>IF(P96="","",VLOOKUP(S96,不良中英對比!$M$2:$N$14,2,0))</f>
        <v>Black</v>
      </c>
      <c r="I96" s="33" t="s">
        <v>511</v>
      </c>
      <c r="J96" s="33" t="s">
        <v>504</v>
      </c>
      <c r="K96" s="33" t="s">
        <v>562</v>
      </c>
      <c r="L96" s="33">
        <v>7</v>
      </c>
      <c r="M96" s="81">
        <v>43568</v>
      </c>
      <c r="N96" s="33" t="s">
        <v>563</v>
      </c>
      <c r="O96" s="62">
        <v>210</v>
      </c>
      <c r="P96" s="78" t="s">
        <v>638</v>
      </c>
      <c r="Q96" s="64">
        <f t="shared" si="11"/>
        <v>70</v>
      </c>
      <c r="R96" s="65" t="b">
        <f>ISERROR(VLOOKUP(P96,P$1:P95,1,FALSE))</f>
        <v>1</v>
      </c>
      <c r="S96" s="33" t="str">
        <f t="shared" si="12"/>
        <v>M83W</v>
      </c>
      <c r="T96" s="65" t="str">
        <f t="shared" si="13"/>
        <v>CM1</v>
      </c>
      <c r="U96" s="35" t="s">
        <v>455</v>
      </c>
      <c r="V96" s="35" t="s">
        <v>455</v>
      </c>
      <c r="W96" s="36" t="s">
        <v>552</v>
      </c>
      <c r="X96" s="36" t="s">
        <v>555</v>
      </c>
      <c r="Y96" s="36" t="s">
        <v>555</v>
      </c>
      <c r="Z96" s="36" t="s">
        <v>555</v>
      </c>
      <c r="AA96" s="36" t="s">
        <v>555</v>
      </c>
      <c r="AB96" s="36" t="s">
        <v>555</v>
      </c>
      <c r="AC96" s="36" t="s">
        <v>555</v>
      </c>
      <c r="AD96" s="36" t="s">
        <v>555</v>
      </c>
      <c r="AE96" s="36" t="s">
        <v>555</v>
      </c>
      <c r="AF96" s="36" t="s">
        <v>555</v>
      </c>
      <c r="AG96" s="36" t="s">
        <v>555</v>
      </c>
      <c r="AH96" s="36" t="s">
        <v>555</v>
      </c>
      <c r="AI96" s="36" t="s">
        <v>555</v>
      </c>
      <c r="AJ96" s="36" t="s">
        <v>555</v>
      </c>
      <c r="AK96" s="36" t="s">
        <v>555</v>
      </c>
      <c r="AL96" s="36" t="s">
        <v>555</v>
      </c>
      <c r="AM96" s="36" t="s">
        <v>414</v>
      </c>
      <c r="AN96" s="36" t="s">
        <v>555</v>
      </c>
      <c r="AO96" s="36" t="s">
        <v>555</v>
      </c>
      <c r="AP96" s="36" t="s">
        <v>555</v>
      </c>
      <c r="AQ96" s="48" t="str">
        <f t="shared" si="14"/>
        <v>Fail</v>
      </c>
      <c r="AR96" s="48"/>
      <c r="AS96" s="36"/>
    </row>
    <row r="97" spans="1:45">
      <c r="A97" s="62">
        <v>95</v>
      </c>
      <c r="B97" s="80">
        <v>43572</v>
      </c>
      <c r="C97" s="80">
        <v>43573</v>
      </c>
      <c r="D97" s="33" t="s">
        <v>558</v>
      </c>
      <c r="E97" s="74" t="s">
        <v>757</v>
      </c>
      <c r="F97" s="33" t="s">
        <v>557</v>
      </c>
      <c r="G97" s="33" t="s">
        <v>559</v>
      </c>
      <c r="H97" s="66" t="str">
        <f>IF(P97="","",VLOOKUP(S97,不良中英對比!$M$2:$N$14,2,0))</f>
        <v>Black</v>
      </c>
      <c r="I97" s="33" t="s">
        <v>511</v>
      </c>
      <c r="J97" s="33" t="s">
        <v>504</v>
      </c>
      <c r="K97" s="33" t="s">
        <v>562</v>
      </c>
      <c r="L97" s="33">
        <v>7</v>
      </c>
      <c r="M97" s="81">
        <v>43568</v>
      </c>
      <c r="N97" s="33" t="s">
        <v>563</v>
      </c>
      <c r="O97" s="62">
        <v>210</v>
      </c>
      <c r="P97" s="78" t="s">
        <v>639</v>
      </c>
      <c r="Q97" s="64">
        <f t="shared" si="11"/>
        <v>70</v>
      </c>
      <c r="R97" s="65" t="b">
        <f>ISERROR(VLOOKUP(P97,P$1:P96,1,FALSE))</f>
        <v>1</v>
      </c>
      <c r="S97" s="33" t="str">
        <f t="shared" si="12"/>
        <v>M83W</v>
      </c>
      <c r="T97" s="65" t="str">
        <f t="shared" si="13"/>
        <v>CM1</v>
      </c>
      <c r="U97" s="35" t="s">
        <v>455</v>
      </c>
      <c r="V97" s="35" t="s">
        <v>455</v>
      </c>
      <c r="W97" s="36" t="s">
        <v>552</v>
      </c>
      <c r="X97" s="36" t="s">
        <v>555</v>
      </c>
      <c r="Y97" s="36" t="s">
        <v>555</v>
      </c>
      <c r="Z97" s="36" t="s">
        <v>555</v>
      </c>
      <c r="AA97" s="36" t="s">
        <v>555</v>
      </c>
      <c r="AB97" s="36" t="s">
        <v>555</v>
      </c>
      <c r="AC97" s="36" t="s">
        <v>555</v>
      </c>
      <c r="AD97" s="36" t="s">
        <v>555</v>
      </c>
      <c r="AE97" s="36" t="s">
        <v>555</v>
      </c>
      <c r="AF97" s="36" t="s">
        <v>555</v>
      </c>
      <c r="AG97" s="36" t="s">
        <v>555</v>
      </c>
      <c r="AH97" s="36" t="s">
        <v>555</v>
      </c>
      <c r="AI97" s="36" t="s">
        <v>555</v>
      </c>
      <c r="AJ97" s="36" t="s">
        <v>555</v>
      </c>
      <c r="AK97" s="36" t="s">
        <v>555</v>
      </c>
      <c r="AL97" s="36" t="s">
        <v>555</v>
      </c>
      <c r="AM97" s="36" t="s">
        <v>414</v>
      </c>
      <c r="AN97" s="36" t="s">
        <v>555</v>
      </c>
      <c r="AO97" s="36" t="s">
        <v>555</v>
      </c>
      <c r="AP97" s="36" t="s">
        <v>555</v>
      </c>
      <c r="AQ97" s="48" t="str">
        <f t="shared" si="14"/>
        <v>Fail</v>
      </c>
      <c r="AR97" s="48"/>
      <c r="AS97" s="36"/>
    </row>
    <row r="98" spans="1:45">
      <c r="A98" s="62">
        <v>96</v>
      </c>
      <c r="B98" s="80">
        <v>43572</v>
      </c>
      <c r="C98" s="80">
        <v>43573</v>
      </c>
      <c r="D98" s="33" t="s">
        <v>558</v>
      </c>
      <c r="E98" s="74" t="s">
        <v>757</v>
      </c>
      <c r="F98" s="33" t="s">
        <v>557</v>
      </c>
      <c r="G98" s="33" t="s">
        <v>559</v>
      </c>
      <c r="H98" s="66" t="str">
        <f>IF(P98="","",VLOOKUP(S98,不良中英對比!$M$2:$N$14,2,0))</f>
        <v>Black</v>
      </c>
      <c r="I98" s="33" t="s">
        <v>511</v>
      </c>
      <c r="J98" s="33" t="s">
        <v>504</v>
      </c>
      <c r="K98" s="33" t="s">
        <v>562</v>
      </c>
      <c r="L98" s="33">
        <v>7</v>
      </c>
      <c r="M98" s="81">
        <v>43568</v>
      </c>
      <c r="N98" s="33" t="s">
        <v>563</v>
      </c>
      <c r="O98" s="62">
        <v>210</v>
      </c>
      <c r="P98" s="78" t="s">
        <v>640</v>
      </c>
      <c r="Q98" s="64">
        <f t="shared" si="11"/>
        <v>70</v>
      </c>
      <c r="R98" s="65" t="b">
        <f>ISERROR(VLOOKUP(P98,P$1:P97,1,FALSE))</f>
        <v>1</v>
      </c>
      <c r="S98" s="33" t="str">
        <f t="shared" si="12"/>
        <v>M83W</v>
      </c>
      <c r="T98" s="65" t="str">
        <f t="shared" si="13"/>
        <v>CM1</v>
      </c>
      <c r="U98" s="35" t="s">
        <v>455</v>
      </c>
      <c r="V98" s="35" t="s">
        <v>455</v>
      </c>
      <c r="W98" s="36" t="s">
        <v>552</v>
      </c>
      <c r="X98" s="36" t="s">
        <v>555</v>
      </c>
      <c r="Y98" s="36" t="s">
        <v>555</v>
      </c>
      <c r="Z98" s="36" t="s">
        <v>555</v>
      </c>
      <c r="AA98" s="36" t="s">
        <v>555</v>
      </c>
      <c r="AB98" s="36" t="s">
        <v>555</v>
      </c>
      <c r="AC98" s="36" t="s">
        <v>555</v>
      </c>
      <c r="AD98" s="36" t="s">
        <v>555</v>
      </c>
      <c r="AE98" s="36" t="s">
        <v>555</v>
      </c>
      <c r="AF98" s="36" t="s">
        <v>555</v>
      </c>
      <c r="AG98" s="36" t="s">
        <v>555</v>
      </c>
      <c r="AH98" s="36" t="s">
        <v>555</v>
      </c>
      <c r="AI98" s="36" t="s">
        <v>555</v>
      </c>
      <c r="AJ98" s="36" t="s">
        <v>555</v>
      </c>
      <c r="AK98" s="36" t="s">
        <v>555</v>
      </c>
      <c r="AL98" s="36" t="s">
        <v>555</v>
      </c>
      <c r="AM98" s="36" t="s">
        <v>414</v>
      </c>
      <c r="AN98" s="36" t="s">
        <v>555</v>
      </c>
      <c r="AO98" s="36" t="s">
        <v>555</v>
      </c>
      <c r="AP98" s="36" t="s">
        <v>555</v>
      </c>
      <c r="AQ98" s="48" t="str">
        <f t="shared" si="14"/>
        <v>Fail</v>
      </c>
      <c r="AR98" s="48"/>
      <c r="AS98" s="36"/>
    </row>
    <row r="99" spans="1:45">
      <c r="A99" s="62">
        <v>97</v>
      </c>
      <c r="B99" s="80">
        <v>43572</v>
      </c>
      <c r="C99" s="80">
        <v>43573</v>
      </c>
      <c r="D99" s="33" t="s">
        <v>558</v>
      </c>
      <c r="E99" s="74" t="s">
        <v>757</v>
      </c>
      <c r="F99" s="33" t="s">
        <v>557</v>
      </c>
      <c r="G99" s="33" t="s">
        <v>559</v>
      </c>
      <c r="H99" s="66" t="str">
        <f>IF(P99="","",VLOOKUP(S99,不良中英對比!$M$2:$N$14,2,0))</f>
        <v>Black</v>
      </c>
      <c r="I99" s="33" t="s">
        <v>511</v>
      </c>
      <c r="J99" s="33" t="s">
        <v>504</v>
      </c>
      <c r="K99" s="33" t="s">
        <v>562</v>
      </c>
      <c r="L99" s="33">
        <v>7</v>
      </c>
      <c r="M99" s="81">
        <v>43568</v>
      </c>
      <c r="N99" s="33" t="s">
        <v>563</v>
      </c>
      <c r="O99" s="62">
        <v>210</v>
      </c>
      <c r="P99" s="78" t="s">
        <v>641</v>
      </c>
      <c r="Q99" s="64">
        <f t="shared" si="11"/>
        <v>70</v>
      </c>
      <c r="R99" s="65" t="b">
        <f>ISERROR(VLOOKUP(P99,P$1:P98,1,FALSE))</f>
        <v>1</v>
      </c>
      <c r="S99" s="33" t="str">
        <f t="shared" si="12"/>
        <v>M83W</v>
      </c>
      <c r="T99" s="65" t="str">
        <f t="shared" si="13"/>
        <v>CM1</v>
      </c>
      <c r="U99" s="35" t="s">
        <v>455</v>
      </c>
      <c r="V99" s="35" t="s">
        <v>455</v>
      </c>
      <c r="W99" s="36" t="s">
        <v>552</v>
      </c>
      <c r="X99" s="36" t="s">
        <v>555</v>
      </c>
      <c r="Y99" s="36" t="s">
        <v>555</v>
      </c>
      <c r="Z99" s="36" t="s">
        <v>555</v>
      </c>
      <c r="AA99" s="36" t="s">
        <v>555</v>
      </c>
      <c r="AB99" s="36" t="s">
        <v>555</v>
      </c>
      <c r="AC99" s="36" t="s">
        <v>555</v>
      </c>
      <c r="AD99" s="36" t="s">
        <v>555</v>
      </c>
      <c r="AE99" s="36" t="s">
        <v>555</v>
      </c>
      <c r="AF99" s="36" t="s">
        <v>555</v>
      </c>
      <c r="AG99" s="36" t="s">
        <v>555</v>
      </c>
      <c r="AH99" s="36" t="s">
        <v>555</v>
      </c>
      <c r="AI99" s="36" t="s">
        <v>555</v>
      </c>
      <c r="AJ99" s="36" t="s">
        <v>555</v>
      </c>
      <c r="AK99" s="36" t="s">
        <v>555</v>
      </c>
      <c r="AL99" s="36" t="s">
        <v>555</v>
      </c>
      <c r="AM99" s="36" t="s">
        <v>414</v>
      </c>
      <c r="AN99" s="36" t="s">
        <v>555</v>
      </c>
      <c r="AO99" s="36" t="s">
        <v>555</v>
      </c>
      <c r="AP99" s="36" t="s">
        <v>555</v>
      </c>
      <c r="AQ99" s="48" t="str">
        <f t="shared" si="14"/>
        <v>Fail</v>
      </c>
      <c r="AR99" s="48"/>
      <c r="AS99" s="36"/>
    </row>
    <row r="100" spans="1:45">
      <c r="A100" s="62">
        <v>98</v>
      </c>
      <c r="B100" s="80">
        <v>43572</v>
      </c>
      <c r="C100" s="80">
        <v>43573</v>
      </c>
      <c r="D100" s="33" t="s">
        <v>558</v>
      </c>
      <c r="E100" s="74" t="s">
        <v>757</v>
      </c>
      <c r="F100" s="33" t="s">
        <v>557</v>
      </c>
      <c r="G100" s="33" t="s">
        <v>559</v>
      </c>
      <c r="H100" s="66" t="str">
        <f>IF(P100="","",VLOOKUP(S100,不良中英對比!$M$2:$N$14,2,0))</f>
        <v>Black</v>
      </c>
      <c r="I100" s="33" t="s">
        <v>511</v>
      </c>
      <c r="J100" s="33" t="s">
        <v>504</v>
      </c>
      <c r="K100" s="33" t="s">
        <v>562</v>
      </c>
      <c r="L100" s="33">
        <v>7</v>
      </c>
      <c r="M100" s="81">
        <v>43568</v>
      </c>
      <c r="N100" s="33" t="s">
        <v>563</v>
      </c>
      <c r="O100" s="62">
        <v>210</v>
      </c>
      <c r="P100" s="78" t="s">
        <v>642</v>
      </c>
      <c r="Q100" s="64">
        <f t="shared" si="11"/>
        <v>70</v>
      </c>
      <c r="R100" s="65" t="b">
        <f>ISERROR(VLOOKUP(P100,P$1:P99,1,FALSE))</f>
        <v>1</v>
      </c>
      <c r="S100" s="33" t="str">
        <f t="shared" si="12"/>
        <v>M83W</v>
      </c>
      <c r="T100" s="65" t="str">
        <f t="shared" si="13"/>
        <v>CM1</v>
      </c>
      <c r="U100" s="35" t="s">
        <v>455</v>
      </c>
      <c r="V100" s="35" t="s">
        <v>455</v>
      </c>
      <c r="W100" s="36" t="s">
        <v>552</v>
      </c>
      <c r="X100" s="36" t="s">
        <v>555</v>
      </c>
      <c r="Y100" s="36" t="s">
        <v>555</v>
      </c>
      <c r="Z100" s="36" t="s">
        <v>555</v>
      </c>
      <c r="AA100" s="36" t="s">
        <v>555</v>
      </c>
      <c r="AB100" s="36" t="s">
        <v>555</v>
      </c>
      <c r="AC100" s="36" t="s">
        <v>555</v>
      </c>
      <c r="AD100" s="36" t="s">
        <v>555</v>
      </c>
      <c r="AE100" s="36" t="s">
        <v>555</v>
      </c>
      <c r="AF100" s="36" t="s">
        <v>555</v>
      </c>
      <c r="AG100" s="36" t="s">
        <v>555</v>
      </c>
      <c r="AH100" s="36" t="s">
        <v>555</v>
      </c>
      <c r="AI100" s="36" t="s">
        <v>555</v>
      </c>
      <c r="AJ100" s="36" t="s">
        <v>555</v>
      </c>
      <c r="AK100" s="36" t="s">
        <v>555</v>
      </c>
      <c r="AL100" s="36" t="s">
        <v>555</v>
      </c>
      <c r="AM100" s="36" t="s">
        <v>414</v>
      </c>
      <c r="AN100" s="36" t="s">
        <v>555</v>
      </c>
      <c r="AO100" s="36" t="s">
        <v>555</v>
      </c>
      <c r="AP100" s="36" t="s">
        <v>555</v>
      </c>
      <c r="AQ100" s="48" t="str">
        <f t="shared" si="14"/>
        <v>Fail</v>
      </c>
      <c r="AR100" s="48"/>
      <c r="AS100" s="36"/>
    </row>
    <row r="101" spans="1:45">
      <c r="A101" s="62">
        <v>99</v>
      </c>
      <c r="B101" s="80">
        <v>43572</v>
      </c>
      <c r="C101" s="80">
        <v>43573</v>
      </c>
      <c r="D101" s="33" t="s">
        <v>558</v>
      </c>
      <c r="E101" s="74" t="s">
        <v>757</v>
      </c>
      <c r="F101" s="33" t="s">
        <v>557</v>
      </c>
      <c r="G101" s="33" t="s">
        <v>559</v>
      </c>
      <c r="H101" s="66" t="str">
        <f>IF(P101="","",VLOOKUP(S101,不良中英對比!$M$2:$N$14,2,0))</f>
        <v>Black</v>
      </c>
      <c r="I101" s="33" t="s">
        <v>511</v>
      </c>
      <c r="J101" s="33" t="s">
        <v>504</v>
      </c>
      <c r="K101" s="33" t="s">
        <v>562</v>
      </c>
      <c r="L101" s="33">
        <v>7</v>
      </c>
      <c r="M101" s="81">
        <v>43568</v>
      </c>
      <c r="N101" s="33" t="s">
        <v>563</v>
      </c>
      <c r="O101" s="62">
        <v>210</v>
      </c>
      <c r="P101" s="78" t="s">
        <v>643</v>
      </c>
      <c r="Q101" s="64">
        <f t="shared" si="11"/>
        <v>70</v>
      </c>
      <c r="R101" s="65" t="b">
        <f>ISERROR(VLOOKUP(P101,P$1:P100,1,FALSE))</f>
        <v>1</v>
      </c>
      <c r="S101" s="33" t="str">
        <f t="shared" si="12"/>
        <v>M83W</v>
      </c>
      <c r="T101" s="65" t="str">
        <f t="shared" si="13"/>
        <v>CM1</v>
      </c>
      <c r="U101" s="35" t="s">
        <v>455</v>
      </c>
      <c r="V101" s="35" t="s">
        <v>455</v>
      </c>
      <c r="W101" s="36" t="s">
        <v>552</v>
      </c>
      <c r="X101" s="36" t="s">
        <v>555</v>
      </c>
      <c r="Y101" s="36" t="s">
        <v>555</v>
      </c>
      <c r="Z101" s="36" t="s">
        <v>555</v>
      </c>
      <c r="AA101" s="36" t="s">
        <v>555</v>
      </c>
      <c r="AB101" s="36" t="s">
        <v>555</v>
      </c>
      <c r="AC101" s="36" t="s">
        <v>555</v>
      </c>
      <c r="AD101" s="36" t="s">
        <v>555</v>
      </c>
      <c r="AE101" s="36" t="s">
        <v>555</v>
      </c>
      <c r="AF101" s="36" t="s">
        <v>555</v>
      </c>
      <c r="AG101" s="36" t="s">
        <v>555</v>
      </c>
      <c r="AH101" s="36" t="s">
        <v>555</v>
      </c>
      <c r="AI101" s="36" t="s">
        <v>555</v>
      </c>
      <c r="AJ101" s="36" t="s">
        <v>555</v>
      </c>
      <c r="AK101" s="36" t="s">
        <v>555</v>
      </c>
      <c r="AL101" s="36" t="s">
        <v>555</v>
      </c>
      <c r="AM101" s="36" t="s">
        <v>414</v>
      </c>
      <c r="AN101" s="36" t="s">
        <v>555</v>
      </c>
      <c r="AO101" s="36" t="s">
        <v>555</v>
      </c>
      <c r="AP101" s="36" t="s">
        <v>555</v>
      </c>
      <c r="AQ101" s="48" t="str">
        <f t="shared" ref="AQ101:AQ116" si="15">IF(AND(W101="ok",X101="ok",Y101="ok",Z101="ok",AA101="ok",AB101="ok",AC101="ok",AD101="ok",AE101="ok",AF101="ok",AG101="ok",AH101="ok",AI101="ok",AJ101="ok",AK101="ok",AM101="ok",AL101="ok"),"Pass","Fail")</f>
        <v>Fail</v>
      </c>
      <c r="AR101" s="48"/>
      <c r="AS101" s="36"/>
    </row>
    <row r="102" spans="1:45">
      <c r="A102" s="62">
        <v>100</v>
      </c>
      <c r="B102" s="80">
        <v>43572</v>
      </c>
      <c r="C102" s="80">
        <v>43573</v>
      </c>
      <c r="D102" s="33" t="s">
        <v>558</v>
      </c>
      <c r="E102" s="74" t="s">
        <v>757</v>
      </c>
      <c r="F102" s="33" t="s">
        <v>557</v>
      </c>
      <c r="G102" s="33" t="s">
        <v>559</v>
      </c>
      <c r="H102" s="66" t="str">
        <f>IF(P102="","",VLOOKUP(S102,不良中英對比!$M$2:$N$14,2,0))</f>
        <v>Black</v>
      </c>
      <c r="I102" s="33" t="s">
        <v>511</v>
      </c>
      <c r="J102" s="33" t="s">
        <v>504</v>
      </c>
      <c r="K102" s="33" t="s">
        <v>562</v>
      </c>
      <c r="L102" s="33">
        <v>7</v>
      </c>
      <c r="M102" s="81">
        <v>43568</v>
      </c>
      <c r="N102" s="33" t="s">
        <v>563</v>
      </c>
      <c r="O102" s="62">
        <v>210</v>
      </c>
      <c r="P102" s="78" t="s">
        <v>644</v>
      </c>
      <c r="Q102" s="64">
        <f t="shared" si="11"/>
        <v>70</v>
      </c>
      <c r="R102" s="65" t="b">
        <f>ISERROR(VLOOKUP(P102,P$1:P101,1,FALSE))</f>
        <v>1</v>
      </c>
      <c r="S102" s="33" t="str">
        <f t="shared" si="12"/>
        <v>M83W</v>
      </c>
      <c r="T102" s="65" t="str">
        <f t="shared" si="13"/>
        <v>CM1</v>
      </c>
      <c r="U102" s="35" t="s">
        <v>455</v>
      </c>
      <c r="V102" s="35" t="s">
        <v>455</v>
      </c>
      <c r="W102" s="36" t="s">
        <v>552</v>
      </c>
      <c r="X102" s="36" t="s">
        <v>555</v>
      </c>
      <c r="Y102" s="36" t="s">
        <v>555</v>
      </c>
      <c r="Z102" s="36" t="s">
        <v>555</v>
      </c>
      <c r="AA102" s="36" t="s">
        <v>555</v>
      </c>
      <c r="AB102" s="36" t="s">
        <v>555</v>
      </c>
      <c r="AC102" s="36" t="s">
        <v>555</v>
      </c>
      <c r="AD102" s="36" t="s">
        <v>555</v>
      </c>
      <c r="AE102" s="36" t="s">
        <v>555</v>
      </c>
      <c r="AF102" s="36" t="s">
        <v>555</v>
      </c>
      <c r="AG102" s="36" t="s">
        <v>555</v>
      </c>
      <c r="AH102" s="36" t="s">
        <v>555</v>
      </c>
      <c r="AI102" s="36" t="s">
        <v>555</v>
      </c>
      <c r="AJ102" s="36" t="s">
        <v>555</v>
      </c>
      <c r="AK102" s="36" t="s">
        <v>555</v>
      </c>
      <c r="AL102" s="36" t="s">
        <v>555</v>
      </c>
      <c r="AM102" s="36" t="s">
        <v>414</v>
      </c>
      <c r="AN102" s="36" t="s">
        <v>555</v>
      </c>
      <c r="AO102" s="36" t="s">
        <v>555</v>
      </c>
      <c r="AP102" s="36" t="s">
        <v>555</v>
      </c>
      <c r="AQ102" s="48" t="str">
        <f t="shared" si="15"/>
        <v>Fail</v>
      </c>
      <c r="AR102" s="48"/>
      <c r="AS102" s="36"/>
    </row>
    <row r="103" spans="1:45">
      <c r="A103" s="62">
        <v>101</v>
      </c>
      <c r="B103" s="80">
        <v>43572</v>
      </c>
      <c r="C103" s="80">
        <v>43573</v>
      </c>
      <c r="D103" s="33" t="s">
        <v>558</v>
      </c>
      <c r="E103" s="74" t="s">
        <v>757</v>
      </c>
      <c r="F103" s="33" t="s">
        <v>557</v>
      </c>
      <c r="G103" s="33" t="s">
        <v>559</v>
      </c>
      <c r="H103" s="66" t="str">
        <f>IF(P103="","",VLOOKUP(S103,不良中英對比!$M$2:$N$14,2,0))</f>
        <v>Black</v>
      </c>
      <c r="I103" s="33" t="s">
        <v>511</v>
      </c>
      <c r="J103" s="33" t="s">
        <v>504</v>
      </c>
      <c r="K103" s="33" t="s">
        <v>562</v>
      </c>
      <c r="L103" s="33">
        <v>7</v>
      </c>
      <c r="M103" s="81">
        <v>43568</v>
      </c>
      <c r="N103" s="33" t="s">
        <v>563</v>
      </c>
      <c r="O103" s="62">
        <v>210</v>
      </c>
      <c r="P103" s="78" t="s">
        <v>645</v>
      </c>
      <c r="Q103" s="64">
        <f t="shared" si="11"/>
        <v>70</v>
      </c>
      <c r="R103" s="65" t="b">
        <f>ISERROR(VLOOKUP(P103,P$1:P102,1,FALSE))</f>
        <v>1</v>
      </c>
      <c r="S103" s="33" t="str">
        <f t="shared" si="12"/>
        <v>M83W</v>
      </c>
      <c r="T103" s="65" t="str">
        <f t="shared" si="13"/>
        <v>CM1</v>
      </c>
      <c r="U103" s="35" t="s">
        <v>455</v>
      </c>
      <c r="V103" s="35" t="s">
        <v>455</v>
      </c>
      <c r="W103" s="36" t="s">
        <v>552</v>
      </c>
      <c r="X103" s="36" t="s">
        <v>555</v>
      </c>
      <c r="Y103" s="36" t="s">
        <v>555</v>
      </c>
      <c r="Z103" s="36" t="s">
        <v>555</v>
      </c>
      <c r="AA103" s="36" t="s">
        <v>555</v>
      </c>
      <c r="AB103" s="36" t="s">
        <v>555</v>
      </c>
      <c r="AC103" s="36" t="s">
        <v>555</v>
      </c>
      <c r="AD103" s="36" t="s">
        <v>555</v>
      </c>
      <c r="AE103" s="36" t="s">
        <v>555</v>
      </c>
      <c r="AF103" s="36" t="s">
        <v>555</v>
      </c>
      <c r="AG103" s="36" t="s">
        <v>555</v>
      </c>
      <c r="AH103" s="36" t="s">
        <v>555</v>
      </c>
      <c r="AI103" s="36" t="s">
        <v>555</v>
      </c>
      <c r="AJ103" s="36" t="s">
        <v>555</v>
      </c>
      <c r="AK103" s="36" t="s">
        <v>555</v>
      </c>
      <c r="AL103" s="36" t="s">
        <v>555</v>
      </c>
      <c r="AM103" s="36" t="s">
        <v>414</v>
      </c>
      <c r="AN103" s="36" t="s">
        <v>555</v>
      </c>
      <c r="AO103" s="36" t="s">
        <v>555</v>
      </c>
      <c r="AP103" s="36" t="s">
        <v>555</v>
      </c>
      <c r="AQ103" s="48" t="str">
        <f t="shared" si="15"/>
        <v>Fail</v>
      </c>
      <c r="AR103" s="48"/>
      <c r="AS103" s="36"/>
    </row>
    <row r="104" spans="1:45">
      <c r="A104" s="62">
        <v>102</v>
      </c>
      <c r="B104" s="80">
        <v>43572</v>
      </c>
      <c r="C104" s="80">
        <v>43573</v>
      </c>
      <c r="D104" s="33" t="s">
        <v>558</v>
      </c>
      <c r="E104" s="74" t="s">
        <v>757</v>
      </c>
      <c r="F104" s="33" t="s">
        <v>557</v>
      </c>
      <c r="G104" s="33" t="s">
        <v>559</v>
      </c>
      <c r="H104" s="66" t="str">
        <f>IF(P104="","",VLOOKUP(S104,不良中英對比!$M$2:$N$14,2,0))</f>
        <v>Black</v>
      </c>
      <c r="I104" s="33" t="s">
        <v>511</v>
      </c>
      <c r="J104" s="33" t="s">
        <v>504</v>
      </c>
      <c r="K104" s="33" t="s">
        <v>562</v>
      </c>
      <c r="L104" s="33">
        <v>7</v>
      </c>
      <c r="M104" s="81">
        <v>43568</v>
      </c>
      <c r="N104" s="33" t="s">
        <v>563</v>
      </c>
      <c r="O104" s="62">
        <v>210</v>
      </c>
      <c r="P104" s="78" t="s">
        <v>646</v>
      </c>
      <c r="Q104" s="64">
        <f t="shared" si="11"/>
        <v>70</v>
      </c>
      <c r="R104" s="65" t="b">
        <f>ISERROR(VLOOKUP(P104,P$1:P103,1,FALSE))</f>
        <v>1</v>
      </c>
      <c r="S104" s="33" t="str">
        <f t="shared" si="12"/>
        <v>M83W</v>
      </c>
      <c r="T104" s="65" t="str">
        <f t="shared" si="13"/>
        <v>CM1</v>
      </c>
      <c r="U104" s="35" t="s">
        <v>455</v>
      </c>
      <c r="V104" s="35" t="s">
        <v>455</v>
      </c>
      <c r="W104" s="36" t="s">
        <v>552</v>
      </c>
      <c r="X104" s="36" t="s">
        <v>555</v>
      </c>
      <c r="Y104" s="36" t="s">
        <v>555</v>
      </c>
      <c r="Z104" s="36" t="s">
        <v>555</v>
      </c>
      <c r="AA104" s="36" t="s">
        <v>555</v>
      </c>
      <c r="AB104" s="36" t="s">
        <v>555</v>
      </c>
      <c r="AC104" s="36" t="s">
        <v>555</v>
      </c>
      <c r="AD104" s="36" t="s">
        <v>555</v>
      </c>
      <c r="AE104" s="36" t="s">
        <v>555</v>
      </c>
      <c r="AF104" s="36" t="s">
        <v>555</v>
      </c>
      <c r="AG104" s="36" t="s">
        <v>555</v>
      </c>
      <c r="AH104" s="36" t="s">
        <v>555</v>
      </c>
      <c r="AI104" s="36" t="s">
        <v>555</v>
      </c>
      <c r="AJ104" s="36" t="s">
        <v>555</v>
      </c>
      <c r="AK104" s="36" t="s">
        <v>555</v>
      </c>
      <c r="AL104" s="36" t="s">
        <v>555</v>
      </c>
      <c r="AM104" s="36" t="s">
        <v>414</v>
      </c>
      <c r="AN104" s="36" t="s">
        <v>555</v>
      </c>
      <c r="AO104" s="36" t="s">
        <v>555</v>
      </c>
      <c r="AP104" s="36" t="s">
        <v>555</v>
      </c>
      <c r="AQ104" s="48" t="str">
        <f t="shared" si="15"/>
        <v>Fail</v>
      </c>
      <c r="AR104" s="48"/>
      <c r="AS104" s="36"/>
    </row>
    <row r="105" spans="1:45">
      <c r="A105" s="62">
        <v>103</v>
      </c>
      <c r="B105" s="80">
        <v>43572</v>
      </c>
      <c r="C105" s="80">
        <v>43573</v>
      </c>
      <c r="D105" s="33" t="s">
        <v>558</v>
      </c>
      <c r="E105" s="74" t="s">
        <v>757</v>
      </c>
      <c r="F105" s="33" t="s">
        <v>557</v>
      </c>
      <c r="G105" s="33" t="s">
        <v>559</v>
      </c>
      <c r="H105" s="66" t="str">
        <f>IF(P105="","",VLOOKUP(S105,不良中英對比!$M$2:$N$14,2,0))</f>
        <v>Black</v>
      </c>
      <c r="I105" s="33" t="s">
        <v>511</v>
      </c>
      <c r="J105" s="33" t="s">
        <v>504</v>
      </c>
      <c r="K105" s="33" t="s">
        <v>562</v>
      </c>
      <c r="L105" s="33">
        <v>7</v>
      </c>
      <c r="M105" s="81">
        <v>43568</v>
      </c>
      <c r="N105" s="33" t="s">
        <v>563</v>
      </c>
      <c r="O105" s="62">
        <v>210</v>
      </c>
      <c r="P105" s="78" t="s">
        <v>647</v>
      </c>
      <c r="Q105" s="64">
        <f t="shared" si="11"/>
        <v>70</v>
      </c>
      <c r="R105" s="65" t="b">
        <f>ISERROR(VLOOKUP(P105,P$1:P104,1,FALSE))</f>
        <v>1</v>
      </c>
      <c r="S105" s="33" t="str">
        <f t="shared" si="12"/>
        <v>M83W</v>
      </c>
      <c r="T105" s="65" t="str">
        <f t="shared" si="13"/>
        <v>CM1</v>
      </c>
      <c r="U105" s="35" t="s">
        <v>455</v>
      </c>
      <c r="V105" s="35" t="s">
        <v>455</v>
      </c>
      <c r="W105" s="36" t="s">
        <v>552</v>
      </c>
      <c r="X105" s="36" t="s">
        <v>555</v>
      </c>
      <c r="Y105" s="36" t="s">
        <v>555</v>
      </c>
      <c r="Z105" s="36" t="s">
        <v>555</v>
      </c>
      <c r="AA105" s="36" t="s">
        <v>555</v>
      </c>
      <c r="AB105" s="36" t="s">
        <v>555</v>
      </c>
      <c r="AC105" s="36" t="s">
        <v>555</v>
      </c>
      <c r="AD105" s="36" t="s">
        <v>555</v>
      </c>
      <c r="AE105" s="36" t="s">
        <v>555</v>
      </c>
      <c r="AF105" s="36" t="s">
        <v>555</v>
      </c>
      <c r="AG105" s="36" t="s">
        <v>555</v>
      </c>
      <c r="AH105" s="36" t="s">
        <v>555</v>
      </c>
      <c r="AI105" s="36" t="s">
        <v>555</v>
      </c>
      <c r="AJ105" s="36" t="s">
        <v>555</v>
      </c>
      <c r="AK105" s="36" t="s">
        <v>555</v>
      </c>
      <c r="AL105" s="36" t="s">
        <v>555</v>
      </c>
      <c r="AM105" s="36" t="s">
        <v>414</v>
      </c>
      <c r="AN105" s="36" t="s">
        <v>555</v>
      </c>
      <c r="AO105" s="36" t="s">
        <v>555</v>
      </c>
      <c r="AP105" s="36" t="s">
        <v>555</v>
      </c>
      <c r="AQ105" s="48" t="str">
        <f t="shared" si="15"/>
        <v>Fail</v>
      </c>
      <c r="AR105" s="48"/>
      <c r="AS105" s="36"/>
    </row>
    <row r="106" spans="1:45">
      <c r="A106" s="62">
        <v>104</v>
      </c>
      <c r="B106" s="80">
        <v>43572</v>
      </c>
      <c r="C106" s="80">
        <v>43573</v>
      </c>
      <c r="D106" s="33" t="s">
        <v>558</v>
      </c>
      <c r="E106" s="74" t="s">
        <v>757</v>
      </c>
      <c r="F106" s="33" t="s">
        <v>557</v>
      </c>
      <c r="G106" s="33" t="s">
        <v>559</v>
      </c>
      <c r="H106" s="66" t="str">
        <f>IF(P106="","",VLOOKUP(S106,不良中英對比!$M$2:$N$14,2,0))</f>
        <v>Black</v>
      </c>
      <c r="I106" s="33" t="s">
        <v>511</v>
      </c>
      <c r="J106" s="33" t="s">
        <v>504</v>
      </c>
      <c r="K106" s="33" t="s">
        <v>562</v>
      </c>
      <c r="L106" s="33">
        <v>7</v>
      </c>
      <c r="M106" s="81">
        <v>43568</v>
      </c>
      <c r="N106" s="33" t="s">
        <v>563</v>
      </c>
      <c r="O106" s="62">
        <v>210</v>
      </c>
      <c r="P106" s="78" t="s">
        <v>648</v>
      </c>
      <c r="Q106" s="64">
        <f t="shared" si="11"/>
        <v>70</v>
      </c>
      <c r="R106" s="65" t="b">
        <f>ISERROR(VLOOKUP(P106,P$1:P105,1,FALSE))</f>
        <v>1</v>
      </c>
      <c r="S106" s="33" t="str">
        <f t="shared" si="12"/>
        <v>M83W</v>
      </c>
      <c r="T106" s="65" t="str">
        <f t="shared" si="13"/>
        <v>CM1</v>
      </c>
      <c r="U106" s="35" t="s">
        <v>455</v>
      </c>
      <c r="V106" s="35" t="s">
        <v>455</v>
      </c>
      <c r="W106" s="36" t="s">
        <v>552</v>
      </c>
      <c r="X106" s="36" t="s">
        <v>555</v>
      </c>
      <c r="Y106" s="36" t="s">
        <v>555</v>
      </c>
      <c r="Z106" s="36" t="s">
        <v>555</v>
      </c>
      <c r="AA106" s="36" t="s">
        <v>555</v>
      </c>
      <c r="AB106" s="36" t="s">
        <v>555</v>
      </c>
      <c r="AC106" s="36" t="s">
        <v>555</v>
      </c>
      <c r="AD106" s="36" t="s">
        <v>555</v>
      </c>
      <c r="AE106" s="36" t="s">
        <v>555</v>
      </c>
      <c r="AF106" s="36" t="s">
        <v>555</v>
      </c>
      <c r="AG106" s="36" t="s">
        <v>555</v>
      </c>
      <c r="AH106" s="36" t="s">
        <v>555</v>
      </c>
      <c r="AI106" s="36" t="s">
        <v>555</v>
      </c>
      <c r="AJ106" s="36" t="s">
        <v>555</v>
      </c>
      <c r="AK106" s="36" t="s">
        <v>555</v>
      </c>
      <c r="AL106" s="36" t="s">
        <v>555</v>
      </c>
      <c r="AM106" s="36" t="s">
        <v>414</v>
      </c>
      <c r="AN106" s="36" t="s">
        <v>555</v>
      </c>
      <c r="AO106" s="36" t="s">
        <v>555</v>
      </c>
      <c r="AP106" s="36" t="s">
        <v>555</v>
      </c>
      <c r="AQ106" s="48" t="str">
        <f t="shared" si="15"/>
        <v>Fail</v>
      </c>
      <c r="AR106" s="48"/>
      <c r="AS106" s="36"/>
    </row>
    <row r="107" spans="1:45">
      <c r="A107" s="62">
        <v>105</v>
      </c>
      <c r="B107" s="80">
        <v>43572</v>
      </c>
      <c r="C107" s="80">
        <v>43573</v>
      </c>
      <c r="D107" s="33" t="s">
        <v>558</v>
      </c>
      <c r="E107" s="74" t="s">
        <v>757</v>
      </c>
      <c r="F107" s="33" t="s">
        <v>557</v>
      </c>
      <c r="G107" s="33" t="s">
        <v>559</v>
      </c>
      <c r="H107" s="66" t="str">
        <f>IF(P107="","",VLOOKUP(S107,不良中英對比!$M$2:$N$14,2,0))</f>
        <v>Black</v>
      </c>
      <c r="I107" s="33" t="s">
        <v>511</v>
      </c>
      <c r="J107" s="33" t="s">
        <v>504</v>
      </c>
      <c r="K107" s="33" t="s">
        <v>562</v>
      </c>
      <c r="L107" s="33">
        <v>7</v>
      </c>
      <c r="M107" s="81">
        <v>43568</v>
      </c>
      <c r="N107" s="33" t="s">
        <v>563</v>
      </c>
      <c r="O107" s="62">
        <v>210</v>
      </c>
      <c r="P107" s="78" t="s">
        <v>649</v>
      </c>
      <c r="Q107" s="64">
        <f t="shared" si="11"/>
        <v>70</v>
      </c>
      <c r="R107" s="65" t="b">
        <f>ISERROR(VLOOKUP(P107,P$1:P106,1,FALSE))</f>
        <v>1</v>
      </c>
      <c r="S107" s="33" t="str">
        <f t="shared" si="12"/>
        <v>M83W</v>
      </c>
      <c r="T107" s="65" t="str">
        <f t="shared" si="13"/>
        <v>CM1</v>
      </c>
      <c r="U107" s="35" t="s">
        <v>455</v>
      </c>
      <c r="V107" s="35" t="s">
        <v>455</v>
      </c>
      <c r="W107" s="36" t="s">
        <v>552</v>
      </c>
      <c r="X107" s="36" t="s">
        <v>555</v>
      </c>
      <c r="Y107" s="36" t="s">
        <v>555</v>
      </c>
      <c r="Z107" s="36" t="s">
        <v>555</v>
      </c>
      <c r="AA107" s="36" t="s">
        <v>555</v>
      </c>
      <c r="AB107" s="36" t="s">
        <v>555</v>
      </c>
      <c r="AC107" s="36" t="s">
        <v>555</v>
      </c>
      <c r="AD107" s="36" t="s">
        <v>555</v>
      </c>
      <c r="AE107" s="36" t="s">
        <v>555</v>
      </c>
      <c r="AF107" s="36" t="s">
        <v>555</v>
      </c>
      <c r="AG107" s="36" t="s">
        <v>555</v>
      </c>
      <c r="AH107" s="36" t="s">
        <v>555</v>
      </c>
      <c r="AI107" s="36" t="s">
        <v>555</v>
      </c>
      <c r="AJ107" s="36" t="s">
        <v>555</v>
      </c>
      <c r="AK107" s="36" t="s">
        <v>555</v>
      </c>
      <c r="AL107" s="36" t="s">
        <v>555</v>
      </c>
      <c r="AM107" s="36" t="s">
        <v>414</v>
      </c>
      <c r="AN107" s="36" t="s">
        <v>555</v>
      </c>
      <c r="AO107" s="36" t="s">
        <v>555</v>
      </c>
      <c r="AP107" s="36" t="s">
        <v>555</v>
      </c>
      <c r="AQ107" s="48" t="str">
        <f t="shared" si="15"/>
        <v>Fail</v>
      </c>
      <c r="AR107" s="48"/>
      <c r="AS107" s="36"/>
    </row>
    <row r="108" spans="1:45">
      <c r="A108" s="62">
        <v>106</v>
      </c>
      <c r="B108" s="80">
        <v>43572</v>
      </c>
      <c r="C108" s="80">
        <v>43573</v>
      </c>
      <c r="D108" s="33" t="s">
        <v>558</v>
      </c>
      <c r="E108" s="74" t="s">
        <v>757</v>
      </c>
      <c r="F108" s="33" t="s">
        <v>557</v>
      </c>
      <c r="G108" s="33" t="s">
        <v>559</v>
      </c>
      <c r="H108" s="66" t="str">
        <f>IF(P108="","",VLOOKUP(S108,不良中英對比!$M$2:$N$14,2,0))</f>
        <v>Black</v>
      </c>
      <c r="I108" s="33" t="s">
        <v>511</v>
      </c>
      <c r="J108" s="33" t="s">
        <v>504</v>
      </c>
      <c r="K108" s="33" t="s">
        <v>562</v>
      </c>
      <c r="L108" s="33">
        <v>7</v>
      </c>
      <c r="M108" s="81">
        <v>43568</v>
      </c>
      <c r="N108" s="33" t="s">
        <v>563</v>
      </c>
      <c r="O108" s="62">
        <v>210</v>
      </c>
      <c r="P108" s="78" t="s">
        <v>650</v>
      </c>
      <c r="Q108" s="64">
        <f t="shared" si="11"/>
        <v>70</v>
      </c>
      <c r="R108" s="65" t="b">
        <f>ISERROR(VLOOKUP(P108,P$1:P107,1,FALSE))</f>
        <v>1</v>
      </c>
      <c r="S108" s="33" t="str">
        <f t="shared" si="12"/>
        <v>M83W</v>
      </c>
      <c r="T108" s="65" t="str">
        <f t="shared" si="13"/>
        <v>CM1</v>
      </c>
      <c r="U108" s="35" t="s">
        <v>455</v>
      </c>
      <c r="V108" s="35" t="s">
        <v>455</v>
      </c>
      <c r="W108" s="36" t="s">
        <v>552</v>
      </c>
      <c r="X108" s="36" t="s">
        <v>555</v>
      </c>
      <c r="Y108" s="36" t="s">
        <v>555</v>
      </c>
      <c r="Z108" s="36" t="s">
        <v>555</v>
      </c>
      <c r="AA108" s="36" t="s">
        <v>555</v>
      </c>
      <c r="AB108" s="36" t="s">
        <v>555</v>
      </c>
      <c r="AC108" s="36" t="s">
        <v>555</v>
      </c>
      <c r="AD108" s="36" t="s">
        <v>555</v>
      </c>
      <c r="AE108" s="36" t="s">
        <v>555</v>
      </c>
      <c r="AF108" s="36" t="s">
        <v>555</v>
      </c>
      <c r="AG108" s="36" t="s">
        <v>555</v>
      </c>
      <c r="AH108" s="36" t="s">
        <v>555</v>
      </c>
      <c r="AI108" s="36" t="s">
        <v>555</v>
      </c>
      <c r="AJ108" s="36" t="s">
        <v>555</v>
      </c>
      <c r="AK108" s="36" t="s">
        <v>555</v>
      </c>
      <c r="AL108" s="36" t="s">
        <v>555</v>
      </c>
      <c r="AM108" s="36" t="s">
        <v>414</v>
      </c>
      <c r="AN108" s="36" t="s">
        <v>555</v>
      </c>
      <c r="AO108" s="36" t="s">
        <v>555</v>
      </c>
      <c r="AP108" s="36" t="s">
        <v>555</v>
      </c>
      <c r="AQ108" s="48" t="str">
        <f t="shared" si="15"/>
        <v>Fail</v>
      </c>
      <c r="AR108" s="48"/>
      <c r="AS108" s="36"/>
    </row>
    <row r="109" spans="1:45">
      <c r="A109" s="62">
        <v>107</v>
      </c>
      <c r="B109" s="80">
        <v>43572</v>
      </c>
      <c r="C109" s="80">
        <v>43573</v>
      </c>
      <c r="D109" s="33" t="s">
        <v>558</v>
      </c>
      <c r="E109" s="74" t="s">
        <v>757</v>
      </c>
      <c r="F109" s="33" t="s">
        <v>557</v>
      </c>
      <c r="G109" s="33" t="s">
        <v>559</v>
      </c>
      <c r="H109" s="66" t="str">
        <f>IF(P109="","",VLOOKUP(S109,不良中英對比!$M$2:$N$14,2,0))</f>
        <v>Black</v>
      </c>
      <c r="I109" s="33" t="s">
        <v>511</v>
      </c>
      <c r="J109" s="33" t="s">
        <v>504</v>
      </c>
      <c r="K109" s="33" t="s">
        <v>562</v>
      </c>
      <c r="L109" s="33">
        <v>7</v>
      </c>
      <c r="M109" s="81">
        <v>43568</v>
      </c>
      <c r="N109" s="33" t="s">
        <v>563</v>
      </c>
      <c r="O109" s="62">
        <v>210</v>
      </c>
      <c r="P109" s="78" t="s">
        <v>651</v>
      </c>
      <c r="Q109" s="64">
        <f t="shared" si="11"/>
        <v>70</v>
      </c>
      <c r="R109" s="65" t="b">
        <f>ISERROR(VLOOKUP(P109,P$1:P108,1,FALSE))</f>
        <v>1</v>
      </c>
      <c r="S109" s="33" t="str">
        <f t="shared" si="12"/>
        <v>M83W</v>
      </c>
      <c r="T109" s="65" t="str">
        <f t="shared" si="13"/>
        <v>CM1</v>
      </c>
      <c r="U109" s="35" t="s">
        <v>455</v>
      </c>
      <c r="V109" s="35" t="s">
        <v>455</v>
      </c>
      <c r="W109" s="36" t="s">
        <v>552</v>
      </c>
      <c r="X109" s="36" t="s">
        <v>555</v>
      </c>
      <c r="Y109" s="36" t="s">
        <v>555</v>
      </c>
      <c r="Z109" s="36" t="s">
        <v>555</v>
      </c>
      <c r="AA109" s="36" t="s">
        <v>555</v>
      </c>
      <c r="AB109" s="36" t="s">
        <v>555</v>
      </c>
      <c r="AC109" s="36" t="s">
        <v>555</v>
      </c>
      <c r="AD109" s="36" t="s">
        <v>555</v>
      </c>
      <c r="AE109" s="36" t="s">
        <v>555</v>
      </c>
      <c r="AF109" s="36" t="s">
        <v>555</v>
      </c>
      <c r="AG109" s="36" t="s">
        <v>555</v>
      </c>
      <c r="AH109" s="36" t="s">
        <v>555</v>
      </c>
      <c r="AI109" s="36" t="s">
        <v>555</v>
      </c>
      <c r="AJ109" s="36" t="s">
        <v>555</v>
      </c>
      <c r="AK109" s="36" t="s">
        <v>555</v>
      </c>
      <c r="AL109" s="36" t="s">
        <v>555</v>
      </c>
      <c r="AM109" s="36" t="s">
        <v>414</v>
      </c>
      <c r="AN109" s="36" t="s">
        <v>555</v>
      </c>
      <c r="AO109" s="36" t="s">
        <v>555</v>
      </c>
      <c r="AP109" s="36" t="s">
        <v>555</v>
      </c>
      <c r="AQ109" s="48" t="str">
        <f t="shared" si="15"/>
        <v>Fail</v>
      </c>
      <c r="AR109" s="48"/>
      <c r="AS109" s="36"/>
    </row>
    <row r="110" spans="1:45">
      <c r="A110" s="62">
        <v>108</v>
      </c>
      <c r="B110" s="80">
        <v>43572</v>
      </c>
      <c r="C110" s="80">
        <v>43573</v>
      </c>
      <c r="D110" s="33" t="s">
        <v>558</v>
      </c>
      <c r="E110" s="74" t="s">
        <v>757</v>
      </c>
      <c r="F110" s="33" t="s">
        <v>557</v>
      </c>
      <c r="G110" s="33" t="s">
        <v>559</v>
      </c>
      <c r="H110" s="66" t="str">
        <f>IF(P110="","",VLOOKUP(S110,不良中英對比!$M$2:$N$14,2,0))</f>
        <v>Black</v>
      </c>
      <c r="I110" s="33" t="s">
        <v>511</v>
      </c>
      <c r="J110" s="33" t="s">
        <v>504</v>
      </c>
      <c r="K110" s="33" t="s">
        <v>562</v>
      </c>
      <c r="L110" s="33">
        <v>7</v>
      </c>
      <c r="M110" s="81">
        <v>43568</v>
      </c>
      <c r="N110" s="33" t="s">
        <v>563</v>
      </c>
      <c r="O110" s="62">
        <v>210</v>
      </c>
      <c r="P110" s="78" t="s">
        <v>652</v>
      </c>
      <c r="Q110" s="64">
        <f t="shared" ref="Q110:Q173" si="16">IF(LEN(P110)=0,0,IF(LEN(P110)=70,70,FALSE))</f>
        <v>70</v>
      </c>
      <c r="R110" s="65" t="b">
        <f>ISERROR(VLOOKUP(P110,P$1:P109,1,FALSE))</f>
        <v>1</v>
      </c>
      <c r="S110" s="33" t="str">
        <f t="shared" ref="S110:S173" si="17">MID(P110,12,4)</f>
        <v>M83W</v>
      </c>
      <c r="T110" s="65" t="str">
        <f t="shared" ref="T110:T173" si="18">IF(MID(P110,18,3)="","",IF(MID(P110,18,3)=N110,MID(P110,18,3),"掃錯啦"))</f>
        <v>CM1</v>
      </c>
      <c r="U110" s="35" t="s">
        <v>455</v>
      </c>
      <c r="V110" s="35" t="s">
        <v>455</v>
      </c>
      <c r="W110" s="36" t="s">
        <v>552</v>
      </c>
      <c r="X110" s="36" t="s">
        <v>555</v>
      </c>
      <c r="Y110" s="36" t="s">
        <v>555</v>
      </c>
      <c r="Z110" s="36" t="s">
        <v>555</v>
      </c>
      <c r="AA110" s="36" t="s">
        <v>555</v>
      </c>
      <c r="AB110" s="36" t="s">
        <v>555</v>
      </c>
      <c r="AC110" s="36" t="s">
        <v>555</v>
      </c>
      <c r="AD110" s="36" t="s">
        <v>555</v>
      </c>
      <c r="AE110" s="36" t="s">
        <v>555</v>
      </c>
      <c r="AF110" s="36" t="s">
        <v>555</v>
      </c>
      <c r="AG110" s="36" t="s">
        <v>555</v>
      </c>
      <c r="AH110" s="36" t="s">
        <v>555</v>
      </c>
      <c r="AI110" s="36" t="s">
        <v>555</v>
      </c>
      <c r="AJ110" s="36" t="s">
        <v>555</v>
      </c>
      <c r="AK110" s="36" t="s">
        <v>555</v>
      </c>
      <c r="AL110" s="36" t="s">
        <v>555</v>
      </c>
      <c r="AM110" s="36" t="s">
        <v>414</v>
      </c>
      <c r="AN110" s="36" t="s">
        <v>555</v>
      </c>
      <c r="AO110" s="36" t="s">
        <v>555</v>
      </c>
      <c r="AP110" s="36" t="s">
        <v>555</v>
      </c>
      <c r="AQ110" s="48" t="str">
        <f t="shared" si="15"/>
        <v>Fail</v>
      </c>
      <c r="AR110" s="48"/>
      <c r="AS110" s="36"/>
    </row>
    <row r="111" spans="1:45">
      <c r="A111" s="62">
        <v>109</v>
      </c>
      <c r="B111" s="80">
        <v>43572</v>
      </c>
      <c r="C111" s="80">
        <v>43573</v>
      </c>
      <c r="D111" s="33" t="s">
        <v>558</v>
      </c>
      <c r="E111" s="74" t="s">
        <v>757</v>
      </c>
      <c r="F111" s="33" t="s">
        <v>557</v>
      </c>
      <c r="G111" s="33" t="s">
        <v>559</v>
      </c>
      <c r="H111" s="66" t="str">
        <f>IF(P111="","",VLOOKUP(S111,不良中英對比!$M$2:$N$14,2,0))</f>
        <v>Black</v>
      </c>
      <c r="I111" s="33" t="s">
        <v>511</v>
      </c>
      <c r="J111" s="33" t="s">
        <v>504</v>
      </c>
      <c r="K111" s="33" t="s">
        <v>562</v>
      </c>
      <c r="L111" s="33">
        <v>7</v>
      </c>
      <c r="M111" s="81">
        <v>43568</v>
      </c>
      <c r="N111" s="33" t="s">
        <v>563</v>
      </c>
      <c r="O111" s="62">
        <v>210</v>
      </c>
      <c r="P111" s="78" t="s">
        <v>653</v>
      </c>
      <c r="Q111" s="64">
        <f t="shared" si="16"/>
        <v>70</v>
      </c>
      <c r="R111" s="65" t="b">
        <f>ISERROR(VLOOKUP(P111,P$1:P110,1,FALSE))</f>
        <v>1</v>
      </c>
      <c r="S111" s="33" t="str">
        <f t="shared" si="17"/>
        <v>M83W</v>
      </c>
      <c r="T111" s="65" t="str">
        <f t="shared" si="18"/>
        <v>CM1</v>
      </c>
      <c r="U111" s="35" t="s">
        <v>455</v>
      </c>
      <c r="V111" s="35" t="s">
        <v>455</v>
      </c>
      <c r="W111" s="36" t="s">
        <v>552</v>
      </c>
      <c r="X111" s="36" t="s">
        <v>555</v>
      </c>
      <c r="Y111" s="36" t="s">
        <v>555</v>
      </c>
      <c r="Z111" s="36" t="s">
        <v>555</v>
      </c>
      <c r="AA111" s="36" t="s">
        <v>555</v>
      </c>
      <c r="AB111" s="36" t="s">
        <v>555</v>
      </c>
      <c r="AC111" s="36" t="s">
        <v>555</v>
      </c>
      <c r="AD111" s="36" t="s">
        <v>555</v>
      </c>
      <c r="AE111" s="36" t="s">
        <v>555</v>
      </c>
      <c r="AF111" s="36" t="s">
        <v>555</v>
      </c>
      <c r="AG111" s="36" t="s">
        <v>555</v>
      </c>
      <c r="AH111" s="36" t="s">
        <v>555</v>
      </c>
      <c r="AI111" s="36" t="s">
        <v>555</v>
      </c>
      <c r="AJ111" s="36" t="s">
        <v>555</v>
      </c>
      <c r="AK111" s="36" t="s">
        <v>555</v>
      </c>
      <c r="AL111" s="36" t="s">
        <v>555</v>
      </c>
      <c r="AM111" s="36" t="s">
        <v>414</v>
      </c>
      <c r="AN111" s="36" t="s">
        <v>555</v>
      </c>
      <c r="AO111" s="36" t="s">
        <v>555</v>
      </c>
      <c r="AP111" s="36" t="s">
        <v>555</v>
      </c>
      <c r="AQ111" s="48" t="str">
        <f t="shared" si="15"/>
        <v>Fail</v>
      </c>
      <c r="AR111" s="48"/>
      <c r="AS111" s="36"/>
    </row>
    <row r="112" spans="1:45">
      <c r="A112" s="62">
        <v>110</v>
      </c>
      <c r="B112" s="80">
        <v>43572</v>
      </c>
      <c r="C112" s="80">
        <v>43573</v>
      </c>
      <c r="D112" s="33" t="s">
        <v>558</v>
      </c>
      <c r="E112" s="74" t="s">
        <v>757</v>
      </c>
      <c r="F112" s="33" t="s">
        <v>557</v>
      </c>
      <c r="G112" s="33" t="s">
        <v>559</v>
      </c>
      <c r="H112" s="66" t="str">
        <f>IF(P112="","",VLOOKUP(S112,不良中英對比!$M$2:$N$14,2,0))</f>
        <v>Black</v>
      </c>
      <c r="I112" s="33" t="s">
        <v>511</v>
      </c>
      <c r="J112" s="33" t="s">
        <v>504</v>
      </c>
      <c r="K112" s="33" t="s">
        <v>562</v>
      </c>
      <c r="L112" s="33">
        <v>7</v>
      </c>
      <c r="M112" s="81">
        <v>43568</v>
      </c>
      <c r="N112" s="33" t="s">
        <v>563</v>
      </c>
      <c r="O112" s="62">
        <v>210</v>
      </c>
      <c r="P112" s="78" t="s">
        <v>654</v>
      </c>
      <c r="Q112" s="64">
        <f t="shared" si="16"/>
        <v>70</v>
      </c>
      <c r="R112" s="65" t="b">
        <f>ISERROR(VLOOKUP(P112,P$1:P111,1,FALSE))</f>
        <v>1</v>
      </c>
      <c r="S112" s="33" t="str">
        <f t="shared" si="17"/>
        <v>M83W</v>
      </c>
      <c r="T112" s="65" t="str">
        <f t="shared" si="18"/>
        <v>CM1</v>
      </c>
      <c r="U112" s="35" t="s">
        <v>455</v>
      </c>
      <c r="V112" s="35" t="s">
        <v>455</v>
      </c>
      <c r="W112" s="36" t="s">
        <v>552</v>
      </c>
      <c r="X112" s="36" t="s">
        <v>555</v>
      </c>
      <c r="Y112" s="36" t="s">
        <v>555</v>
      </c>
      <c r="Z112" s="36" t="s">
        <v>555</v>
      </c>
      <c r="AA112" s="36" t="s">
        <v>555</v>
      </c>
      <c r="AB112" s="36" t="s">
        <v>555</v>
      </c>
      <c r="AC112" s="36" t="s">
        <v>555</v>
      </c>
      <c r="AD112" s="36" t="s">
        <v>555</v>
      </c>
      <c r="AE112" s="36" t="s">
        <v>555</v>
      </c>
      <c r="AF112" s="36" t="s">
        <v>555</v>
      </c>
      <c r="AG112" s="36" t="s">
        <v>555</v>
      </c>
      <c r="AH112" s="36" t="s">
        <v>555</v>
      </c>
      <c r="AI112" s="36" t="s">
        <v>555</v>
      </c>
      <c r="AJ112" s="36" t="s">
        <v>555</v>
      </c>
      <c r="AK112" s="36" t="s">
        <v>555</v>
      </c>
      <c r="AL112" s="36" t="s">
        <v>555</v>
      </c>
      <c r="AM112" s="36" t="s">
        <v>414</v>
      </c>
      <c r="AN112" s="36" t="s">
        <v>555</v>
      </c>
      <c r="AO112" s="36" t="s">
        <v>555</v>
      </c>
      <c r="AP112" s="36" t="s">
        <v>555</v>
      </c>
      <c r="AQ112" s="48" t="str">
        <f t="shared" si="15"/>
        <v>Fail</v>
      </c>
      <c r="AR112" s="48"/>
      <c r="AS112" s="36"/>
    </row>
    <row r="113" spans="1:45">
      <c r="A113" s="62">
        <v>111</v>
      </c>
      <c r="B113" s="80">
        <v>43572</v>
      </c>
      <c r="C113" s="80">
        <v>43573</v>
      </c>
      <c r="D113" s="33" t="s">
        <v>558</v>
      </c>
      <c r="E113" s="74" t="s">
        <v>757</v>
      </c>
      <c r="F113" s="33" t="s">
        <v>557</v>
      </c>
      <c r="G113" s="33" t="s">
        <v>559</v>
      </c>
      <c r="H113" s="66" t="str">
        <f>IF(P113="","",VLOOKUP(S113,不良中英對比!$M$2:$N$14,2,0))</f>
        <v>Black</v>
      </c>
      <c r="I113" s="33" t="s">
        <v>511</v>
      </c>
      <c r="J113" s="33" t="s">
        <v>504</v>
      </c>
      <c r="K113" s="33" t="s">
        <v>562</v>
      </c>
      <c r="L113" s="33">
        <v>7</v>
      </c>
      <c r="M113" s="81">
        <v>43568</v>
      </c>
      <c r="N113" s="33" t="s">
        <v>563</v>
      </c>
      <c r="O113" s="62">
        <v>210</v>
      </c>
      <c r="P113" s="78" t="s">
        <v>655</v>
      </c>
      <c r="Q113" s="64">
        <f t="shared" si="16"/>
        <v>70</v>
      </c>
      <c r="R113" s="65" t="b">
        <f>ISERROR(VLOOKUP(P113,P$1:P112,1,FALSE))</f>
        <v>1</v>
      </c>
      <c r="S113" s="33" t="str">
        <f t="shared" si="17"/>
        <v>M83W</v>
      </c>
      <c r="T113" s="65" t="str">
        <f t="shared" si="18"/>
        <v>CM1</v>
      </c>
      <c r="U113" s="35" t="s">
        <v>455</v>
      </c>
      <c r="V113" s="35" t="s">
        <v>455</v>
      </c>
      <c r="W113" s="36" t="s">
        <v>552</v>
      </c>
      <c r="X113" s="36" t="s">
        <v>555</v>
      </c>
      <c r="Y113" s="36" t="s">
        <v>555</v>
      </c>
      <c r="Z113" s="36" t="s">
        <v>555</v>
      </c>
      <c r="AA113" s="36" t="s">
        <v>555</v>
      </c>
      <c r="AB113" s="36" t="s">
        <v>555</v>
      </c>
      <c r="AC113" s="36" t="s">
        <v>555</v>
      </c>
      <c r="AD113" s="36" t="s">
        <v>555</v>
      </c>
      <c r="AE113" s="36" t="s">
        <v>555</v>
      </c>
      <c r="AF113" s="36" t="s">
        <v>555</v>
      </c>
      <c r="AG113" s="36" t="s">
        <v>555</v>
      </c>
      <c r="AH113" s="36" t="s">
        <v>555</v>
      </c>
      <c r="AI113" s="36" t="s">
        <v>555</v>
      </c>
      <c r="AJ113" s="36" t="s">
        <v>555</v>
      </c>
      <c r="AK113" s="36" t="s">
        <v>555</v>
      </c>
      <c r="AL113" s="36" t="s">
        <v>555</v>
      </c>
      <c r="AM113" s="36" t="s">
        <v>414</v>
      </c>
      <c r="AN113" s="36" t="s">
        <v>555</v>
      </c>
      <c r="AO113" s="36" t="s">
        <v>555</v>
      </c>
      <c r="AP113" s="36" t="s">
        <v>555</v>
      </c>
      <c r="AQ113" s="48" t="str">
        <f t="shared" si="15"/>
        <v>Fail</v>
      </c>
      <c r="AR113" s="48"/>
      <c r="AS113" s="36"/>
    </row>
    <row r="114" spans="1:45">
      <c r="A114" s="62">
        <v>112</v>
      </c>
      <c r="B114" s="80">
        <v>43572</v>
      </c>
      <c r="C114" s="80">
        <v>43573</v>
      </c>
      <c r="D114" s="33" t="s">
        <v>558</v>
      </c>
      <c r="E114" s="74" t="s">
        <v>757</v>
      </c>
      <c r="F114" s="33" t="s">
        <v>557</v>
      </c>
      <c r="G114" s="33" t="s">
        <v>559</v>
      </c>
      <c r="H114" s="66" t="str">
        <f>IF(P114="","",VLOOKUP(S114,不良中英對比!$M$2:$N$14,2,0))</f>
        <v>Black</v>
      </c>
      <c r="I114" s="33" t="s">
        <v>511</v>
      </c>
      <c r="J114" s="33" t="s">
        <v>504</v>
      </c>
      <c r="K114" s="33" t="s">
        <v>562</v>
      </c>
      <c r="L114" s="33">
        <v>7</v>
      </c>
      <c r="M114" s="81">
        <v>43568</v>
      </c>
      <c r="N114" s="33" t="s">
        <v>563</v>
      </c>
      <c r="O114" s="62">
        <v>210</v>
      </c>
      <c r="P114" s="78" t="s">
        <v>656</v>
      </c>
      <c r="Q114" s="64">
        <f t="shared" si="16"/>
        <v>70</v>
      </c>
      <c r="R114" s="65" t="b">
        <f>ISERROR(VLOOKUP(P114,P$1:P113,1,FALSE))</f>
        <v>1</v>
      </c>
      <c r="S114" s="33" t="str">
        <f t="shared" si="17"/>
        <v>M83W</v>
      </c>
      <c r="T114" s="65" t="str">
        <f t="shared" si="18"/>
        <v>CM1</v>
      </c>
      <c r="U114" s="35" t="s">
        <v>455</v>
      </c>
      <c r="V114" s="35" t="s">
        <v>455</v>
      </c>
      <c r="W114" s="36" t="s">
        <v>552</v>
      </c>
      <c r="X114" s="36" t="s">
        <v>555</v>
      </c>
      <c r="Y114" s="36" t="s">
        <v>555</v>
      </c>
      <c r="Z114" s="36" t="s">
        <v>555</v>
      </c>
      <c r="AA114" s="36" t="s">
        <v>555</v>
      </c>
      <c r="AB114" s="36" t="s">
        <v>555</v>
      </c>
      <c r="AC114" s="36" t="s">
        <v>555</v>
      </c>
      <c r="AD114" s="36" t="s">
        <v>555</v>
      </c>
      <c r="AE114" s="36" t="s">
        <v>555</v>
      </c>
      <c r="AF114" s="36" t="s">
        <v>555</v>
      </c>
      <c r="AG114" s="36" t="s">
        <v>555</v>
      </c>
      <c r="AH114" s="36" t="s">
        <v>555</v>
      </c>
      <c r="AI114" s="36" t="s">
        <v>555</v>
      </c>
      <c r="AJ114" s="36" t="s">
        <v>555</v>
      </c>
      <c r="AK114" s="36" t="s">
        <v>555</v>
      </c>
      <c r="AL114" s="36" t="s">
        <v>555</v>
      </c>
      <c r="AM114" s="36" t="s">
        <v>414</v>
      </c>
      <c r="AN114" s="36" t="s">
        <v>555</v>
      </c>
      <c r="AO114" s="36" t="s">
        <v>555</v>
      </c>
      <c r="AP114" s="36" t="s">
        <v>555</v>
      </c>
      <c r="AQ114" s="48" t="str">
        <f t="shared" si="15"/>
        <v>Fail</v>
      </c>
      <c r="AR114" s="48"/>
      <c r="AS114" s="36"/>
    </row>
    <row r="115" spans="1:45">
      <c r="A115" s="62">
        <v>113</v>
      </c>
      <c r="B115" s="80">
        <v>43572</v>
      </c>
      <c r="C115" s="80">
        <v>43573</v>
      </c>
      <c r="D115" s="33" t="s">
        <v>558</v>
      </c>
      <c r="E115" s="74" t="s">
        <v>757</v>
      </c>
      <c r="F115" s="33" t="s">
        <v>557</v>
      </c>
      <c r="G115" s="33" t="s">
        <v>559</v>
      </c>
      <c r="H115" s="66" t="str">
        <f>IF(P115="","",VLOOKUP(S115,不良中英對比!$M$2:$N$14,2,0))</f>
        <v>Black</v>
      </c>
      <c r="I115" s="33" t="s">
        <v>511</v>
      </c>
      <c r="J115" s="33" t="s">
        <v>504</v>
      </c>
      <c r="K115" s="33" t="s">
        <v>562</v>
      </c>
      <c r="L115" s="33">
        <v>7</v>
      </c>
      <c r="M115" s="81">
        <v>43568</v>
      </c>
      <c r="N115" s="33" t="s">
        <v>563</v>
      </c>
      <c r="O115" s="62">
        <v>210</v>
      </c>
      <c r="P115" s="78" t="s">
        <v>657</v>
      </c>
      <c r="Q115" s="64">
        <f t="shared" si="16"/>
        <v>70</v>
      </c>
      <c r="R115" s="65" t="b">
        <f>ISERROR(VLOOKUP(P115,P$1:P114,1,FALSE))</f>
        <v>1</v>
      </c>
      <c r="S115" s="33" t="str">
        <f t="shared" si="17"/>
        <v>M83W</v>
      </c>
      <c r="T115" s="65" t="str">
        <f t="shared" si="18"/>
        <v>CM1</v>
      </c>
      <c r="U115" s="35" t="s">
        <v>455</v>
      </c>
      <c r="V115" s="35" t="s">
        <v>455</v>
      </c>
      <c r="W115" s="36" t="s">
        <v>552</v>
      </c>
      <c r="X115" s="36" t="s">
        <v>555</v>
      </c>
      <c r="Y115" s="36" t="s">
        <v>555</v>
      </c>
      <c r="Z115" s="36" t="s">
        <v>555</v>
      </c>
      <c r="AA115" s="36" t="s">
        <v>555</v>
      </c>
      <c r="AB115" s="36" t="s">
        <v>555</v>
      </c>
      <c r="AC115" s="36" t="s">
        <v>555</v>
      </c>
      <c r="AD115" s="36" t="s">
        <v>555</v>
      </c>
      <c r="AE115" s="36" t="s">
        <v>555</v>
      </c>
      <c r="AF115" s="36" t="s">
        <v>555</v>
      </c>
      <c r="AG115" s="36" t="s">
        <v>555</v>
      </c>
      <c r="AH115" s="36" t="s">
        <v>555</v>
      </c>
      <c r="AI115" s="36" t="s">
        <v>555</v>
      </c>
      <c r="AJ115" s="36" t="s">
        <v>555</v>
      </c>
      <c r="AK115" s="36" t="s">
        <v>555</v>
      </c>
      <c r="AL115" s="36" t="s">
        <v>555</v>
      </c>
      <c r="AM115" s="36" t="s">
        <v>414</v>
      </c>
      <c r="AN115" s="36" t="s">
        <v>555</v>
      </c>
      <c r="AO115" s="36" t="s">
        <v>555</v>
      </c>
      <c r="AP115" s="36" t="s">
        <v>555</v>
      </c>
      <c r="AQ115" s="48" t="str">
        <f t="shared" si="15"/>
        <v>Fail</v>
      </c>
      <c r="AR115" s="48"/>
      <c r="AS115" s="36"/>
    </row>
    <row r="116" spans="1:45">
      <c r="A116" s="62">
        <v>114</v>
      </c>
      <c r="B116" s="80">
        <v>43572</v>
      </c>
      <c r="C116" s="80">
        <v>43573</v>
      </c>
      <c r="D116" s="33" t="s">
        <v>558</v>
      </c>
      <c r="E116" s="74" t="s">
        <v>757</v>
      </c>
      <c r="F116" s="33" t="s">
        <v>557</v>
      </c>
      <c r="G116" s="33" t="s">
        <v>559</v>
      </c>
      <c r="H116" s="66" t="str">
        <f>IF(P116="","",VLOOKUP(S116,不良中英對比!$M$2:$N$14,2,0))</f>
        <v>Black</v>
      </c>
      <c r="I116" s="33" t="s">
        <v>511</v>
      </c>
      <c r="J116" s="33" t="s">
        <v>504</v>
      </c>
      <c r="K116" s="33" t="s">
        <v>562</v>
      </c>
      <c r="L116" s="33">
        <v>7</v>
      </c>
      <c r="M116" s="81">
        <v>43568</v>
      </c>
      <c r="N116" s="33" t="s">
        <v>563</v>
      </c>
      <c r="O116" s="62">
        <v>210</v>
      </c>
      <c r="P116" s="78" t="s">
        <v>658</v>
      </c>
      <c r="Q116" s="64">
        <f t="shared" si="16"/>
        <v>70</v>
      </c>
      <c r="R116" s="65" t="b">
        <f>ISERROR(VLOOKUP(P116,P$1:P115,1,FALSE))</f>
        <v>1</v>
      </c>
      <c r="S116" s="33" t="str">
        <f t="shared" si="17"/>
        <v>M83W</v>
      </c>
      <c r="T116" s="65" t="str">
        <f t="shared" si="18"/>
        <v>CM1</v>
      </c>
      <c r="U116" s="35" t="s">
        <v>455</v>
      </c>
      <c r="V116" s="35" t="s">
        <v>455</v>
      </c>
      <c r="W116" s="36" t="s">
        <v>552</v>
      </c>
      <c r="X116" s="36" t="s">
        <v>555</v>
      </c>
      <c r="Y116" s="36" t="s">
        <v>555</v>
      </c>
      <c r="Z116" s="36" t="s">
        <v>555</v>
      </c>
      <c r="AA116" s="36" t="s">
        <v>555</v>
      </c>
      <c r="AB116" s="36" t="s">
        <v>555</v>
      </c>
      <c r="AC116" s="36" t="s">
        <v>555</v>
      </c>
      <c r="AD116" s="36" t="s">
        <v>555</v>
      </c>
      <c r="AE116" s="36" t="s">
        <v>555</v>
      </c>
      <c r="AF116" s="36" t="s">
        <v>555</v>
      </c>
      <c r="AG116" s="36" t="s">
        <v>555</v>
      </c>
      <c r="AH116" s="36" t="s">
        <v>555</v>
      </c>
      <c r="AI116" s="36" t="s">
        <v>555</v>
      </c>
      <c r="AJ116" s="36" t="s">
        <v>555</v>
      </c>
      <c r="AK116" s="36" t="s">
        <v>555</v>
      </c>
      <c r="AL116" s="36" t="s">
        <v>555</v>
      </c>
      <c r="AM116" s="36" t="s">
        <v>414</v>
      </c>
      <c r="AN116" s="36" t="s">
        <v>555</v>
      </c>
      <c r="AO116" s="36" t="s">
        <v>555</v>
      </c>
      <c r="AP116" s="36" t="s">
        <v>555</v>
      </c>
      <c r="AQ116" s="48" t="str">
        <f t="shared" si="15"/>
        <v>Fail</v>
      </c>
      <c r="AR116" s="48"/>
      <c r="AS116" s="36"/>
    </row>
    <row r="117" spans="1:45">
      <c r="A117" s="62">
        <v>115</v>
      </c>
      <c r="B117" s="80">
        <v>43572</v>
      </c>
      <c r="C117" s="80">
        <v>43573</v>
      </c>
      <c r="D117" s="33" t="s">
        <v>558</v>
      </c>
      <c r="E117" s="74" t="s">
        <v>757</v>
      </c>
      <c r="F117" s="33" t="s">
        <v>557</v>
      </c>
      <c r="G117" s="33" t="s">
        <v>559</v>
      </c>
      <c r="H117" s="66" t="str">
        <f>IF(P117="","",VLOOKUP(S117,不良中英對比!$M$2:$N$14,2,0))</f>
        <v>Black</v>
      </c>
      <c r="I117" s="33" t="s">
        <v>511</v>
      </c>
      <c r="J117" s="33" t="s">
        <v>504</v>
      </c>
      <c r="K117" s="33" t="s">
        <v>562</v>
      </c>
      <c r="L117" s="33">
        <v>7</v>
      </c>
      <c r="M117" s="81">
        <v>43568</v>
      </c>
      <c r="N117" s="33" t="s">
        <v>563</v>
      </c>
      <c r="O117" s="62">
        <v>210</v>
      </c>
      <c r="P117" s="78" t="s">
        <v>659</v>
      </c>
      <c r="Q117" s="64">
        <f t="shared" si="16"/>
        <v>70</v>
      </c>
      <c r="R117" s="65" t="b">
        <f>ISERROR(VLOOKUP(P117,P$1:P116,1,FALSE))</f>
        <v>1</v>
      </c>
      <c r="S117" s="33" t="str">
        <f t="shared" si="17"/>
        <v>M83W</v>
      </c>
      <c r="T117" s="65" t="str">
        <f t="shared" si="18"/>
        <v>CM1</v>
      </c>
      <c r="U117" s="35" t="s">
        <v>455</v>
      </c>
      <c r="V117" s="35" t="s">
        <v>455</v>
      </c>
      <c r="W117" s="36" t="s">
        <v>552</v>
      </c>
      <c r="X117" s="36" t="s">
        <v>555</v>
      </c>
      <c r="Y117" s="36" t="s">
        <v>555</v>
      </c>
      <c r="Z117" s="36" t="s">
        <v>555</v>
      </c>
      <c r="AA117" s="36" t="s">
        <v>555</v>
      </c>
      <c r="AB117" s="36" t="s">
        <v>555</v>
      </c>
      <c r="AC117" s="36" t="s">
        <v>555</v>
      </c>
      <c r="AD117" s="36" t="s">
        <v>555</v>
      </c>
      <c r="AE117" s="36" t="s">
        <v>555</v>
      </c>
      <c r="AF117" s="36" t="s">
        <v>555</v>
      </c>
      <c r="AG117" s="36" t="s">
        <v>555</v>
      </c>
      <c r="AH117" s="36" t="s">
        <v>555</v>
      </c>
      <c r="AI117" s="36" t="s">
        <v>555</v>
      </c>
      <c r="AJ117" s="36" t="s">
        <v>555</v>
      </c>
      <c r="AK117" s="36" t="s">
        <v>555</v>
      </c>
      <c r="AL117" s="36" t="s">
        <v>555</v>
      </c>
      <c r="AM117" s="36" t="s">
        <v>414</v>
      </c>
      <c r="AN117" s="36" t="s">
        <v>555</v>
      </c>
      <c r="AO117" s="36" t="s">
        <v>555</v>
      </c>
      <c r="AP117" s="36" t="s">
        <v>555</v>
      </c>
      <c r="AQ117" s="48" t="str">
        <f t="shared" ref="AQ117:AQ130" si="19">IF(AND(W117="ok",X117="ok",Y117="ok",Z117="ok",AA117="ok",AB117="ok",AC117="ok",AD117="ok",AE117="ok",AF117="ok",AG117="ok",AH117="ok",AI117="ok",AJ117="ok",AK117="ok",AM117="ok",AL117="ok"),"Pass","Fail")</f>
        <v>Fail</v>
      </c>
      <c r="AR117" s="48"/>
      <c r="AS117" s="36"/>
    </row>
    <row r="118" spans="1:45">
      <c r="A118" s="62">
        <v>116</v>
      </c>
      <c r="B118" s="80">
        <v>43572</v>
      </c>
      <c r="C118" s="80">
        <v>43573</v>
      </c>
      <c r="D118" s="33" t="s">
        <v>558</v>
      </c>
      <c r="E118" s="74" t="s">
        <v>757</v>
      </c>
      <c r="F118" s="33" t="s">
        <v>557</v>
      </c>
      <c r="G118" s="33" t="s">
        <v>559</v>
      </c>
      <c r="H118" s="66" t="str">
        <f>IF(P118="","",VLOOKUP(S118,不良中英對比!$M$2:$N$14,2,0))</f>
        <v>Black</v>
      </c>
      <c r="I118" s="33" t="s">
        <v>511</v>
      </c>
      <c r="J118" s="33" t="s">
        <v>504</v>
      </c>
      <c r="K118" s="33" t="s">
        <v>562</v>
      </c>
      <c r="L118" s="33">
        <v>7</v>
      </c>
      <c r="M118" s="81">
        <v>43568</v>
      </c>
      <c r="N118" s="33" t="s">
        <v>563</v>
      </c>
      <c r="O118" s="62">
        <v>210</v>
      </c>
      <c r="P118" s="78" t="s">
        <v>660</v>
      </c>
      <c r="Q118" s="64">
        <f t="shared" si="16"/>
        <v>70</v>
      </c>
      <c r="R118" s="65" t="b">
        <f>ISERROR(VLOOKUP(P118,P$1:P117,1,FALSE))</f>
        <v>1</v>
      </c>
      <c r="S118" s="33" t="str">
        <f t="shared" si="17"/>
        <v>M83W</v>
      </c>
      <c r="T118" s="65" t="str">
        <f t="shared" si="18"/>
        <v>CM1</v>
      </c>
      <c r="U118" s="35" t="s">
        <v>455</v>
      </c>
      <c r="V118" s="35" t="s">
        <v>14</v>
      </c>
      <c r="W118" s="36" t="s">
        <v>554</v>
      </c>
      <c r="X118" s="36" t="s">
        <v>554</v>
      </c>
      <c r="Y118" s="36" t="s">
        <v>555</v>
      </c>
      <c r="Z118" s="36" t="s">
        <v>555</v>
      </c>
      <c r="AA118" s="36" t="s">
        <v>555</v>
      </c>
      <c r="AB118" s="36" t="s">
        <v>555</v>
      </c>
      <c r="AC118" s="36" t="s">
        <v>555</v>
      </c>
      <c r="AD118" s="36" t="s">
        <v>555</v>
      </c>
      <c r="AE118" s="36" t="s">
        <v>555</v>
      </c>
      <c r="AF118" s="36" t="s">
        <v>555</v>
      </c>
      <c r="AG118" s="36" t="s">
        <v>555</v>
      </c>
      <c r="AH118" s="36" t="s">
        <v>555</v>
      </c>
      <c r="AI118" s="36" t="s">
        <v>555</v>
      </c>
      <c r="AJ118" s="36" t="s">
        <v>555</v>
      </c>
      <c r="AK118" s="36" t="s">
        <v>555</v>
      </c>
      <c r="AL118" s="36" t="s">
        <v>555</v>
      </c>
      <c r="AM118" s="36" t="s">
        <v>414</v>
      </c>
      <c r="AN118" s="36" t="s">
        <v>555</v>
      </c>
      <c r="AO118" s="36" t="s">
        <v>555</v>
      </c>
      <c r="AP118" s="36" t="s">
        <v>555</v>
      </c>
      <c r="AQ118" s="48" t="str">
        <f t="shared" si="19"/>
        <v>Fail</v>
      </c>
      <c r="AR118" s="48"/>
      <c r="AS118" s="36"/>
    </row>
    <row r="119" spans="1:45">
      <c r="A119" s="62">
        <v>117</v>
      </c>
      <c r="B119" s="80">
        <v>43572</v>
      </c>
      <c r="C119" s="80">
        <v>43573</v>
      </c>
      <c r="D119" s="33" t="s">
        <v>558</v>
      </c>
      <c r="E119" s="74" t="s">
        <v>757</v>
      </c>
      <c r="F119" s="33" t="s">
        <v>557</v>
      </c>
      <c r="G119" s="33" t="s">
        <v>559</v>
      </c>
      <c r="H119" s="66" t="str">
        <f>IF(P119="","",VLOOKUP(S119,不良中英對比!$M$2:$N$14,2,0))</f>
        <v>Black</v>
      </c>
      <c r="I119" s="33" t="s">
        <v>511</v>
      </c>
      <c r="J119" s="33" t="s">
        <v>504</v>
      </c>
      <c r="K119" s="33" t="s">
        <v>562</v>
      </c>
      <c r="L119" s="33">
        <v>7</v>
      </c>
      <c r="M119" s="81">
        <v>43568</v>
      </c>
      <c r="N119" s="33" t="s">
        <v>563</v>
      </c>
      <c r="O119" s="62">
        <v>210</v>
      </c>
      <c r="P119" s="78" t="s">
        <v>661</v>
      </c>
      <c r="Q119" s="64">
        <f t="shared" si="16"/>
        <v>70</v>
      </c>
      <c r="R119" s="65" t="b">
        <f>ISERROR(VLOOKUP(P119,P$1:P118,1,FALSE))</f>
        <v>1</v>
      </c>
      <c r="S119" s="33" t="str">
        <f t="shared" si="17"/>
        <v>M83W</v>
      </c>
      <c r="T119" s="65" t="str">
        <f t="shared" si="18"/>
        <v>CM1</v>
      </c>
      <c r="U119" s="35" t="s">
        <v>455</v>
      </c>
      <c r="V119" s="35" t="s">
        <v>14</v>
      </c>
      <c r="W119" s="36" t="s">
        <v>554</v>
      </c>
      <c r="X119" s="36" t="s">
        <v>554</v>
      </c>
      <c r="Y119" s="36" t="s">
        <v>555</v>
      </c>
      <c r="Z119" s="36" t="s">
        <v>555</v>
      </c>
      <c r="AA119" s="36" t="s">
        <v>555</v>
      </c>
      <c r="AB119" s="36" t="s">
        <v>555</v>
      </c>
      <c r="AC119" s="36" t="s">
        <v>555</v>
      </c>
      <c r="AD119" s="36" t="s">
        <v>555</v>
      </c>
      <c r="AE119" s="36" t="s">
        <v>555</v>
      </c>
      <c r="AF119" s="36" t="s">
        <v>555</v>
      </c>
      <c r="AG119" s="36" t="s">
        <v>555</v>
      </c>
      <c r="AH119" s="36" t="s">
        <v>555</v>
      </c>
      <c r="AI119" s="36" t="s">
        <v>555</v>
      </c>
      <c r="AJ119" s="36" t="s">
        <v>555</v>
      </c>
      <c r="AK119" s="36" t="s">
        <v>555</v>
      </c>
      <c r="AL119" s="36" t="s">
        <v>555</v>
      </c>
      <c r="AM119" s="36" t="s">
        <v>414</v>
      </c>
      <c r="AN119" s="36" t="s">
        <v>555</v>
      </c>
      <c r="AO119" s="36" t="s">
        <v>555</v>
      </c>
      <c r="AP119" s="36" t="s">
        <v>555</v>
      </c>
      <c r="AQ119" s="48" t="str">
        <f t="shared" si="19"/>
        <v>Fail</v>
      </c>
      <c r="AR119" s="48"/>
      <c r="AS119" s="36"/>
    </row>
    <row r="120" spans="1:45">
      <c r="A120" s="62">
        <v>118</v>
      </c>
      <c r="B120" s="80">
        <v>43572</v>
      </c>
      <c r="C120" s="80">
        <v>43573</v>
      </c>
      <c r="D120" s="33" t="s">
        <v>558</v>
      </c>
      <c r="E120" s="74" t="s">
        <v>757</v>
      </c>
      <c r="F120" s="33" t="s">
        <v>557</v>
      </c>
      <c r="G120" s="33" t="s">
        <v>559</v>
      </c>
      <c r="H120" s="66" t="str">
        <f>IF(P120="","",VLOOKUP(S120,不良中英對比!$M$2:$N$14,2,0))</f>
        <v>Black</v>
      </c>
      <c r="I120" s="33" t="s">
        <v>511</v>
      </c>
      <c r="J120" s="33" t="s">
        <v>504</v>
      </c>
      <c r="K120" s="33" t="s">
        <v>562</v>
      </c>
      <c r="L120" s="33">
        <v>7</v>
      </c>
      <c r="M120" s="81">
        <v>43568</v>
      </c>
      <c r="N120" s="33" t="s">
        <v>563</v>
      </c>
      <c r="O120" s="62">
        <v>210</v>
      </c>
      <c r="P120" s="78" t="s">
        <v>662</v>
      </c>
      <c r="Q120" s="64">
        <f t="shared" si="16"/>
        <v>70</v>
      </c>
      <c r="R120" s="65" t="b">
        <f>ISERROR(VLOOKUP(P120,P$1:P119,1,FALSE))</f>
        <v>1</v>
      </c>
      <c r="S120" s="33" t="str">
        <f t="shared" si="17"/>
        <v>M83W</v>
      </c>
      <c r="T120" s="65" t="str">
        <f t="shared" si="18"/>
        <v>CM1</v>
      </c>
      <c r="U120" s="35" t="s">
        <v>455</v>
      </c>
      <c r="V120" s="35" t="s">
        <v>14</v>
      </c>
      <c r="W120" s="36" t="s">
        <v>554</v>
      </c>
      <c r="X120" s="36" t="s">
        <v>554</v>
      </c>
      <c r="Y120" s="36" t="s">
        <v>555</v>
      </c>
      <c r="Z120" s="36" t="s">
        <v>555</v>
      </c>
      <c r="AA120" s="36" t="s">
        <v>555</v>
      </c>
      <c r="AB120" s="36" t="s">
        <v>555</v>
      </c>
      <c r="AC120" s="36" t="s">
        <v>555</v>
      </c>
      <c r="AD120" s="36" t="s">
        <v>555</v>
      </c>
      <c r="AE120" s="36" t="s">
        <v>555</v>
      </c>
      <c r="AF120" s="36" t="s">
        <v>555</v>
      </c>
      <c r="AG120" s="36" t="s">
        <v>555</v>
      </c>
      <c r="AH120" s="36" t="s">
        <v>555</v>
      </c>
      <c r="AI120" s="36" t="s">
        <v>555</v>
      </c>
      <c r="AJ120" s="36" t="s">
        <v>555</v>
      </c>
      <c r="AK120" s="36" t="s">
        <v>555</v>
      </c>
      <c r="AL120" s="36" t="s">
        <v>555</v>
      </c>
      <c r="AM120" s="36" t="s">
        <v>414</v>
      </c>
      <c r="AN120" s="36" t="s">
        <v>555</v>
      </c>
      <c r="AO120" s="36" t="s">
        <v>555</v>
      </c>
      <c r="AP120" s="36" t="s">
        <v>555</v>
      </c>
      <c r="AQ120" s="48" t="str">
        <f t="shared" si="19"/>
        <v>Fail</v>
      </c>
      <c r="AR120" s="48"/>
      <c r="AS120" s="36"/>
    </row>
    <row r="121" spans="1:45">
      <c r="A121" s="62">
        <v>119</v>
      </c>
      <c r="B121" s="80">
        <v>43572</v>
      </c>
      <c r="C121" s="80">
        <v>43573</v>
      </c>
      <c r="D121" s="33" t="s">
        <v>558</v>
      </c>
      <c r="E121" s="74" t="s">
        <v>757</v>
      </c>
      <c r="F121" s="33" t="s">
        <v>557</v>
      </c>
      <c r="G121" s="33" t="s">
        <v>559</v>
      </c>
      <c r="H121" s="66" t="str">
        <f>IF(P121="","",VLOOKUP(S121,不良中英對比!$M$2:$N$14,2,0))</f>
        <v>Black</v>
      </c>
      <c r="I121" s="33" t="s">
        <v>511</v>
      </c>
      <c r="J121" s="33" t="s">
        <v>504</v>
      </c>
      <c r="K121" s="33" t="s">
        <v>562</v>
      </c>
      <c r="L121" s="33">
        <v>7</v>
      </c>
      <c r="M121" s="81">
        <v>43568</v>
      </c>
      <c r="N121" s="33" t="s">
        <v>563</v>
      </c>
      <c r="O121" s="62">
        <v>210</v>
      </c>
      <c r="P121" s="78" t="s">
        <v>663</v>
      </c>
      <c r="Q121" s="64">
        <f t="shared" si="16"/>
        <v>70</v>
      </c>
      <c r="R121" s="65" t="b">
        <f>ISERROR(VLOOKUP(P121,P$1:P120,1,FALSE))</f>
        <v>1</v>
      </c>
      <c r="S121" s="33" t="str">
        <f t="shared" si="17"/>
        <v>M83W</v>
      </c>
      <c r="T121" s="65" t="str">
        <f t="shared" si="18"/>
        <v>CM1</v>
      </c>
      <c r="U121" s="35" t="s">
        <v>455</v>
      </c>
      <c r="V121" s="35" t="s">
        <v>14</v>
      </c>
      <c r="W121" s="36" t="s">
        <v>554</v>
      </c>
      <c r="X121" s="36" t="s">
        <v>554</v>
      </c>
      <c r="Y121" s="36" t="s">
        <v>555</v>
      </c>
      <c r="Z121" s="36" t="s">
        <v>555</v>
      </c>
      <c r="AA121" s="36" t="s">
        <v>555</v>
      </c>
      <c r="AB121" s="36" t="s">
        <v>555</v>
      </c>
      <c r="AC121" s="36" t="s">
        <v>555</v>
      </c>
      <c r="AD121" s="36" t="s">
        <v>555</v>
      </c>
      <c r="AE121" s="36" t="s">
        <v>555</v>
      </c>
      <c r="AF121" s="36" t="s">
        <v>555</v>
      </c>
      <c r="AG121" s="36" t="s">
        <v>555</v>
      </c>
      <c r="AH121" s="36" t="s">
        <v>555</v>
      </c>
      <c r="AI121" s="36" t="s">
        <v>555</v>
      </c>
      <c r="AJ121" s="36" t="s">
        <v>555</v>
      </c>
      <c r="AK121" s="36" t="s">
        <v>555</v>
      </c>
      <c r="AL121" s="36" t="s">
        <v>555</v>
      </c>
      <c r="AM121" s="36" t="s">
        <v>414</v>
      </c>
      <c r="AN121" s="36" t="s">
        <v>555</v>
      </c>
      <c r="AO121" s="36" t="s">
        <v>555</v>
      </c>
      <c r="AP121" s="36" t="s">
        <v>555</v>
      </c>
      <c r="AQ121" s="48" t="str">
        <f t="shared" si="19"/>
        <v>Fail</v>
      </c>
      <c r="AR121" s="48"/>
      <c r="AS121" s="36"/>
    </row>
    <row r="122" spans="1:45">
      <c r="A122" s="62">
        <v>120</v>
      </c>
      <c r="B122" s="80">
        <v>43572</v>
      </c>
      <c r="C122" s="80">
        <v>43573</v>
      </c>
      <c r="D122" s="33" t="s">
        <v>558</v>
      </c>
      <c r="E122" s="74" t="s">
        <v>757</v>
      </c>
      <c r="F122" s="33" t="s">
        <v>557</v>
      </c>
      <c r="G122" s="33" t="s">
        <v>559</v>
      </c>
      <c r="H122" s="66" t="str">
        <f>IF(P122="","",VLOOKUP(S122,不良中英對比!$M$2:$N$14,2,0))</f>
        <v>Black</v>
      </c>
      <c r="I122" s="33" t="s">
        <v>511</v>
      </c>
      <c r="J122" s="33" t="s">
        <v>504</v>
      </c>
      <c r="K122" s="33" t="s">
        <v>562</v>
      </c>
      <c r="L122" s="33">
        <v>7</v>
      </c>
      <c r="M122" s="81">
        <v>43568</v>
      </c>
      <c r="N122" s="33" t="s">
        <v>563</v>
      </c>
      <c r="O122" s="62">
        <v>210</v>
      </c>
      <c r="P122" s="78" t="s">
        <v>664</v>
      </c>
      <c r="Q122" s="64">
        <f t="shared" si="16"/>
        <v>70</v>
      </c>
      <c r="R122" s="65" t="b">
        <f>ISERROR(VLOOKUP(P122,P$1:P121,1,FALSE))</f>
        <v>1</v>
      </c>
      <c r="S122" s="33" t="str">
        <f t="shared" si="17"/>
        <v>M83W</v>
      </c>
      <c r="T122" s="65" t="str">
        <f t="shared" si="18"/>
        <v>CM1</v>
      </c>
      <c r="U122" s="35" t="s">
        <v>455</v>
      </c>
      <c r="V122" s="35" t="s">
        <v>14</v>
      </c>
      <c r="W122" s="36" t="s">
        <v>554</v>
      </c>
      <c r="X122" s="36" t="s">
        <v>554</v>
      </c>
      <c r="Y122" s="36" t="s">
        <v>555</v>
      </c>
      <c r="Z122" s="36" t="s">
        <v>555</v>
      </c>
      <c r="AA122" s="36" t="s">
        <v>555</v>
      </c>
      <c r="AB122" s="36" t="s">
        <v>555</v>
      </c>
      <c r="AC122" s="36" t="s">
        <v>555</v>
      </c>
      <c r="AD122" s="36" t="s">
        <v>555</v>
      </c>
      <c r="AE122" s="36" t="s">
        <v>555</v>
      </c>
      <c r="AF122" s="36" t="s">
        <v>555</v>
      </c>
      <c r="AG122" s="36" t="s">
        <v>555</v>
      </c>
      <c r="AH122" s="36" t="s">
        <v>555</v>
      </c>
      <c r="AI122" s="36" t="s">
        <v>555</v>
      </c>
      <c r="AJ122" s="36" t="s">
        <v>555</v>
      </c>
      <c r="AK122" s="36" t="s">
        <v>555</v>
      </c>
      <c r="AL122" s="36" t="s">
        <v>555</v>
      </c>
      <c r="AM122" s="36" t="s">
        <v>414</v>
      </c>
      <c r="AN122" s="36" t="s">
        <v>555</v>
      </c>
      <c r="AO122" s="36" t="s">
        <v>555</v>
      </c>
      <c r="AP122" s="36" t="s">
        <v>555</v>
      </c>
      <c r="AQ122" s="48" t="str">
        <f t="shared" si="19"/>
        <v>Fail</v>
      </c>
      <c r="AR122" s="48"/>
      <c r="AS122" s="36"/>
    </row>
    <row r="123" spans="1:45">
      <c r="A123" s="62">
        <v>121</v>
      </c>
      <c r="B123" s="80">
        <v>43572</v>
      </c>
      <c r="C123" s="80">
        <v>43573</v>
      </c>
      <c r="D123" s="33" t="s">
        <v>558</v>
      </c>
      <c r="E123" s="74" t="s">
        <v>757</v>
      </c>
      <c r="F123" s="33" t="s">
        <v>557</v>
      </c>
      <c r="G123" s="33" t="s">
        <v>559</v>
      </c>
      <c r="H123" s="66" t="str">
        <f>IF(P123="","",VLOOKUP(S123,不良中英對比!$M$2:$N$14,2,0))</f>
        <v>Black</v>
      </c>
      <c r="I123" s="33" t="s">
        <v>511</v>
      </c>
      <c r="J123" s="33" t="s">
        <v>504</v>
      </c>
      <c r="K123" s="33" t="s">
        <v>562</v>
      </c>
      <c r="L123" s="33">
        <v>7</v>
      </c>
      <c r="M123" s="81">
        <v>43568</v>
      </c>
      <c r="N123" s="33" t="s">
        <v>563</v>
      </c>
      <c r="O123" s="62">
        <v>210</v>
      </c>
      <c r="P123" s="78" t="s">
        <v>665</v>
      </c>
      <c r="Q123" s="64">
        <f t="shared" si="16"/>
        <v>70</v>
      </c>
      <c r="R123" s="65" t="b">
        <f>ISERROR(VLOOKUP(P123,P$1:P122,1,FALSE))</f>
        <v>1</v>
      </c>
      <c r="S123" s="33" t="str">
        <f t="shared" si="17"/>
        <v>M83W</v>
      </c>
      <c r="T123" s="65" t="str">
        <f t="shared" si="18"/>
        <v>CM1</v>
      </c>
      <c r="U123" s="35" t="s">
        <v>455</v>
      </c>
      <c r="V123" s="35" t="s">
        <v>14</v>
      </c>
      <c r="W123" s="36" t="s">
        <v>554</v>
      </c>
      <c r="X123" s="36" t="s">
        <v>554</v>
      </c>
      <c r="Y123" s="36" t="s">
        <v>555</v>
      </c>
      <c r="Z123" s="36" t="s">
        <v>555</v>
      </c>
      <c r="AA123" s="36" t="s">
        <v>555</v>
      </c>
      <c r="AB123" s="36" t="s">
        <v>555</v>
      </c>
      <c r="AC123" s="36" t="s">
        <v>555</v>
      </c>
      <c r="AD123" s="36" t="s">
        <v>555</v>
      </c>
      <c r="AE123" s="36" t="s">
        <v>555</v>
      </c>
      <c r="AF123" s="36" t="s">
        <v>555</v>
      </c>
      <c r="AG123" s="36" t="s">
        <v>555</v>
      </c>
      <c r="AH123" s="36" t="s">
        <v>555</v>
      </c>
      <c r="AI123" s="36" t="s">
        <v>555</v>
      </c>
      <c r="AJ123" s="36" t="s">
        <v>555</v>
      </c>
      <c r="AK123" s="36" t="s">
        <v>555</v>
      </c>
      <c r="AL123" s="36" t="s">
        <v>555</v>
      </c>
      <c r="AM123" s="36" t="s">
        <v>414</v>
      </c>
      <c r="AN123" s="36" t="s">
        <v>555</v>
      </c>
      <c r="AO123" s="36" t="s">
        <v>555</v>
      </c>
      <c r="AP123" s="36" t="s">
        <v>555</v>
      </c>
      <c r="AQ123" s="48" t="str">
        <f t="shared" si="19"/>
        <v>Fail</v>
      </c>
      <c r="AR123" s="48"/>
      <c r="AS123" s="36"/>
    </row>
    <row r="124" spans="1:45">
      <c r="A124" s="62">
        <v>122</v>
      </c>
      <c r="B124" s="80">
        <v>43572</v>
      </c>
      <c r="C124" s="80">
        <v>43573</v>
      </c>
      <c r="D124" s="33" t="s">
        <v>558</v>
      </c>
      <c r="E124" s="74" t="s">
        <v>757</v>
      </c>
      <c r="F124" s="33" t="s">
        <v>557</v>
      </c>
      <c r="G124" s="33" t="s">
        <v>559</v>
      </c>
      <c r="H124" s="66" t="str">
        <f>IF(P124="","",VLOOKUP(S124,不良中英對比!$M$2:$N$14,2,0))</f>
        <v>Black</v>
      </c>
      <c r="I124" s="33" t="s">
        <v>511</v>
      </c>
      <c r="J124" s="33" t="s">
        <v>504</v>
      </c>
      <c r="K124" s="33" t="s">
        <v>562</v>
      </c>
      <c r="L124" s="33">
        <v>7</v>
      </c>
      <c r="M124" s="81">
        <v>43568</v>
      </c>
      <c r="N124" s="33" t="s">
        <v>563</v>
      </c>
      <c r="O124" s="62">
        <v>210</v>
      </c>
      <c r="P124" s="78" t="s">
        <v>666</v>
      </c>
      <c r="Q124" s="64">
        <f t="shared" si="16"/>
        <v>70</v>
      </c>
      <c r="R124" s="65" t="b">
        <f>ISERROR(VLOOKUP(P124,P$1:P123,1,FALSE))</f>
        <v>1</v>
      </c>
      <c r="S124" s="33" t="str">
        <f t="shared" si="17"/>
        <v>M83W</v>
      </c>
      <c r="T124" s="65" t="str">
        <f t="shared" si="18"/>
        <v>CM1</v>
      </c>
      <c r="U124" s="35" t="s">
        <v>455</v>
      </c>
      <c r="V124" s="35" t="s">
        <v>14</v>
      </c>
      <c r="W124" s="36" t="s">
        <v>554</v>
      </c>
      <c r="X124" s="36" t="s">
        <v>554</v>
      </c>
      <c r="Y124" s="36" t="s">
        <v>555</v>
      </c>
      <c r="Z124" s="36" t="s">
        <v>555</v>
      </c>
      <c r="AA124" s="36" t="s">
        <v>555</v>
      </c>
      <c r="AB124" s="36" t="s">
        <v>555</v>
      </c>
      <c r="AC124" s="36" t="s">
        <v>555</v>
      </c>
      <c r="AD124" s="36" t="s">
        <v>555</v>
      </c>
      <c r="AE124" s="36" t="s">
        <v>555</v>
      </c>
      <c r="AF124" s="36" t="s">
        <v>555</v>
      </c>
      <c r="AG124" s="36" t="s">
        <v>555</v>
      </c>
      <c r="AH124" s="36" t="s">
        <v>555</v>
      </c>
      <c r="AI124" s="36" t="s">
        <v>555</v>
      </c>
      <c r="AJ124" s="36" t="s">
        <v>555</v>
      </c>
      <c r="AK124" s="36" t="s">
        <v>555</v>
      </c>
      <c r="AL124" s="36" t="s">
        <v>555</v>
      </c>
      <c r="AM124" s="36" t="s">
        <v>414</v>
      </c>
      <c r="AN124" s="36" t="s">
        <v>555</v>
      </c>
      <c r="AO124" s="36" t="s">
        <v>555</v>
      </c>
      <c r="AP124" s="36" t="s">
        <v>555</v>
      </c>
      <c r="AQ124" s="48" t="str">
        <f t="shared" si="19"/>
        <v>Fail</v>
      </c>
      <c r="AR124" s="48"/>
      <c r="AS124" s="36"/>
    </row>
    <row r="125" spans="1:45">
      <c r="A125" s="62">
        <v>123</v>
      </c>
      <c r="B125" s="80">
        <v>43572</v>
      </c>
      <c r="C125" s="80">
        <v>43573</v>
      </c>
      <c r="D125" s="33" t="s">
        <v>558</v>
      </c>
      <c r="E125" s="74" t="s">
        <v>757</v>
      </c>
      <c r="F125" s="33" t="s">
        <v>557</v>
      </c>
      <c r="G125" s="33" t="s">
        <v>559</v>
      </c>
      <c r="H125" s="66" t="str">
        <f>IF(P125="","",VLOOKUP(S125,不良中英對比!$M$2:$N$14,2,0))</f>
        <v>Black</v>
      </c>
      <c r="I125" s="33" t="s">
        <v>511</v>
      </c>
      <c r="J125" s="33" t="s">
        <v>504</v>
      </c>
      <c r="K125" s="33" t="s">
        <v>562</v>
      </c>
      <c r="L125" s="33">
        <v>7</v>
      </c>
      <c r="M125" s="81">
        <v>43568</v>
      </c>
      <c r="N125" s="33" t="s">
        <v>563</v>
      </c>
      <c r="O125" s="62">
        <v>210</v>
      </c>
      <c r="P125" s="78" t="s">
        <v>667</v>
      </c>
      <c r="Q125" s="64">
        <f t="shared" si="16"/>
        <v>70</v>
      </c>
      <c r="R125" s="65" t="b">
        <f>ISERROR(VLOOKUP(P125,P$1:P124,1,FALSE))</f>
        <v>1</v>
      </c>
      <c r="S125" s="33" t="str">
        <f t="shared" si="17"/>
        <v>M83W</v>
      </c>
      <c r="T125" s="65" t="str">
        <f t="shared" si="18"/>
        <v>CM1</v>
      </c>
      <c r="U125" s="35" t="s">
        <v>455</v>
      </c>
      <c r="V125" s="35" t="s">
        <v>14</v>
      </c>
      <c r="W125" s="36" t="s">
        <v>554</v>
      </c>
      <c r="X125" s="36" t="s">
        <v>554</v>
      </c>
      <c r="Y125" s="36" t="s">
        <v>555</v>
      </c>
      <c r="Z125" s="36" t="s">
        <v>555</v>
      </c>
      <c r="AA125" s="36" t="s">
        <v>555</v>
      </c>
      <c r="AB125" s="36" t="s">
        <v>555</v>
      </c>
      <c r="AC125" s="36" t="s">
        <v>555</v>
      </c>
      <c r="AD125" s="36" t="s">
        <v>555</v>
      </c>
      <c r="AE125" s="36" t="s">
        <v>555</v>
      </c>
      <c r="AF125" s="36" t="s">
        <v>555</v>
      </c>
      <c r="AG125" s="36" t="s">
        <v>555</v>
      </c>
      <c r="AH125" s="36" t="s">
        <v>555</v>
      </c>
      <c r="AI125" s="36" t="s">
        <v>555</v>
      </c>
      <c r="AJ125" s="36" t="s">
        <v>555</v>
      </c>
      <c r="AK125" s="36" t="s">
        <v>555</v>
      </c>
      <c r="AL125" s="36" t="s">
        <v>555</v>
      </c>
      <c r="AM125" s="36" t="s">
        <v>414</v>
      </c>
      <c r="AN125" s="36" t="s">
        <v>555</v>
      </c>
      <c r="AO125" s="36" t="s">
        <v>555</v>
      </c>
      <c r="AP125" s="36" t="s">
        <v>555</v>
      </c>
      <c r="AQ125" s="48" t="str">
        <f t="shared" si="19"/>
        <v>Fail</v>
      </c>
      <c r="AR125" s="48"/>
      <c r="AS125" s="36"/>
    </row>
    <row r="126" spans="1:45">
      <c r="A126" s="62">
        <v>124</v>
      </c>
      <c r="B126" s="80">
        <v>43572</v>
      </c>
      <c r="C126" s="80">
        <v>43573</v>
      </c>
      <c r="D126" s="33" t="s">
        <v>558</v>
      </c>
      <c r="E126" s="74" t="s">
        <v>757</v>
      </c>
      <c r="F126" s="33" t="s">
        <v>557</v>
      </c>
      <c r="G126" s="33" t="s">
        <v>559</v>
      </c>
      <c r="H126" s="66" t="str">
        <f>IF(P126="","",VLOOKUP(S126,不良中英對比!$M$2:$N$14,2,0))</f>
        <v>Black</v>
      </c>
      <c r="I126" s="33" t="s">
        <v>511</v>
      </c>
      <c r="J126" s="33" t="s">
        <v>504</v>
      </c>
      <c r="K126" s="33" t="s">
        <v>562</v>
      </c>
      <c r="L126" s="33">
        <v>7</v>
      </c>
      <c r="M126" s="81">
        <v>43568</v>
      </c>
      <c r="N126" s="33" t="s">
        <v>563</v>
      </c>
      <c r="O126" s="62">
        <v>210</v>
      </c>
      <c r="P126" s="78" t="s">
        <v>668</v>
      </c>
      <c r="Q126" s="64">
        <f t="shared" si="16"/>
        <v>70</v>
      </c>
      <c r="R126" s="65" t="b">
        <f>ISERROR(VLOOKUP(P126,P$1:P125,1,FALSE))</f>
        <v>1</v>
      </c>
      <c r="S126" s="33" t="str">
        <f t="shared" si="17"/>
        <v>M83W</v>
      </c>
      <c r="T126" s="65" t="str">
        <f t="shared" si="18"/>
        <v>CM1</v>
      </c>
      <c r="U126" s="35" t="s">
        <v>455</v>
      </c>
      <c r="V126" s="35" t="s">
        <v>14</v>
      </c>
      <c r="W126" s="36" t="s">
        <v>554</v>
      </c>
      <c r="X126" s="36" t="s">
        <v>554</v>
      </c>
      <c r="Y126" s="36" t="s">
        <v>555</v>
      </c>
      <c r="Z126" s="36" t="s">
        <v>555</v>
      </c>
      <c r="AA126" s="36" t="s">
        <v>555</v>
      </c>
      <c r="AB126" s="36" t="s">
        <v>555</v>
      </c>
      <c r="AC126" s="36" t="s">
        <v>555</v>
      </c>
      <c r="AD126" s="36" t="s">
        <v>555</v>
      </c>
      <c r="AE126" s="36" t="s">
        <v>555</v>
      </c>
      <c r="AF126" s="36" t="s">
        <v>555</v>
      </c>
      <c r="AG126" s="36" t="s">
        <v>555</v>
      </c>
      <c r="AH126" s="36" t="s">
        <v>555</v>
      </c>
      <c r="AI126" s="36" t="s">
        <v>555</v>
      </c>
      <c r="AJ126" s="36" t="s">
        <v>555</v>
      </c>
      <c r="AK126" s="36" t="s">
        <v>555</v>
      </c>
      <c r="AL126" s="36" t="s">
        <v>555</v>
      </c>
      <c r="AM126" s="36" t="s">
        <v>414</v>
      </c>
      <c r="AN126" s="36" t="s">
        <v>555</v>
      </c>
      <c r="AO126" s="36" t="s">
        <v>555</v>
      </c>
      <c r="AP126" s="36" t="s">
        <v>555</v>
      </c>
      <c r="AQ126" s="48" t="str">
        <f t="shared" si="19"/>
        <v>Fail</v>
      </c>
      <c r="AR126" s="48"/>
      <c r="AS126" s="36"/>
    </row>
    <row r="127" spans="1:45">
      <c r="A127" s="62">
        <v>125</v>
      </c>
      <c r="B127" s="80">
        <v>43572</v>
      </c>
      <c r="C127" s="80">
        <v>43573</v>
      </c>
      <c r="D127" s="33" t="s">
        <v>558</v>
      </c>
      <c r="E127" s="74" t="s">
        <v>757</v>
      </c>
      <c r="F127" s="33" t="s">
        <v>557</v>
      </c>
      <c r="G127" s="33" t="s">
        <v>559</v>
      </c>
      <c r="H127" s="66" t="str">
        <f>IF(P127="","",VLOOKUP(S127,不良中英對比!$M$2:$N$14,2,0))</f>
        <v>Black</v>
      </c>
      <c r="I127" s="33" t="s">
        <v>511</v>
      </c>
      <c r="J127" s="33" t="s">
        <v>504</v>
      </c>
      <c r="K127" s="33" t="s">
        <v>562</v>
      </c>
      <c r="L127" s="33">
        <v>7</v>
      </c>
      <c r="M127" s="81">
        <v>43568</v>
      </c>
      <c r="N127" s="33" t="s">
        <v>563</v>
      </c>
      <c r="O127" s="62">
        <v>210</v>
      </c>
      <c r="P127" s="78" t="s">
        <v>669</v>
      </c>
      <c r="Q127" s="64">
        <f t="shared" si="16"/>
        <v>70</v>
      </c>
      <c r="R127" s="65" t="b">
        <f>ISERROR(VLOOKUP(P127,P$1:P126,1,FALSE))</f>
        <v>1</v>
      </c>
      <c r="S127" s="33" t="str">
        <f t="shared" si="17"/>
        <v>M83W</v>
      </c>
      <c r="T127" s="65" t="str">
        <f t="shared" si="18"/>
        <v>CM1</v>
      </c>
      <c r="U127" s="35" t="s">
        <v>455</v>
      </c>
      <c r="V127" s="35" t="s">
        <v>14</v>
      </c>
      <c r="W127" s="36" t="s">
        <v>554</v>
      </c>
      <c r="X127" s="36" t="s">
        <v>554</v>
      </c>
      <c r="Y127" s="36" t="s">
        <v>555</v>
      </c>
      <c r="Z127" s="36" t="s">
        <v>555</v>
      </c>
      <c r="AA127" s="36" t="s">
        <v>555</v>
      </c>
      <c r="AB127" s="36" t="s">
        <v>555</v>
      </c>
      <c r="AC127" s="36" t="s">
        <v>555</v>
      </c>
      <c r="AD127" s="36" t="s">
        <v>555</v>
      </c>
      <c r="AE127" s="36" t="s">
        <v>555</v>
      </c>
      <c r="AF127" s="36" t="s">
        <v>555</v>
      </c>
      <c r="AG127" s="36" t="s">
        <v>555</v>
      </c>
      <c r="AH127" s="36" t="s">
        <v>555</v>
      </c>
      <c r="AI127" s="36" t="s">
        <v>555</v>
      </c>
      <c r="AJ127" s="36" t="s">
        <v>555</v>
      </c>
      <c r="AK127" s="36" t="s">
        <v>555</v>
      </c>
      <c r="AL127" s="36" t="s">
        <v>555</v>
      </c>
      <c r="AM127" s="36" t="s">
        <v>414</v>
      </c>
      <c r="AN127" s="36" t="s">
        <v>555</v>
      </c>
      <c r="AO127" s="36" t="s">
        <v>555</v>
      </c>
      <c r="AP127" s="36" t="s">
        <v>555</v>
      </c>
      <c r="AQ127" s="48" t="str">
        <f t="shared" si="19"/>
        <v>Fail</v>
      </c>
      <c r="AR127" s="48"/>
      <c r="AS127" s="36"/>
    </row>
    <row r="128" spans="1:45">
      <c r="A128" s="62">
        <v>126</v>
      </c>
      <c r="B128" s="80">
        <v>43572</v>
      </c>
      <c r="C128" s="80">
        <v>43573</v>
      </c>
      <c r="D128" s="33" t="s">
        <v>558</v>
      </c>
      <c r="E128" s="74" t="s">
        <v>757</v>
      </c>
      <c r="F128" s="33" t="s">
        <v>557</v>
      </c>
      <c r="G128" s="33" t="s">
        <v>559</v>
      </c>
      <c r="H128" s="66" t="str">
        <f>IF(P128="","",VLOOKUP(S128,不良中英對比!$M$2:$N$14,2,0))</f>
        <v>Black</v>
      </c>
      <c r="I128" s="33" t="s">
        <v>511</v>
      </c>
      <c r="J128" s="33" t="s">
        <v>504</v>
      </c>
      <c r="K128" s="33" t="s">
        <v>562</v>
      </c>
      <c r="L128" s="33">
        <v>7</v>
      </c>
      <c r="M128" s="81">
        <v>43568</v>
      </c>
      <c r="N128" s="33" t="s">
        <v>563</v>
      </c>
      <c r="O128" s="62">
        <v>210</v>
      </c>
      <c r="P128" s="78" t="s">
        <v>670</v>
      </c>
      <c r="Q128" s="64">
        <f t="shared" si="16"/>
        <v>70</v>
      </c>
      <c r="R128" s="65" t="b">
        <f>ISERROR(VLOOKUP(P128,P$1:P127,1,FALSE))</f>
        <v>1</v>
      </c>
      <c r="S128" s="33" t="str">
        <f t="shared" si="17"/>
        <v>M83W</v>
      </c>
      <c r="T128" s="65" t="str">
        <f t="shared" si="18"/>
        <v>CM1</v>
      </c>
      <c r="U128" s="35" t="s">
        <v>455</v>
      </c>
      <c r="V128" s="35" t="s">
        <v>14</v>
      </c>
      <c r="W128" s="36" t="s">
        <v>554</v>
      </c>
      <c r="X128" s="36" t="s">
        <v>554</v>
      </c>
      <c r="Y128" s="36" t="s">
        <v>555</v>
      </c>
      <c r="Z128" s="36" t="s">
        <v>555</v>
      </c>
      <c r="AA128" s="36" t="s">
        <v>555</v>
      </c>
      <c r="AB128" s="36" t="s">
        <v>555</v>
      </c>
      <c r="AC128" s="36" t="s">
        <v>555</v>
      </c>
      <c r="AD128" s="36" t="s">
        <v>555</v>
      </c>
      <c r="AE128" s="36" t="s">
        <v>555</v>
      </c>
      <c r="AF128" s="36" t="s">
        <v>555</v>
      </c>
      <c r="AG128" s="36" t="s">
        <v>555</v>
      </c>
      <c r="AH128" s="36" t="s">
        <v>555</v>
      </c>
      <c r="AI128" s="36" t="s">
        <v>555</v>
      </c>
      <c r="AJ128" s="36" t="s">
        <v>555</v>
      </c>
      <c r="AK128" s="36" t="s">
        <v>555</v>
      </c>
      <c r="AL128" s="36" t="s">
        <v>555</v>
      </c>
      <c r="AM128" s="36" t="s">
        <v>414</v>
      </c>
      <c r="AN128" s="36" t="s">
        <v>555</v>
      </c>
      <c r="AO128" s="36" t="s">
        <v>555</v>
      </c>
      <c r="AP128" s="36" t="s">
        <v>555</v>
      </c>
      <c r="AQ128" s="48" t="str">
        <f t="shared" si="19"/>
        <v>Fail</v>
      </c>
      <c r="AR128" s="48"/>
      <c r="AS128" s="36"/>
    </row>
    <row r="129" spans="1:45">
      <c r="A129" s="62">
        <v>127</v>
      </c>
      <c r="B129" s="80">
        <v>43572</v>
      </c>
      <c r="C129" s="80">
        <v>43573</v>
      </c>
      <c r="D129" s="33" t="s">
        <v>558</v>
      </c>
      <c r="E129" s="74" t="s">
        <v>757</v>
      </c>
      <c r="F129" s="33" t="s">
        <v>557</v>
      </c>
      <c r="G129" s="33" t="s">
        <v>559</v>
      </c>
      <c r="H129" s="66" t="str">
        <f>IF(P129="","",VLOOKUP(S129,不良中英對比!$M$2:$N$14,2,0))</f>
        <v>Black</v>
      </c>
      <c r="I129" s="33" t="s">
        <v>511</v>
      </c>
      <c r="J129" s="33" t="s">
        <v>504</v>
      </c>
      <c r="K129" s="33" t="s">
        <v>562</v>
      </c>
      <c r="L129" s="33">
        <v>7</v>
      </c>
      <c r="M129" s="81">
        <v>43568</v>
      </c>
      <c r="N129" s="33" t="s">
        <v>563</v>
      </c>
      <c r="O129" s="62">
        <v>210</v>
      </c>
      <c r="P129" s="78" t="s">
        <v>671</v>
      </c>
      <c r="Q129" s="64">
        <f t="shared" si="16"/>
        <v>70</v>
      </c>
      <c r="R129" s="65" t="b">
        <f>ISERROR(VLOOKUP(P129,P$1:P128,1,FALSE))</f>
        <v>1</v>
      </c>
      <c r="S129" s="33" t="str">
        <f t="shared" si="17"/>
        <v>M83W</v>
      </c>
      <c r="T129" s="65" t="str">
        <f t="shared" si="18"/>
        <v>CM1</v>
      </c>
      <c r="U129" s="35" t="s">
        <v>455</v>
      </c>
      <c r="V129" s="35" t="s">
        <v>14</v>
      </c>
      <c r="W129" s="36" t="s">
        <v>554</v>
      </c>
      <c r="X129" s="36" t="s">
        <v>554</v>
      </c>
      <c r="Y129" s="36" t="s">
        <v>555</v>
      </c>
      <c r="Z129" s="36" t="s">
        <v>555</v>
      </c>
      <c r="AA129" s="36" t="s">
        <v>555</v>
      </c>
      <c r="AB129" s="36" t="s">
        <v>555</v>
      </c>
      <c r="AC129" s="36" t="s">
        <v>555</v>
      </c>
      <c r="AD129" s="36" t="s">
        <v>555</v>
      </c>
      <c r="AE129" s="36" t="s">
        <v>555</v>
      </c>
      <c r="AF129" s="36" t="s">
        <v>555</v>
      </c>
      <c r="AG129" s="36" t="s">
        <v>555</v>
      </c>
      <c r="AH129" s="36" t="s">
        <v>555</v>
      </c>
      <c r="AI129" s="36" t="s">
        <v>555</v>
      </c>
      <c r="AJ129" s="36" t="s">
        <v>555</v>
      </c>
      <c r="AK129" s="36" t="s">
        <v>555</v>
      </c>
      <c r="AL129" s="36" t="s">
        <v>555</v>
      </c>
      <c r="AM129" s="36" t="s">
        <v>414</v>
      </c>
      <c r="AN129" s="36" t="s">
        <v>555</v>
      </c>
      <c r="AO129" s="36" t="s">
        <v>555</v>
      </c>
      <c r="AP129" s="36" t="s">
        <v>555</v>
      </c>
      <c r="AQ129" s="48" t="str">
        <f t="shared" si="19"/>
        <v>Fail</v>
      </c>
      <c r="AR129" s="48"/>
      <c r="AS129" s="36"/>
    </row>
    <row r="130" spans="1:45">
      <c r="A130" s="62">
        <v>128</v>
      </c>
      <c r="B130" s="80">
        <v>43572</v>
      </c>
      <c r="C130" s="80">
        <v>43573</v>
      </c>
      <c r="D130" s="33" t="s">
        <v>558</v>
      </c>
      <c r="E130" s="74" t="s">
        <v>757</v>
      </c>
      <c r="F130" s="33" t="s">
        <v>557</v>
      </c>
      <c r="G130" s="33" t="s">
        <v>559</v>
      </c>
      <c r="H130" s="66" t="str">
        <f>IF(P130="","",VLOOKUP(S130,不良中英對比!$M$2:$N$14,2,0))</f>
        <v>Black</v>
      </c>
      <c r="I130" s="33" t="s">
        <v>511</v>
      </c>
      <c r="J130" s="33" t="s">
        <v>504</v>
      </c>
      <c r="K130" s="33" t="s">
        <v>562</v>
      </c>
      <c r="L130" s="33">
        <v>7</v>
      </c>
      <c r="M130" s="81">
        <v>43568</v>
      </c>
      <c r="N130" s="33" t="s">
        <v>563</v>
      </c>
      <c r="O130" s="62">
        <v>210</v>
      </c>
      <c r="P130" s="78" t="s">
        <v>672</v>
      </c>
      <c r="Q130" s="64">
        <f t="shared" si="16"/>
        <v>70</v>
      </c>
      <c r="R130" s="65" t="b">
        <f>ISERROR(VLOOKUP(P130,P$1:P129,1,FALSE))</f>
        <v>1</v>
      </c>
      <c r="S130" s="33" t="str">
        <f t="shared" si="17"/>
        <v>M83W</v>
      </c>
      <c r="T130" s="65" t="str">
        <f t="shared" si="18"/>
        <v>CM1</v>
      </c>
      <c r="U130" s="35" t="s">
        <v>455</v>
      </c>
      <c r="V130" s="35" t="s">
        <v>455</v>
      </c>
      <c r="W130" s="36" t="s">
        <v>552</v>
      </c>
      <c r="X130" s="36" t="s">
        <v>555</v>
      </c>
      <c r="Y130" s="36" t="s">
        <v>555</v>
      </c>
      <c r="Z130" s="36" t="s">
        <v>555</v>
      </c>
      <c r="AA130" s="36" t="s">
        <v>555</v>
      </c>
      <c r="AB130" s="36" t="s">
        <v>555</v>
      </c>
      <c r="AC130" s="36" t="s">
        <v>555</v>
      </c>
      <c r="AD130" s="36" t="s">
        <v>555</v>
      </c>
      <c r="AE130" s="36" t="s">
        <v>555</v>
      </c>
      <c r="AF130" s="36" t="s">
        <v>555</v>
      </c>
      <c r="AG130" s="36" t="s">
        <v>555</v>
      </c>
      <c r="AH130" s="36" t="s">
        <v>555</v>
      </c>
      <c r="AI130" s="36" t="s">
        <v>555</v>
      </c>
      <c r="AJ130" s="36" t="s">
        <v>555</v>
      </c>
      <c r="AK130" s="36" t="s">
        <v>555</v>
      </c>
      <c r="AL130" s="36" t="s">
        <v>555</v>
      </c>
      <c r="AM130" s="36" t="s">
        <v>414</v>
      </c>
      <c r="AN130" s="36" t="s">
        <v>555</v>
      </c>
      <c r="AO130" s="36" t="s">
        <v>555</v>
      </c>
      <c r="AP130" s="36" t="s">
        <v>555</v>
      </c>
      <c r="AQ130" s="48" t="str">
        <f t="shared" si="19"/>
        <v>Fail</v>
      </c>
      <c r="AR130" s="48"/>
      <c r="AS130" s="36"/>
    </row>
    <row r="131" spans="1:45">
      <c r="A131" s="62">
        <v>129</v>
      </c>
      <c r="B131" s="80">
        <v>43572</v>
      </c>
      <c r="C131" s="80">
        <v>43573</v>
      </c>
      <c r="D131" s="33" t="s">
        <v>558</v>
      </c>
      <c r="E131" s="74" t="s">
        <v>757</v>
      </c>
      <c r="F131" s="33" t="s">
        <v>557</v>
      </c>
      <c r="G131" s="33" t="s">
        <v>559</v>
      </c>
      <c r="H131" s="66" t="str">
        <f>IF(P131="","",VLOOKUP(S131,不良中英對比!$M$2:$N$14,2,0))</f>
        <v>Black</v>
      </c>
      <c r="I131" s="33" t="s">
        <v>511</v>
      </c>
      <c r="J131" s="33" t="s">
        <v>504</v>
      </c>
      <c r="K131" s="33" t="s">
        <v>562</v>
      </c>
      <c r="L131" s="33">
        <v>7</v>
      </c>
      <c r="M131" s="81">
        <v>43568</v>
      </c>
      <c r="N131" s="33" t="s">
        <v>563</v>
      </c>
      <c r="O131" s="62">
        <v>210</v>
      </c>
      <c r="P131" s="78" t="s">
        <v>673</v>
      </c>
      <c r="Q131" s="64">
        <f t="shared" si="16"/>
        <v>70</v>
      </c>
      <c r="R131" s="65" t="b">
        <f>ISERROR(VLOOKUP(P131,P$1:P130,1,FALSE))</f>
        <v>1</v>
      </c>
      <c r="S131" s="33" t="str">
        <f t="shared" si="17"/>
        <v>M83W</v>
      </c>
      <c r="T131" s="65" t="str">
        <f t="shared" si="18"/>
        <v>CM1</v>
      </c>
      <c r="U131" s="35" t="s">
        <v>455</v>
      </c>
      <c r="V131" s="35" t="s">
        <v>455</v>
      </c>
      <c r="W131" s="36" t="s">
        <v>552</v>
      </c>
      <c r="X131" s="36" t="s">
        <v>555</v>
      </c>
      <c r="Y131" s="36" t="s">
        <v>555</v>
      </c>
      <c r="Z131" s="36" t="s">
        <v>555</v>
      </c>
      <c r="AA131" s="36" t="s">
        <v>555</v>
      </c>
      <c r="AB131" s="36" t="s">
        <v>555</v>
      </c>
      <c r="AC131" s="36" t="s">
        <v>555</v>
      </c>
      <c r="AD131" s="36" t="s">
        <v>555</v>
      </c>
      <c r="AE131" s="36" t="s">
        <v>555</v>
      </c>
      <c r="AF131" s="36" t="s">
        <v>555</v>
      </c>
      <c r="AG131" s="36" t="s">
        <v>555</v>
      </c>
      <c r="AH131" s="36" t="s">
        <v>555</v>
      </c>
      <c r="AI131" s="36" t="s">
        <v>555</v>
      </c>
      <c r="AJ131" s="36" t="s">
        <v>555</v>
      </c>
      <c r="AK131" s="36" t="s">
        <v>555</v>
      </c>
      <c r="AL131" s="36" t="s">
        <v>555</v>
      </c>
      <c r="AM131" s="36" t="s">
        <v>414</v>
      </c>
      <c r="AN131" s="36" t="s">
        <v>555</v>
      </c>
      <c r="AO131" s="36" t="s">
        <v>555</v>
      </c>
      <c r="AP131" s="36" t="s">
        <v>555</v>
      </c>
      <c r="AQ131" s="48" t="str">
        <f t="shared" ref="AQ131:AQ143" si="20">IF(AND(W131="ok",X131="ok",Y131="ok",Z131="ok",AA131="ok",AB131="ok",AC131="ok",AD131="ok",AE131="ok",AF131="ok",AG131="ok",AH131="ok",AI131="ok",AJ131="ok",AK131="ok",AM131="ok",AL131="ok"),"Pass","Fail")</f>
        <v>Fail</v>
      </c>
      <c r="AR131" s="48"/>
      <c r="AS131" s="36"/>
    </row>
    <row r="132" spans="1:45">
      <c r="A132" s="62">
        <v>130</v>
      </c>
      <c r="B132" s="80">
        <v>43572</v>
      </c>
      <c r="C132" s="80">
        <v>43573</v>
      </c>
      <c r="D132" s="33" t="s">
        <v>558</v>
      </c>
      <c r="E132" s="74" t="s">
        <v>757</v>
      </c>
      <c r="F132" s="33" t="s">
        <v>557</v>
      </c>
      <c r="G132" s="33" t="s">
        <v>559</v>
      </c>
      <c r="H132" s="66" t="str">
        <f>IF(P132="","",VLOOKUP(S132,不良中英對比!$M$2:$N$14,2,0))</f>
        <v>Black</v>
      </c>
      <c r="I132" s="33" t="s">
        <v>511</v>
      </c>
      <c r="J132" s="33" t="s">
        <v>504</v>
      </c>
      <c r="K132" s="33" t="s">
        <v>562</v>
      </c>
      <c r="L132" s="33">
        <v>7</v>
      </c>
      <c r="M132" s="81">
        <v>43568</v>
      </c>
      <c r="N132" s="33" t="s">
        <v>563</v>
      </c>
      <c r="O132" s="62">
        <v>210</v>
      </c>
      <c r="P132" s="78" t="s">
        <v>674</v>
      </c>
      <c r="Q132" s="64">
        <f t="shared" si="16"/>
        <v>70</v>
      </c>
      <c r="R132" s="65" t="b">
        <f>ISERROR(VLOOKUP(P132,P$1:P131,1,FALSE))</f>
        <v>1</v>
      </c>
      <c r="S132" s="33" t="str">
        <f t="shared" si="17"/>
        <v>M83W</v>
      </c>
      <c r="T132" s="65" t="str">
        <f t="shared" si="18"/>
        <v>CM1</v>
      </c>
      <c r="U132" s="35" t="s">
        <v>455</v>
      </c>
      <c r="V132" s="35" t="s">
        <v>455</v>
      </c>
      <c r="W132" s="36" t="s">
        <v>552</v>
      </c>
      <c r="X132" s="36" t="s">
        <v>555</v>
      </c>
      <c r="Y132" s="36" t="s">
        <v>555</v>
      </c>
      <c r="Z132" s="36" t="s">
        <v>555</v>
      </c>
      <c r="AA132" s="36" t="s">
        <v>555</v>
      </c>
      <c r="AB132" s="36" t="s">
        <v>555</v>
      </c>
      <c r="AC132" s="36" t="s">
        <v>555</v>
      </c>
      <c r="AD132" s="36" t="s">
        <v>555</v>
      </c>
      <c r="AE132" s="36" t="s">
        <v>555</v>
      </c>
      <c r="AF132" s="36" t="s">
        <v>555</v>
      </c>
      <c r="AG132" s="36" t="s">
        <v>555</v>
      </c>
      <c r="AH132" s="36" t="s">
        <v>555</v>
      </c>
      <c r="AI132" s="36" t="s">
        <v>555</v>
      </c>
      <c r="AJ132" s="36" t="s">
        <v>555</v>
      </c>
      <c r="AK132" s="36" t="s">
        <v>555</v>
      </c>
      <c r="AL132" s="36" t="s">
        <v>555</v>
      </c>
      <c r="AM132" s="36" t="s">
        <v>414</v>
      </c>
      <c r="AN132" s="36" t="s">
        <v>555</v>
      </c>
      <c r="AO132" s="36" t="s">
        <v>555</v>
      </c>
      <c r="AP132" s="36" t="s">
        <v>555</v>
      </c>
      <c r="AQ132" s="48" t="str">
        <f t="shared" si="20"/>
        <v>Fail</v>
      </c>
      <c r="AR132" s="48"/>
      <c r="AS132" s="36"/>
    </row>
    <row r="133" spans="1:45">
      <c r="A133" s="62">
        <v>131</v>
      </c>
      <c r="B133" s="80">
        <v>43572</v>
      </c>
      <c r="C133" s="80">
        <v>43573</v>
      </c>
      <c r="D133" s="33" t="s">
        <v>558</v>
      </c>
      <c r="E133" s="74" t="s">
        <v>757</v>
      </c>
      <c r="F133" s="33" t="s">
        <v>557</v>
      </c>
      <c r="G133" s="33" t="s">
        <v>559</v>
      </c>
      <c r="H133" s="66" t="str">
        <f>IF(P133="","",VLOOKUP(S133,不良中英對比!$M$2:$N$14,2,0))</f>
        <v>Black</v>
      </c>
      <c r="I133" s="33" t="s">
        <v>511</v>
      </c>
      <c r="J133" s="33" t="s">
        <v>504</v>
      </c>
      <c r="K133" s="33" t="s">
        <v>562</v>
      </c>
      <c r="L133" s="33">
        <v>7</v>
      </c>
      <c r="M133" s="81">
        <v>43568</v>
      </c>
      <c r="N133" s="33" t="s">
        <v>563</v>
      </c>
      <c r="O133" s="62">
        <v>210</v>
      </c>
      <c r="P133" s="78" t="s">
        <v>675</v>
      </c>
      <c r="Q133" s="64">
        <f t="shared" si="16"/>
        <v>70</v>
      </c>
      <c r="R133" s="65" t="b">
        <f>ISERROR(VLOOKUP(P133,P$1:P132,1,FALSE))</f>
        <v>1</v>
      </c>
      <c r="S133" s="33" t="str">
        <f t="shared" si="17"/>
        <v>M83W</v>
      </c>
      <c r="T133" s="65" t="str">
        <f t="shared" si="18"/>
        <v>CM1</v>
      </c>
      <c r="U133" s="35" t="s">
        <v>455</v>
      </c>
      <c r="V133" s="35" t="s">
        <v>455</v>
      </c>
      <c r="W133" s="36" t="s">
        <v>552</v>
      </c>
      <c r="X133" s="36" t="s">
        <v>555</v>
      </c>
      <c r="Y133" s="36" t="s">
        <v>555</v>
      </c>
      <c r="Z133" s="36" t="s">
        <v>555</v>
      </c>
      <c r="AA133" s="36" t="s">
        <v>555</v>
      </c>
      <c r="AB133" s="36" t="s">
        <v>555</v>
      </c>
      <c r="AC133" s="36" t="s">
        <v>555</v>
      </c>
      <c r="AD133" s="36" t="s">
        <v>555</v>
      </c>
      <c r="AE133" s="36" t="s">
        <v>555</v>
      </c>
      <c r="AF133" s="36" t="s">
        <v>555</v>
      </c>
      <c r="AG133" s="36" t="s">
        <v>555</v>
      </c>
      <c r="AH133" s="36" t="s">
        <v>555</v>
      </c>
      <c r="AI133" s="36" t="s">
        <v>555</v>
      </c>
      <c r="AJ133" s="36" t="s">
        <v>555</v>
      </c>
      <c r="AK133" s="36" t="s">
        <v>555</v>
      </c>
      <c r="AL133" s="36" t="s">
        <v>555</v>
      </c>
      <c r="AM133" s="36" t="s">
        <v>414</v>
      </c>
      <c r="AN133" s="36" t="s">
        <v>555</v>
      </c>
      <c r="AO133" s="36" t="s">
        <v>555</v>
      </c>
      <c r="AP133" s="36" t="s">
        <v>555</v>
      </c>
      <c r="AQ133" s="48" t="str">
        <f t="shared" si="20"/>
        <v>Fail</v>
      </c>
      <c r="AR133" s="48"/>
      <c r="AS133" s="36"/>
    </row>
    <row r="134" spans="1:45">
      <c r="A134" s="62">
        <v>132</v>
      </c>
      <c r="B134" s="80">
        <v>43572</v>
      </c>
      <c r="C134" s="80">
        <v>43573</v>
      </c>
      <c r="D134" s="33" t="s">
        <v>558</v>
      </c>
      <c r="E134" s="74" t="s">
        <v>757</v>
      </c>
      <c r="F134" s="33" t="s">
        <v>557</v>
      </c>
      <c r="G134" s="33" t="s">
        <v>559</v>
      </c>
      <c r="H134" s="66" t="str">
        <f>IF(P134="","",VLOOKUP(S134,不良中英對比!$M$2:$N$14,2,0))</f>
        <v>Black</v>
      </c>
      <c r="I134" s="33" t="s">
        <v>511</v>
      </c>
      <c r="J134" s="33" t="s">
        <v>504</v>
      </c>
      <c r="K134" s="33" t="s">
        <v>562</v>
      </c>
      <c r="L134" s="33">
        <v>7</v>
      </c>
      <c r="M134" s="81">
        <v>43568</v>
      </c>
      <c r="N134" s="33" t="s">
        <v>563</v>
      </c>
      <c r="O134" s="62">
        <v>210</v>
      </c>
      <c r="P134" s="78" t="s">
        <v>676</v>
      </c>
      <c r="Q134" s="64">
        <f t="shared" si="16"/>
        <v>70</v>
      </c>
      <c r="R134" s="65" t="b">
        <f>ISERROR(VLOOKUP(P134,P$1:P133,1,FALSE))</f>
        <v>1</v>
      </c>
      <c r="S134" s="33" t="str">
        <f t="shared" si="17"/>
        <v>M83W</v>
      </c>
      <c r="T134" s="65" t="str">
        <f t="shared" si="18"/>
        <v>CM1</v>
      </c>
      <c r="U134" s="35" t="s">
        <v>455</v>
      </c>
      <c r="V134" s="35" t="s">
        <v>455</v>
      </c>
      <c r="W134" s="36" t="s">
        <v>552</v>
      </c>
      <c r="X134" s="36" t="s">
        <v>555</v>
      </c>
      <c r="Y134" s="36" t="s">
        <v>555</v>
      </c>
      <c r="Z134" s="36" t="s">
        <v>555</v>
      </c>
      <c r="AA134" s="36" t="s">
        <v>555</v>
      </c>
      <c r="AB134" s="36" t="s">
        <v>555</v>
      </c>
      <c r="AC134" s="36" t="s">
        <v>555</v>
      </c>
      <c r="AD134" s="36" t="s">
        <v>555</v>
      </c>
      <c r="AE134" s="36" t="s">
        <v>555</v>
      </c>
      <c r="AF134" s="36" t="s">
        <v>555</v>
      </c>
      <c r="AG134" s="36" t="s">
        <v>555</v>
      </c>
      <c r="AH134" s="36" t="s">
        <v>555</v>
      </c>
      <c r="AI134" s="36" t="s">
        <v>555</v>
      </c>
      <c r="AJ134" s="36" t="s">
        <v>555</v>
      </c>
      <c r="AK134" s="36" t="s">
        <v>555</v>
      </c>
      <c r="AL134" s="36" t="s">
        <v>555</v>
      </c>
      <c r="AM134" s="36" t="s">
        <v>414</v>
      </c>
      <c r="AN134" s="36" t="s">
        <v>555</v>
      </c>
      <c r="AO134" s="36" t="s">
        <v>555</v>
      </c>
      <c r="AP134" s="36" t="s">
        <v>555</v>
      </c>
      <c r="AQ134" s="48" t="str">
        <f t="shared" si="20"/>
        <v>Fail</v>
      </c>
      <c r="AR134" s="48"/>
      <c r="AS134" s="36"/>
    </row>
    <row r="135" spans="1:45">
      <c r="A135" s="62">
        <v>133</v>
      </c>
      <c r="B135" s="80">
        <v>43572</v>
      </c>
      <c r="C135" s="80">
        <v>43573</v>
      </c>
      <c r="D135" s="33" t="s">
        <v>558</v>
      </c>
      <c r="E135" s="74" t="s">
        <v>757</v>
      </c>
      <c r="F135" s="33" t="s">
        <v>557</v>
      </c>
      <c r="G135" s="33" t="s">
        <v>559</v>
      </c>
      <c r="H135" s="66" t="str">
        <f>IF(P135="","",VLOOKUP(S135,不良中英對比!$M$2:$N$14,2,0))</f>
        <v>Black</v>
      </c>
      <c r="I135" s="33" t="s">
        <v>511</v>
      </c>
      <c r="J135" s="33" t="s">
        <v>504</v>
      </c>
      <c r="K135" s="33" t="s">
        <v>562</v>
      </c>
      <c r="L135" s="33">
        <v>7</v>
      </c>
      <c r="M135" s="81">
        <v>43568</v>
      </c>
      <c r="N135" s="33" t="s">
        <v>563</v>
      </c>
      <c r="O135" s="62">
        <v>210</v>
      </c>
      <c r="P135" s="78" t="s">
        <v>677</v>
      </c>
      <c r="Q135" s="64">
        <f t="shared" si="16"/>
        <v>70</v>
      </c>
      <c r="R135" s="65" t="b">
        <f>ISERROR(VLOOKUP(P135,P$1:P134,1,FALSE))</f>
        <v>1</v>
      </c>
      <c r="S135" s="33" t="str">
        <f t="shared" si="17"/>
        <v>M83W</v>
      </c>
      <c r="T135" s="65" t="str">
        <f t="shared" si="18"/>
        <v>CM1</v>
      </c>
      <c r="U135" s="35" t="s">
        <v>455</v>
      </c>
      <c r="V135" s="35" t="s">
        <v>455</v>
      </c>
      <c r="W135" s="36" t="s">
        <v>552</v>
      </c>
      <c r="X135" s="36" t="s">
        <v>555</v>
      </c>
      <c r="Y135" s="36" t="s">
        <v>555</v>
      </c>
      <c r="Z135" s="36" t="s">
        <v>555</v>
      </c>
      <c r="AA135" s="36" t="s">
        <v>555</v>
      </c>
      <c r="AB135" s="36" t="s">
        <v>555</v>
      </c>
      <c r="AC135" s="36" t="s">
        <v>555</v>
      </c>
      <c r="AD135" s="36" t="s">
        <v>555</v>
      </c>
      <c r="AE135" s="36" t="s">
        <v>555</v>
      </c>
      <c r="AF135" s="36" t="s">
        <v>555</v>
      </c>
      <c r="AG135" s="36" t="s">
        <v>555</v>
      </c>
      <c r="AH135" s="36" t="s">
        <v>555</v>
      </c>
      <c r="AI135" s="36" t="s">
        <v>555</v>
      </c>
      <c r="AJ135" s="36" t="s">
        <v>555</v>
      </c>
      <c r="AK135" s="36" t="s">
        <v>555</v>
      </c>
      <c r="AL135" s="36" t="s">
        <v>555</v>
      </c>
      <c r="AM135" s="36" t="s">
        <v>414</v>
      </c>
      <c r="AN135" s="36" t="s">
        <v>555</v>
      </c>
      <c r="AO135" s="36" t="s">
        <v>555</v>
      </c>
      <c r="AP135" s="36" t="s">
        <v>555</v>
      </c>
      <c r="AQ135" s="48" t="str">
        <f t="shared" si="20"/>
        <v>Fail</v>
      </c>
      <c r="AR135" s="48"/>
      <c r="AS135" s="36"/>
    </row>
    <row r="136" spans="1:45">
      <c r="A136" s="62">
        <v>134</v>
      </c>
      <c r="B136" s="80">
        <v>43572</v>
      </c>
      <c r="C136" s="80">
        <v>43573</v>
      </c>
      <c r="D136" s="33" t="s">
        <v>558</v>
      </c>
      <c r="E136" s="74" t="s">
        <v>757</v>
      </c>
      <c r="F136" s="33" t="s">
        <v>557</v>
      </c>
      <c r="G136" s="33" t="s">
        <v>559</v>
      </c>
      <c r="H136" s="66" t="str">
        <f>IF(P136="","",VLOOKUP(S136,不良中英對比!$M$2:$N$14,2,0))</f>
        <v>Black</v>
      </c>
      <c r="I136" s="33" t="s">
        <v>511</v>
      </c>
      <c r="J136" s="33" t="s">
        <v>504</v>
      </c>
      <c r="K136" s="33" t="s">
        <v>562</v>
      </c>
      <c r="L136" s="33">
        <v>7</v>
      </c>
      <c r="M136" s="81">
        <v>43568</v>
      </c>
      <c r="N136" s="33" t="s">
        <v>563</v>
      </c>
      <c r="O136" s="62">
        <v>210</v>
      </c>
      <c r="P136" s="78" t="s">
        <v>678</v>
      </c>
      <c r="Q136" s="64">
        <f t="shared" si="16"/>
        <v>70</v>
      </c>
      <c r="R136" s="65" t="b">
        <f>ISERROR(VLOOKUP(P136,P$1:P135,1,FALSE))</f>
        <v>1</v>
      </c>
      <c r="S136" s="33" t="str">
        <f t="shared" si="17"/>
        <v>M83W</v>
      </c>
      <c r="T136" s="65" t="str">
        <f t="shared" si="18"/>
        <v>CM1</v>
      </c>
      <c r="U136" s="35" t="s">
        <v>455</v>
      </c>
      <c r="V136" s="35" t="s">
        <v>455</v>
      </c>
      <c r="W136" s="36" t="s">
        <v>552</v>
      </c>
      <c r="X136" s="36" t="s">
        <v>555</v>
      </c>
      <c r="Y136" s="36" t="s">
        <v>555</v>
      </c>
      <c r="Z136" s="36" t="s">
        <v>555</v>
      </c>
      <c r="AA136" s="36" t="s">
        <v>555</v>
      </c>
      <c r="AB136" s="36" t="s">
        <v>555</v>
      </c>
      <c r="AC136" s="36" t="s">
        <v>555</v>
      </c>
      <c r="AD136" s="36" t="s">
        <v>555</v>
      </c>
      <c r="AE136" s="36" t="s">
        <v>555</v>
      </c>
      <c r="AF136" s="36" t="s">
        <v>555</v>
      </c>
      <c r="AG136" s="36" t="s">
        <v>555</v>
      </c>
      <c r="AH136" s="36" t="s">
        <v>555</v>
      </c>
      <c r="AI136" s="36" t="s">
        <v>555</v>
      </c>
      <c r="AJ136" s="36" t="s">
        <v>555</v>
      </c>
      <c r="AK136" s="36" t="s">
        <v>555</v>
      </c>
      <c r="AL136" s="36" t="s">
        <v>555</v>
      </c>
      <c r="AM136" s="36" t="s">
        <v>414</v>
      </c>
      <c r="AN136" s="36" t="s">
        <v>555</v>
      </c>
      <c r="AO136" s="36" t="s">
        <v>555</v>
      </c>
      <c r="AP136" s="36" t="s">
        <v>555</v>
      </c>
      <c r="AQ136" s="48" t="str">
        <f t="shared" si="20"/>
        <v>Fail</v>
      </c>
      <c r="AR136" s="48"/>
      <c r="AS136" s="36"/>
    </row>
    <row r="137" spans="1:45">
      <c r="A137" s="62">
        <v>135</v>
      </c>
      <c r="B137" s="80">
        <v>43572</v>
      </c>
      <c r="C137" s="80">
        <v>43573</v>
      </c>
      <c r="D137" s="33" t="s">
        <v>558</v>
      </c>
      <c r="E137" s="74" t="s">
        <v>757</v>
      </c>
      <c r="F137" s="33" t="s">
        <v>557</v>
      </c>
      <c r="G137" s="33" t="s">
        <v>559</v>
      </c>
      <c r="H137" s="66" t="str">
        <f>IF(P137="","",VLOOKUP(S137,不良中英對比!$M$2:$N$14,2,0))</f>
        <v>Black</v>
      </c>
      <c r="I137" s="33" t="s">
        <v>511</v>
      </c>
      <c r="J137" s="33" t="s">
        <v>504</v>
      </c>
      <c r="K137" s="33" t="s">
        <v>562</v>
      </c>
      <c r="L137" s="33">
        <v>7</v>
      </c>
      <c r="M137" s="81">
        <v>43568</v>
      </c>
      <c r="N137" s="33" t="s">
        <v>563</v>
      </c>
      <c r="O137" s="62">
        <v>210</v>
      </c>
      <c r="P137" s="78" t="s">
        <v>679</v>
      </c>
      <c r="Q137" s="64">
        <f t="shared" si="16"/>
        <v>70</v>
      </c>
      <c r="R137" s="65" t="b">
        <f>ISERROR(VLOOKUP(P137,P$1:P136,1,FALSE))</f>
        <v>1</v>
      </c>
      <c r="S137" s="33" t="str">
        <f t="shared" si="17"/>
        <v>M83W</v>
      </c>
      <c r="T137" s="65" t="str">
        <f t="shared" si="18"/>
        <v>CM1</v>
      </c>
      <c r="U137" s="35" t="s">
        <v>455</v>
      </c>
      <c r="V137" s="35" t="s">
        <v>455</v>
      </c>
      <c r="W137" s="36" t="s">
        <v>552</v>
      </c>
      <c r="X137" s="36" t="s">
        <v>555</v>
      </c>
      <c r="Y137" s="36" t="s">
        <v>555</v>
      </c>
      <c r="Z137" s="36" t="s">
        <v>555</v>
      </c>
      <c r="AA137" s="36" t="s">
        <v>555</v>
      </c>
      <c r="AB137" s="36" t="s">
        <v>555</v>
      </c>
      <c r="AC137" s="36" t="s">
        <v>555</v>
      </c>
      <c r="AD137" s="36" t="s">
        <v>555</v>
      </c>
      <c r="AE137" s="36" t="s">
        <v>555</v>
      </c>
      <c r="AF137" s="36" t="s">
        <v>555</v>
      </c>
      <c r="AG137" s="36" t="s">
        <v>555</v>
      </c>
      <c r="AH137" s="36" t="s">
        <v>555</v>
      </c>
      <c r="AI137" s="36" t="s">
        <v>555</v>
      </c>
      <c r="AJ137" s="36" t="s">
        <v>555</v>
      </c>
      <c r="AK137" s="36" t="s">
        <v>555</v>
      </c>
      <c r="AL137" s="36" t="s">
        <v>555</v>
      </c>
      <c r="AM137" s="36" t="s">
        <v>414</v>
      </c>
      <c r="AN137" s="36" t="s">
        <v>555</v>
      </c>
      <c r="AO137" s="36" t="s">
        <v>555</v>
      </c>
      <c r="AP137" s="36" t="s">
        <v>555</v>
      </c>
      <c r="AQ137" s="48" t="str">
        <f t="shared" si="20"/>
        <v>Fail</v>
      </c>
      <c r="AR137" s="48"/>
      <c r="AS137" s="36"/>
    </row>
    <row r="138" spans="1:45">
      <c r="A138" s="62">
        <v>136</v>
      </c>
      <c r="B138" s="80">
        <v>43572</v>
      </c>
      <c r="C138" s="80">
        <v>43573</v>
      </c>
      <c r="D138" s="33" t="s">
        <v>558</v>
      </c>
      <c r="E138" s="74" t="s">
        <v>757</v>
      </c>
      <c r="F138" s="33" t="s">
        <v>557</v>
      </c>
      <c r="G138" s="33" t="s">
        <v>559</v>
      </c>
      <c r="H138" s="66" t="str">
        <f>IF(P138="","",VLOOKUP(S138,不良中英對比!$M$2:$N$14,2,0))</f>
        <v>Black</v>
      </c>
      <c r="I138" s="33" t="s">
        <v>511</v>
      </c>
      <c r="J138" s="33" t="s">
        <v>504</v>
      </c>
      <c r="K138" s="33" t="s">
        <v>562</v>
      </c>
      <c r="L138" s="33">
        <v>7</v>
      </c>
      <c r="M138" s="81">
        <v>43568</v>
      </c>
      <c r="N138" s="33" t="s">
        <v>563</v>
      </c>
      <c r="O138" s="62">
        <v>210</v>
      </c>
      <c r="P138" s="78" t="s">
        <v>680</v>
      </c>
      <c r="Q138" s="64">
        <f t="shared" si="16"/>
        <v>70</v>
      </c>
      <c r="R138" s="65" t="b">
        <f>ISERROR(VLOOKUP(P138,P$1:P137,1,FALSE))</f>
        <v>1</v>
      </c>
      <c r="S138" s="33" t="str">
        <f t="shared" si="17"/>
        <v>M83W</v>
      </c>
      <c r="T138" s="65" t="str">
        <f t="shared" si="18"/>
        <v>CM1</v>
      </c>
      <c r="U138" s="35" t="s">
        <v>455</v>
      </c>
      <c r="V138" s="35" t="s">
        <v>455</v>
      </c>
      <c r="W138" s="36" t="s">
        <v>552</v>
      </c>
      <c r="X138" s="36" t="s">
        <v>555</v>
      </c>
      <c r="Y138" s="36" t="s">
        <v>555</v>
      </c>
      <c r="Z138" s="36" t="s">
        <v>555</v>
      </c>
      <c r="AA138" s="36" t="s">
        <v>555</v>
      </c>
      <c r="AB138" s="36" t="s">
        <v>555</v>
      </c>
      <c r="AC138" s="36" t="s">
        <v>555</v>
      </c>
      <c r="AD138" s="36" t="s">
        <v>555</v>
      </c>
      <c r="AE138" s="36" t="s">
        <v>555</v>
      </c>
      <c r="AF138" s="36" t="s">
        <v>555</v>
      </c>
      <c r="AG138" s="36" t="s">
        <v>555</v>
      </c>
      <c r="AH138" s="36" t="s">
        <v>555</v>
      </c>
      <c r="AI138" s="36" t="s">
        <v>555</v>
      </c>
      <c r="AJ138" s="36" t="s">
        <v>555</v>
      </c>
      <c r="AK138" s="36" t="s">
        <v>555</v>
      </c>
      <c r="AL138" s="36" t="s">
        <v>555</v>
      </c>
      <c r="AM138" s="36" t="s">
        <v>414</v>
      </c>
      <c r="AN138" s="36" t="s">
        <v>555</v>
      </c>
      <c r="AO138" s="36" t="s">
        <v>555</v>
      </c>
      <c r="AP138" s="36" t="s">
        <v>555</v>
      </c>
      <c r="AQ138" s="48" t="str">
        <f t="shared" si="20"/>
        <v>Fail</v>
      </c>
      <c r="AR138" s="48"/>
      <c r="AS138" s="36"/>
    </row>
    <row r="139" spans="1:45">
      <c r="A139" s="62">
        <v>137</v>
      </c>
      <c r="B139" s="80">
        <v>43572</v>
      </c>
      <c r="C139" s="80">
        <v>43573</v>
      </c>
      <c r="D139" s="33" t="s">
        <v>558</v>
      </c>
      <c r="E139" s="74" t="s">
        <v>757</v>
      </c>
      <c r="F139" s="33" t="s">
        <v>557</v>
      </c>
      <c r="G139" s="33" t="s">
        <v>559</v>
      </c>
      <c r="H139" s="66" t="str">
        <f>IF(P139="","",VLOOKUP(S139,不良中英對比!$M$2:$N$14,2,0))</f>
        <v>Black</v>
      </c>
      <c r="I139" s="33" t="s">
        <v>511</v>
      </c>
      <c r="J139" s="33" t="s">
        <v>504</v>
      </c>
      <c r="K139" s="33" t="s">
        <v>562</v>
      </c>
      <c r="L139" s="33">
        <v>7</v>
      </c>
      <c r="M139" s="81">
        <v>43568</v>
      </c>
      <c r="N139" s="33" t="s">
        <v>563</v>
      </c>
      <c r="O139" s="62">
        <v>210</v>
      </c>
      <c r="P139" s="78" t="s">
        <v>681</v>
      </c>
      <c r="Q139" s="64">
        <f t="shared" si="16"/>
        <v>70</v>
      </c>
      <c r="R139" s="65" t="b">
        <f>ISERROR(VLOOKUP(P139,P$1:P138,1,FALSE))</f>
        <v>1</v>
      </c>
      <c r="S139" s="33" t="str">
        <f t="shared" si="17"/>
        <v>M83W</v>
      </c>
      <c r="T139" s="65" t="str">
        <f t="shared" si="18"/>
        <v>CM1</v>
      </c>
      <c r="U139" s="35" t="s">
        <v>455</v>
      </c>
      <c r="V139" s="35" t="s">
        <v>455</v>
      </c>
      <c r="W139" s="36" t="s">
        <v>552</v>
      </c>
      <c r="X139" s="36" t="s">
        <v>555</v>
      </c>
      <c r="Y139" s="36" t="s">
        <v>555</v>
      </c>
      <c r="Z139" s="36" t="s">
        <v>555</v>
      </c>
      <c r="AA139" s="36" t="s">
        <v>555</v>
      </c>
      <c r="AB139" s="36" t="s">
        <v>555</v>
      </c>
      <c r="AC139" s="36" t="s">
        <v>555</v>
      </c>
      <c r="AD139" s="36" t="s">
        <v>555</v>
      </c>
      <c r="AE139" s="36" t="s">
        <v>555</v>
      </c>
      <c r="AF139" s="36" t="s">
        <v>555</v>
      </c>
      <c r="AG139" s="36" t="s">
        <v>555</v>
      </c>
      <c r="AH139" s="36" t="s">
        <v>555</v>
      </c>
      <c r="AI139" s="36" t="s">
        <v>555</v>
      </c>
      <c r="AJ139" s="36" t="s">
        <v>555</v>
      </c>
      <c r="AK139" s="36" t="s">
        <v>555</v>
      </c>
      <c r="AL139" s="36" t="s">
        <v>555</v>
      </c>
      <c r="AM139" s="36" t="s">
        <v>414</v>
      </c>
      <c r="AN139" s="36" t="s">
        <v>555</v>
      </c>
      <c r="AO139" s="36" t="s">
        <v>555</v>
      </c>
      <c r="AP139" s="36" t="s">
        <v>555</v>
      </c>
      <c r="AQ139" s="48" t="str">
        <f t="shared" si="20"/>
        <v>Fail</v>
      </c>
      <c r="AR139" s="48"/>
      <c r="AS139" s="36"/>
    </row>
    <row r="140" spans="1:45">
      <c r="A140" s="62">
        <v>138</v>
      </c>
      <c r="B140" s="80">
        <v>43572</v>
      </c>
      <c r="C140" s="80">
        <v>43573</v>
      </c>
      <c r="D140" s="33" t="s">
        <v>558</v>
      </c>
      <c r="E140" s="74" t="s">
        <v>757</v>
      </c>
      <c r="F140" s="33" t="s">
        <v>557</v>
      </c>
      <c r="G140" s="33" t="s">
        <v>559</v>
      </c>
      <c r="H140" s="66" t="str">
        <f>IF(P140="","",VLOOKUP(S140,不良中英對比!$M$2:$N$14,2,0))</f>
        <v>Black</v>
      </c>
      <c r="I140" s="33" t="s">
        <v>511</v>
      </c>
      <c r="J140" s="33" t="s">
        <v>504</v>
      </c>
      <c r="K140" s="33" t="s">
        <v>562</v>
      </c>
      <c r="L140" s="33">
        <v>7</v>
      </c>
      <c r="M140" s="81">
        <v>43568</v>
      </c>
      <c r="N140" s="33" t="s">
        <v>563</v>
      </c>
      <c r="O140" s="62">
        <v>210</v>
      </c>
      <c r="P140" s="78" t="s">
        <v>682</v>
      </c>
      <c r="Q140" s="64">
        <f t="shared" si="16"/>
        <v>70</v>
      </c>
      <c r="R140" s="65" t="b">
        <f>ISERROR(VLOOKUP(P140,P$1:P139,1,FALSE))</f>
        <v>1</v>
      </c>
      <c r="S140" s="33" t="str">
        <f t="shared" si="17"/>
        <v>M83W</v>
      </c>
      <c r="T140" s="65" t="str">
        <f t="shared" si="18"/>
        <v>CM1</v>
      </c>
      <c r="U140" s="35" t="s">
        <v>455</v>
      </c>
      <c r="V140" s="35" t="s">
        <v>455</v>
      </c>
      <c r="W140" s="36" t="s">
        <v>552</v>
      </c>
      <c r="X140" s="36" t="s">
        <v>555</v>
      </c>
      <c r="Y140" s="36" t="s">
        <v>555</v>
      </c>
      <c r="Z140" s="36" t="s">
        <v>555</v>
      </c>
      <c r="AA140" s="36" t="s">
        <v>555</v>
      </c>
      <c r="AB140" s="36" t="s">
        <v>555</v>
      </c>
      <c r="AC140" s="36" t="s">
        <v>555</v>
      </c>
      <c r="AD140" s="36" t="s">
        <v>555</v>
      </c>
      <c r="AE140" s="36" t="s">
        <v>555</v>
      </c>
      <c r="AF140" s="36" t="s">
        <v>555</v>
      </c>
      <c r="AG140" s="36" t="s">
        <v>555</v>
      </c>
      <c r="AH140" s="36" t="s">
        <v>555</v>
      </c>
      <c r="AI140" s="36" t="s">
        <v>555</v>
      </c>
      <c r="AJ140" s="36" t="s">
        <v>555</v>
      </c>
      <c r="AK140" s="36" t="s">
        <v>555</v>
      </c>
      <c r="AL140" s="36" t="s">
        <v>555</v>
      </c>
      <c r="AM140" s="36" t="s">
        <v>414</v>
      </c>
      <c r="AN140" s="36" t="s">
        <v>555</v>
      </c>
      <c r="AO140" s="36" t="s">
        <v>555</v>
      </c>
      <c r="AP140" s="36" t="s">
        <v>555</v>
      </c>
      <c r="AQ140" s="48" t="str">
        <f t="shared" si="20"/>
        <v>Fail</v>
      </c>
      <c r="AR140" s="48"/>
      <c r="AS140" s="36"/>
    </row>
    <row r="141" spans="1:45">
      <c r="A141" s="62">
        <v>139</v>
      </c>
      <c r="B141" s="80">
        <v>43572</v>
      </c>
      <c r="C141" s="80">
        <v>43573</v>
      </c>
      <c r="D141" s="33" t="s">
        <v>558</v>
      </c>
      <c r="E141" s="74" t="s">
        <v>757</v>
      </c>
      <c r="F141" s="33" t="s">
        <v>557</v>
      </c>
      <c r="G141" s="33" t="s">
        <v>559</v>
      </c>
      <c r="H141" s="66" t="str">
        <f>IF(P141="","",VLOOKUP(S141,不良中英對比!$M$2:$N$14,2,0))</f>
        <v>Black</v>
      </c>
      <c r="I141" s="33" t="s">
        <v>511</v>
      </c>
      <c r="J141" s="33" t="s">
        <v>504</v>
      </c>
      <c r="K141" s="33" t="s">
        <v>562</v>
      </c>
      <c r="L141" s="33">
        <v>7</v>
      </c>
      <c r="M141" s="81">
        <v>43568</v>
      </c>
      <c r="N141" s="33" t="s">
        <v>563</v>
      </c>
      <c r="O141" s="62">
        <v>210</v>
      </c>
      <c r="P141" s="78" t="s">
        <v>683</v>
      </c>
      <c r="Q141" s="64">
        <f t="shared" si="16"/>
        <v>70</v>
      </c>
      <c r="R141" s="65" t="b">
        <f>ISERROR(VLOOKUP(P141,P$1:P140,1,FALSE))</f>
        <v>1</v>
      </c>
      <c r="S141" s="33" t="str">
        <f t="shared" si="17"/>
        <v>M83W</v>
      </c>
      <c r="T141" s="65" t="str">
        <f t="shared" si="18"/>
        <v>CM1</v>
      </c>
      <c r="U141" s="35" t="s">
        <v>455</v>
      </c>
      <c r="V141" s="35" t="s">
        <v>455</v>
      </c>
      <c r="W141" s="36" t="s">
        <v>552</v>
      </c>
      <c r="X141" s="36" t="s">
        <v>555</v>
      </c>
      <c r="Y141" s="36" t="s">
        <v>555</v>
      </c>
      <c r="Z141" s="36" t="s">
        <v>555</v>
      </c>
      <c r="AA141" s="36" t="s">
        <v>555</v>
      </c>
      <c r="AB141" s="36" t="s">
        <v>555</v>
      </c>
      <c r="AC141" s="36" t="s">
        <v>555</v>
      </c>
      <c r="AD141" s="36" t="s">
        <v>555</v>
      </c>
      <c r="AE141" s="36" t="s">
        <v>555</v>
      </c>
      <c r="AF141" s="36" t="s">
        <v>555</v>
      </c>
      <c r="AG141" s="36" t="s">
        <v>555</v>
      </c>
      <c r="AH141" s="36" t="s">
        <v>555</v>
      </c>
      <c r="AI141" s="36" t="s">
        <v>555</v>
      </c>
      <c r="AJ141" s="36" t="s">
        <v>555</v>
      </c>
      <c r="AK141" s="36" t="s">
        <v>555</v>
      </c>
      <c r="AL141" s="36" t="s">
        <v>555</v>
      </c>
      <c r="AM141" s="36" t="s">
        <v>414</v>
      </c>
      <c r="AN141" s="36" t="s">
        <v>555</v>
      </c>
      <c r="AO141" s="36" t="s">
        <v>555</v>
      </c>
      <c r="AP141" s="36" t="s">
        <v>555</v>
      </c>
      <c r="AQ141" s="48" t="str">
        <f t="shared" si="20"/>
        <v>Fail</v>
      </c>
      <c r="AR141" s="48"/>
      <c r="AS141" s="36"/>
    </row>
    <row r="142" spans="1:45">
      <c r="A142" s="62">
        <v>140</v>
      </c>
      <c r="B142" s="80">
        <v>43572</v>
      </c>
      <c r="C142" s="80">
        <v>43573</v>
      </c>
      <c r="D142" s="33" t="s">
        <v>558</v>
      </c>
      <c r="E142" s="74" t="s">
        <v>757</v>
      </c>
      <c r="F142" s="33" t="s">
        <v>557</v>
      </c>
      <c r="G142" s="33" t="s">
        <v>559</v>
      </c>
      <c r="H142" s="66" t="str">
        <f>IF(P142="","",VLOOKUP(S142,不良中英對比!$M$2:$N$14,2,0))</f>
        <v>Black</v>
      </c>
      <c r="I142" s="33" t="s">
        <v>511</v>
      </c>
      <c r="J142" s="33" t="s">
        <v>504</v>
      </c>
      <c r="K142" s="33" t="s">
        <v>562</v>
      </c>
      <c r="L142" s="33">
        <v>7</v>
      </c>
      <c r="M142" s="81">
        <v>43568</v>
      </c>
      <c r="N142" s="33" t="s">
        <v>563</v>
      </c>
      <c r="O142" s="62">
        <v>210</v>
      </c>
      <c r="P142" s="78" t="s">
        <v>684</v>
      </c>
      <c r="Q142" s="64">
        <f t="shared" si="16"/>
        <v>70</v>
      </c>
      <c r="R142" s="65" t="b">
        <f>ISERROR(VLOOKUP(P142,P$1:P141,1,FALSE))</f>
        <v>1</v>
      </c>
      <c r="S142" s="33" t="str">
        <f t="shared" si="17"/>
        <v>M83W</v>
      </c>
      <c r="T142" s="65" t="str">
        <f t="shared" si="18"/>
        <v>CM1</v>
      </c>
      <c r="U142" s="35" t="s">
        <v>455</v>
      </c>
      <c r="V142" s="35" t="s">
        <v>455</v>
      </c>
      <c r="W142" s="36" t="s">
        <v>552</v>
      </c>
      <c r="X142" s="36" t="s">
        <v>555</v>
      </c>
      <c r="Y142" s="36" t="s">
        <v>555</v>
      </c>
      <c r="Z142" s="36" t="s">
        <v>555</v>
      </c>
      <c r="AA142" s="36" t="s">
        <v>555</v>
      </c>
      <c r="AB142" s="36" t="s">
        <v>555</v>
      </c>
      <c r="AC142" s="36" t="s">
        <v>555</v>
      </c>
      <c r="AD142" s="36" t="s">
        <v>555</v>
      </c>
      <c r="AE142" s="36" t="s">
        <v>555</v>
      </c>
      <c r="AF142" s="36" t="s">
        <v>555</v>
      </c>
      <c r="AG142" s="36" t="s">
        <v>555</v>
      </c>
      <c r="AH142" s="36" t="s">
        <v>555</v>
      </c>
      <c r="AI142" s="36" t="s">
        <v>555</v>
      </c>
      <c r="AJ142" s="36" t="s">
        <v>555</v>
      </c>
      <c r="AK142" s="36" t="s">
        <v>555</v>
      </c>
      <c r="AL142" s="36" t="s">
        <v>555</v>
      </c>
      <c r="AM142" s="36" t="s">
        <v>414</v>
      </c>
      <c r="AN142" s="36" t="s">
        <v>555</v>
      </c>
      <c r="AO142" s="36" t="s">
        <v>555</v>
      </c>
      <c r="AP142" s="36" t="s">
        <v>555</v>
      </c>
      <c r="AQ142" s="48" t="str">
        <f t="shared" si="20"/>
        <v>Fail</v>
      </c>
      <c r="AR142" s="48"/>
      <c r="AS142" s="36"/>
    </row>
    <row r="143" spans="1:45">
      <c r="A143" s="62">
        <v>141</v>
      </c>
      <c r="B143" s="80">
        <v>43572</v>
      </c>
      <c r="C143" s="80">
        <v>43573</v>
      </c>
      <c r="D143" s="33" t="s">
        <v>558</v>
      </c>
      <c r="E143" s="74" t="s">
        <v>757</v>
      </c>
      <c r="F143" s="33" t="s">
        <v>557</v>
      </c>
      <c r="G143" s="33" t="s">
        <v>559</v>
      </c>
      <c r="H143" s="66" t="str">
        <f>IF(P143="","",VLOOKUP(S143,不良中英對比!$M$2:$N$14,2,0))</f>
        <v>Black</v>
      </c>
      <c r="I143" s="33" t="s">
        <v>511</v>
      </c>
      <c r="J143" s="33" t="s">
        <v>504</v>
      </c>
      <c r="K143" s="33" t="s">
        <v>562</v>
      </c>
      <c r="L143" s="33">
        <v>7</v>
      </c>
      <c r="M143" s="81">
        <v>43568</v>
      </c>
      <c r="N143" s="33" t="s">
        <v>563</v>
      </c>
      <c r="O143" s="62">
        <v>210</v>
      </c>
      <c r="P143" s="78" t="s">
        <v>685</v>
      </c>
      <c r="Q143" s="64">
        <f t="shared" si="16"/>
        <v>70</v>
      </c>
      <c r="R143" s="65" t="b">
        <f>ISERROR(VLOOKUP(P143,P$1:P142,1,FALSE))</f>
        <v>1</v>
      </c>
      <c r="S143" s="33" t="str">
        <f t="shared" si="17"/>
        <v>M83W</v>
      </c>
      <c r="T143" s="65" t="str">
        <f t="shared" si="18"/>
        <v>CM1</v>
      </c>
      <c r="U143" s="35" t="s">
        <v>455</v>
      </c>
      <c r="V143" s="35" t="s">
        <v>455</v>
      </c>
      <c r="W143" s="36" t="s">
        <v>552</v>
      </c>
      <c r="X143" s="36" t="s">
        <v>555</v>
      </c>
      <c r="Y143" s="36" t="s">
        <v>555</v>
      </c>
      <c r="Z143" s="36" t="s">
        <v>555</v>
      </c>
      <c r="AA143" s="36" t="s">
        <v>555</v>
      </c>
      <c r="AB143" s="36" t="s">
        <v>555</v>
      </c>
      <c r="AC143" s="36" t="s">
        <v>555</v>
      </c>
      <c r="AD143" s="36" t="s">
        <v>555</v>
      </c>
      <c r="AE143" s="36" t="s">
        <v>555</v>
      </c>
      <c r="AF143" s="36" t="s">
        <v>555</v>
      </c>
      <c r="AG143" s="36" t="s">
        <v>555</v>
      </c>
      <c r="AH143" s="36" t="s">
        <v>555</v>
      </c>
      <c r="AI143" s="36" t="s">
        <v>555</v>
      </c>
      <c r="AJ143" s="36" t="s">
        <v>555</v>
      </c>
      <c r="AK143" s="36" t="s">
        <v>555</v>
      </c>
      <c r="AL143" s="36" t="s">
        <v>555</v>
      </c>
      <c r="AM143" s="36" t="s">
        <v>414</v>
      </c>
      <c r="AN143" s="36" t="s">
        <v>555</v>
      </c>
      <c r="AO143" s="36" t="s">
        <v>555</v>
      </c>
      <c r="AP143" s="36" t="s">
        <v>555</v>
      </c>
      <c r="AQ143" s="48" t="str">
        <f t="shared" si="20"/>
        <v>Fail</v>
      </c>
      <c r="AR143" s="48"/>
      <c r="AS143" s="36"/>
    </row>
    <row r="144" spans="1:45">
      <c r="A144" s="62">
        <v>142</v>
      </c>
      <c r="B144" s="80">
        <v>43572</v>
      </c>
      <c r="C144" s="80">
        <v>43573</v>
      </c>
      <c r="D144" s="33" t="s">
        <v>558</v>
      </c>
      <c r="E144" s="74" t="s">
        <v>757</v>
      </c>
      <c r="F144" s="33" t="s">
        <v>557</v>
      </c>
      <c r="G144" s="33" t="s">
        <v>559</v>
      </c>
      <c r="H144" s="66" t="str">
        <f>IF(P144="","",VLOOKUP(S144,不良中英對比!$M$2:$N$14,2,0))</f>
        <v>Black</v>
      </c>
      <c r="I144" s="33" t="s">
        <v>511</v>
      </c>
      <c r="J144" s="33" t="s">
        <v>504</v>
      </c>
      <c r="K144" s="33" t="s">
        <v>562</v>
      </c>
      <c r="L144" s="33">
        <v>7</v>
      </c>
      <c r="M144" s="81">
        <v>43568</v>
      </c>
      <c r="N144" s="33" t="s">
        <v>563</v>
      </c>
      <c r="O144" s="62">
        <v>210</v>
      </c>
      <c r="P144" s="78" t="s">
        <v>686</v>
      </c>
      <c r="Q144" s="64">
        <f t="shared" si="16"/>
        <v>70</v>
      </c>
      <c r="R144" s="65" t="b">
        <f>ISERROR(VLOOKUP(P144,P$1:P143,1,FALSE))</f>
        <v>1</v>
      </c>
      <c r="S144" s="33" t="str">
        <f t="shared" si="17"/>
        <v>M83W</v>
      </c>
      <c r="T144" s="65" t="str">
        <f t="shared" si="18"/>
        <v>CM1</v>
      </c>
      <c r="U144" s="35" t="s">
        <v>455</v>
      </c>
      <c r="V144" s="35" t="s">
        <v>455</v>
      </c>
      <c r="W144" s="36" t="s">
        <v>552</v>
      </c>
      <c r="X144" s="36" t="s">
        <v>555</v>
      </c>
      <c r="Y144" s="36" t="s">
        <v>555</v>
      </c>
      <c r="Z144" s="36" t="s">
        <v>555</v>
      </c>
      <c r="AA144" s="36" t="s">
        <v>555</v>
      </c>
      <c r="AB144" s="36" t="s">
        <v>555</v>
      </c>
      <c r="AC144" s="36" t="s">
        <v>555</v>
      </c>
      <c r="AD144" s="36" t="s">
        <v>555</v>
      </c>
      <c r="AE144" s="36" t="s">
        <v>555</v>
      </c>
      <c r="AF144" s="36" t="s">
        <v>555</v>
      </c>
      <c r="AG144" s="36" t="s">
        <v>555</v>
      </c>
      <c r="AH144" s="36" t="s">
        <v>555</v>
      </c>
      <c r="AI144" s="36" t="s">
        <v>555</v>
      </c>
      <c r="AJ144" s="36" t="s">
        <v>555</v>
      </c>
      <c r="AK144" s="36" t="s">
        <v>555</v>
      </c>
      <c r="AL144" s="36" t="s">
        <v>555</v>
      </c>
      <c r="AM144" s="36" t="s">
        <v>414</v>
      </c>
      <c r="AN144" s="36" t="s">
        <v>555</v>
      </c>
      <c r="AO144" s="36" t="s">
        <v>555</v>
      </c>
      <c r="AP144" s="36" t="s">
        <v>555</v>
      </c>
      <c r="AQ144" s="48" t="str">
        <f t="shared" ref="AQ144:AQ146" si="21">IF(AND(W144="ok",X144="ok",Y144="ok",Z144="ok",AA144="ok",AB144="ok",AC144="ok",AD144="ok",AE144="ok",AF144="ok",AG144="ok",AH144="ok",AI144="ok",AJ144="ok",AK144="ok",AM144="ok",AL144="ok"),"Pass","Fail")</f>
        <v>Fail</v>
      </c>
      <c r="AR144" s="48"/>
      <c r="AS144" s="36"/>
    </row>
    <row r="145" spans="1:45">
      <c r="A145" s="62">
        <v>143</v>
      </c>
      <c r="B145" s="80">
        <v>43572</v>
      </c>
      <c r="C145" s="80">
        <v>43573</v>
      </c>
      <c r="D145" s="33" t="s">
        <v>558</v>
      </c>
      <c r="E145" s="74" t="s">
        <v>757</v>
      </c>
      <c r="F145" s="33" t="s">
        <v>557</v>
      </c>
      <c r="G145" s="33" t="s">
        <v>559</v>
      </c>
      <c r="H145" s="66" t="str">
        <f>IF(P145="","",VLOOKUP(S145,不良中英對比!$M$2:$N$14,2,0))</f>
        <v>Black</v>
      </c>
      <c r="I145" s="33" t="s">
        <v>511</v>
      </c>
      <c r="J145" s="33" t="s">
        <v>504</v>
      </c>
      <c r="K145" s="33" t="s">
        <v>562</v>
      </c>
      <c r="L145" s="33">
        <v>7</v>
      </c>
      <c r="M145" s="81">
        <v>43568</v>
      </c>
      <c r="N145" s="33" t="s">
        <v>563</v>
      </c>
      <c r="O145" s="62">
        <v>210</v>
      </c>
      <c r="P145" s="78" t="s">
        <v>687</v>
      </c>
      <c r="Q145" s="64">
        <f t="shared" si="16"/>
        <v>70</v>
      </c>
      <c r="R145" s="65" t="b">
        <f>ISERROR(VLOOKUP(P145,P$1:P144,1,FALSE))</f>
        <v>1</v>
      </c>
      <c r="S145" s="33" t="str">
        <f t="shared" si="17"/>
        <v>M83W</v>
      </c>
      <c r="T145" s="65" t="str">
        <f t="shared" si="18"/>
        <v>CM1</v>
      </c>
      <c r="U145" s="35" t="s">
        <v>455</v>
      </c>
      <c r="V145" s="35" t="s">
        <v>14</v>
      </c>
      <c r="W145" s="36" t="s">
        <v>554</v>
      </c>
      <c r="X145" s="36" t="s">
        <v>554</v>
      </c>
      <c r="Y145" s="36" t="s">
        <v>555</v>
      </c>
      <c r="Z145" s="36" t="s">
        <v>555</v>
      </c>
      <c r="AA145" s="36" t="s">
        <v>555</v>
      </c>
      <c r="AB145" s="36" t="s">
        <v>555</v>
      </c>
      <c r="AC145" s="36" t="s">
        <v>555</v>
      </c>
      <c r="AD145" s="36" t="s">
        <v>555</v>
      </c>
      <c r="AE145" s="36" t="s">
        <v>555</v>
      </c>
      <c r="AF145" s="36" t="s">
        <v>555</v>
      </c>
      <c r="AG145" s="36" t="s">
        <v>555</v>
      </c>
      <c r="AH145" s="36" t="s">
        <v>555</v>
      </c>
      <c r="AI145" s="36" t="s">
        <v>555</v>
      </c>
      <c r="AJ145" s="36" t="s">
        <v>555</v>
      </c>
      <c r="AK145" s="36" t="s">
        <v>555</v>
      </c>
      <c r="AL145" s="36" t="s">
        <v>555</v>
      </c>
      <c r="AM145" s="36" t="s">
        <v>414</v>
      </c>
      <c r="AN145" s="36" t="s">
        <v>555</v>
      </c>
      <c r="AO145" s="36" t="s">
        <v>555</v>
      </c>
      <c r="AP145" s="36" t="s">
        <v>555</v>
      </c>
      <c r="AQ145" s="48" t="str">
        <f t="shared" si="21"/>
        <v>Fail</v>
      </c>
      <c r="AR145" s="48"/>
      <c r="AS145" s="36"/>
    </row>
    <row r="146" spans="1:45">
      <c r="A146" s="62">
        <v>144</v>
      </c>
      <c r="B146" s="80">
        <v>43572</v>
      </c>
      <c r="C146" s="80">
        <v>43573</v>
      </c>
      <c r="D146" s="33" t="s">
        <v>558</v>
      </c>
      <c r="E146" s="74" t="s">
        <v>757</v>
      </c>
      <c r="F146" s="33" t="s">
        <v>557</v>
      </c>
      <c r="G146" s="33" t="s">
        <v>559</v>
      </c>
      <c r="H146" s="66" t="str">
        <f>IF(P146="","",VLOOKUP(S146,不良中英對比!$M$2:$N$14,2,0))</f>
        <v>Black</v>
      </c>
      <c r="I146" s="33" t="s">
        <v>511</v>
      </c>
      <c r="J146" s="33" t="s">
        <v>504</v>
      </c>
      <c r="K146" s="33" t="s">
        <v>562</v>
      </c>
      <c r="L146" s="33">
        <v>7</v>
      </c>
      <c r="M146" s="81">
        <v>43568</v>
      </c>
      <c r="N146" s="33" t="s">
        <v>563</v>
      </c>
      <c r="O146" s="62">
        <v>210</v>
      </c>
      <c r="P146" s="78" t="s">
        <v>688</v>
      </c>
      <c r="Q146" s="64">
        <f t="shared" si="16"/>
        <v>70</v>
      </c>
      <c r="R146" s="65" t="b">
        <f>ISERROR(VLOOKUP(P146,P$1:P145,1,FALSE))</f>
        <v>1</v>
      </c>
      <c r="S146" s="33" t="str">
        <f t="shared" si="17"/>
        <v>M83W</v>
      </c>
      <c r="T146" s="65" t="str">
        <f t="shared" si="18"/>
        <v>CM1</v>
      </c>
      <c r="U146" s="35" t="s">
        <v>455</v>
      </c>
      <c r="V146" s="35" t="s">
        <v>690</v>
      </c>
      <c r="W146" s="82" t="s">
        <v>579</v>
      </c>
      <c r="X146" s="36" t="s">
        <v>555</v>
      </c>
      <c r="Y146" s="36" t="s">
        <v>555</v>
      </c>
      <c r="Z146" s="36" t="s">
        <v>555</v>
      </c>
      <c r="AA146" s="36" t="s">
        <v>555</v>
      </c>
      <c r="AB146" s="36" t="s">
        <v>555</v>
      </c>
      <c r="AC146" s="36" t="s">
        <v>555</v>
      </c>
      <c r="AD146" s="36" t="s">
        <v>555</v>
      </c>
      <c r="AE146" s="36" t="s">
        <v>555</v>
      </c>
      <c r="AF146" s="36" t="s">
        <v>555</v>
      </c>
      <c r="AG146" s="36" t="s">
        <v>555</v>
      </c>
      <c r="AH146" s="36" t="s">
        <v>691</v>
      </c>
      <c r="AI146" s="36" t="s">
        <v>555</v>
      </c>
      <c r="AJ146" s="36" t="s">
        <v>555</v>
      </c>
      <c r="AK146" s="36" t="s">
        <v>555</v>
      </c>
      <c r="AL146" s="36" t="s">
        <v>555</v>
      </c>
      <c r="AM146" s="36" t="s">
        <v>414</v>
      </c>
      <c r="AN146" s="36" t="s">
        <v>555</v>
      </c>
      <c r="AO146" s="36" t="s">
        <v>555</v>
      </c>
      <c r="AP146" s="36" t="s">
        <v>555</v>
      </c>
      <c r="AQ146" s="48" t="str">
        <f t="shared" si="21"/>
        <v>Fail</v>
      </c>
      <c r="AR146" s="48"/>
      <c r="AS146" s="36"/>
    </row>
    <row r="147" spans="1:45">
      <c r="A147" s="62">
        <v>145</v>
      </c>
      <c r="B147" s="80">
        <v>43572</v>
      </c>
      <c r="C147" s="80">
        <v>43573</v>
      </c>
      <c r="D147" s="33" t="s">
        <v>558</v>
      </c>
      <c r="E147" s="74" t="s">
        <v>757</v>
      </c>
      <c r="F147" s="33" t="s">
        <v>557</v>
      </c>
      <c r="G147" s="33" t="s">
        <v>559</v>
      </c>
      <c r="H147" s="66" t="str">
        <f>IF(P147="","",VLOOKUP(S147,不良中英對比!$M$2:$N$14,2,0))</f>
        <v>Black</v>
      </c>
      <c r="I147" s="33" t="s">
        <v>511</v>
      </c>
      <c r="J147" s="33" t="s">
        <v>504</v>
      </c>
      <c r="K147" s="33" t="s">
        <v>562</v>
      </c>
      <c r="L147" s="33">
        <v>7</v>
      </c>
      <c r="M147" s="81">
        <v>43568</v>
      </c>
      <c r="N147" s="33" t="s">
        <v>563</v>
      </c>
      <c r="O147" s="62">
        <v>210</v>
      </c>
      <c r="P147" s="78" t="s">
        <v>689</v>
      </c>
      <c r="Q147" s="64">
        <f t="shared" si="16"/>
        <v>70</v>
      </c>
      <c r="R147" s="65" t="b">
        <f>ISERROR(VLOOKUP(P147,P$1:P146,1,FALSE))</f>
        <v>1</v>
      </c>
      <c r="S147" s="33" t="str">
        <f t="shared" si="17"/>
        <v>M83W</v>
      </c>
      <c r="T147" s="65" t="str">
        <f t="shared" si="18"/>
        <v>CM1</v>
      </c>
      <c r="U147" s="35" t="s">
        <v>455</v>
      </c>
      <c r="V147" s="35" t="s">
        <v>14</v>
      </c>
      <c r="W147" s="36" t="s">
        <v>554</v>
      </c>
      <c r="X147" s="36" t="s">
        <v>554</v>
      </c>
      <c r="Y147" s="36" t="s">
        <v>555</v>
      </c>
      <c r="Z147" s="36" t="s">
        <v>555</v>
      </c>
      <c r="AA147" s="36" t="s">
        <v>555</v>
      </c>
      <c r="AB147" s="36" t="s">
        <v>555</v>
      </c>
      <c r="AC147" s="36" t="s">
        <v>555</v>
      </c>
      <c r="AD147" s="36" t="s">
        <v>555</v>
      </c>
      <c r="AE147" s="36" t="s">
        <v>555</v>
      </c>
      <c r="AF147" s="36" t="s">
        <v>555</v>
      </c>
      <c r="AG147" s="36" t="s">
        <v>555</v>
      </c>
      <c r="AH147" s="36" t="s">
        <v>555</v>
      </c>
      <c r="AI147" s="36" t="s">
        <v>555</v>
      </c>
      <c r="AJ147" s="36" t="s">
        <v>555</v>
      </c>
      <c r="AK147" s="36" t="s">
        <v>555</v>
      </c>
      <c r="AL147" s="36" t="s">
        <v>555</v>
      </c>
      <c r="AM147" s="36" t="s">
        <v>414</v>
      </c>
      <c r="AN147" s="36" t="s">
        <v>555</v>
      </c>
      <c r="AO147" s="36" t="s">
        <v>555</v>
      </c>
      <c r="AP147" s="36" t="s">
        <v>555</v>
      </c>
      <c r="AQ147" s="48" t="str">
        <f t="shared" ref="AQ147" si="22">IF(AND(W147="ok",X147="ok",Y147="ok",Z147="ok",AA147="ok",AB147="ok",AC147="ok",AD147="ok",AE147="ok",AF147="ok",AG147="ok",AH147="ok",AI147="ok",AJ147="ok",AK147="ok",AM147="ok",AL147="ok"),"Pass","Fail")</f>
        <v>Fail</v>
      </c>
      <c r="AR147" s="48"/>
      <c r="AS147" s="36"/>
    </row>
    <row r="148" spans="1:45">
      <c r="A148" s="62">
        <v>146</v>
      </c>
      <c r="B148" s="80">
        <v>43572</v>
      </c>
      <c r="C148" s="80">
        <v>43574</v>
      </c>
      <c r="D148" s="33" t="s">
        <v>558</v>
      </c>
      <c r="E148" s="74" t="s">
        <v>757</v>
      </c>
      <c r="F148" s="33" t="s">
        <v>461</v>
      </c>
      <c r="G148" s="33" t="s">
        <v>559</v>
      </c>
      <c r="H148" s="66" t="str">
        <f>IF(P148="","",VLOOKUP(S148,不良中英對比!$M$2:$N$14,2,0))</f>
        <v>Black</v>
      </c>
      <c r="I148" s="33" t="s">
        <v>511</v>
      </c>
      <c r="J148" s="33" t="s">
        <v>504</v>
      </c>
      <c r="K148" s="33" t="s">
        <v>562</v>
      </c>
      <c r="L148" s="33">
        <v>7</v>
      </c>
      <c r="M148" s="81">
        <v>43568</v>
      </c>
      <c r="N148" s="33" t="s">
        <v>563</v>
      </c>
      <c r="O148" s="62">
        <v>210</v>
      </c>
      <c r="P148" s="78" t="s">
        <v>693</v>
      </c>
      <c r="Q148" s="64">
        <f t="shared" si="16"/>
        <v>70</v>
      </c>
      <c r="R148" s="65" t="b">
        <f>ISERROR(VLOOKUP(P148,P$1:P147,1,FALSE))</f>
        <v>1</v>
      </c>
      <c r="S148" s="33" t="str">
        <f t="shared" si="17"/>
        <v>M83W</v>
      </c>
      <c r="T148" s="65" t="str">
        <f t="shared" si="18"/>
        <v>CM1</v>
      </c>
      <c r="U148" s="35" t="s">
        <v>455</v>
      </c>
      <c r="V148" s="35" t="s">
        <v>14</v>
      </c>
      <c r="W148" s="36" t="s">
        <v>554</v>
      </c>
      <c r="X148" s="36" t="s">
        <v>554</v>
      </c>
      <c r="Y148" s="36" t="s">
        <v>555</v>
      </c>
      <c r="Z148" s="36" t="s">
        <v>555</v>
      </c>
      <c r="AA148" s="36" t="s">
        <v>555</v>
      </c>
      <c r="AB148" s="36" t="s">
        <v>555</v>
      </c>
      <c r="AC148" s="36" t="s">
        <v>555</v>
      </c>
      <c r="AD148" s="36" t="s">
        <v>555</v>
      </c>
      <c r="AE148" s="36" t="s">
        <v>555</v>
      </c>
      <c r="AF148" s="36" t="s">
        <v>555</v>
      </c>
      <c r="AG148" s="36" t="s">
        <v>555</v>
      </c>
      <c r="AH148" s="36" t="s">
        <v>555</v>
      </c>
      <c r="AI148" s="36" t="s">
        <v>555</v>
      </c>
      <c r="AJ148" s="36" t="s">
        <v>555</v>
      </c>
      <c r="AK148" s="36" t="s">
        <v>555</v>
      </c>
      <c r="AL148" s="36" t="s">
        <v>555</v>
      </c>
      <c r="AM148" s="36" t="s">
        <v>414</v>
      </c>
      <c r="AN148" s="36" t="s">
        <v>555</v>
      </c>
      <c r="AO148" s="36" t="s">
        <v>555</v>
      </c>
      <c r="AP148" s="36" t="s">
        <v>555</v>
      </c>
      <c r="AQ148" s="48" t="str">
        <f t="shared" ref="AQ148:AQ176" si="23">IF(AND(W148="ok",X148="ok",Y148="ok",Z148="ok",AA148="ok",AB148="ok",AC148="ok",AD148="ok",AE148="ok",AF148="ok",AG148="ok",AH148="ok",AI148="ok",AJ148="ok",AK148="ok",AM148="ok",AL148="ok"),"Pass","Fail")</f>
        <v>Fail</v>
      </c>
      <c r="AR148" s="48"/>
      <c r="AS148" s="36"/>
    </row>
    <row r="149" spans="1:45">
      <c r="A149" s="62">
        <v>147</v>
      </c>
      <c r="B149" s="80">
        <v>43572</v>
      </c>
      <c r="C149" s="80">
        <v>43574</v>
      </c>
      <c r="D149" s="33" t="s">
        <v>558</v>
      </c>
      <c r="E149" s="74" t="s">
        <v>757</v>
      </c>
      <c r="F149" s="33" t="s">
        <v>461</v>
      </c>
      <c r="G149" s="33" t="s">
        <v>559</v>
      </c>
      <c r="H149" s="66" t="str">
        <f>IF(P149="","",VLOOKUP(S149,不良中英對比!$M$2:$N$14,2,0))</f>
        <v>Black</v>
      </c>
      <c r="I149" s="33" t="s">
        <v>511</v>
      </c>
      <c r="J149" s="33" t="s">
        <v>504</v>
      </c>
      <c r="K149" s="33" t="s">
        <v>562</v>
      </c>
      <c r="L149" s="33">
        <v>7</v>
      </c>
      <c r="M149" s="81">
        <v>43568</v>
      </c>
      <c r="N149" s="33" t="s">
        <v>563</v>
      </c>
      <c r="O149" s="62">
        <v>210</v>
      </c>
      <c r="P149" s="78" t="s">
        <v>694</v>
      </c>
      <c r="Q149" s="64">
        <f t="shared" si="16"/>
        <v>70</v>
      </c>
      <c r="R149" s="65" t="b">
        <f>ISERROR(VLOOKUP(P149,P$1:P148,1,FALSE))</f>
        <v>1</v>
      </c>
      <c r="S149" s="33" t="str">
        <f t="shared" si="17"/>
        <v>M83W</v>
      </c>
      <c r="T149" s="65" t="str">
        <f t="shared" si="18"/>
        <v>CM1</v>
      </c>
      <c r="U149" s="35" t="s">
        <v>455</v>
      </c>
      <c r="V149" s="35" t="s">
        <v>14</v>
      </c>
      <c r="W149" s="36" t="s">
        <v>554</v>
      </c>
      <c r="X149" s="36" t="s">
        <v>554</v>
      </c>
      <c r="Y149" s="36" t="s">
        <v>555</v>
      </c>
      <c r="Z149" s="36" t="s">
        <v>555</v>
      </c>
      <c r="AA149" s="36" t="s">
        <v>555</v>
      </c>
      <c r="AB149" s="36" t="s">
        <v>555</v>
      </c>
      <c r="AC149" s="36" t="s">
        <v>555</v>
      </c>
      <c r="AD149" s="36" t="s">
        <v>555</v>
      </c>
      <c r="AE149" s="36" t="s">
        <v>555</v>
      </c>
      <c r="AF149" s="36" t="s">
        <v>555</v>
      </c>
      <c r="AG149" s="36" t="s">
        <v>555</v>
      </c>
      <c r="AH149" s="36" t="s">
        <v>555</v>
      </c>
      <c r="AI149" s="36" t="s">
        <v>555</v>
      </c>
      <c r="AJ149" s="36" t="s">
        <v>555</v>
      </c>
      <c r="AK149" s="36" t="s">
        <v>555</v>
      </c>
      <c r="AL149" s="36" t="s">
        <v>555</v>
      </c>
      <c r="AM149" s="36" t="s">
        <v>414</v>
      </c>
      <c r="AN149" s="36" t="s">
        <v>555</v>
      </c>
      <c r="AO149" s="36" t="s">
        <v>555</v>
      </c>
      <c r="AP149" s="36" t="s">
        <v>555</v>
      </c>
      <c r="AQ149" s="48" t="str">
        <f t="shared" si="23"/>
        <v>Fail</v>
      </c>
      <c r="AR149" s="48"/>
      <c r="AS149" s="36"/>
    </row>
    <row r="150" spans="1:45">
      <c r="A150" s="62">
        <v>148</v>
      </c>
      <c r="B150" s="80">
        <v>43572</v>
      </c>
      <c r="C150" s="80">
        <v>43574</v>
      </c>
      <c r="D150" s="33" t="s">
        <v>558</v>
      </c>
      <c r="E150" s="74" t="s">
        <v>757</v>
      </c>
      <c r="F150" s="33" t="s">
        <v>461</v>
      </c>
      <c r="G150" s="33" t="s">
        <v>559</v>
      </c>
      <c r="H150" s="66" t="str">
        <f>IF(P150="","",VLOOKUP(S150,不良中英對比!$M$2:$N$14,2,0))</f>
        <v>Black</v>
      </c>
      <c r="I150" s="33" t="s">
        <v>511</v>
      </c>
      <c r="J150" s="33" t="s">
        <v>504</v>
      </c>
      <c r="K150" s="33" t="s">
        <v>562</v>
      </c>
      <c r="L150" s="33">
        <v>7</v>
      </c>
      <c r="M150" s="81">
        <v>43568</v>
      </c>
      <c r="N150" s="33" t="s">
        <v>563</v>
      </c>
      <c r="O150" s="62">
        <v>210</v>
      </c>
      <c r="P150" s="78" t="s">
        <v>695</v>
      </c>
      <c r="Q150" s="64">
        <f t="shared" si="16"/>
        <v>70</v>
      </c>
      <c r="R150" s="65" t="b">
        <f>ISERROR(VLOOKUP(P150,P$1:P149,1,FALSE))</f>
        <v>1</v>
      </c>
      <c r="S150" s="33" t="str">
        <f t="shared" si="17"/>
        <v>M83W</v>
      </c>
      <c r="T150" s="65" t="str">
        <f t="shared" si="18"/>
        <v>CM1</v>
      </c>
      <c r="U150" s="35" t="s">
        <v>455</v>
      </c>
      <c r="V150" s="35" t="s">
        <v>455</v>
      </c>
      <c r="W150" s="36" t="s">
        <v>552</v>
      </c>
      <c r="X150" s="36" t="s">
        <v>555</v>
      </c>
      <c r="Y150" s="36" t="s">
        <v>555</v>
      </c>
      <c r="Z150" s="36" t="s">
        <v>555</v>
      </c>
      <c r="AA150" s="36" t="s">
        <v>555</v>
      </c>
      <c r="AB150" s="36" t="s">
        <v>555</v>
      </c>
      <c r="AC150" s="36" t="s">
        <v>555</v>
      </c>
      <c r="AD150" s="36" t="s">
        <v>555</v>
      </c>
      <c r="AE150" s="36" t="s">
        <v>555</v>
      </c>
      <c r="AF150" s="36" t="s">
        <v>555</v>
      </c>
      <c r="AG150" s="36" t="s">
        <v>555</v>
      </c>
      <c r="AH150" s="36" t="s">
        <v>555</v>
      </c>
      <c r="AI150" s="36" t="s">
        <v>555</v>
      </c>
      <c r="AJ150" s="36" t="s">
        <v>555</v>
      </c>
      <c r="AK150" s="36" t="s">
        <v>555</v>
      </c>
      <c r="AL150" s="36" t="s">
        <v>555</v>
      </c>
      <c r="AM150" s="36" t="s">
        <v>414</v>
      </c>
      <c r="AN150" s="36" t="s">
        <v>555</v>
      </c>
      <c r="AO150" s="36" t="s">
        <v>555</v>
      </c>
      <c r="AP150" s="36" t="s">
        <v>555</v>
      </c>
      <c r="AQ150" s="48" t="str">
        <f t="shared" si="23"/>
        <v>Fail</v>
      </c>
      <c r="AR150" s="48"/>
      <c r="AS150" s="36"/>
    </row>
    <row r="151" spans="1:45">
      <c r="A151" s="62">
        <v>149</v>
      </c>
      <c r="B151" s="80">
        <v>43572</v>
      </c>
      <c r="C151" s="80">
        <v>43574</v>
      </c>
      <c r="D151" s="33" t="s">
        <v>558</v>
      </c>
      <c r="E151" s="74" t="s">
        <v>757</v>
      </c>
      <c r="F151" s="33" t="s">
        <v>461</v>
      </c>
      <c r="G151" s="33" t="s">
        <v>559</v>
      </c>
      <c r="H151" s="66" t="str">
        <f>IF(P151="","",VLOOKUP(S151,不良中英對比!$M$2:$N$14,2,0))</f>
        <v>Black</v>
      </c>
      <c r="I151" s="33" t="s">
        <v>511</v>
      </c>
      <c r="J151" s="33" t="s">
        <v>504</v>
      </c>
      <c r="K151" s="33" t="s">
        <v>562</v>
      </c>
      <c r="L151" s="33">
        <v>7</v>
      </c>
      <c r="M151" s="81">
        <v>43568</v>
      </c>
      <c r="N151" s="33" t="s">
        <v>563</v>
      </c>
      <c r="O151" s="62">
        <v>210</v>
      </c>
      <c r="P151" s="78" t="s">
        <v>696</v>
      </c>
      <c r="Q151" s="64">
        <f t="shared" si="16"/>
        <v>70</v>
      </c>
      <c r="R151" s="65" t="b">
        <f>ISERROR(VLOOKUP(P151,P$1:P150,1,FALSE))</f>
        <v>1</v>
      </c>
      <c r="S151" s="33" t="str">
        <f t="shared" si="17"/>
        <v>M83W</v>
      </c>
      <c r="T151" s="65" t="str">
        <f t="shared" si="18"/>
        <v>CM1</v>
      </c>
      <c r="U151" s="35" t="s">
        <v>455</v>
      </c>
      <c r="V151" s="35" t="s">
        <v>455</v>
      </c>
      <c r="W151" s="36" t="s">
        <v>552</v>
      </c>
      <c r="X151" s="36" t="s">
        <v>555</v>
      </c>
      <c r="Y151" s="36" t="s">
        <v>555</v>
      </c>
      <c r="Z151" s="36" t="s">
        <v>555</v>
      </c>
      <c r="AA151" s="36" t="s">
        <v>555</v>
      </c>
      <c r="AB151" s="36" t="s">
        <v>555</v>
      </c>
      <c r="AC151" s="36" t="s">
        <v>555</v>
      </c>
      <c r="AD151" s="36" t="s">
        <v>555</v>
      </c>
      <c r="AE151" s="36" t="s">
        <v>555</v>
      </c>
      <c r="AF151" s="36" t="s">
        <v>555</v>
      </c>
      <c r="AG151" s="36" t="s">
        <v>555</v>
      </c>
      <c r="AH151" s="36" t="s">
        <v>555</v>
      </c>
      <c r="AI151" s="36" t="s">
        <v>555</v>
      </c>
      <c r="AJ151" s="36" t="s">
        <v>555</v>
      </c>
      <c r="AK151" s="36" t="s">
        <v>555</v>
      </c>
      <c r="AL151" s="36" t="s">
        <v>555</v>
      </c>
      <c r="AM151" s="36" t="s">
        <v>414</v>
      </c>
      <c r="AN151" s="36" t="s">
        <v>555</v>
      </c>
      <c r="AO151" s="36" t="s">
        <v>555</v>
      </c>
      <c r="AP151" s="36" t="s">
        <v>555</v>
      </c>
      <c r="AQ151" s="48" t="str">
        <f t="shared" si="23"/>
        <v>Fail</v>
      </c>
      <c r="AR151" s="48"/>
      <c r="AS151" s="36"/>
    </row>
    <row r="152" spans="1:45">
      <c r="A152" s="62">
        <v>150</v>
      </c>
      <c r="B152" s="80">
        <v>43572</v>
      </c>
      <c r="C152" s="80">
        <v>43574</v>
      </c>
      <c r="D152" s="33" t="s">
        <v>558</v>
      </c>
      <c r="E152" s="74" t="s">
        <v>757</v>
      </c>
      <c r="F152" s="33" t="s">
        <v>461</v>
      </c>
      <c r="G152" s="33" t="s">
        <v>559</v>
      </c>
      <c r="H152" s="66" t="str">
        <f>IF(P152="","",VLOOKUP(S152,不良中英對比!$M$2:$N$14,2,0))</f>
        <v>Black</v>
      </c>
      <c r="I152" s="33" t="s">
        <v>511</v>
      </c>
      <c r="J152" s="33" t="s">
        <v>504</v>
      </c>
      <c r="K152" s="33" t="s">
        <v>562</v>
      </c>
      <c r="L152" s="33">
        <v>7</v>
      </c>
      <c r="M152" s="81">
        <v>43568</v>
      </c>
      <c r="N152" s="33" t="s">
        <v>563</v>
      </c>
      <c r="O152" s="62">
        <v>210</v>
      </c>
      <c r="P152" s="78" t="s">
        <v>697</v>
      </c>
      <c r="Q152" s="64">
        <f t="shared" si="16"/>
        <v>70</v>
      </c>
      <c r="R152" s="65" t="b">
        <f>ISERROR(VLOOKUP(P152,P$1:P151,1,FALSE))</f>
        <v>1</v>
      </c>
      <c r="S152" s="33" t="str">
        <f t="shared" si="17"/>
        <v>M83W</v>
      </c>
      <c r="T152" s="65" t="str">
        <f t="shared" si="18"/>
        <v>CM1</v>
      </c>
      <c r="U152" s="35" t="s">
        <v>455</v>
      </c>
      <c r="V152" s="35" t="s">
        <v>455</v>
      </c>
      <c r="W152" s="36" t="s">
        <v>552</v>
      </c>
      <c r="X152" s="36" t="s">
        <v>555</v>
      </c>
      <c r="Y152" s="36" t="s">
        <v>555</v>
      </c>
      <c r="Z152" s="36" t="s">
        <v>555</v>
      </c>
      <c r="AA152" s="36" t="s">
        <v>555</v>
      </c>
      <c r="AB152" s="36" t="s">
        <v>555</v>
      </c>
      <c r="AC152" s="36" t="s">
        <v>555</v>
      </c>
      <c r="AD152" s="36" t="s">
        <v>555</v>
      </c>
      <c r="AE152" s="36" t="s">
        <v>555</v>
      </c>
      <c r="AF152" s="36" t="s">
        <v>555</v>
      </c>
      <c r="AG152" s="36" t="s">
        <v>555</v>
      </c>
      <c r="AH152" s="36" t="s">
        <v>555</v>
      </c>
      <c r="AI152" s="36" t="s">
        <v>555</v>
      </c>
      <c r="AJ152" s="36" t="s">
        <v>555</v>
      </c>
      <c r="AK152" s="36" t="s">
        <v>555</v>
      </c>
      <c r="AL152" s="36" t="s">
        <v>555</v>
      </c>
      <c r="AM152" s="36" t="s">
        <v>414</v>
      </c>
      <c r="AN152" s="36" t="s">
        <v>555</v>
      </c>
      <c r="AO152" s="36" t="s">
        <v>555</v>
      </c>
      <c r="AP152" s="36" t="s">
        <v>555</v>
      </c>
      <c r="AQ152" s="48" t="str">
        <f t="shared" si="23"/>
        <v>Fail</v>
      </c>
      <c r="AR152" s="48"/>
      <c r="AS152" s="36"/>
    </row>
    <row r="153" spans="1:45">
      <c r="A153" s="62">
        <v>151</v>
      </c>
      <c r="B153" s="80">
        <v>43572</v>
      </c>
      <c r="C153" s="80">
        <v>43574</v>
      </c>
      <c r="D153" s="33" t="s">
        <v>558</v>
      </c>
      <c r="E153" s="74" t="s">
        <v>757</v>
      </c>
      <c r="F153" s="33" t="s">
        <v>461</v>
      </c>
      <c r="G153" s="33" t="s">
        <v>559</v>
      </c>
      <c r="H153" s="66" t="str">
        <f>IF(P153="","",VLOOKUP(S153,不良中英對比!$M$2:$N$14,2,0))</f>
        <v>Black</v>
      </c>
      <c r="I153" s="33" t="s">
        <v>511</v>
      </c>
      <c r="J153" s="33" t="s">
        <v>504</v>
      </c>
      <c r="K153" s="33" t="s">
        <v>562</v>
      </c>
      <c r="L153" s="33">
        <v>7</v>
      </c>
      <c r="M153" s="81">
        <v>43568</v>
      </c>
      <c r="N153" s="33" t="s">
        <v>563</v>
      </c>
      <c r="O153" s="62">
        <v>210</v>
      </c>
      <c r="P153" s="78" t="s">
        <v>698</v>
      </c>
      <c r="Q153" s="64">
        <f t="shared" si="16"/>
        <v>70</v>
      </c>
      <c r="R153" s="65" t="b">
        <f>ISERROR(VLOOKUP(P153,P$1:P152,1,FALSE))</f>
        <v>1</v>
      </c>
      <c r="S153" s="33" t="str">
        <f t="shared" si="17"/>
        <v>M83W</v>
      </c>
      <c r="T153" s="65" t="str">
        <f t="shared" si="18"/>
        <v>CM1</v>
      </c>
      <c r="U153" s="35" t="s">
        <v>455</v>
      </c>
      <c r="V153" s="35" t="s">
        <v>455</v>
      </c>
      <c r="W153" s="36" t="s">
        <v>552</v>
      </c>
      <c r="X153" s="36" t="s">
        <v>555</v>
      </c>
      <c r="Y153" s="36" t="s">
        <v>555</v>
      </c>
      <c r="Z153" s="36" t="s">
        <v>555</v>
      </c>
      <c r="AA153" s="36" t="s">
        <v>555</v>
      </c>
      <c r="AB153" s="36" t="s">
        <v>555</v>
      </c>
      <c r="AC153" s="36" t="s">
        <v>555</v>
      </c>
      <c r="AD153" s="36" t="s">
        <v>555</v>
      </c>
      <c r="AE153" s="36" t="s">
        <v>555</v>
      </c>
      <c r="AF153" s="36" t="s">
        <v>555</v>
      </c>
      <c r="AG153" s="36" t="s">
        <v>555</v>
      </c>
      <c r="AH153" s="36" t="s">
        <v>555</v>
      </c>
      <c r="AI153" s="36" t="s">
        <v>555</v>
      </c>
      <c r="AJ153" s="36" t="s">
        <v>555</v>
      </c>
      <c r="AK153" s="36" t="s">
        <v>555</v>
      </c>
      <c r="AL153" s="36" t="s">
        <v>555</v>
      </c>
      <c r="AM153" s="36" t="s">
        <v>414</v>
      </c>
      <c r="AN153" s="36" t="s">
        <v>555</v>
      </c>
      <c r="AO153" s="36" t="s">
        <v>555</v>
      </c>
      <c r="AP153" s="36" t="s">
        <v>555</v>
      </c>
      <c r="AQ153" s="48" t="str">
        <f t="shared" si="23"/>
        <v>Fail</v>
      </c>
      <c r="AR153" s="48"/>
      <c r="AS153" s="36"/>
    </row>
    <row r="154" spans="1:45">
      <c r="A154" s="62">
        <v>152</v>
      </c>
      <c r="B154" s="80">
        <v>43572</v>
      </c>
      <c r="C154" s="80">
        <v>43574</v>
      </c>
      <c r="D154" s="33" t="s">
        <v>558</v>
      </c>
      <c r="E154" s="74" t="s">
        <v>757</v>
      </c>
      <c r="F154" s="33" t="s">
        <v>461</v>
      </c>
      <c r="G154" s="33" t="s">
        <v>559</v>
      </c>
      <c r="H154" s="66" t="str">
        <f>IF(P154="","",VLOOKUP(S154,不良中英對比!$M$2:$N$14,2,0))</f>
        <v>Black</v>
      </c>
      <c r="I154" s="33" t="s">
        <v>511</v>
      </c>
      <c r="J154" s="33" t="s">
        <v>504</v>
      </c>
      <c r="K154" s="33" t="s">
        <v>562</v>
      </c>
      <c r="L154" s="33">
        <v>7</v>
      </c>
      <c r="M154" s="81">
        <v>43568</v>
      </c>
      <c r="N154" s="33" t="s">
        <v>563</v>
      </c>
      <c r="O154" s="62">
        <v>210</v>
      </c>
      <c r="P154" s="78" t="s">
        <v>699</v>
      </c>
      <c r="Q154" s="64">
        <f t="shared" si="16"/>
        <v>70</v>
      </c>
      <c r="R154" s="65" t="b">
        <f>ISERROR(VLOOKUP(P154,P$1:P153,1,FALSE))</f>
        <v>1</v>
      </c>
      <c r="S154" s="33" t="str">
        <f t="shared" si="17"/>
        <v>M83W</v>
      </c>
      <c r="T154" s="65" t="str">
        <f t="shared" si="18"/>
        <v>CM1</v>
      </c>
      <c r="U154" s="35" t="s">
        <v>455</v>
      </c>
      <c r="V154" s="35" t="s">
        <v>455</v>
      </c>
      <c r="W154" s="36" t="s">
        <v>552</v>
      </c>
      <c r="X154" s="36" t="s">
        <v>555</v>
      </c>
      <c r="Y154" s="36" t="s">
        <v>555</v>
      </c>
      <c r="Z154" s="36" t="s">
        <v>555</v>
      </c>
      <c r="AA154" s="36" t="s">
        <v>555</v>
      </c>
      <c r="AB154" s="36" t="s">
        <v>555</v>
      </c>
      <c r="AC154" s="36" t="s">
        <v>555</v>
      </c>
      <c r="AD154" s="36" t="s">
        <v>555</v>
      </c>
      <c r="AE154" s="36" t="s">
        <v>555</v>
      </c>
      <c r="AF154" s="36" t="s">
        <v>555</v>
      </c>
      <c r="AG154" s="36" t="s">
        <v>555</v>
      </c>
      <c r="AH154" s="36" t="s">
        <v>555</v>
      </c>
      <c r="AI154" s="36" t="s">
        <v>555</v>
      </c>
      <c r="AJ154" s="36" t="s">
        <v>555</v>
      </c>
      <c r="AK154" s="36" t="s">
        <v>555</v>
      </c>
      <c r="AL154" s="36" t="s">
        <v>555</v>
      </c>
      <c r="AM154" s="36" t="s">
        <v>414</v>
      </c>
      <c r="AN154" s="36" t="s">
        <v>555</v>
      </c>
      <c r="AO154" s="36" t="s">
        <v>555</v>
      </c>
      <c r="AP154" s="36" t="s">
        <v>555</v>
      </c>
      <c r="AQ154" s="48" t="str">
        <f t="shared" si="23"/>
        <v>Fail</v>
      </c>
      <c r="AR154" s="48"/>
      <c r="AS154" s="36"/>
    </row>
    <row r="155" spans="1:45">
      <c r="A155" s="62">
        <v>153</v>
      </c>
      <c r="B155" s="80">
        <v>43572</v>
      </c>
      <c r="C155" s="80">
        <v>43574</v>
      </c>
      <c r="D155" s="33" t="s">
        <v>558</v>
      </c>
      <c r="E155" s="74" t="s">
        <v>757</v>
      </c>
      <c r="F155" s="33" t="s">
        <v>461</v>
      </c>
      <c r="G155" s="33" t="s">
        <v>559</v>
      </c>
      <c r="H155" s="66" t="str">
        <f>IF(P155="","",VLOOKUP(S155,不良中英對比!$M$2:$N$14,2,0))</f>
        <v>Black</v>
      </c>
      <c r="I155" s="33" t="s">
        <v>511</v>
      </c>
      <c r="J155" s="33" t="s">
        <v>504</v>
      </c>
      <c r="K155" s="33" t="s">
        <v>562</v>
      </c>
      <c r="L155" s="33">
        <v>7</v>
      </c>
      <c r="M155" s="81">
        <v>43568</v>
      </c>
      <c r="N155" s="33" t="s">
        <v>563</v>
      </c>
      <c r="O155" s="62">
        <v>210</v>
      </c>
      <c r="P155" s="78" t="s">
        <v>700</v>
      </c>
      <c r="Q155" s="64">
        <f t="shared" si="16"/>
        <v>70</v>
      </c>
      <c r="R155" s="65" t="b">
        <f>ISERROR(VLOOKUP(P155,P$1:P154,1,FALSE))</f>
        <v>1</v>
      </c>
      <c r="S155" s="33" t="str">
        <f t="shared" si="17"/>
        <v>M83W</v>
      </c>
      <c r="T155" s="65" t="str">
        <f t="shared" si="18"/>
        <v>CM1</v>
      </c>
      <c r="U155" s="35" t="s">
        <v>455</v>
      </c>
      <c r="V155" s="35" t="s">
        <v>14</v>
      </c>
      <c r="W155" s="36" t="s">
        <v>554</v>
      </c>
      <c r="X155" s="36" t="s">
        <v>554</v>
      </c>
      <c r="Y155" s="36" t="s">
        <v>555</v>
      </c>
      <c r="Z155" s="36" t="s">
        <v>555</v>
      </c>
      <c r="AA155" s="36" t="s">
        <v>555</v>
      </c>
      <c r="AB155" s="36" t="s">
        <v>555</v>
      </c>
      <c r="AC155" s="36" t="s">
        <v>555</v>
      </c>
      <c r="AD155" s="36" t="s">
        <v>555</v>
      </c>
      <c r="AE155" s="36" t="s">
        <v>555</v>
      </c>
      <c r="AF155" s="36" t="s">
        <v>555</v>
      </c>
      <c r="AG155" s="36" t="s">
        <v>555</v>
      </c>
      <c r="AH155" s="36" t="s">
        <v>555</v>
      </c>
      <c r="AI155" s="36" t="s">
        <v>555</v>
      </c>
      <c r="AJ155" s="36" t="s">
        <v>555</v>
      </c>
      <c r="AK155" s="36" t="s">
        <v>555</v>
      </c>
      <c r="AL155" s="36" t="s">
        <v>555</v>
      </c>
      <c r="AM155" s="36" t="s">
        <v>414</v>
      </c>
      <c r="AN155" s="36" t="s">
        <v>555</v>
      </c>
      <c r="AO155" s="36" t="s">
        <v>555</v>
      </c>
      <c r="AP155" s="36" t="s">
        <v>555</v>
      </c>
      <c r="AQ155" s="48" t="str">
        <f t="shared" si="23"/>
        <v>Fail</v>
      </c>
      <c r="AR155" s="48"/>
      <c r="AS155" s="36"/>
    </row>
    <row r="156" spans="1:45">
      <c r="A156" s="62">
        <v>154</v>
      </c>
      <c r="B156" s="80">
        <v>43572</v>
      </c>
      <c r="C156" s="80">
        <v>43574</v>
      </c>
      <c r="D156" s="33" t="s">
        <v>558</v>
      </c>
      <c r="E156" s="74" t="s">
        <v>757</v>
      </c>
      <c r="F156" s="33" t="s">
        <v>461</v>
      </c>
      <c r="G156" s="33" t="s">
        <v>559</v>
      </c>
      <c r="H156" s="66" t="str">
        <f>IF(P156="","",VLOOKUP(S156,不良中英對比!$M$2:$N$14,2,0))</f>
        <v>Black</v>
      </c>
      <c r="I156" s="33" t="s">
        <v>511</v>
      </c>
      <c r="J156" s="33" t="s">
        <v>504</v>
      </c>
      <c r="K156" s="33" t="s">
        <v>562</v>
      </c>
      <c r="L156" s="33">
        <v>7</v>
      </c>
      <c r="M156" s="81">
        <v>43568</v>
      </c>
      <c r="N156" s="33" t="s">
        <v>563</v>
      </c>
      <c r="O156" s="62">
        <v>210</v>
      </c>
      <c r="P156" s="78" t="s">
        <v>701</v>
      </c>
      <c r="Q156" s="64">
        <f t="shared" si="16"/>
        <v>70</v>
      </c>
      <c r="R156" s="65" t="b">
        <f>ISERROR(VLOOKUP(P156,P$1:P155,1,FALSE))</f>
        <v>1</v>
      </c>
      <c r="S156" s="33" t="str">
        <f t="shared" si="17"/>
        <v>M83W</v>
      </c>
      <c r="T156" s="65" t="str">
        <f t="shared" si="18"/>
        <v>CM1</v>
      </c>
      <c r="U156" s="35" t="s">
        <v>455</v>
      </c>
      <c r="V156" s="35" t="s">
        <v>455</v>
      </c>
      <c r="W156" s="36" t="s">
        <v>552</v>
      </c>
      <c r="X156" s="36" t="s">
        <v>555</v>
      </c>
      <c r="Y156" s="36" t="s">
        <v>555</v>
      </c>
      <c r="Z156" s="36" t="s">
        <v>555</v>
      </c>
      <c r="AA156" s="36" t="s">
        <v>555</v>
      </c>
      <c r="AB156" s="36" t="s">
        <v>555</v>
      </c>
      <c r="AC156" s="36" t="s">
        <v>555</v>
      </c>
      <c r="AD156" s="36" t="s">
        <v>555</v>
      </c>
      <c r="AE156" s="36" t="s">
        <v>555</v>
      </c>
      <c r="AF156" s="36" t="s">
        <v>555</v>
      </c>
      <c r="AG156" s="36" t="s">
        <v>555</v>
      </c>
      <c r="AH156" s="36" t="s">
        <v>555</v>
      </c>
      <c r="AI156" s="36" t="s">
        <v>555</v>
      </c>
      <c r="AJ156" s="36" t="s">
        <v>555</v>
      </c>
      <c r="AK156" s="36" t="s">
        <v>555</v>
      </c>
      <c r="AL156" s="36" t="s">
        <v>555</v>
      </c>
      <c r="AM156" s="36" t="s">
        <v>414</v>
      </c>
      <c r="AN156" s="36" t="s">
        <v>555</v>
      </c>
      <c r="AO156" s="36" t="s">
        <v>555</v>
      </c>
      <c r="AP156" s="36" t="s">
        <v>555</v>
      </c>
      <c r="AQ156" s="48" t="str">
        <f t="shared" si="23"/>
        <v>Fail</v>
      </c>
      <c r="AR156" s="48"/>
      <c r="AS156" s="36"/>
    </row>
    <row r="157" spans="1:45">
      <c r="A157" s="62">
        <v>155</v>
      </c>
      <c r="B157" s="80">
        <v>43572</v>
      </c>
      <c r="C157" s="80">
        <v>43574</v>
      </c>
      <c r="D157" s="33" t="s">
        <v>558</v>
      </c>
      <c r="E157" s="74" t="s">
        <v>757</v>
      </c>
      <c r="F157" s="33" t="s">
        <v>461</v>
      </c>
      <c r="G157" s="33" t="s">
        <v>559</v>
      </c>
      <c r="H157" s="66" t="str">
        <f>IF(P157="","",VLOOKUP(S157,不良中英對比!$M$2:$N$14,2,0))</f>
        <v>Black</v>
      </c>
      <c r="I157" s="33" t="s">
        <v>511</v>
      </c>
      <c r="J157" s="33" t="s">
        <v>504</v>
      </c>
      <c r="K157" s="33" t="s">
        <v>562</v>
      </c>
      <c r="L157" s="33">
        <v>7</v>
      </c>
      <c r="M157" s="81">
        <v>43568</v>
      </c>
      <c r="N157" s="33" t="s">
        <v>563</v>
      </c>
      <c r="O157" s="62">
        <v>210</v>
      </c>
      <c r="P157" s="78" t="s">
        <v>702</v>
      </c>
      <c r="Q157" s="64">
        <f t="shared" si="16"/>
        <v>70</v>
      </c>
      <c r="R157" s="65" t="b">
        <f>ISERROR(VLOOKUP(P157,P$1:P156,1,FALSE))</f>
        <v>1</v>
      </c>
      <c r="S157" s="33" t="str">
        <f t="shared" si="17"/>
        <v>M83W</v>
      </c>
      <c r="T157" s="65" t="str">
        <f t="shared" si="18"/>
        <v>CM1</v>
      </c>
      <c r="U157" s="35" t="s">
        <v>455</v>
      </c>
      <c r="V157" s="35" t="s">
        <v>455</v>
      </c>
      <c r="W157" s="36" t="s">
        <v>552</v>
      </c>
      <c r="X157" s="36" t="s">
        <v>555</v>
      </c>
      <c r="Y157" s="36" t="s">
        <v>555</v>
      </c>
      <c r="Z157" s="36" t="s">
        <v>555</v>
      </c>
      <c r="AA157" s="36" t="s">
        <v>555</v>
      </c>
      <c r="AB157" s="36" t="s">
        <v>555</v>
      </c>
      <c r="AC157" s="36" t="s">
        <v>555</v>
      </c>
      <c r="AD157" s="36" t="s">
        <v>555</v>
      </c>
      <c r="AE157" s="36" t="s">
        <v>555</v>
      </c>
      <c r="AF157" s="36" t="s">
        <v>555</v>
      </c>
      <c r="AG157" s="36" t="s">
        <v>555</v>
      </c>
      <c r="AH157" s="36" t="s">
        <v>555</v>
      </c>
      <c r="AI157" s="36" t="s">
        <v>555</v>
      </c>
      <c r="AJ157" s="36" t="s">
        <v>555</v>
      </c>
      <c r="AK157" s="36" t="s">
        <v>555</v>
      </c>
      <c r="AL157" s="36" t="s">
        <v>555</v>
      </c>
      <c r="AM157" s="36" t="s">
        <v>414</v>
      </c>
      <c r="AN157" s="36" t="s">
        <v>555</v>
      </c>
      <c r="AO157" s="36" t="s">
        <v>555</v>
      </c>
      <c r="AP157" s="36" t="s">
        <v>555</v>
      </c>
      <c r="AQ157" s="48" t="str">
        <f t="shared" si="23"/>
        <v>Fail</v>
      </c>
      <c r="AR157" s="48"/>
      <c r="AS157" s="36"/>
    </row>
    <row r="158" spans="1:45">
      <c r="A158" s="62">
        <v>156</v>
      </c>
      <c r="B158" s="80">
        <v>43572</v>
      </c>
      <c r="C158" s="80">
        <v>43574</v>
      </c>
      <c r="D158" s="33" t="s">
        <v>558</v>
      </c>
      <c r="E158" s="74" t="s">
        <v>757</v>
      </c>
      <c r="F158" s="33" t="s">
        <v>461</v>
      </c>
      <c r="G158" s="33" t="s">
        <v>559</v>
      </c>
      <c r="H158" s="66" t="str">
        <f>IF(P158="","",VLOOKUP(S158,不良中英對比!$M$2:$N$14,2,0))</f>
        <v>Black</v>
      </c>
      <c r="I158" s="33" t="s">
        <v>511</v>
      </c>
      <c r="J158" s="33" t="s">
        <v>504</v>
      </c>
      <c r="K158" s="33" t="s">
        <v>562</v>
      </c>
      <c r="L158" s="33">
        <v>7</v>
      </c>
      <c r="M158" s="81">
        <v>43568</v>
      </c>
      <c r="N158" s="33" t="s">
        <v>563</v>
      </c>
      <c r="O158" s="62">
        <v>210</v>
      </c>
      <c r="P158" s="78" t="s">
        <v>703</v>
      </c>
      <c r="Q158" s="64">
        <f t="shared" si="16"/>
        <v>70</v>
      </c>
      <c r="R158" s="65" t="b">
        <f>ISERROR(VLOOKUP(P158,P$1:P157,1,FALSE))</f>
        <v>1</v>
      </c>
      <c r="S158" s="33" t="str">
        <f t="shared" si="17"/>
        <v>M83W</v>
      </c>
      <c r="T158" s="65" t="str">
        <f t="shared" si="18"/>
        <v>CM1</v>
      </c>
      <c r="U158" s="35" t="s">
        <v>455</v>
      </c>
      <c r="V158" s="35" t="s">
        <v>14</v>
      </c>
      <c r="W158" s="36" t="s">
        <v>554</v>
      </c>
      <c r="X158" s="36" t="s">
        <v>554</v>
      </c>
      <c r="Y158" s="36" t="s">
        <v>555</v>
      </c>
      <c r="Z158" s="36" t="s">
        <v>555</v>
      </c>
      <c r="AA158" s="36" t="s">
        <v>555</v>
      </c>
      <c r="AB158" s="36" t="s">
        <v>555</v>
      </c>
      <c r="AC158" s="36" t="s">
        <v>555</v>
      </c>
      <c r="AD158" s="36" t="s">
        <v>555</v>
      </c>
      <c r="AE158" s="36" t="s">
        <v>555</v>
      </c>
      <c r="AF158" s="36" t="s">
        <v>555</v>
      </c>
      <c r="AG158" s="36" t="s">
        <v>555</v>
      </c>
      <c r="AH158" s="36" t="s">
        <v>555</v>
      </c>
      <c r="AI158" s="36" t="s">
        <v>555</v>
      </c>
      <c r="AJ158" s="36" t="s">
        <v>555</v>
      </c>
      <c r="AK158" s="36" t="s">
        <v>555</v>
      </c>
      <c r="AL158" s="36" t="s">
        <v>555</v>
      </c>
      <c r="AM158" s="36" t="s">
        <v>414</v>
      </c>
      <c r="AN158" s="36" t="s">
        <v>555</v>
      </c>
      <c r="AO158" s="36" t="s">
        <v>555</v>
      </c>
      <c r="AP158" s="36" t="s">
        <v>555</v>
      </c>
      <c r="AQ158" s="48" t="str">
        <f t="shared" si="23"/>
        <v>Fail</v>
      </c>
      <c r="AR158" s="48"/>
      <c r="AS158" s="36"/>
    </row>
    <row r="159" spans="1:45">
      <c r="A159" s="62">
        <v>157</v>
      </c>
      <c r="B159" s="80">
        <v>43572</v>
      </c>
      <c r="C159" s="80">
        <v>43574</v>
      </c>
      <c r="D159" s="33" t="s">
        <v>558</v>
      </c>
      <c r="E159" s="74" t="s">
        <v>757</v>
      </c>
      <c r="F159" s="33" t="s">
        <v>461</v>
      </c>
      <c r="G159" s="33" t="s">
        <v>559</v>
      </c>
      <c r="H159" s="66" t="str">
        <f>IF(P159="","",VLOOKUP(S159,不良中英對比!$M$2:$N$14,2,0))</f>
        <v>Black</v>
      </c>
      <c r="I159" s="33" t="s">
        <v>511</v>
      </c>
      <c r="J159" s="33" t="s">
        <v>504</v>
      </c>
      <c r="K159" s="33" t="s">
        <v>562</v>
      </c>
      <c r="L159" s="33">
        <v>7</v>
      </c>
      <c r="M159" s="81">
        <v>43568</v>
      </c>
      <c r="N159" s="33" t="s">
        <v>563</v>
      </c>
      <c r="O159" s="62">
        <v>210</v>
      </c>
      <c r="P159" s="78" t="s">
        <v>704</v>
      </c>
      <c r="Q159" s="64">
        <f t="shared" si="16"/>
        <v>70</v>
      </c>
      <c r="R159" s="65" t="b">
        <f>ISERROR(VLOOKUP(P159,P$1:P158,1,FALSE))</f>
        <v>1</v>
      </c>
      <c r="S159" s="33" t="str">
        <f t="shared" si="17"/>
        <v>M83W</v>
      </c>
      <c r="T159" s="65" t="str">
        <f t="shared" si="18"/>
        <v>CM1</v>
      </c>
      <c r="U159" s="35" t="s">
        <v>455</v>
      </c>
      <c r="V159" s="35" t="s">
        <v>455</v>
      </c>
      <c r="W159" s="36" t="s">
        <v>552</v>
      </c>
      <c r="X159" s="36" t="s">
        <v>555</v>
      </c>
      <c r="Y159" s="36" t="s">
        <v>555</v>
      </c>
      <c r="Z159" s="36" t="s">
        <v>555</v>
      </c>
      <c r="AA159" s="36" t="s">
        <v>555</v>
      </c>
      <c r="AB159" s="36" t="s">
        <v>555</v>
      </c>
      <c r="AC159" s="36" t="s">
        <v>555</v>
      </c>
      <c r="AD159" s="36" t="s">
        <v>555</v>
      </c>
      <c r="AE159" s="36" t="s">
        <v>555</v>
      </c>
      <c r="AF159" s="36" t="s">
        <v>555</v>
      </c>
      <c r="AG159" s="36" t="s">
        <v>555</v>
      </c>
      <c r="AH159" s="36" t="s">
        <v>555</v>
      </c>
      <c r="AI159" s="36" t="s">
        <v>555</v>
      </c>
      <c r="AJ159" s="36" t="s">
        <v>555</v>
      </c>
      <c r="AK159" s="36" t="s">
        <v>555</v>
      </c>
      <c r="AL159" s="36" t="s">
        <v>555</v>
      </c>
      <c r="AM159" s="36" t="s">
        <v>414</v>
      </c>
      <c r="AN159" s="36" t="s">
        <v>555</v>
      </c>
      <c r="AO159" s="36" t="s">
        <v>555</v>
      </c>
      <c r="AP159" s="36" t="s">
        <v>555</v>
      </c>
      <c r="AQ159" s="48" t="str">
        <f t="shared" si="23"/>
        <v>Fail</v>
      </c>
      <c r="AR159" s="48"/>
      <c r="AS159" s="36"/>
    </row>
    <row r="160" spans="1:45">
      <c r="A160" s="62">
        <v>158</v>
      </c>
      <c r="B160" s="80">
        <v>43572</v>
      </c>
      <c r="C160" s="80">
        <v>43574</v>
      </c>
      <c r="D160" s="33" t="s">
        <v>558</v>
      </c>
      <c r="E160" s="74" t="s">
        <v>757</v>
      </c>
      <c r="F160" s="33" t="s">
        <v>461</v>
      </c>
      <c r="G160" s="33" t="s">
        <v>559</v>
      </c>
      <c r="H160" s="66" t="str">
        <f>IF(P160="","",VLOOKUP(S160,不良中英對比!$M$2:$N$14,2,0))</f>
        <v>Black</v>
      </c>
      <c r="I160" s="33" t="s">
        <v>511</v>
      </c>
      <c r="J160" s="33" t="s">
        <v>504</v>
      </c>
      <c r="K160" s="33" t="s">
        <v>562</v>
      </c>
      <c r="L160" s="33">
        <v>7</v>
      </c>
      <c r="M160" s="81">
        <v>43568</v>
      </c>
      <c r="N160" s="33" t="s">
        <v>563</v>
      </c>
      <c r="O160" s="62">
        <v>210</v>
      </c>
      <c r="P160" s="78" t="s">
        <v>705</v>
      </c>
      <c r="Q160" s="64">
        <f t="shared" si="16"/>
        <v>70</v>
      </c>
      <c r="R160" s="65" t="b">
        <f>ISERROR(VLOOKUP(P160,P$1:P159,1,FALSE))</f>
        <v>1</v>
      </c>
      <c r="S160" s="33" t="str">
        <f t="shared" si="17"/>
        <v>M83W</v>
      </c>
      <c r="T160" s="65" t="str">
        <f t="shared" si="18"/>
        <v>CM1</v>
      </c>
      <c r="U160" s="35" t="s">
        <v>455</v>
      </c>
      <c r="V160" s="35" t="s">
        <v>455</v>
      </c>
      <c r="W160" s="36" t="s">
        <v>552</v>
      </c>
      <c r="X160" s="36" t="s">
        <v>555</v>
      </c>
      <c r="Y160" s="36" t="s">
        <v>555</v>
      </c>
      <c r="Z160" s="36" t="s">
        <v>555</v>
      </c>
      <c r="AA160" s="36" t="s">
        <v>555</v>
      </c>
      <c r="AB160" s="36" t="s">
        <v>555</v>
      </c>
      <c r="AC160" s="36" t="s">
        <v>555</v>
      </c>
      <c r="AD160" s="36" t="s">
        <v>555</v>
      </c>
      <c r="AE160" s="36" t="s">
        <v>555</v>
      </c>
      <c r="AF160" s="36" t="s">
        <v>555</v>
      </c>
      <c r="AG160" s="36" t="s">
        <v>555</v>
      </c>
      <c r="AH160" s="36" t="s">
        <v>555</v>
      </c>
      <c r="AI160" s="36" t="s">
        <v>555</v>
      </c>
      <c r="AJ160" s="36" t="s">
        <v>555</v>
      </c>
      <c r="AK160" s="36" t="s">
        <v>555</v>
      </c>
      <c r="AL160" s="36" t="s">
        <v>555</v>
      </c>
      <c r="AM160" s="36" t="s">
        <v>414</v>
      </c>
      <c r="AN160" s="36" t="s">
        <v>555</v>
      </c>
      <c r="AO160" s="36" t="s">
        <v>555</v>
      </c>
      <c r="AP160" s="36" t="s">
        <v>555</v>
      </c>
      <c r="AQ160" s="48" t="str">
        <f t="shared" si="23"/>
        <v>Fail</v>
      </c>
      <c r="AR160" s="48"/>
      <c r="AS160" s="36"/>
    </row>
    <row r="161" spans="1:45">
      <c r="A161" s="62">
        <v>159</v>
      </c>
      <c r="B161" s="80">
        <v>43572</v>
      </c>
      <c r="C161" s="80">
        <v>43574</v>
      </c>
      <c r="D161" s="33" t="s">
        <v>558</v>
      </c>
      <c r="E161" s="74" t="s">
        <v>757</v>
      </c>
      <c r="F161" s="33" t="s">
        <v>461</v>
      </c>
      <c r="G161" s="33" t="s">
        <v>559</v>
      </c>
      <c r="H161" s="66" t="str">
        <f>IF(P161="","",VLOOKUP(S161,不良中英對比!$M$2:$N$14,2,0))</f>
        <v>Black</v>
      </c>
      <c r="I161" s="33" t="s">
        <v>511</v>
      </c>
      <c r="J161" s="33" t="s">
        <v>504</v>
      </c>
      <c r="K161" s="33" t="s">
        <v>562</v>
      </c>
      <c r="L161" s="33">
        <v>7</v>
      </c>
      <c r="M161" s="81">
        <v>43568</v>
      </c>
      <c r="N161" s="33" t="s">
        <v>563</v>
      </c>
      <c r="O161" s="62">
        <v>210</v>
      </c>
      <c r="P161" s="78" t="s">
        <v>706</v>
      </c>
      <c r="Q161" s="64">
        <f t="shared" si="16"/>
        <v>70</v>
      </c>
      <c r="R161" s="65" t="b">
        <f>ISERROR(VLOOKUP(P161,P$1:P160,1,FALSE))</f>
        <v>1</v>
      </c>
      <c r="S161" s="33" t="str">
        <f t="shared" si="17"/>
        <v>M83W</v>
      </c>
      <c r="T161" s="65" t="str">
        <f t="shared" si="18"/>
        <v>CM1</v>
      </c>
      <c r="U161" s="35" t="s">
        <v>455</v>
      </c>
      <c r="V161" s="35" t="s">
        <v>455</v>
      </c>
      <c r="W161" s="36" t="s">
        <v>552</v>
      </c>
      <c r="X161" s="36" t="s">
        <v>555</v>
      </c>
      <c r="Y161" s="36" t="s">
        <v>555</v>
      </c>
      <c r="Z161" s="36" t="s">
        <v>555</v>
      </c>
      <c r="AA161" s="36" t="s">
        <v>555</v>
      </c>
      <c r="AB161" s="36" t="s">
        <v>555</v>
      </c>
      <c r="AC161" s="36" t="s">
        <v>555</v>
      </c>
      <c r="AD161" s="36" t="s">
        <v>555</v>
      </c>
      <c r="AE161" s="36" t="s">
        <v>555</v>
      </c>
      <c r="AF161" s="36" t="s">
        <v>555</v>
      </c>
      <c r="AG161" s="36" t="s">
        <v>555</v>
      </c>
      <c r="AH161" s="36" t="s">
        <v>555</v>
      </c>
      <c r="AI161" s="36" t="s">
        <v>555</v>
      </c>
      <c r="AJ161" s="36" t="s">
        <v>555</v>
      </c>
      <c r="AK161" s="36" t="s">
        <v>555</v>
      </c>
      <c r="AL161" s="36" t="s">
        <v>555</v>
      </c>
      <c r="AM161" s="36" t="s">
        <v>414</v>
      </c>
      <c r="AN161" s="36" t="s">
        <v>555</v>
      </c>
      <c r="AO161" s="36" t="s">
        <v>555</v>
      </c>
      <c r="AP161" s="36" t="s">
        <v>555</v>
      </c>
      <c r="AQ161" s="48" t="str">
        <f t="shared" si="23"/>
        <v>Fail</v>
      </c>
      <c r="AR161" s="48"/>
      <c r="AS161" s="36"/>
    </row>
    <row r="162" spans="1:45">
      <c r="A162" s="62">
        <v>160</v>
      </c>
      <c r="B162" s="80">
        <v>43572</v>
      </c>
      <c r="C162" s="80">
        <v>43574</v>
      </c>
      <c r="D162" s="33" t="s">
        <v>558</v>
      </c>
      <c r="E162" s="74" t="s">
        <v>757</v>
      </c>
      <c r="F162" s="33" t="s">
        <v>461</v>
      </c>
      <c r="G162" s="33" t="s">
        <v>559</v>
      </c>
      <c r="H162" s="66" t="str">
        <f>IF(P162="","",VLOOKUP(S162,不良中英對比!$M$2:$N$14,2,0))</f>
        <v>Black</v>
      </c>
      <c r="I162" s="33" t="s">
        <v>511</v>
      </c>
      <c r="J162" s="33" t="s">
        <v>504</v>
      </c>
      <c r="K162" s="33" t="s">
        <v>562</v>
      </c>
      <c r="L162" s="33">
        <v>7</v>
      </c>
      <c r="M162" s="81">
        <v>43568</v>
      </c>
      <c r="N162" s="33" t="s">
        <v>563</v>
      </c>
      <c r="O162" s="62">
        <v>210</v>
      </c>
      <c r="P162" s="78" t="s">
        <v>707</v>
      </c>
      <c r="Q162" s="64">
        <f t="shared" si="16"/>
        <v>70</v>
      </c>
      <c r="R162" s="65" t="b">
        <f>ISERROR(VLOOKUP(P162,P$1:P161,1,FALSE))</f>
        <v>1</v>
      </c>
      <c r="S162" s="33" t="str">
        <f t="shared" si="17"/>
        <v>M83W</v>
      </c>
      <c r="T162" s="65" t="str">
        <f t="shared" si="18"/>
        <v>CM1</v>
      </c>
      <c r="U162" s="35" t="s">
        <v>455</v>
      </c>
      <c r="V162" s="35" t="s">
        <v>455</v>
      </c>
      <c r="W162" s="36" t="s">
        <v>552</v>
      </c>
      <c r="X162" s="36" t="s">
        <v>555</v>
      </c>
      <c r="Y162" s="36" t="s">
        <v>555</v>
      </c>
      <c r="Z162" s="36" t="s">
        <v>555</v>
      </c>
      <c r="AA162" s="36" t="s">
        <v>555</v>
      </c>
      <c r="AB162" s="36" t="s">
        <v>555</v>
      </c>
      <c r="AC162" s="36" t="s">
        <v>555</v>
      </c>
      <c r="AD162" s="36" t="s">
        <v>555</v>
      </c>
      <c r="AE162" s="36" t="s">
        <v>555</v>
      </c>
      <c r="AF162" s="36" t="s">
        <v>555</v>
      </c>
      <c r="AG162" s="36" t="s">
        <v>555</v>
      </c>
      <c r="AH162" s="36" t="s">
        <v>555</v>
      </c>
      <c r="AI162" s="36" t="s">
        <v>555</v>
      </c>
      <c r="AJ162" s="36" t="s">
        <v>555</v>
      </c>
      <c r="AK162" s="36" t="s">
        <v>555</v>
      </c>
      <c r="AL162" s="36" t="s">
        <v>555</v>
      </c>
      <c r="AM162" s="36" t="s">
        <v>414</v>
      </c>
      <c r="AN162" s="36" t="s">
        <v>555</v>
      </c>
      <c r="AO162" s="36" t="s">
        <v>555</v>
      </c>
      <c r="AP162" s="36" t="s">
        <v>555</v>
      </c>
      <c r="AQ162" s="48" t="str">
        <f t="shared" si="23"/>
        <v>Fail</v>
      </c>
      <c r="AR162" s="48"/>
      <c r="AS162" s="36"/>
    </row>
    <row r="163" spans="1:45">
      <c r="A163" s="62">
        <v>161</v>
      </c>
      <c r="B163" s="80">
        <v>43572</v>
      </c>
      <c r="C163" s="80">
        <v>43574</v>
      </c>
      <c r="D163" s="33" t="s">
        <v>558</v>
      </c>
      <c r="E163" s="74" t="s">
        <v>757</v>
      </c>
      <c r="F163" s="33" t="s">
        <v>461</v>
      </c>
      <c r="G163" s="33" t="s">
        <v>559</v>
      </c>
      <c r="H163" s="66" t="str">
        <f>IF(P163="","",VLOOKUP(S163,不良中英對比!$M$2:$N$14,2,0))</f>
        <v>Black</v>
      </c>
      <c r="I163" s="33" t="s">
        <v>511</v>
      </c>
      <c r="J163" s="33" t="s">
        <v>504</v>
      </c>
      <c r="K163" s="33" t="s">
        <v>562</v>
      </c>
      <c r="L163" s="33">
        <v>7</v>
      </c>
      <c r="M163" s="81">
        <v>43568</v>
      </c>
      <c r="N163" s="33" t="s">
        <v>563</v>
      </c>
      <c r="O163" s="62">
        <v>210</v>
      </c>
      <c r="P163" s="78" t="s">
        <v>708</v>
      </c>
      <c r="Q163" s="64">
        <f t="shared" si="16"/>
        <v>70</v>
      </c>
      <c r="R163" s="65" t="b">
        <f>ISERROR(VLOOKUP(P163,P$1:P162,1,FALSE))</f>
        <v>1</v>
      </c>
      <c r="S163" s="33" t="str">
        <f t="shared" si="17"/>
        <v>M83W</v>
      </c>
      <c r="T163" s="65" t="str">
        <f t="shared" si="18"/>
        <v>CM1</v>
      </c>
      <c r="U163" s="35" t="s">
        <v>455</v>
      </c>
      <c r="V163" s="35" t="s">
        <v>455</v>
      </c>
      <c r="W163" s="36" t="s">
        <v>552</v>
      </c>
      <c r="X163" s="36" t="s">
        <v>555</v>
      </c>
      <c r="Y163" s="36" t="s">
        <v>555</v>
      </c>
      <c r="Z163" s="36" t="s">
        <v>555</v>
      </c>
      <c r="AA163" s="36" t="s">
        <v>555</v>
      </c>
      <c r="AB163" s="36" t="s">
        <v>555</v>
      </c>
      <c r="AC163" s="36" t="s">
        <v>555</v>
      </c>
      <c r="AD163" s="36" t="s">
        <v>555</v>
      </c>
      <c r="AE163" s="36" t="s">
        <v>555</v>
      </c>
      <c r="AF163" s="36" t="s">
        <v>555</v>
      </c>
      <c r="AG163" s="36" t="s">
        <v>555</v>
      </c>
      <c r="AH163" s="36" t="s">
        <v>555</v>
      </c>
      <c r="AI163" s="36" t="s">
        <v>555</v>
      </c>
      <c r="AJ163" s="36" t="s">
        <v>555</v>
      </c>
      <c r="AK163" s="36" t="s">
        <v>555</v>
      </c>
      <c r="AL163" s="36" t="s">
        <v>555</v>
      </c>
      <c r="AM163" s="36" t="s">
        <v>414</v>
      </c>
      <c r="AN163" s="36" t="s">
        <v>555</v>
      </c>
      <c r="AO163" s="36" t="s">
        <v>555</v>
      </c>
      <c r="AP163" s="36" t="s">
        <v>555</v>
      </c>
      <c r="AQ163" s="48" t="str">
        <f t="shared" si="23"/>
        <v>Fail</v>
      </c>
      <c r="AR163" s="48"/>
      <c r="AS163" s="36"/>
    </row>
    <row r="164" spans="1:45">
      <c r="A164" s="62">
        <v>162</v>
      </c>
      <c r="B164" s="80">
        <v>43572</v>
      </c>
      <c r="C164" s="80">
        <v>43574</v>
      </c>
      <c r="D164" s="33" t="s">
        <v>558</v>
      </c>
      <c r="E164" s="74" t="s">
        <v>757</v>
      </c>
      <c r="F164" s="33" t="s">
        <v>461</v>
      </c>
      <c r="G164" s="33" t="s">
        <v>559</v>
      </c>
      <c r="H164" s="66" t="str">
        <f>IF(P164="","",VLOOKUP(S164,不良中英對比!$M$2:$N$14,2,0))</f>
        <v>Black</v>
      </c>
      <c r="I164" s="33" t="s">
        <v>511</v>
      </c>
      <c r="J164" s="33" t="s">
        <v>504</v>
      </c>
      <c r="K164" s="33" t="s">
        <v>562</v>
      </c>
      <c r="L164" s="33">
        <v>7</v>
      </c>
      <c r="M164" s="81">
        <v>43568</v>
      </c>
      <c r="N164" s="33" t="s">
        <v>563</v>
      </c>
      <c r="O164" s="62">
        <v>210</v>
      </c>
      <c r="P164" s="78" t="s">
        <v>709</v>
      </c>
      <c r="Q164" s="64">
        <f t="shared" si="16"/>
        <v>70</v>
      </c>
      <c r="R164" s="65" t="b">
        <f>ISERROR(VLOOKUP(P164,P$1:P163,1,FALSE))</f>
        <v>1</v>
      </c>
      <c r="S164" s="33" t="str">
        <f t="shared" si="17"/>
        <v>M83W</v>
      </c>
      <c r="T164" s="65" t="str">
        <f t="shared" si="18"/>
        <v>CM1</v>
      </c>
      <c r="U164" s="35" t="s">
        <v>455</v>
      </c>
      <c r="V164" s="35" t="s">
        <v>455</v>
      </c>
      <c r="W164" s="36" t="s">
        <v>552</v>
      </c>
      <c r="X164" s="36" t="s">
        <v>555</v>
      </c>
      <c r="Y164" s="36" t="s">
        <v>555</v>
      </c>
      <c r="Z164" s="36" t="s">
        <v>555</v>
      </c>
      <c r="AA164" s="36" t="s">
        <v>555</v>
      </c>
      <c r="AB164" s="36" t="s">
        <v>555</v>
      </c>
      <c r="AC164" s="36" t="s">
        <v>555</v>
      </c>
      <c r="AD164" s="36" t="s">
        <v>555</v>
      </c>
      <c r="AE164" s="36" t="s">
        <v>555</v>
      </c>
      <c r="AF164" s="36" t="s">
        <v>555</v>
      </c>
      <c r="AG164" s="36" t="s">
        <v>555</v>
      </c>
      <c r="AH164" s="36" t="s">
        <v>555</v>
      </c>
      <c r="AI164" s="36" t="s">
        <v>555</v>
      </c>
      <c r="AJ164" s="36" t="s">
        <v>555</v>
      </c>
      <c r="AK164" s="36" t="s">
        <v>555</v>
      </c>
      <c r="AL164" s="36" t="s">
        <v>555</v>
      </c>
      <c r="AM164" s="36" t="s">
        <v>414</v>
      </c>
      <c r="AN164" s="36" t="s">
        <v>555</v>
      </c>
      <c r="AO164" s="36" t="s">
        <v>555</v>
      </c>
      <c r="AP164" s="36" t="s">
        <v>555</v>
      </c>
      <c r="AQ164" s="48" t="str">
        <f t="shared" si="23"/>
        <v>Fail</v>
      </c>
      <c r="AR164" s="48"/>
      <c r="AS164" s="36"/>
    </row>
    <row r="165" spans="1:45">
      <c r="A165" s="62">
        <v>163</v>
      </c>
      <c r="B165" s="80">
        <v>43572</v>
      </c>
      <c r="C165" s="80">
        <v>43574</v>
      </c>
      <c r="D165" s="33" t="s">
        <v>558</v>
      </c>
      <c r="E165" s="74" t="s">
        <v>757</v>
      </c>
      <c r="F165" s="33" t="s">
        <v>461</v>
      </c>
      <c r="G165" s="33" t="s">
        <v>559</v>
      </c>
      <c r="H165" s="66" t="str">
        <f>IF(P165="","",VLOOKUP(S165,不良中英對比!$M$2:$N$14,2,0))</f>
        <v>Black</v>
      </c>
      <c r="I165" s="33" t="s">
        <v>511</v>
      </c>
      <c r="J165" s="33" t="s">
        <v>504</v>
      </c>
      <c r="K165" s="33" t="s">
        <v>562</v>
      </c>
      <c r="L165" s="33">
        <v>7</v>
      </c>
      <c r="M165" s="81">
        <v>43568</v>
      </c>
      <c r="N165" s="33" t="s">
        <v>563</v>
      </c>
      <c r="O165" s="62">
        <v>210</v>
      </c>
      <c r="P165" s="78" t="s">
        <v>710</v>
      </c>
      <c r="Q165" s="64">
        <f t="shared" si="16"/>
        <v>70</v>
      </c>
      <c r="R165" s="65" t="b">
        <f>ISERROR(VLOOKUP(P165,P$1:P164,1,FALSE))</f>
        <v>1</v>
      </c>
      <c r="S165" s="33" t="str">
        <f t="shared" si="17"/>
        <v>M83W</v>
      </c>
      <c r="T165" s="65" t="str">
        <f t="shared" si="18"/>
        <v>CM1</v>
      </c>
      <c r="U165" s="35" t="s">
        <v>455</v>
      </c>
      <c r="V165" s="35" t="s">
        <v>455</v>
      </c>
      <c r="W165" s="36" t="s">
        <v>552</v>
      </c>
      <c r="X165" s="36" t="s">
        <v>555</v>
      </c>
      <c r="Y165" s="36" t="s">
        <v>555</v>
      </c>
      <c r="Z165" s="36" t="s">
        <v>555</v>
      </c>
      <c r="AA165" s="36" t="s">
        <v>555</v>
      </c>
      <c r="AB165" s="36" t="s">
        <v>555</v>
      </c>
      <c r="AC165" s="36" t="s">
        <v>555</v>
      </c>
      <c r="AD165" s="36" t="s">
        <v>555</v>
      </c>
      <c r="AE165" s="36" t="s">
        <v>555</v>
      </c>
      <c r="AF165" s="36" t="s">
        <v>555</v>
      </c>
      <c r="AG165" s="36" t="s">
        <v>555</v>
      </c>
      <c r="AH165" s="36" t="s">
        <v>555</v>
      </c>
      <c r="AI165" s="36" t="s">
        <v>555</v>
      </c>
      <c r="AJ165" s="36" t="s">
        <v>555</v>
      </c>
      <c r="AK165" s="36" t="s">
        <v>555</v>
      </c>
      <c r="AL165" s="36" t="s">
        <v>555</v>
      </c>
      <c r="AM165" s="36" t="s">
        <v>414</v>
      </c>
      <c r="AN165" s="36" t="s">
        <v>555</v>
      </c>
      <c r="AO165" s="36" t="s">
        <v>555</v>
      </c>
      <c r="AP165" s="36" t="s">
        <v>555</v>
      </c>
      <c r="AQ165" s="48" t="str">
        <f t="shared" si="23"/>
        <v>Fail</v>
      </c>
      <c r="AR165" s="48"/>
      <c r="AS165" s="36"/>
    </row>
    <row r="166" spans="1:45">
      <c r="A166" s="62">
        <v>164</v>
      </c>
      <c r="B166" s="80">
        <v>43572</v>
      </c>
      <c r="C166" s="80">
        <v>43574</v>
      </c>
      <c r="D166" s="33" t="s">
        <v>558</v>
      </c>
      <c r="E166" s="74" t="s">
        <v>757</v>
      </c>
      <c r="F166" s="33" t="s">
        <v>461</v>
      </c>
      <c r="G166" s="33" t="s">
        <v>559</v>
      </c>
      <c r="H166" s="66" t="str">
        <f>IF(P166="","",VLOOKUP(S166,不良中英對比!$M$2:$N$14,2,0))</f>
        <v>Black</v>
      </c>
      <c r="I166" s="33" t="s">
        <v>511</v>
      </c>
      <c r="J166" s="33" t="s">
        <v>504</v>
      </c>
      <c r="K166" s="33" t="s">
        <v>562</v>
      </c>
      <c r="L166" s="33">
        <v>7</v>
      </c>
      <c r="M166" s="81">
        <v>43568</v>
      </c>
      <c r="N166" s="33" t="s">
        <v>563</v>
      </c>
      <c r="O166" s="62">
        <v>210</v>
      </c>
      <c r="P166" s="78" t="s">
        <v>711</v>
      </c>
      <c r="Q166" s="64">
        <f t="shared" si="16"/>
        <v>70</v>
      </c>
      <c r="R166" s="65" t="b">
        <f>ISERROR(VLOOKUP(P166,P$1:P165,1,FALSE))</f>
        <v>1</v>
      </c>
      <c r="S166" s="33" t="str">
        <f t="shared" si="17"/>
        <v>M83W</v>
      </c>
      <c r="T166" s="65" t="str">
        <f t="shared" si="18"/>
        <v>CM1</v>
      </c>
      <c r="U166" s="35" t="s">
        <v>455</v>
      </c>
      <c r="V166" s="35" t="s">
        <v>455</v>
      </c>
      <c r="W166" s="36" t="s">
        <v>552</v>
      </c>
      <c r="X166" s="36" t="s">
        <v>555</v>
      </c>
      <c r="Y166" s="36" t="s">
        <v>555</v>
      </c>
      <c r="Z166" s="36" t="s">
        <v>555</v>
      </c>
      <c r="AA166" s="36" t="s">
        <v>555</v>
      </c>
      <c r="AB166" s="36" t="s">
        <v>555</v>
      </c>
      <c r="AC166" s="36" t="s">
        <v>555</v>
      </c>
      <c r="AD166" s="36" t="s">
        <v>555</v>
      </c>
      <c r="AE166" s="36" t="s">
        <v>555</v>
      </c>
      <c r="AF166" s="36" t="s">
        <v>555</v>
      </c>
      <c r="AG166" s="36" t="s">
        <v>555</v>
      </c>
      <c r="AH166" s="36" t="s">
        <v>555</v>
      </c>
      <c r="AI166" s="36" t="s">
        <v>555</v>
      </c>
      <c r="AJ166" s="36" t="s">
        <v>555</v>
      </c>
      <c r="AK166" s="36" t="s">
        <v>555</v>
      </c>
      <c r="AL166" s="36" t="s">
        <v>555</v>
      </c>
      <c r="AM166" s="36" t="s">
        <v>414</v>
      </c>
      <c r="AN166" s="36" t="s">
        <v>555</v>
      </c>
      <c r="AO166" s="36" t="s">
        <v>555</v>
      </c>
      <c r="AP166" s="36" t="s">
        <v>555</v>
      </c>
      <c r="AQ166" s="48" t="str">
        <f t="shared" si="23"/>
        <v>Fail</v>
      </c>
      <c r="AR166" s="48"/>
      <c r="AS166" s="36"/>
    </row>
    <row r="167" spans="1:45">
      <c r="A167" s="62">
        <v>165</v>
      </c>
      <c r="B167" s="80">
        <v>43572</v>
      </c>
      <c r="C167" s="80">
        <v>43574</v>
      </c>
      <c r="D167" s="33" t="s">
        <v>558</v>
      </c>
      <c r="E167" s="74" t="s">
        <v>757</v>
      </c>
      <c r="F167" s="33" t="s">
        <v>461</v>
      </c>
      <c r="G167" s="33" t="s">
        <v>559</v>
      </c>
      <c r="H167" s="66" t="str">
        <f>IF(P167="","",VLOOKUP(S167,不良中英對比!$M$2:$N$14,2,0))</f>
        <v>Black</v>
      </c>
      <c r="I167" s="33" t="s">
        <v>511</v>
      </c>
      <c r="J167" s="33" t="s">
        <v>504</v>
      </c>
      <c r="K167" s="33" t="s">
        <v>562</v>
      </c>
      <c r="L167" s="33">
        <v>7</v>
      </c>
      <c r="M167" s="81">
        <v>43568</v>
      </c>
      <c r="N167" s="33" t="s">
        <v>563</v>
      </c>
      <c r="O167" s="62">
        <v>210</v>
      </c>
      <c r="P167" s="78" t="s">
        <v>712</v>
      </c>
      <c r="Q167" s="64">
        <f t="shared" si="16"/>
        <v>70</v>
      </c>
      <c r="R167" s="65" t="b">
        <f>ISERROR(VLOOKUP(P167,P$1:P166,1,FALSE))</f>
        <v>1</v>
      </c>
      <c r="S167" s="33" t="str">
        <f t="shared" si="17"/>
        <v>M83W</v>
      </c>
      <c r="T167" s="65" t="str">
        <f t="shared" si="18"/>
        <v>CM1</v>
      </c>
      <c r="U167" s="35" t="s">
        <v>455</v>
      </c>
      <c r="V167" s="35" t="s">
        <v>14</v>
      </c>
      <c r="W167" s="36" t="s">
        <v>554</v>
      </c>
      <c r="X167" s="36" t="s">
        <v>554</v>
      </c>
      <c r="Y167" s="36" t="s">
        <v>555</v>
      </c>
      <c r="Z167" s="36" t="s">
        <v>555</v>
      </c>
      <c r="AA167" s="36" t="s">
        <v>555</v>
      </c>
      <c r="AB167" s="36" t="s">
        <v>555</v>
      </c>
      <c r="AC167" s="36" t="s">
        <v>555</v>
      </c>
      <c r="AD167" s="36" t="s">
        <v>555</v>
      </c>
      <c r="AE167" s="36" t="s">
        <v>555</v>
      </c>
      <c r="AF167" s="36" t="s">
        <v>555</v>
      </c>
      <c r="AG167" s="36" t="s">
        <v>555</v>
      </c>
      <c r="AH167" s="36" t="s">
        <v>555</v>
      </c>
      <c r="AI167" s="36" t="s">
        <v>555</v>
      </c>
      <c r="AJ167" s="36" t="s">
        <v>555</v>
      </c>
      <c r="AK167" s="36" t="s">
        <v>555</v>
      </c>
      <c r="AL167" s="36" t="s">
        <v>555</v>
      </c>
      <c r="AM167" s="36" t="s">
        <v>414</v>
      </c>
      <c r="AN167" s="36" t="s">
        <v>555</v>
      </c>
      <c r="AO167" s="36" t="s">
        <v>555</v>
      </c>
      <c r="AP167" s="36" t="s">
        <v>555</v>
      </c>
      <c r="AQ167" s="48" t="str">
        <f t="shared" si="23"/>
        <v>Fail</v>
      </c>
      <c r="AR167" s="48"/>
      <c r="AS167" s="36"/>
    </row>
    <row r="168" spans="1:45">
      <c r="A168" s="62">
        <v>166</v>
      </c>
      <c r="B168" s="80">
        <v>43572</v>
      </c>
      <c r="C168" s="80">
        <v>43574</v>
      </c>
      <c r="D168" s="33" t="s">
        <v>558</v>
      </c>
      <c r="E168" s="74" t="s">
        <v>757</v>
      </c>
      <c r="F168" s="33" t="s">
        <v>461</v>
      </c>
      <c r="G168" s="33" t="s">
        <v>559</v>
      </c>
      <c r="H168" s="66" t="str">
        <f>IF(P168="","",VLOOKUP(S168,不良中英對比!$M$2:$N$14,2,0))</f>
        <v>Black</v>
      </c>
      <c r="I168" s="33" t="s">
        <v>511</v>
      </c>
      <c r="J168" s="33" t="s">
        <v>504</v>
      </c>
      <c r="K168" s="33" t="s">
        <v>562</v>
      </c>
      <c r="L168" s="33">
        <v>7</v>
      </c>
      <c r="M168" s="81">
        <v>43568</v>
      </c>
      <c r="N168" s="33" t="s">
        <v>563</v>
      </c>
      <c r="O168" s="62">
        <v>210</v>
      </c>
      <c r="P168" s="78" t="s">
        <v>713</v>
      </c>
      <c r="Q168" s="64">
        <f t="shared" si="16"/>
        <v>70</v>
      </c>
      <c r="R168" s="65" t="b">
        <f>ISERROR(VLOOKUP(P168,P$1:P167,1,FALSE))</f>
        <v>1</v>
      </c>
      <c r="S168" s="33" t="str">
        <f t="shared" si="17"/>
        <v>M83W</v>
      </c>
      <c r="T168" s="65" t="str">
        <f t="shared" si="18"/>
        <v>CM1</v>
      </c>
      <c r="U168" s="35" t="s">
        <v>455</v>
      </c>
      <c r="V168" s="35" t="s">
        <v>455</v>
      </c>
      <c r="W168" s="36" t="s">
        <v>552</v>
      </c>
      <c r="X168" s="36" t="s">
        <v>555</v>
      </c>
      <c r="Y168" s="36" t="s">
        <v>555</v>
      </c>
      <c r="Z168" s="36" t="s">
        <v>555</v>
      </c>
      <c r="AA168" s="36" t="s">
        <v>555</v>
      </c>
      <c r="AB168" s="36" t="s">
        <v>555</v>
      </c>
      <c r="AC168" s="36" t="s">
        <v>555</v>
      </c>
      <c r="AD168" s="36" t="s">
        <v>555</v>
      </c>
      <c r="AE168" s="36" t="s">
        <v>555</v>
      </c>
      <c r="AF168" s="36" t="s">
        <v>555</v>
      </c>
      <c r="AG168" s="36" t="s">
        <v>555</v>
      </c>
      <c r="AH168" s="36" t="s">
        <v>555</v>
      </c>
      <c r="AI168" s="36" t="s">
        <v>555</v>
      </c>
      <c r="AJ168" s="36" t="s">
        <v>555</v>
      </c>
      <c r="AK168" s="36" t="s">
        <v>555</v>
      </c>
      <c r="AL168" s="36" t="s">
        <v>555</v>
      </c>
      <c r="AM168" s="36" t="s">
        <v>414</v>
      </c>
      <c r="AN168" s="36" t="s">
        <v>555</v>
      </c>
      <c r="AO168" s="36" t="s">
        <v>555</v>
      </c>
      <c r="AP168" s="36" t="s">
        <v>555</v>
      </c>
      <c r="AQ168" s="48" t="str">
        <f t="shared" si="23"/>
        <v>Fail</v>
      </c>
      <c r="AR168" s="48"/>
      <c r="AS168" s="36"/>
    </row>
    <row r="169" spans="1:45">
      <c r="A169" s="62">
        <v>167</v>
      </c>
      <c r="B169" s="80">
        <v>43572</v>
      </c>
      <c r="C169" s="80">
        <v>43574</v>
      </c>
      <c r="D169" s="33" t="s">
        <v>558</v>
      </c>
      <c r="E169" s="74" t="s">
        <v>757</v>
      </c>
      <c r="F169" s="33" t="s">
        <v>461</v>
      </c>
      <c r="G169" s="33" t="s">
        <v>559</v>
      </c>
      <c r="H169" s="66" t="str">
        <f>IF(P169="","",VLOOKUP(S169,不良中英對比!$M$2:$N$14,2,0))</f>
        <v>Black</v>
      </c>
      <c r="I169" s="33" t="s">
        <v>511</v>
      </c>
      <c r="J169" s="33" t="s">
        <v>504</v>
      </c>
      <c r="K169" s="33" t="s">
        <v>562</v>
      </c>
      <c r="L169" s="33">
        <v>7</v>
      </c>
      <c r="M169" s="81">
        <v>43568</v>
      </c>
      <c r="N169" s="33" t="s">
        <v>563</v>
      </c>
      <c r="O169" s="62">
        <v>210</v>
      </c>
      <c r="P169" s="78" t="s">
        <v>714</v>
      </c>
      <c r="Q169" s="64">
        <f t="shared" si="16"/>
        <v>70</v>
      </c>
      <c r="R169" s="65" t="b">
        <f>ISERROR(VLOOKUP(P169,P$1:P168,1,FALSE))</f>
        <v>1</v>
      </c>
      <c r="S169" s="33" t="str">
        <f t="shared" si="17"/>
        <v>M83W</v>
      </c>
      <c r="T169" s="65" t="str">
        <f t="shared" si="18"/>
        <v>CM1</v>
      </c>
      <c r="U169" s="35" t="s">
        <v>455</v>
      </c>
      <c r="V169" s="35" t="s">
        <v>14</v>
      </c>
      <c r="W169" s="36" t="s">
        <v>554</v>
      </c>
      <c r="X169" s="36" t="s">
        <v>554</v>
      </c>
      <c r="Y169" s="36" t="s">
        <v>555</v>
      </c>
      <c r="Z169" s="36" t="s">
        <v>555</v>
      </c>
      <c r="AA169" s="36" t="s">
        <v>555</v>
      </c>
      <c r="AB169" s="36" t="s">
        <v>555</v>
      </c>
      <c r="AC169" s="36" t="s">
        <v>555</v>
      </c>
      <c r="AD169" s="36" t="s">
        <v>555</v>
      </c>
      <c r="AE169" s="36" t="s">
        <v>555</v>
      </c>
      <c r="AF169" s="36" t="s">
        <v>555</v>
      </c>
      <c r="AG169" s="36" t="s">
        <v>555</v>
      </c>
      <c r="AH169" s="36" t="s">
        <v>555</v>
      </c>
      <c r="AI169" s="36" t="s">
        <v>555</v>
      </c>
      <c r="AJ169" s="36" t="s">
        <v>555</v>
      </c>
      <c r="AK169" s="36" t="s">
        <v>555</v>
      </c>
      <c r="AL169" s="36" t="s">
        <v>555</v>
      </c>
      <c r="AM169" s="36" t="s">
        <v>414</v>
      </c>
      <c r="AN169" s="36" t="s">
        <v>555</v>
      </c>
      <c r="AO169" s="36" t="s">
        <v>555</v>
      </c>
      <c r="AP169" s="36" t="s">
        <v>555</v>
      </c>
      <c r="AQ169" s="48" t="str">
        <f t="shared" si="23"/>
        <v>Fail</v>
      </c>
      <c r="AR169" s="48"/>
      <c r="AS169" s="36"/>
    </row>
    <row r="170" spans="1:45">
      <c r="A170" s="62">
        <v>168</v>
      </c>
      <c r="B170" s="80">
        <v>43572</v>
      </c>
      <c r="C170" s="80">
        <v>43574</v>
      </c>
      <c r="D170" s="33" t="s">
        <v>558</v>
      </c>
      <c r="E170" s="74" t="s">
        <v>757</v>
      </c>
      <c r="F170" s="33" t="s">
        <v>461</v>
      </c>
      <c r="G170" s="33" t="s">
        <v>559</v>
      </c>
      <c r="H170" s="66" t="str">
        <f>IF(P170="","",VLOOKUP(S170,不良中英對比!$M$2:$N$14,2,0))</f>
        <v>Black</v>
      </c>
      <c r="I170" s="33" t="s">
        <v>511</v>
      </c>
      <c r="J170" s="33" t="s">
        <v>504</v>
      </c>
      <c r="K170" s="33" t="s">
        <v>562</v>
      </c>
      <c r="L170" s="33">
        <v>7</v>
      </c>
      <c r="M170" s="81">
        <v>43568</v>
      </c>
      <c r="N170" s="33" t="s">
        <v>563</v>
      </c>
      <c r="O170" s="62">
        <v>210</v>
      </c>
      <c r="P170" s="78" t="s">
        <v>715</v>
      </c>
      <c r="Q170" s="64">
        <f t="shared" si="16"/>
        <v>70</v>
      </c>
      <c r="R170" s="65" t="b">
        <f>ISERROR(VLOOKUP(P170,P$1:P169,1,FALSE))</f>
        <v>1</v>
      </c>
      <c r="S170" s="33" t="str">
        <f t="shared" si="17"/>
        <v>M83W</v>
      </c>
      <c r="T170" s="65" t="str">
        <f t="shared" si="18"/>
        <v>CM1</v>
      </c>
      <c r="U170" s="35" t="s">
        <v>455</v>
      </c>
      <c r="V170" s="35" t="s">
        <v>455</v>
      </c>
      <c r="W170" s="36" t="s">
        <v>552</v>
      </c>
      <c r="X170" s="36" t="s">
        <v>555</v>
      </c>
      <c r="Y170" s="36" t="s">
        <v>555</v>
      </c>
      <c r="Z170" s="36" t="s">
        <v>555</v>
      </c>
      <c r="AA170" s="36" t="s">
        <v>555</v>
      </c>
      <c r="AB170" s="36" t="s">
        <v>555</v>
      </c>
      <c r="AC170" s="36" t="s">
        <v>555</v>
      </c>
      <c r="AD170" s="36" t="s">
        <v>555</v>
      </c>
      <c r="AE170" s="36" t="s">
        <v>555</v>
      </c>
      <c r="AF170" s="36" t="s">
        <v>555</v>
      </c>
      <c r="AG170" s="36" t="s">
        <v>555</v>
      </c>
      <c r="AH170" s="36" t="s">
        <v>555</v>
      </c>
      <c r="AI170" s="36" t="s">
        <v>555</v>
      </c>
      <c r="AJ170" s="36" t="s">
        <v>555</v>
      </c>
      <c r="AK170" s="36" t="s">
        <v>555</v>
      </c>
      <c r="AL170" s="36" t="s">
        <v>555</v>
      </c>
      <c r="AM170" s="36" t="s">
        <v>414</v>
      </c>
      <c r="AN170" s="36" t="s">
        <v>555</v>
      </c>
      <c r="AO170" s="36" t="s">
        <v>555</v>
      </c>
      <c r="AP170" s="36" t="s">
        <v>555</v>
      </c>
      <c r="AQ170" s="48" t="str">
        <f t="shared" si="23"/>
        <v>Fail</v>
      </c>
      <c r="AR170" s="48"/>
      <c r="AS170" s="36"/>
    </row>
    <row r="171" spans="1:45">
      <c r="A171" s="62">
        <v>169</v>
      </c>
      <c r="B171" s="80">
        <v>43572</v>
      </c>
      <c r="C171" s="80">
        <v>43574</v>
      </c>
      <c r="D171" s="33" t="s">
        <v>558</v>
      </c>
      <c r="E171" s="74" t="s">
        <v>757</v>
      </c>
      <c r="F171" s="33" t="s">
        <v>461</v>
      </c>
      <c r="G171" s="33" t="s">
        <v>559</v>
      </c>
      <c r="H171" s="66" t="str">
        <f>IF(P171="","",VLOOKUP(S171,不良中英對比!$M$2:$N$14,2,0))</f>
        <v>Black</v>
      </c>
      <c r="I171" s="33" t="s">
        <v>511</v>
      </c>
      <c r="J171" s="33" t="s">
        <v>504</v>
      </c>
      <c r="K171" s="33" t="s">
        <v>562</v>
      </c>
      <c r="L171" s="33">
        <v>7</v>
      </c>
      <c r="M171" s="81">
        <v>43568</v>
      </c>
      <c r="N171" s="33" t="s">
        <v>563</v>
      </c>
      <c r="O171" s="62">
        <v>210</v>
      </c>
      <c r="P171" s="78" t="s">
        <v>716</v>
      </c>
      <c r="Q171" s="64">
        <f t="shared" si="16"/>
        <v>70</v>
      </c>
      <c r="R171" s="65" t="b">
        <f>ISERROR(VLOOKUP(P171,P$1:P170,1,FALSE))</f>
        <v>1</v>
      </c>
      <c r="S171" s="33" t="str">
        <f t="shared" si="17"/>
        <v>M83W</v>
      </c>
      <c r="T171" s="65" t="str">
        <f t="shared" si="18"/>
        <v>CM1</v>
      </c>
      <c r="U171" s="35" t="s">
        <v>455</v>
      </c>
      <c r="V171" s="35" t="s">
        <v>455</v>
      </c>
      <c r="W171" s="36" t="s">
        <v>552</v>
      </c>
      <c r="X171" s="36" t="s">
        <v>555</v>
      </c>
      <c r="Y171" s="36" t="s">
        <v>555</v>
      </c>
      <c r="Z171" s="36" t="s">
        <v>555</v>
      </c>
      <c r="AA171" s="36" t="s">
        <v>555</v>
      </c>
      <c r="AB171" s="36" t="s">
        <v>555</v>
      </c>
      <c r="AC171" s="36" t="s">
        <v>555</v>
      </c>
      <c r="AD171" s="36" t="s">
        <v>555</v>
      </c>
      <c r="AE171" s="36" t="s">
        <v>555</v>
      </c>
      <c r="AF171" s="36" t="s">
        <v>555</v>
      </c>
      <c r="AG171" s="36" t="s">
        <v>555</v>
      </c>
      <c r="AH171" s="36" t="s">
        <v>555</v>
      </c>
      <c r="AI171" s="36" t="s">
        <v>555</v>
      </c>
      <c r="AJ171" s="36" t="s">
        <v>555</v>
      </c>
      <c r="AK171" s="36" t="s">
        <v>555</v>
      </c>
      <c r="AL171" s="36" t="s">
        <v>555</v>
      </c>
      <c r="AM171" s="36" t="s">
        <v>414</v>
      </c>
      <c r="AN171" s="36" t="s">
        <v>555</v>
      </c>
      <c r="AO171" s="36" t="s">
        <v>555</v>
      </c>
      <c r="AP171" s="36" t="s">
        <v>555</v>
      </c>
      <c r="AQ171" s="48" t="str">
        <f t="shared" si="23"/>
        <v>Fail</v>
      </c>
      <c r="AR171" s="48"/>
      <c r="AS171" s="36"/>
    </row>
    <row r="172" spans="1:45">
      <c r="A172" s="62">
        <v>170</v>
      </c>
      <c r="B172" s="80">
        <v>43572</v>
      </c>
      <c r="C172" s="80">
        <v>43574</v>
      </c>
      <c r="D172" s="33" t="s">
        <v>558</v>
      </c>
      <c r="E172" s="74" t="s">
        <v>757</v>
      </c>
      <c r="F172" s="33" t="s">
        <v>461</v>
      </c>
      <c r="G172" s="33" t="s">
        <v>559</v>
      </c>
      <c r="H172" s="66" t="str">
        <f>IF(P172="","",VLOOKUP(S172,不良中英對比!$M$2:$N$14,2,0))</f>
        <v>Black</v>
      </c>
      <c r="I172" s="33" t="s">
        <v>511</v>
      </c>
      <c r="J172" s="33" t="s">
        <v>504</v>
      </c>
      <c r="K172" s="33" t="s">
        <v>562</v>
      </c>
      <c r="L172" s="33">
        <v>7</v>
      </c>
      <c r="M172" s="81">
        <v>43568</v>
      </c>
      <c r="N172" s="33" t="s">
        <v>563</v>
      </c>
      <c r="O172" s="62">
        <v>210</v>
      </c>
      <c r="P172" s="78" t="s">
        <v>717</v>
      </c>
      <c r="Q172" s="64">
        <f t="shared" si="16"/>
        <v>70</v>
      </c>
      <c r="R172" s="65" t="b">
        <f>ISERROR(VLOOKUP(P172,P$1:P171,1,FALSE))</f>
        <v>1</v>
      </c>
      <c r="S172" s="33" t="str">
        <f t="shared" si="17"/>
        <v>M83W</v>
      </c>
      <c r="T172" s="65" t="str">
        <f t="shared" si="18"/>
        <v>CM1</v>
      </c>
      <c r="U172" s="35" t="s">
        <v>455</v>
      </c>
      <c r="V172" s="35" t="s">
        <v>455</v>
      </c>
      <c r="W172" s="36" t="s">
        <v>552</v>
      </c>
      <c r="X172" s="36" t="s">
        <v>555</v>
      </c>
      <c r="Y172" s="36" t="s">
        <v>555</v>
      </c>
      <c r="Z172" s="36" t="s">
        <v>555</v>
      </c>
      <c r="AA172" s="36" t="s">
        <v>555</v>
      </c>
      <c r="AB172" s="36" t="s">
        <v>555</v>
      </c>
      <c r="AC172" s="36" t="s">
        <v>555</v>
      </c>
      <c r="AD172" s="36" t="s">
        <v>555</v>
      </c>
      <c r="AE172" s="36" t="s">
        <v>555</v>
      </c>
      <c r="AF172" s="36" t="s">
        <v>555</v>
      </c>
      <c r="AG172" s="36" t="s">
        <v>555</v>
      </c>
      <c r="AH172" s="36" t="s">
        <v>555</v>
      </c>
      <c r="AI172" s="36" t="s">
        <v>555</v>
      </c>
      <c r="AJ172" s="36" t="s">
        <v>555</v>
      </c>
      <c r="AK172" s="36" t="s">
        <v>555</v>
      </c>
      <c r="AL172" s="36" t="s">
        <v>555</v>
      </c>
      <c r="AM172" s="36" t="s">
        <v>414</v>
      </c>
      <c r="AN172" s="36" t="s">
        <v>555</v>
      </c>
      <c r="AO172" s="36" t="s">
        <v>555</v>
      </c>
      <c r="AP172" s="36" t="s">
        <v>555</v>
      </c>
      <c r="AQ172" s="48" t="str">
        <f t="shared" si="23"/>
        <v>Fail</v>
      </c>
      <c r="AR172" s="48"/>
      <c r="AS172" s="36"/>
    </row>
    <row r="173" spans="1:45">
      <c r="A173" s="62">
        <v>171</v>
      </c>
      <c r="B173" s="80">
        <v>43572</v>
      </c>
      <c r="C173" s="80">
        <v>43574</v>
      </c>
      <c r="D173" s="33" t="s">
        <v>558</v>
      </c>
      <c r="E173" s="74" t="s">
        <v>757</v>
      </c>
      <c r="F173" s="33" t="s">
        <v>461</v>
      </c>
      <c r="G173" s="33" t="s">
        <v>559</v>
      </c>
      <c r="H173" s="66" t="str">
        <f>IF(P173="","",VLOOKUP(S173,不良中英對比!$M$2:$N$14,2,0))</f>
        <v>Black</v>
      </c>
      <c r="I173" s="33" t="s">
        <v>511</v>
      </c>
      <c r="J173" s="33" t="s">
        <v>504</v>
      </c>
      <c r="K173" s="33" t="s">
        <v>562</v>
      </c>
      <c r="L173" s="33">
        <v>7</v>
      </c>
      <c r="M173" s="81">
        <v>43568</v>
      </c>
      <c r="N173" s="33" t="s">
        <v>563</v>
      </c>
      <c r="O173" s="62">
        <v>210</v>
      </c>
      <c r="P173" s="78" t="s">
        <v>718</v>
      </c>
      <c r="Q173" s="64">
        <f t="shared" si="16"/>
        <v>70</v>
      </c>
      <c r="R173" s="65" t="b">
        <f>ISERROR(VLOOKUP(P173,P$1:P172,1,FALSE))</f>
        <v>1</v>
      </c>
      <c r="S173" s="33" t="str">
        <f t="shared" si="17"/>
        <v>M83W</v>
      </c>
      <c r="T173" s="65" t="str">
        <f t="shared" si="18"/>
        <v>CM1</v>
      </c>
      <c r="U173" s="35" t="s">
        <v>455</v>
      </c>
      <c r="V173" s="35" t="s">
        <v>455</v>
      </c>
      <c r="W173" s="36" t="s">
        <v>552</v>
      </c>
      <c r="X173" s="36" t="s">
        <v>555</v>
      </c>
      <c r="Y173" s="36" t="s">
        <v>555</v>
      </c>
      <c r="Z173" s="36" t="s">
        <v>555</v>
      </c>
      <c r="AA173" s="36" t="s">
        <v>555</v>
      </c>
      <c r="AB173" s="36" t="s">
        <v>555</v>
      </c>
      <c r="AC173" s="36" t="s">
        <v>555</v>
      </c>
      <c r="AD173" s="36" t="s">
        <v>555</v>
      </c>
      <c r="AE173" s="36" t="s">
        <v>555</v>
      </c>
      <c r="AF173" s="36" t="s">
        <v>555</v>
      </c>
      <c r="AG173" s="36" t="s">
        <v>555</v>
      </c>
      <c r="AH173" s="36" t="s">
        <v>555</v>
      </c>
      <c r="AI173" s="36" t="s">
        <v>555</v>
      </c>
      <c r="AJ173" s="36" t="s">
        <v>555</v>
      </c>
      <c r="AK173" s="36" t="s">
        <v>555</v>
      </c>
      <c r="AL173" s="36" t="s">
        <v>555</v>
      </c>
      <c r="AM173" s="36" t="s">
        <v>414</v>
      </c>
      <c r="AN173" s="36" t="s">
        <v>555</v>
      </c>
      <c r="AO173" s="36" t="s">
        <v>555</v>
      </c>
      <c r="AP173" s="36" t="s">
        <v>555</v>
      </c>
      <c r="AQ173" s="48" t="str">
        <f t="shared" si="23"/>
        <v>Fail</v>
      </c>
      <c r="AR173" s="48"/>
      <c r="AS173" s="36"/>
    </row>
    <row r="174" spans="1:45">
      <c r="A174" s="62">
        <v>172</v>
      </c>
      <c r="B174" s="80">
        <v>43572</v>
      </c>
      <c r="C174" s="80">
        <v>43574</v>
      </c>
      <c r="D174" s="33" t="s">
        <v>558</v>
      </c>
      <c r="E174" s="74" t="s">
        <v>757</v>
      </c>
      <c r="F174" s="33" t="s">
        <v>461</v>
      </c>
      <c r="G174" s="33" t="s">
        <v>559</v>
      </c>
      <c r="H174" s="66" t="str">
        <f>IF(P174="","",VLOOKUP(S174,不良中英對比!$M$2:$N$14,2,0))</f>
        <v>Black</v>
      </c>
      <c r="I174" s="33" t="s">
        <v>511</v>
      </c>
      <c r="J174" s="33" t="s">
        <v>504</v>
      </c>
      <c r="K174" s="33" t="s">
        <v>562</v>
      </c>
      <c r="L174" s="33">
        <v>7</v>
      </c>
      <c r="M174" s="81">
        <v>43568</v>
      </c>
      <c r="N174" s="33" t="s">
        <v>563</v>
      </c>
      <c r="O174" s="62">
        <v>210</v>
      </c>
      <c r="P174" s="78" t="s">
        <v>719</v>
      </c>
      <c r="Q174" s="64">
        <f t="shared" ref="Q174:Q212" si="24">IF(LEN(P174)=0,0,IF(LEN(P174)=70,70,FALSE))</f>
        <v>70</v>
      </c>
      <c r="R174" s="65" t="b">
        <f>ISERROR(VLOOKUP(P174,P$1:P173,1,FALSE))</f>
        <v>1</v>
      </c>
      <c r="S174" s="33" t="str">
        <f t="shared" ref="S174:S212" si="25">MID(P174,12,4)</f>
        <v>M83W</v>
      </c>
      <c r="T174" s="65" t="str">
        <f t="shared" ref="T174:T212" si="26">IF(MID(P174,18,3)="","",IF(MID(P174,18,3)=N174,MID(P174,18,3),"掃錯啦"))</f>
        <v>CM1</v>
      </c>
      <c r="U174" s="35" t="s">
        <v>455</v>
      </c>
      <c r="V174" s="35" t="s">
        <v>455</v>
      </c>
      <c r="W174" s="36" t="s">
        <v>552</v>
      </c>
      <c r="X174" s="36" t="s">
        <v>555</v>
      </c>
      <c r="Y174" s="36" t="s">
        <v>555</v>
      </c>
      <c r="Z174" s="36" t="s">
        <v>555</v>
      </c>
      <c r="AA174" s="36" t="s">
        <v>555</v>
      </c>
      <c r="AB174" s="36" t="s">
        <v>555</v>
      </c>
      <c r="AC174" s="36" t="s">
        <v>555</v>
      </c>
      <c r="AD174" s="36" t="s">
        <v>555</v>
      </c>
      <c r="AE174" s="36" t="s">
        <v>555</v>
      </c>
      <c r="AF174" s="36" t="s">
        <v>555</v>
      </c>
      <c r="AG174" s="36" t="s">
        <v>555</v>
      </c>
      <c r="AH174" s="36" t="s">
        <v>555</v>
      </c>
      <c r="AI174" s="36" t="s">
        <v>555</v>
      </c>
      <c r="AJ174" s="36" t="s">
        <v>555</v>
      </c>
      <c r="AK174" s="36" t="s">
        <v>555</v>
      </c>
      <c r="AL174" s="36" t="s">
        <v>555</v>
      </c>
      <c r="AM174" s="36" t="s">
        <v>414</v>
      </c>
      <c r="AN174" s="36" t="s">
        <v>555</v>
      </c>
      <c r="AO174" s="36" t="s">
        <v>555</v>
      </c>
      <c r="AP174" s="36" t="s">
        <v>555</v>
      </c>
      <c r="AQ174" s="48" t="str">
        <f t="shared" si="23"/>
        <v>Fail</v>
      </c>
      <c r="AR174" s="48"/>
      <c r="AS174" s="36"/>
    </row>
    <row r="175" spans="1:45">
      <c r="A175" s="62">
        <v>173</v>
      </c>
      <c r="B175" s="80">
        <v>43572</v>
      </c>
      <c r="C175" s="80">
        <v>43574</v>
      </c>
      <c r="D175" s="33" t="s">
        <v>558</v>
      </c>
      <c r="E175" s="74" t="s">
        <v>757</v>
      </c>
      <c r="F175" s="33" t="s">
        <v>461</v>
      </c>
      <c r="G175" s="33" t="s">
        <v>559</v>
      </c>
      <c r="H175" s="66" t="str">
        <f>IF(P175="","",VLOOKUP(S175,不良中英對比!$M$2:$N$14,2,0))</f>
        <v>Black</v>
      </c>
      <c r="I175" s="33" t="s">
        <v>511</v>
      </c>
      <c r="J175" s="33" t="s">
        <v>504</v>
      </c>
      <c r="K175" s="33" t="s">
        <v>562</v>
      </c>
      <c r="L175" s="33">
        <v>7</v>
      </c>
      <c r="M175" s="81">
        <v>43568</v>
      </c>
      <c r="N175" s="33" t="s">
        <v>563</v>
      </c>
      <c r="O175" s="62">
        <v>210</v>
      </c>
      <c r="P175" s="78" t="s">
        <v>720</v>
      </c>
      <c r="Q175" s="64">
        <f t="shared" si="24"/>
        <v>70</v>
      </c>
      <c r="R175" s="65" t="b">
        <f>ISERROR(VLOOKUP(P175,P$1:P174,1,FALSE))</f>
        <v>1</v>
      </c>
      <c r="S175" s="33" t="str">
        <f t="shared" si="25"/>
        <v>M83W</v>
      </c>
      <c r="T175" s="65" t="str">
        <f t="shared" si="26"/>
        <v>CM1</v>
      </c>
      <c r="U175" s="35" t="s">
        <v>455</v>
      </c>
      <c r="V175" s="35" t="s">
        <v>14</v>
      </c>
      <c r="W175" s="36" t="s">
        <v>554</v>
      </c>
      <c r="X175" s="36" t="s">
        <v>554</v>
      </c>
      <c r="Y175" s="36" t="s">
        <v>555</v>
      </c>
      <c r="Z175" s="36" t="s">
        <v>555</v>
      </c>
      <c r="AA175" s="36" t="s">
        <v>555</v>
      </c>
      <c r="AB175" s="36" t="s">
        <v>555</v>
      </c>
      <c r="AC175" s="36" t="s">
        <v>555</v>
      </c>
      <c r="AD175" s="36" t="s">
        <v>555</v>
      </c>
      <c r="AE175" s="36" t="s">
        <v>555</v>
      </c>
      <c r="AF175" s="36" t="s">
        <v>555</v>
      </c>
      <c r="AG175" s="36" t="s">
        <v>555</v>
      </c>
      <c r="AH175" s="36" t="s">
        <v>555</v>
      </c>
      <c r="AI175" s="36" t="s">
        <v>555</v>
      </c>
      <c r="AJ175" s="36" t="s">
        <v>555</v>
      </c>
      <c r="AK175" s="36" t="s">
        <v>555</v>
      </c>
      <c r="AL175" s="36" t="s">
        <v>555</v>
      </c>
      <c r="AM175" s="36" t="s">
        <v>414</v>
      </c>
      <c r="AN175" s="36" t="s">
        <v>555</v>
      </c>
      <c r="AO175" s="36" t="s">
        <v>555</v>
      </c>
      <c r="AP175" s="36" t="s">
        <v>555</v>
      </c>
      <c r="AQ175" s="48" t="str">
        <f t="shared" si="23"/>
        <v>Fail</v>
      </c>
      <c r="AR175" s="48"/>
      <c r="AS175" s="36"/>
    </row>
    <row r="176" spans="1:45">
      <c r="A176" s="62">
        <v>174</v>
      </c>
      <c r="B176" s="80">
        <v>43572</v>
      </c>
      <c r="C176" s="80">
        <v>43574</v>
      </c>
      <c r="D176" s="33" t="s">
        <v>558</v>
      </c>
      <c r="E176" s="74" t="s">
        <v>757</v>
      </c>
      <c r="F176" s="33" t="s">
        <v>461</v>
      </c>
      <c r="G176" s="33" t="s">
        <v>559</v>
      </c>
      <c r="H176" s="66" t="str">
        <f>IF(P176="","",VLOOKUP(S176,不良中英對比!$M$2:$N$14,2,0))</f>
        <v>Black</v>
      </c>
      <c r="I176" s="33" t="s">
        <v>511</v>
      </c>
      <c r="J176" s="33" t="s">
        <v>504</v>
      </c>
      <c r="K176" s="33" t="s">
        <v>562</v>
      </c>
      <c r="L176" s="33">
        <v>7</v>
      </c>
      <c r="M176" s="81">
        <v>43568</v>
      </c>
      <c r="N176" s="33" t="s">
        <v>563</v>
      </c>
      <c r="O176" s="62">
        <v>210</v>
      </c>
      <c r="P176" s="78" t="s">
        <v>721</v>
      </c>
      <c r="Q176" s="64">
        <f t="shared" si="24"/>
        <v>70</v>
      </c>
      <c r="R176" s="65" t="b">
        <f>ISERROR(VLOOKUP(P176,P$1:P175,1,FALSE))</f>
        <v>1</v>
      </c>
      <c r="S176" s="33" t="str">
        <f t="shared" si="25"/>
        <v>M83W</v>
      </c>
      <c r="T176" s="65" t="str">
        <f t="shared" si="26"/>
        <v>CM1</v>
      </c>
      <c r="U176" s="35" t="s">
        <v>455</v>
      </c>
      <c r="V176" s="35" t="s">
        <v>14</v>
      </c>
      <c r="W176" s="36" t="s">
        <v>554</v>
      </c>
      <c r="X176" s="36" t="s">
        <v>554</v>
      </c>
      <c r="Y176" s="36" t="s">
        <v>555</v>
      </c>
      <c r="Z176" s="36" t="s">
        <v>555</v>
      </c>
      <c r="AA176" s="36" t="s">
        <v>555</v>
      </c>
      <c r="AB176" s="36" t="s">
        <v>555</v>
      </c>
      <c r="AC176" s="36" t="s">
        <v>555</v>
      </c>
      <c r="AD176" s="36" t="s">
        <v>555</v>
      </c>
      <c r="AE176" s="36" t="s">
        <v>555</v>
      </c>
      <c r="AF176" s="36" t="s">
        <v>555</v>
      </c>
      <c r="AG176" s="36" t="s">
        <v>555</v>
      </c>
      <c r="AH176" s="36" t="s">
        <v>555</v>
      </c>
      <c r="AI176" s="36" t="s">
        <v>555</v>
      </c>
      <c r="AJ176" s="36" t="s">
        <v>555</v>
      </c>
      <c r="AK176" s="36" t="s">
        <v>555</v>
      </c>
      <c r="AL176" s="36" t="s">
        <v>555</v>
      </c>
      <c r="AM176" s="36" t="s">
        <v>414</v>
      </c>
      <c r="AN176" s="36" t="s">
        <v>555</v>
      </c>
      <c r="AO176" s="36" t="s">
        <v>555</v>
      </c>
      <c r="AP176" s="36" t="s">
        <v>555</v>
      </c>
      <c r="AQ176" s="48" t="str">
        <f t="shared" si="23"/>
        <v>Fail</v>
      </c>
      <c r="AR176" s="48"/>
      <c r="AS176" s="36"/>
    </row>
    <row r="177" spans="1:45">
      <c r="A177" s="62">
        <v>175</v>
      </c>
      <c r="B177" s="80">
        <v>43572</v>
      </c>
      <c r="C177" s="80">
        <v>43574</v>
      </c>
      <c r="D177" s="33" t="s">
        <v>558</v>
      </c>
      <c r="E177" s="74" t="s">
        <v>757</v>
      </c>
      <c r="F177" s="33" t="s">
        <v>461</v>
      </c>
      <c r="G177" s="33" t="s">
        <v>559</v>
      </c>
      <c r="H177" s="66" t="str">
        <f>IF(P177="","",VLOOKUP(S177,不良中英對比!$M$2:$N$14,2,0))</f>
        <v>Black</v>
      </c>
      <c r="I177" s="33" t="s">
        <v>511</v>
      </c>
      <c r="J177" s="33" t="s">
        <v>504</v>
      </c>
      <c r="K177" s="33" t="s">
        <v>562</v>
      </c>
      <c r="L177" s="33">
        <v>7</v>
      </c>
      <c r="M177" s="81">
        <v>43568</v>
      </c>
      <c r="N177" s="33" t="s">
        <v>563</v>
      </c>
      <c r="O177" s="62">
        <v>210</v>
      </c>
      <c r="P177" s="78" t="s">
        <v>722</v>
      </c>
      <c r="Q177" s="64">
        <f t="shared" si="24"/>
        <v>70</v>
      </c>
      <c r="R177" s="65" t="b">
        <f>ISERROR(VLOOKUP(P177,P$1:P176,1,FALSE))</f>
        <v>1</v>
      </c>
      <c r="S177" s="33" t="str">
        <f t="shared" si="25"/>
        <v>M83W</v>
      </c>
      <c r="T177" s="65" t="str">
        <f t="shared" si="26"/>
        <v>CM1</v>
      </c>
      <c r="U177" s="35" t="s">
        <v>455</v>
      </c>
      <c r="V177" s="35" t="s">
        <v>14</v>
      </c>
      <c r="W177" s="36" t="s">
        <v>554</v>
      </c>
      <c r="X177" s="36" t="s">
        <v>554</v>
      </c>
      <c r="Y177" s="36" t="s">
        <v>555</v>
      </c>
      <c r="Z177" s="36" t="s">
        <v>555</v>
      </c>
      <c r="AA177" s="36" t="s">
        <v>555</v>
      </c>
      <c r="AB177" s="36" t="s">
        <v>555</v>
      </c>
      <c r="AC177" s="36" t="s">
        <v>555</v>
      </c>
      <c r="AD177" s="36" t="s">
        <v>555</v>
      </c>
      <c r="AE177" s="36" t="s">
        <v>555</v>
      </c>
      <c r="AF177" s="36" t="s">
        <v>555</v>
      </c>
      <c r="AG177" s="36" t="s">
        <v>555</v>
      </c>
      <c r="AH177" s="36" t="s">
        <v>555</v>
      </c>
      <c r="AI177" s="36" t="s">
        <v>555</v>
      </c>
      <c r="AJ177" s="36" t="s">
        <v>555</v>
      </c>
      <c r="AK177" s="36" t="s">
        <v>555</v>
      </c>
      <c r="AL177" s="36" t="s">
        <v>555</v>
      </c>
      <c r="AM177" s="36" t="s">
        <v>414</v>
      </c>
      <c r="AN177" s="36" t="s">
        <v>555</v>
      </c>
      <c r="AO177" s="36" t="s">
        <v>555</v>
      </c>
      <c r="AP177" s="36" t="s">
        <v>555</v>
      </c>
      <c r="AQ177" s="48" t="str">
        <f t="shared" ref="AQ177:AQ205" si="27">IF(AND(W177="ok",X177="ok",Y177="ok",Z177="ok",AA177="ok",AB177="ok",AC177="ok",AD177="ok",AE177="ok",AF177="ok",AG177="ok",AH177="ok",AI177="ok",AJ177="ok",AK177="ok",AM177="ok",AL177="ok"),"Pass","Fail")</f>
        <v>Fail</v>
      </c>
      <c r="AR177" s="48"/>
      <c r="AS177" s="36"/>
    </row>
    <row r="178" spans="1:45">
      <c r="A178" s="62">
        <v>176</v>
      </c>
      <c r="B178" s="80">
        <v>43572</v>
      </c>
      <c r="C178" s="80">
        <v>43574</v>
      </c>
      <c r="D178" s="33" t="s">
        <v>558</v>
      </c>
      <c r="E178" s="74" t="s">
        <v>757</v>
      </c>
      <c r="F178" s="33" t="s">
        <v>461</v>
      </c>
      <c r="G178" s="33" t="s">
        <v>559</v>
      </c>
      <c r="H178" s="66" t="str">
        <f>IF(P178="","",VLOOKUP(S178,不良中英對比!$M$2:$N$14,2,0))</f>
        <v>Black</v>
      </c>
      <c r="I178" s="33" t="s">
        <v>511</v>
      </c>
      <c r="J178" s="33" t="s">
        <v>504</v>
      </c>
      <c r="K178" s="33" t="s">
        <v>562</v>
      </c>
      <c r="L178" s="33">
        <v>7</v>
      </c>
      <c r="M178" s="81">
        <v>43568</v>
      </c>
      <c r="N178" s="33" t="s">
        <v>563</v>
      </c>
      <c r="O178" s="62">
        <v>210</v>
      </c>
      <c r="P178" s="78" t="s">
        <v>723</v>
      </c>
      <c r="Q178" s="64">
        <f t="shared" si="24"/>
        <v>70</v>
      </c>
      <c r="R178" s="65" t="b">
        <f>ISERROR(VLOOKUP(P178,P$1:P177,1,FALSE))</f>
        <v>1</v>
      </c>
      <c r="S178" s="33" t="str">
        <f t="shared" si="25"/>
        <v>M83W</v>
      </c>
      <c r="T178" s="65" t="str">
        <f t="shared" si="26"/>
        <v>CM1</v>
      </c>
      <c r="U178" s="35" t="s">
        <v>455</v>
      </c>
      <c r="V178" s="35" t="s">
        <v>14</v>
      </c>
      <c r="W178" s="36" t="s">
        <v>554</v>
      </c>
      <c r="X178" s="36" t="s">
        <v>554</v>
      </c>
      <c r="Y178" s="36" t="s">
        <v>555</v>
      </c>
      <c r="Z178" s="36" t="s">
        <v>555</v>
      </c>
      <c r="AA178" s="36" t="s">
        <v>555</v>
      </c>
      <c r="AB178" s="36" t="s">
        <v>555</v>
      </c>
      <c r="AC178" s="36" t="s">
        <v>555</v>
      </c>
      <c r="AD178" s="36" t="s">
        <v>555</v>
      </c>
      <c r="AE178" s="36" t="s">
        <v>555</v>
      </c>
      <c r="AF178" s="36" t="s">
        <v>555</v>
      </c>
      <c r="AG178" s="36" t="s">
        <v>555</v>
      </c>
      <c r="AH178" s="36" t="s">
        <v>555</v>
      </c>
      <c r="AI178" s="36" t="s">
        <v>555</v>
      </c>
      <c r="AJ178" s="36" t="s">
        <v>555</v>
      </c>
      <c r="AK178" s="36" t="s">
        <v>555</v>
      </c>
      <c r="AL178" s="36" t="s">
        <v>555</v>
      </c>
      <c r="AM178" s="36" t="s">
        <v>414</v>
      </c>
      <c r="AN178" s="36" t="s">
        <v>555</v>
      </c>
      <c r="AO178" s="36" t="s">
        <v>555</v>
      </c>
      <c r="AP178" s="36" t="s">
        <v>555</v>
      </c>
      <c r="AQ178" s="48" t="str">
        <f t="shared" si="27"/>
        <v>Fail</v>
      </c>
      <c r="AR178" s="48"/>
      <c r="AS178" s="36"/>
    </row>
    <row r="179" spans="1:45">
      <c r="A179" s="62">
        <v>177</v>
      </c>
      <c r="B179" s="80">
        <v>43572</v>
      </c>
      <c r="C179" s="80">
        <v>43574</v>
      </c>
      <c r="D179" s="33" t="s">
        <v>558</v>
      </c>
      <c r="E179" s="74" t="s">
        <v>757</v>
      </c>
      <c r="F179" s="33" t="s">
        <v>461</v>
      </c>
      <c r="G179" s="33" t="s">
        <v>559</v>
      </c>
      <c r="H179" s="66" t="str">
        <f>IF(P179="","",VLOOKUP(S179,不良中英對比!$M$2:$N$14,2,0))</f>
        <v>Black</v>
      </c>
      <c r="I179" s="33" t="s">
        <v>511</v>
      </c>
      <c r="J179" s="33" t="s">
        <v>504</v>
      </c>
      <c r="K179" s="33" t="s">
        <v>562</v>
      </c>
      <c r="L179" s="33">
        <v>7</v>
      </c>
      <c r="M179" s="81">
        <v>43568</v>
      </c>
      <c r="N179" s="33" t="s">
        <v>563</v>
      </c>
      <c r="O179" s="62">
        <v>210</v>
      </c>
      <c r="P179" s="78" t="s">
        <v>724</v>
      </c>
      <c r="Q179" s="64">
        <f t="shared" si="24"/>
        <v>70</v>
      </c>
      <c r="R179" s="65" t="b">
        <f>ISERROR(VLOOKUP(P179,P$1:P178,1,FALSE))</f>
        <v>1</v>
      </c>
      <c r="S179" s="33" t="str">
        <f t="shared" si="25"/>
        <v>M83W</v>
      </c>
      <c r="T179" s="65" t="str">
        <f t="shared" si="26"/>
        <v>CM1</v>
      </c>
      <c r="U179" s="35" t="s">
        <v>455</v>
      </c>
      <c r="V179" s="35" t="s">
        <v>14</v>
      </c>
      <c r="W179" s="36" t="s">
        <v>554</v>
      </c>
      <c r="X179" s="36" t="s">
        <v>554</v>
      </c>
      <c r="Y179" s="36" t="s">
        <v>555</v>
      </c>
      <c r="Z179" s="36" t="s">
        <v>555</v>
      </c>
      <c r="AA179" s="36" t="s">
        <v>555</v>
      </c>
      <c r="AB179" s="36" t="s">
        <v>555</v>
      </c>
      <c r="AC179" s="36" t="s">
        <v>555</v>
      </c>
      <c r="AD179" s="36" t="s">
        <v>555</v>
      </c>
      <c r="AE179" s="36" t="s">
        <v>555</v>
      </c>
      <c r="AF179" s="36" t="s">
        <v>555</v>
      </c>
      <c r="AG179" s="36" t="s">
        <v>555</v>
      </c>
      <c r="AH179" s="36" t="s">
        <v>555</v>
      </c>
      <c r="AI179" s="36" t="s">
        <v>555</v>
      </c>
      <c r="AJ179" s="36" t="s">
        <v>555</v>
      </c>
      <c r="AK179" s="36" t="s">
        <v>555</v>
      </c>
      <c r="AL179" s="36" t="s">
        <v>555</v>
      </c>
      <c r="AM179" s="36" t="s">
        <v>414</v>
      </c>
      <c r="AN179" s="36" t="s">
        <v>555</v>
      </c>
      <c r="AO179" s="36" t="s">
        <v>555</v>
      </c>
      <c r="AP179" s="36" t="s">
        <v>555</v>
      </c>
      <c r="AQ179" s="48" t="str">
        <f t="shared" si="27"/>
        <v>Fail</v>
      </c>
      <c r="AR179" s="48"/>
      <c r="AS179" s="36"/>
    </row>
    <row r="180" spans="1:45">
      <c r="A180" s="62">
        <v>178</v>
      </c>
      <c r="B180" s="80">
        <v>43572</v>
      </c>
      <c r="C180" s="80">
        <v>43574</v>
      </c>
      <c r="D180" s="33" t="s">
        <v>558</v>
      </c>
      <c r="E180" s="74" t="s">
        <v>757</v>
      </c>
      <c r="F180" s="33" t="s">
        <v>461</v>
      </c>
      <c r="G180" s="33" t="s">
        <v>559</v>
      </c>
      <c r="H180" s="66" t="str">
        <f>IF(P180="","",VLOOKUP(S180,不良中英對比!$M$2:$N$14,2,0))</f>
        <v>Black</v>
      </c>
      <c r="I180" s="33" t="s">
        <v>511</v>
      </c>
      <c r="J180" s="33" t="s">
        <v>504</v>
      </c>
      <c r="K180" s="33" t="s">
        <v>562</v>
      </c>
      <c r="L180" s="33">
        <v>7</v>
      </c>
      <c r="M180" s="81">
        <v>43568</v>
      </c>
      <c r="N180" s="33" t="s">
        <v>563</v>
      </c>
      <c r="O180" s="62">
        <v>210</v>
      </c>
      <c r="P180" s="78" t="s">
        <v>725</v>
      </c>
      <c r="Q180" s="64">
        <f t="shared" si="24"/>
        <v>70</v>
      </c>
      <c r="R180" s="65" t="b">
        <f>ISERROR(VLOOKUP(P180,P$1:P179,1,FALSE))</f>
        <v>1</v>
      </c>
      <c r="S180" s="33" t="str">
        <f t="shared" si="25"/>
        <v>M83W</v>
      </c>
      <c r="T180" s="65" t="str">
        <f t="shared" si="26"/>
        <v>CM1</v>
      </c>
      <c r="U180" s="35" t="s">
        <v>455</v>
      </c>
      <c r="V180" s="35" t="s">
        <v>14</v>
      </c>
      <c r="W180" s="36" t="s">
        <v>554</v>
      </c>
      <c r="X180" s="36" t="s">
        <v>554</v>
      </c>
      <c r="Y180" s="36" t="s">
        <v>555</v>
      </c>
      <c r="Z180" s="36" t="s">
        <v>555</v>
      </c>
      <c r="AA180" s="36" t="s">
        <v>555</v>
      </c>
      <c r="AB180" s="36" t="s">
        <v>555</v>
      </c>
      <c r="AC180" s="36" t="s">
        <v>555</v>
      </c>
      <c r="AD180" s="36" t="s">
        <v>555</v>
      </c>
      <c r="AE180" s="36" t="s">
        <v>555</v>
      </c>
      <c r="AF180" s="36" t="s">
        <v>555</v>
      </c>
      <c r="AG180" s="36" t="s">
        <v>555</v>
      </c>
      <c r="AH180" s="36" t="s">
        <v>555</v>
      </c>
      <c r="AI180" s="36" t="s">
        <v>555</v>
      </c>
      <c r="AJ180" s="36" t="s">
        <v>555</v>
      </c>
      <c r="AK180" s="36" t="s">
        <v>555</v>
      </c>
      <c r="AL180" s="36" t="s">
        <v>555</v>
      </c>
      <c r="AM180" s="36" t="s">
        <v>414</v>
      </c>
      <c r="AN180" s="36" t="s">
        <v>555</v>
      </c>
      <c r="AO180" s="36" t="s">
        <v>555</v>
      </c>
      <c r="AP180" s="36" t="s">
        <v>555</v>
      </c>
      <c r="AQ180" s="48" t="str">
        <f t="shared" si="27"/>
        <v>Fail</v>
      </c>
      <c r="AR180" s="48"/>
      <c r="AS180" s="36"/>
    </row>
    <row r="181" spans="1:45">
      <c r="A181" s="62">
        <v>179</v>
      </c>
      <c r="B181" s="80">
        <v>43572</v>
      </c>
      <c r="C181" s="80">
        <v>43574</v>
      </c>
      <c r="D181" s="33" t="s">
        <v>558</v>
      </c>
      <c r="E181" s="74" t="s">
        <v>757</v>
      </c>
      <c r="F181" s="33" t="s">
        <v>461</v>
      </c>
      <c r="G181" s="33" t="s">
        <v>559</v>
      </c>
      <c r="H181" s="66" t="str">
        <f>IF(P181="","",VLOOKUP(S181,不良中英對比!$M$2:$N$14,2,0))</f>
        <v>Black</v>
      </c>
      <c r="I181" s="33" t="s">
        <v>511</v>
      </c>
      <c r="J181" s="33" t="s">
        <v>504</v>
      </c>
      <c r="K181" s="33" t="s">
        <v>562</v>
      </c>
      <c r="L181" s="33">
        <v>7</v>
      </c>
      <c r="M181" s="81">
        <v>43568</v>
      </c>
      <c r="N181" s="33" t="s">
        <v>563</v>
      </c>
      <c r="O181" s="62">
        <v>210</v>
      </c>
      <c r="P181" s="78" t="s">
        <v>726</v>
      </c>
      <c r="Q181" s="64">
        <f t="shared" si="24"/>
        <v>70</v>
      </c>
      <c r="R181" s="65" t="b">
        <f>ISERROR(VLOOKUP(P181,P$1:P180,1,FALSE))</f>
        <v>1</v>
      </c>
      <c r="S181" s="33" t="str">
        <f t="shared" si="25"/>
        <v>M83W</v>
      </c>
      <c r="T181" s="65" t="str">
        <f t="shared" si="26"/>
        <v>CM1</v>
      </c>
      <c r="U181" s="35" t="s">
        <v>455</v>
      </c>
      <c r="V181" s="35" t="s">
        <v>14</v>
      </c>
      <c r="W181" s="36" t="s">
        <v>554</v>
      </c>
      <c r="X181" s="36" t="s">
        <v>554</v>
      </c>
      <c r="Y181" s="36" t="s">
        <v>555</v>
      </c>
      <c r="Z181" s="36" t="s">
        <v>555</v>
      </c>
      <c r="AA181" s="36" t="s">
        <v>555</v>
      </c>
      <c r="AB181" s="36" t="s">
        <v>555</v>
      </c>
      <c r="AC181" s="36" t="s">
        <v>555</v>
      </c>
      <c r="AD181" s="36" t="s">
        <v>555</v>
      </c>
      <c r="AE181" s="36" t="s">
        <v>555</v>
      </c>
      <c r="AF181" s="36" t="s">
        <v>555</v>
      </c>
      <c r="AG181" s="36" t="s">
        <v>555</v>
      </c>
      <c r="AH181" s="36" t="s">
        <v>555</v>
      </c>
      <c r="AI181" s="36" t="s">
        <v>555</v>
      </c>
      <c r="AJ181" s="36" t="s">
        <v>555</v>
      </c>
      <c r="AK181" s="36" t="s">
        <v>555</v>
      </c>
      <c r="AL181" s="36" t="s">
        <v>555</v>
      </c>
      <c r="AM181" s="36" t="s">
        <v>414</v>
      </c>
      <c r="AN181" s="36" t="s">
        <v>555</v>
      </c>
      <c r="AO181" s="36" t="s">
        <v>555</v>
      </c>
      <c r="AP181" s="36" t="s">
        <v>555</v>
      </c>
      <c r="AQ181" s="48" t="str">
        <f t="shared" si="27"/>
        <v>Fail</v>
      </c>
      <c r="AR181" s="48"/>
      <c r="AS181" s="36"/>
    </row>
    <row r="182" spans="1:45">
      <c r="A182" s="62">
        <v>180</v>
      </c>
      <c r="B182" s="80">
        <v>43572</v>
      </c>
      <c r="C182" s="80">
        <v>43574</v>
      </c>
      <c r="D182" s="33" t="s">
        <v>558</v>
      </c>
      <c r="E182" s="74" t="s">
        <v>757</v>
      </c>
      <c r="F182" s="33" t="s">
        <v>461</v>
      </c>
      <c r="G182" s="33" t="s">
        <v>559</v>
      </c>
      <c r="H182" s="66" t="str">
        <f>IF(P182="","",VLOOKUP(S182,不良中英對比!$M$2:$N$14,2,0))</f>
        <v>Black</v>
      </c>
      <c r="I182" s="33" t="s">
        <v>511</v>
      </c>
      <c r="J182" s="33" t="s">
        <v>504</v>
      </c>
      <c r="K182" s="33" t="s">
        <v>562</v>
      </c>
      <c r="L182" s="33">
        <v>7</v>
      </c>
      <c r="M182" s="81">
        <v>43568</v>
      </c>
      <c r="N182" s="33" t="s">
        <v>563</v>
      </c>
      <c r="O182" s="62">
        <v>210</v>
      </c>
      <c r="P182" s="78" t="s">
        <v>727</v>
      </c>
      <c r="Q182" s="64">
        <f t="shared" si="24"/>
        <v>70</v>
      </c>
      <c r="R182" s="65" t="b">
        <f>ISERROR(VLOOKUP(P182,P$1:P181,1,FALSE))</f>
        <v>1</v>
      </c>
      <c r="S182" s="33" t="str">
        <f t="shared" si="25"/>
        <v>M83W</v>
      </c>
      <c r="T182" s="65" t="str">
        <f t="shared" si="26"/>
        <v>CM1</v>
      </c>
      <c r="U182" s="35" t="s">
        <v>455</v>
      </c>
      <c r="V182" s="35" t="s">
        <v>14</v>
      </c>
      <c r="W182" s="36" t="s">
        <v>554</v>
      </c>
      <c r="X182" s="36" t="s">
        <v>554</v>
      </c>
      <c r="Y182" s="36" t="s">
        <v>555</v>
      </c>
      <c r="Z182" s="36" t="s">
        <v>555</v>
      </c>
      <c r="AA182" s="36" t="s">
        <v>555</v>
      </c>
      <c r="AB182" s="36" t="s">
        <v>555</v>
      </c>
      <c r="AC182" s="36" t="s">
        <v>555</v>
      </c>
      <c r="AD182" s="36" t="s">
        <v>555</v>
      </c>
      <c r="AE182" s="36" t="s">
        <v>555</v>
      </c>
      <c r="AF182" s="36" t="s">
        <v>555</v>
      </c>
      <c r="AG182" s="36" t="s">
        <v>555</v>
      </c>
      <c r="AH182" s="36" t="s">
        <v>555</v>
      </c>
      <c r="AI182" s="36" t="s">
        <v>555</v>
      </c>
      <c r="AJ182" s="36" t="s">
        <v>555</v>
      </c>
      <c r="AK182" s="36" t="s">
        <v>555</v>
      </c>
      <c r="AL182" s="36" t="s">
        <v>555</v>
      </c>
      <c r="AM182" s="36" t="s">
        <v>414</v>
      </c>
      <c r="AN182" s="36" t="s">
        <v>555</v>
      </c>
      <c r="AO182" s="36" t="s">
        <v>555</v>
      </c>
      <c r="AP182" s="36" t="s">
        <v>555</v>
      </c>
      <c r="AQ182" s="48" t="str">
        <f t="shared" si="27"/>
        <v>Fail</v>
      </c>
      <c r="AR182" s="48"/>
      <c r="AS182" s="36"/>
    </row>
    <row r="183" spans="1:45">
      <c r="A183" s="62">
        <v>181</v>
      </c>
      <c r="B183" s="80">
        <v>43572</v>
      </c>
      <c r="C183" s="80">
        <v>43574</v>
      </c>
      <c r="D183" s="33" t="s">
        <v>558</v>
      </c>
      <c r="E183" s="74" t="s">
        <v>757</v>
      </c>
      <c r="F183" s="33" t="s">
        <v>461</v>
      </c>
      <c r="G183" s="33" t="s">
        <v>559</v>
      </c>
      <c r="H183" s="66" t="str">
        <f>IF(P183="","",VLOOKUP(S183,不良中英對比!$M$2:$N$14,2,0))</f>
        <v>Black</v>
      </c>
      <c r="I183" s="33" t="s">
        <v>511</v>
      </c>
      <c r="J183" s="33" t="s">
        <v>504</v>
      </c>
      <c r="K183" s="33" t="s">
        <v>562</v>
      </c>
      <c r="L183" s="33">
        <v>7</v>
      </c>
      <c r="M183" s="81">
        <v>43568</v>
      </c>
      <c r="N183" s="33" t="s">
        <v>563</v>
      </c>
      <c r="O183" s="62">
        <v>210</v>
      </c>
      <c r="P183" s="78" t="s">
        <v>728</v>
      </c>
      <c r="Q183" s="64">
        <f t="shared" si="24"/>
        <v>70</v>
      </c>
      <c r="R183" s="65" t="b">
        <f>ISERROR(VLOOKUP(P183,P$1:P182,1,FALSE))</f>
        <v>1</v>
      </c>
      <c r="S183" s="33" t="str">
        <f t="shared" si="25"/>
        <v>M83W</v>
      </c>
      <c r="T183" s="65" t="str">
        <f t="shared" si="26"/>
        <v>CM1</v>
      </c>
      <c r="U183" s="35" t="s">
        <v>455</v>
      </c>
      <c r="V183" s="35" t="s">
        <v>14</v>
      </c>
      <c r="W183" s="36" t="s">
        <v>554</v>
      </c>
      <c r="X183" s="36" t="s">
        <v>554</v>
      </c>
      <c r="Y183" s="36" t="s">
        <v>555</v>
      </c>
      <c r="Z183" s="36" t="s">
        <v>555</v>
      </c>
      <c r="AA183" s="36" t="s">
        <v>555</v>
      </c>
      <c r="AB183" s="36" t="s">
        <v>555</v>
      </c>
      <c r="AC183" s="36" t="s">
        <v>555</v>
      </c>
      <c r="AD183" s="36" t="s">
        <v>555</v>
      </c>
      <c r="AE183" s="36" t="s">
        <v>555</v>
      </c>
      <c r="AF183" s="36" t="s">
        <v>555</v>
      </c>
      <c r="AG183" s="36" t="s">
        <v>555</v>
      </c>
      <c r="AH183" s="36" t="s">
        <v>555</v>
      </c>
      <c r="AI183" s="36" t="s">
        <v>555</v>
      </c>
      <c r="AJ183" s="36" t="s">
        <v>555</v>
      </c>
      <c r="AK183" s="36" t="s">
        <v>555</v>
      </c>
      <c r="AL183" s="36" t="s">
        <v>555</v>
      </c>
      <c r="AM183" s="36" t="s">
        <v>414</v>
      </c>
      <c r="AN183" s="36" t="s">
        <v>555</v>
      </c>
      <c r="AO183" s="36" t="s">
        <v>555</v>
      </c>
      <c r="AP183" s="36" t="s">
        <v>555</v>
      </c>
      <c r="AQ183" s="48" t="str">
        <f t="shared" si="27"/>
        <v>Fail</v>
      </c>
      <c r="AR183" s="48"/>
      <c r="AS183" s="36"/>
    </row>
    <row r="184" spans="1:45">
      <c r="A184" s="62">
        <v>182</v>
      </c>
      <c r="B184" s="80">
        <v>43572</v>
      </c>
      <c r="C184" s="80">
        <v>43574</v>
      </c>
      <c r="D184" s="33" t="s">
        <v>558</v>
      </c>
      <c r="E184" s="74" t="s">
        <v>757</v>
      </c>
      <c r="F184" s="33" t="s">
        <v>461</v>
      </c>
      <c r="G184" s="33" t="s">
        <v>559</v>
      </c>
      <c r="H184" s="66" t="str">
        <f>IF(P184="","",VLOOKUP(S184,不良中英對比!$M$2:$N$14,2,0))</f>
        <v>Black</v>
      </c>
      <c r="I184" s="33" t="s">
        <v>511</v>
      </c>
      <c r="J184" s="33" t="s">
        <v>504</v>
      </c>
      <c r="K184" s="33" t="s">
        <v>562</v>
      </c>
      <c r="L184" s="33">
        <v>7</v>
      </c>
      <c r="M184" s="81">
        <v>43568</v>
      </c>
      <c r="N184" s="33" t="s">
        <v>563</v>
      </c>
      <c r="O184" s="62">
        <v>210</v>
      </c>
      <c r="P184" s="78" t="s">
        <v>729</v>
      </c>
      <c r="Q184" s="64">
        <f t="shared" si="24"/>
        <v>70</v>
      </c>
      <c r="R184" s="65" t="b">
        <f>ISERROR(VLOOKUP(P184,P$1:P183,1,FALSE))</f>
        <v>1</v>
      </c>
      <c r="S184" s="33" t="str">
        <f t="shared" si="25"/>
        <v>M83W</v>
      </c>
      <c r="T184" s="65" t="str">
        <f t="shared" si="26"/>
        <v>CM1</v>
      </c>
      <c r="U184" s="35" t="s">
        <v>455</v>
      </c>
      <c r="V184" s="35" t="s">
        <v>14</v>
      </c>
      <c r="W184" s="36" t="s">
        <v>554</v>
      </c>
      <c r="X184" s="36" t="s">
        <v>554</v>
      </c>
      <c r="Y184" s="36" t="s">
        <v>555</v>
      </c>
      <c r="Z184" s="36" t="s">
        <v>555</v>
      </c>
      <c r="AA184" s="36" t="s">
        <v>555</v>
      </c>
      <c r="AB184" s="36" t="s">
        <v>555</v>
      </c>
      <c r="AC184" s="36" t="s">
        <v>555</v>
      </c>
      <c r="AD184" s="36" t="s">
        <v>555</v>
      </c>
      <c r="AE184" s="36" t="s">
        <v>555</v>
      </c>
      <c r="AF184" s="36" t="s">
        <v>555</v>
      </c>
      <c r="AG184" s="36" t="s">
        <v>555</v>
      </c>
      <c r="AH184" s="36" t="s">
        <v>555</v>
      </c>
      <c r="AI184" s="36" t="s">
        <v>555</v>
      </c>
      <c r="AJ184" s="36" t="s">
        <v>555</v>
      </c>
      <c r="AK184" s="36" t="s">
        <v>555</v>
      </c>
      <c r="AL184" s="36" t="s">
        <v>555</v>
      </c>
      <c r="AM184" s="36" t="s">
        <v>414</v>
      </c>
      <c r="AN184" s="36" t="s">
        <v>555</v>
      </c>
      <c r="AO184" s="36" t="s">
        <v>555</v>
      </c>
      <c r="AP184" s="36" t="s">
        <v>555</v>
      </c>
      <c r="AQ184" s="48" t="str">
        <f t="shared" si="27"/>
        <v>Fail</v>
      </c>
      <c r="AR184" s="48"/>
      <c r="AS184" s="36"/>
    </row>
    <row r="185" spans="1:45">
      <c r="A185" s="62">
        <v>183</v>
      </c>
      <c r="B185" s="80">
        <v>43572</v>
      </c>
      <c r="C185" s="80">
        <v>43574</v>
      </c>
      <c r="D185" s="33" t="s">
        <v>558</v>
      </c>
      <c r="E185" s="74" t="s">
        <v>757</v>
      </c>
      <c r="F185" s="33" t="s">
        <v>461</v>
      </c>
      <c r="G185" s="33" t="s">
        <v>559</v>
      </c>
      <c r="H185" s="66" t="str">
        <f>IF(P185="","",VLOOKUP(S185,不良中英對比!$M$2:$N$14,2,0))</f>
        <v>Black</v>
      </c>
      <c r="I185" s="33" t="s">
        <v>511</v>
      </c>
      <c r="J185" s="33" t="s">
        <v>504</v>
      </c>
      <c r="K185" s="33" t="s">
        <v>562</v>
      </c>
      <c r="L185" s="33">
        <v>7</v>
      </c>
      <c r="M185" s="81">
        <v>43568</v>
      </c>
      <c r="N185" s="33" t="s">
        <v>563</v>
      </c>
      <c r="O185" s="62">
        <v>210</v>
      </c>
      <c r="P185" s="78" t="s">
        <v>730</v>
      </c>
      <c r="Q185" s="64">
        <f t="shared" si="24"/>
        <v>70</v>
      </c>
      <c r="R185" s="65" t="b">
        <f>ISERROR(VLOOKUP(P185,P$1:P184,1,FALSE))</f>
        <v>1</v>
      </c>
      <c r="S185" s="33" t="str">
        <f t="shared" si="25"/>
        <v>M83W</v>
      </c>
      <c r="T185" s="65" t="str">
        <f t="shared" si="26"/>
        <v>CM1</v>
      </c>
      <c r="U185" s="35" t="s">
        <v>455</v>
      </c>
      <c r="V185" s="35" t="s">
        <v>14</v>
      </c>
      <c r="W185" s="36" t="s">
        <v>554</v>
      </c>
      <c r="X185" s="36" t="s">
        <v>554</v>
      </c>
      <c r="Y185" s="36" t="s">
        <v>555</v>
      </c>
      <c r="Z185" s="36" t="s">
        <v>555</v>
      </c>
      <c r="AA185" s="36" t="s">
        <v>555</v>
      </c>
      <c r="AB185" s="36" t="s">
        <v>555</v>
      </c>
      <c r="AC185" s="36" t="s">
        <v>555</v>
      </c>
      <c r="AD185" s="36" t="s">
        <v>555</v>
      </c>
      <c r="AE185" s="36" t="s">
        <v>555</v>
      </c>
      <c r="AF185" s="36" t="s">
        <v>555</v>
      </c>
      <c r="AG185" s="36" t="s">
        <v>555</v>
      </c>
      <c r="AH185" s="36" t="s">
        <v>555</v>
      </c>
      <c r="AI185" s="36" t="s">
        <v>555</v>
      </c>
      <c r="AJ185" s="36" t="s">
        <v>555</v>
      </c>
      <c r="AK185" s="36" t="s">
        <v>555</v>
      </c>
      <c r="AL185" s="36" t="s">
        <v>555</v>
      </c>
      <c r="AM185" s="36" t="s">
        <v>414</v>
      </c>
      <c r="AN185" s="36" t="s">
        <v>555</v>
      </c>
      <c r="AO185" s="36" t="s">
        <v>555</v>
      </c>
      <c r="AP185" s="36" t="s">
        <v>555</v>
      </c>
      <c r="AQ185" s="48" t="str">
        <f t="shared" si="27"/>
        <v>Fail</v>
      </c>
      <c r="AR185" s="48"/>
      <c r="AS185" s="36"/>
    </row>
    <row r="186" spans="1:45">
      <c r="A186" s="62">
        <v>184</v>
      </c>
      <c r="B186" s="80">
        <v>43572</v>
      </c>
      <c r="C186" s="80">
        <v>43574</v>
      </c>
      <c r="D186" s="33" t="s">
        <v>558</v>
      </c>
      <c r="E186" s="74" t="s">
        <v>757</v>
      </c>
      <c r="F186" s="33" t="s">
        <v>461</v>
      </c>
      <c r="G186" s="33" t="s">
        <v>559</v>
      </c>
      <c r="H186" s="66" t="str">
        <f>IF(P186="","",VLOOKUP(S186,不良中英對比!$M$2:$N$14,2,0))</f>
        <v>Black</v>
      </c>
      <c r="I186" s="33" t="s">
        <v>511</v>
      </c>
      <c r="J186" s="33" t="s">
        <v>504</v>
      </c>
      <c r="K186" s="33" t="s">
        <v>562</v>
      </c>
      <c r="L186" s="33">
        <v>7</v>
      </c>
      <c r="M186" s="81">
        <v>43568</v>
      </c>
      <c r="N186" s="33" t="s">
        <v>563</v>
      </c>
      <c r="O186" s="62">
        <v>210</v>
      </c>
      <c r="P186" s="78" t="s">
        <v>731</v>
      </c>
      <c r="Q186" s="64">
        <f t="shared" si="24"/>
        <v>70</v>
      </c>
      <c r="R186" s="65" t="b">
        <f>ISERROR(VLOOKUP(P186,P$1:P185,1,FALSE))</f>
        <v>1</v>
      </c>
      <c r="S186" s="33" t="str">
        <f t="shared" si="25"/>
        <v>M83W</v>
      </c>
      <c r="T186" s="65" t="str">
        <f t="shared" si="26"/>
        <v>CM1</v>
      </c>
      <c r="U186" s="35" t="s">
        <v>455</v>
      </c>
      <c r="V186" s="35" t="s">
        <v>14</v>
      </c>
      <c r="W186" s="36" t="s">
        <v>554</v>
      </c>
      <c r="X186" s="36" t="s">
        <v>554</v>
      </c>
      <c r="Y186" s="36" t="s">
        <v>555</v>
      </c>
      <c r="Z186" s="36" t="s">
        <v>555</v>
      </c>
      <c r="AA186" s="36" t="s">
        <v>555</v>
      </c>
      <c r="AB186" s="36" t="s">
        <v>555</v>
      </c>
      <c r="AC186" s="36" t="s">
        <v>555</v>
      </c>
      <c r="AD186" s="36" t="s">
        <v>555</v>
      </c>
      <c r="AE186" s="36" t="s">
        <v>555</v>
      </c>
      <c r="AF186" s="36" t="s">
        <v>555</v>
      </c>
      <c r="AG186" s="36" t="s">
        <v>555</v>
      </c>
      <c r="AH186" s="36" t="s">
        <v>555</v>
      </c>
      <c r="AI186" s="36" t="s">
        <v>555</v>
      </c>
      <c r="AJ186" s="36" t="s">
        <v>555</v>
      </c>
      <c r="AK186" s="36" t="s">
        <v>555</v>
      </c>
      <c r="AL186" s="36" t="s">
        <v>555</v>
      </c>
      <c r="AM186" s="36" t="s">
        <v>414</v>
      </c>
      <c r="AN186" s="36" t="s">
        <v>555</v>
      </c>
      <c r="AO186" s="36" t="s">
        <v>555</v>
      </c>
      <c r="AP186" s="36" t="s">
        <v>555</v>
      </c>
      <c r="AQ186" s="48" t="str">
        <f t="shared" si="27"/>
        <v>Fail</v>
      </c>
      <c r="AR186" s="48"/>
      <c r="AS186" s="36"/>
    </row>
    <row r="187" spans="1:45">
      <c r="A187" s="62">
        <v>185</v>
      </c>
      <c r="B187" s="80">
        <v>43572</v>
      </c>
      <c r="C187" s="80">
        <v>43574</v>
      </c>
      <c r="D187" s="33" t="s">
        <v>558</v>
      </c>
      <c r="E187" s="74" t="s">
        <v>757</v>
      </c>
      <c r="F187" s="33" t="s">
        <v>461</v>
      </c>
      <c r="G187" s="33" t="s">
        <v>559</v>
      </c>
      <c r="H187" s="66" t="str">
        <f>IF(P187="","",VLOOKUP(S187,不良中英對比!$M$2:$N$14,2,0))</f>
        <v>Black</v>
      </c>
      <c r="I187" s="33" t="s">
        <v>511</v>
      </c>
      <c r="J187" s="33" t="s">
        <v>504</v>
      </c>
      <c r="K187" s="33" t="s">
        <v>562</v>
      </c>
      <c r="L187" s="33">
        <v>7</v>
      </c>
      <c r="M187" s="81">
        <v>43568</v>
      </c>
      <c r="N187" s="33" t="s">
        <v>563</v>
      </c>
      <c r="O187" s="62">
        <v>210</v>
      </c>
      <c r="P187" s="78" t="s">
        <v>732</v>
      </c>
      <c r="Q187" s="64">
        <f t="shared" si="24"/>
        <v>70</v>
      </c>
      <c r="R187" s="65" t="b">
        <f>ISERROR(VLOOKUP(P187,P$1:P186,1,FALSE))</f>
        <v>1</v>
      </c>
      <c r="S187" s="33" t="str">
        <f t="shared" si="25"/>
        <v>M83W</v>
      </c>
      <c r="T187" s="65" t="str">
        <f t="shared" si="26"/>
        <v>CM1</v>
      </c>
      <c r="U187" s="35" t="s">
        <v>455</v>
      </c>
      <c r="V187" s="35" t="s">
        <v>455</v>
      </c>
      <c r="W187" s="36" t="s">
        <v>552</v>
      </c>
      <c r="X187" s="36" t="s">
        <v>555</v>
      </c>
      <c r="Y187" s="36" t="s">
        <v>555</v>
      </c>
      <c r="Z187" s="36" t="s">
        <v>555</v>
      </c>
      <c r="AA187" s="36" t="s">
        <v>555</v>
      </c>
      <c r="AB187" s="36" t="s">
        <v>555</v>
      </c>
      <c r="AC187" s="36" t="s">
        <v>555</v>
      </c>
      <c r="AD187" s="36" t="s">
        <v>555</v>
      </c>
      <c r="AE187" s="36" t="s">
        <v>555</v>
      </c>
      <c r="AF187" s="36" t="s">
        <v>555</v>
      </c>
      <c r="AG187" s="36" t="s">
        <v>555</v>
      </c>
      <c r="AH187" s="36" t="s">
        <v>555</v>
      </c>
      <c r="AI187" s="36" t="s">
        <v>555</v>
      </c>
      <c r="AJ187" s="36" t="s">
        <v>555</v>
      </c>
      <c r="AK187" s="36" t="s">
        <v>555</v>
      </c>
      <c r="AL187" s="36" t="s">
        <v>555</v>
      </c>
      <c r="AM187" s="36" t="s">
        <v>414</v>
      </c>
      <c r="AN187" s="36" t="s">
        <v>555</v>
      </c>
      <c r="AO187" s="36" t="s">
        <v>555</v>
      </c>
      <c r="AP187" s="36" t="s">
        <v>555</v>
      </c>
      <c r="AQ187" s="48" t="str">
        <f t="shared" si="27"/>
        <v>Fail</v>
      </c>
      <c r="AR187" s="48"/>
      <c r="AS187" s="36"/>
    </row>
    <row r="188" spans="1:45">
      <c r="A188" s="62">
        <v>186</v>
      </c>
      <c r="B188" s="80">
        <v>43572</v>
      </c>
      <c r="C188" s="80">
        <v>43574</v>
      </c>
      <c r="D188" s="33" t="s">
        <v>558</v>
      </c>
      <c r="E188" s="74" t="s">
        <v>757</v>
      </c>
      <c r="F188" s="33" t="s">
        <v>461</v>
      </c>
      <c r="G188" s="33" t="s">
        <v>559</v>
      </c>
      <c r="H188" s="66" t="str">
        <f>IF(P188="","",VLOOKUP(S188,不良中英對比!$M$2:$N$14,2,0))</f>
        <v>Black</v>
      </c>
      <c r="I188" s="33" t="s">
        <v>511</v>
      </c>
      <c r="J188" s="33" t="s">
        <v>504</v>
      </c>
      <c r="K188" s="33" t="s">
        <v>562</v>
      </c>
      <c r="L188" s="33">
        <v>7</v>
      </c>
      <c r="M188" s="81">
        <v>43568</v>
      </c>
      <c r="N188" s="33" t="s">
        <v>563</v>
      </c>
      <c r="O188" s="62">
        <v>210</v>
      </c>
      <c r="P188" s="78" t="s">
        <v>733</v>
      </c>
      <c r="Q188" s="64">
        <f t="shared" si="24"/>
        <v>70</v>
      </c>
      <c r="R188" s="65" t="b">
        <f>ISERROR(VLOOKUP(P188,P$1:P187,1,FALSE))</f>
        <v>1</v>
      </c>
      <c r="S188" s="33" t="str">
        <f t="shared" si="25"/>
        <v>M83W</v>
      </c>
      <c r="T188" s="65" t="str">
        <f t="shared" si="26"/>
        <v>CM1</v>
      </c>
      <c r="U188" s="35" t="s">
        <v>455</v>
      </c>
      <c r="V188" s="35" t="s">
        <v>455</v>
      </c>
      <c r="W188" s="36" t="s">
        <v>552</v>
      </c>
      <c r="X188" s="36" t="s">
        <v>555</v>
      </c>
      <c r="Y188" s="36" t="s">
        <v>555</v>
      </c>
      <c r="Z188" s="36" t="s">
        <v>555</v>
      </c>
      <c r="AA188" s="36" t="s">
        <v>555</v>
      </c>
      <c r="AB188" s="36" t="s">
        <v>555</v>
      </c>
      <c r="AC188" s="36" t="s">
        <v>555</v>
      </c>
      <c r="AD188" s="36" t="s">
        <v>555</v>
      </c>
      <c r="AE188" s="36" t="s">
        <v>555</v>
      </c>
      <c r="AF188" s="36" t="s">
        <v>555</v>
      </c>
      <c r="AG188" s="36" t="s">
        <v>555</v>
      </c>
      <c r="AH188" s="36" t="s">
        <v>555</v>
      </c>
      <c r="AI188" s="36" t="s">
        <v>555</v>
      </c>
      <c r="AJ188" s="36" t="s">
        <v>555</v>
      </c>
      <c r="AK188" s="36" t="s">
        <v>555</v>
      </c>
      <c r="AL188" s="36" t="s">
        <v>555</v>
      </c>
      <c r="AM188" s="36" t="s">
        <v>414</v>
      </c>
      <c r="AN188" s="36" t="s">
        <v>555</v>
      </c>
      <c r="AO188" s="36" t="s">
        <v>555</v>
      </c>
      <c r="AP188" s="36" t="s">
        <v>555</v>
      </c>
      <c r="AQ188" s="48" t="str">
        <f t="shared" si="27"/>
        <v>Fail</v>
      </c>
      <c r="AR188" s="48"/>
      <c r="AS188" s="36"/>
    </row>
    <row r="189" spans="1:45">
      <c r="A189" s="62">
        <v>187</v>
      </c>
      <c r="B189" s="80">
        <v>43572</v>
      </c>
      <c r="C189" s="80">
        <v>43574</v>
      </c>
      <c r="D189" s="33" t="s">
        <v>558</v>
      </c>
      <c r="E189" s="74" t="s">
        <v>757</v>
      </c>
      <c r="F189" s="33" t="s">
        <v>461</v>
      </c>
      <c r="G189" s="33" t="s">
        <v>559</v>
      </c>
      <c r="H189" s="66" t="str">
        <f>IF(P189="","",VLOOKUP(S189,不良中英對比!$M$2:$N$14,2,0))</f>
        <v>Black</v>
      </c>
      <c r="I189" s="33" t="s">
        <v>511</v>
      </c>
      <c r="J189" s="33" t="s">
        <v>504</v>
      </c>
      <c r="K189" s="33" t="s">
        <v>562</v>
      </c>
      <c r="L189" s="33">
        <v>7</v>
      </c>
      <c r="M189" s="81">
        <v>43568</v>
      </c>
      <c r="N189" s="33" t="s">
        <v>563</v>
      </c>
      <c r="O189" s="62">
        <v>210</v>
      </c>
      <c r="P189" s="78" t="s">
        <v>734</v>
      </c>
      <c r="Q189" s="64">
        <f t="shared" si="24"/>
        <v>70</v>
      </c>
      <c r="R189" s="65" t="b">
        <f>ISERROR(VLOOKUP(P189,P$1:P188,1,FALSE))</f>
        <v>1</v>
      </c>
      <c r="S189" s="33" t="str">
        <f t="shared" si="25"/>
        <v>M83W</v>
      </c>
      <c r="T189" s="65" t="str">
        <f t="shared" si="26"/>
        <v>CM1</v>
      </c>
      <c r="U189" s="35" t="s">
        <v>455</v>
      </c>
      <c r="V189" s="35" t="s">
        <v>455</v>
      </c>
      <c r="W189" s="36" t="s">
        <v>552</v>
      </c>
      <c r="X189" s="36" t="s">
        <v>555</v>
      </c>
      <c r="Y189" s="36" t="s">
        <v>555</v>
      </c>
      <c r="Z189" s="36" t="s">
        <v>555</v>
      </c>
      <c r="AA189" s="36" t="s">
        <v>555</v>
      </c>
      <c r="AB189" s="36" t="s">
        <v>555</v>
      </c>
      <c r="AC189" s="36" t="s">
        <v>555</v>
      </c>
      <c r="AD189" s="36" t="s">
        <v>555</v>
      </c>
      <c r="AE189" s="36" t="s">
        <v>555</v>
      </c>
      <c r="AF189" s="36" t="s">
        <v>555</v>
      </c>
      <c r="AG189" s="36" t="s">
        <v>555</v>
      </c>
      <c r="AH189" s="36" t="s">
        <v>555</v>
      </c>
      <c r="AI189" s="36" t="s">
        <v>555</v>
      </c>
      <c r="AJ189" s="36" t="s">
        <v>555</v>
      </c>
      <c r="AK189" s="36" t="s">
        <v>555</v>
      </c>
      <c r="AL189" s="36" t="s">
        <v>555</v>
      </c>
      <c r="AM189" s="36" t="s">
        <v>414</v>
      </c>
      <c r="AN189" s="36" t="s">
        <v>555</v>
      </c>
      <c r="AO189" s="36" t="s">
        <v>555</v>
      </c>
      <c r="AP189" s="36" t="s">
        <v>555</v>
      </c>
      <c r="AQ189" s="48" t="str">
        <f t="shared" si="27"/>
        <v>Fail</v>
      </c>
      <c r="AR189" s="48"/>
      <c r="AS189" s="36"/>
    </row>
    <row r="190" spans="1:45">
      <c r="A190" s="62">
        <v>188</v>
      </c>
      <c r="B190" s="80">
        <v>43572</v>
      </c>
      <c r="C190" s="80">
        <v>43574</v>
      </c>
      <c r="D190" s="33" t="s">
        <v>558</v>
      </c>
      <c r="E190" s="74" t="s">
        <v>757</v>
      </c>
      <c r="F190" s="33" t="s">
        <v>461</v>
      </c>
      <c r="G190" s="33" t="s">
        <v>559</v>
      </c>
      <c r="H190" s="66" t="str">
        <f>IF(P190="","",VLOOKUP(S190,不良中英對比!$M$2:$N$14,2,0))</f>
        <v>Black</v>
      </c>
      <c r="I190" s="33" t="s">
        <v>511</v>
      </c>
      <c r="J190" s="33" t="s">
        <v>504</v>
      </c>
      <c r="K190" s="33" t="s">
        <v>562</v>
      </c>
      <c r="L190" s="33">
        <v>7</v>
      </c>
      <c r="M190" s="81">
        <v>43568</v>
      </c>
      <c r="N190" s="33" t="s">
        <v>563</v>
      </c>
      <c r="O190" s="62">
        <v>210</v>
      </c>
      <c r="P190" s="78" t="s">
        <v>735</v>
      </c>
      <c r="Q190" s="64">
        <f t="shared" si="24"/>
        <v>70</v>
      </c>
      <c r="R190" s="65" t="b">
        <f>ISERROR(VLOOKUP(P190,P$1:P189,1,FALSE))</f>
        <v>1</v>
      </c>
      <c r="S190" s="33" t="str">
        <f t="shared" si="25"/>
        <v>M83W</v>
      </c>
      <c r="T190" s="65" t="str">
        <f t="shared" si="26"/>
        <v>CM1</v>
      </c>
      <c r="U190" s="35" t="s">
        <v>455</v>
      </c>
      <c r="V190" s="35" t="s">
        <v>455</v>
      </c>
      <c r="W190" s="36" t="s">
        <v>552</v>
      </c>
      <c r="X190" s="36" t="s">
        <v>555</v>
      </c>
      <c r="Y190" s="36" t="s">
        <v>555</v>
      </c>
      <c r="Z190" s="36" t="s">
        <v>555</v>
      </c>
      <c r="AA190" s="36" t="s">
        <v>555</v>
      </c>
      <c r="AB190" s="36" t="s">
        <v>555</v>
      </c>
      <c r="AC190" s="36" t="s">
        <v>555</v>
      </c>
      <c r="AD190" s="36" t="s">
        <v>555</v>
      </c>
      <c r="AE190" s="36" t="s">
        <v>555</v>
      </c>
      <c r="AF190" s="36" t="s">
        <v>555</v>
      </c>
      <c r="AG190" s="36" t="s">
        <v>555</v>
      </c>
      <c r="AH190" s="36" t="s">
        <v>555</v>
      </c>
      <c r="AI190" s="36" t="s">
        <v>555</v>
      </c>
      <c r="AJ190" s="36" t="s">
        <v>555</v>
      </c>
      <c r="AK190" s="36" t="s">
        <v>555</v>
      </c>
      <c r="AL190" s="36" t="s">
        <v>555</v>
      </c>
      <c r="AM190" s="36" t="s">
        <v>414</v>
      </c>
      <c r="AN190" s="36" t="s">
        <v>555</v>
      </c>
      <c r="AO190" s="36" t="s">
        <v>555</v>
      </c>
      <c r="AP190" s="36" t="s">
        <v>555</v>
      </c>
      <c r="AQ190" s="48" t="str">
        <f t="shared" si="27"/>
        <v>Fail</v>
      </c>
      <c r="AR190" s="48"/>
      <c r="AS190" s="36"/>
    </row>
    <row r="191" spans="1:45">
      <c r="A191" s="62">
        <v>189</v>
      </c>
      <c r="B191" s="80">
        <v>43572</v>
      </c>
      <c r="C191" s="80">
        <v>43574</v>
      </c>
      <c r="D191" s="33" t="s">
        <v>558</v>
      </c>
      <c r="E191" s="74" t="s">
        <v>757</v>
      </c>
      <c r="F191" s="33" t="s">
        <v>461</v>
      </c>
      <c r="G191" s="33" t="s">
        <v>559</v>
      </c>
      <c r="H191" s="66" t="str">
        <f>IF(P191="","",VLOOKUP(S191,不良中英對比!$M$2:$N$14,2,0))</f>
        <v>Black</v>
      </c>
      <c r="I191" s="33" t="s">
        <v>511</v>
      </c>
      <c r="J191" s="33" t="s">
        <v>504</v>
      </c>
      <c r="K191" s="33" t="s">
        <v>562</v>
      </c>
      <c r="L191" s="33">
        <v>7</v>
      </c>
      <c r="M191" s="81">
        <v>43568</v>
      </c>
      <c r="N191" s="33" t="s">
        <v>563</v>
      </c>
      <c r="O191" s="62">
        <v>210</v>
      </c>
      <c r="P191" s="78" t="s">
        <v>736</v>
      </c>
      <c r="Q191" s="64">
        <f t="shared" si="24"/>
        <v>70</v>
      </c>
      <c r="R191" s="65" t="b">
        <f>ISERROR(VLOOKUP(P191,P$1:P190,1,FALSE))</f>
        <v>1</v>
      </c>
      <c r="S191" s="33" t="str">
        <f t="shared" si="25"/>
        <v>M83W</v>
      </c>
      <c r="T191" s="65" t="str">
        <f t="shared" si="26"/>
        <v>CM1</v>
      </c>
      <c r="U191" s="35" t="s">
        <v>455</v>
      </c>
      <c r="V191" s="35" t="s">
        <v>455</v>
      </c>
      <c r="W191" s="36" t="s">
        <v>552</v>
      </c>
      <c r="X191" s="36" t="s">
        <v>555</v>
      </c>
      <c r="Y191" s="36" t="s">
        <v>555</v>
      </c>
      <c r="Z191" s="36" t="s">
        <v>555</v>
      </c>
      <c r="AA191" s="36" t="s">
        <v>555</v>
      </c>
      <c r="AB191" s="36" t="s">
        <v>555</v>
      </c>
      <c r="AC191" s="36" t="s">
        <v>555</v>
      </c>
      <c r="AD191" s="36" t="s">
        <v>555</v>
      </c>
      <c r="AE191" s="36" t="s">
        <v>555</v>
      </c>
      <c r="AF191" s="36" t="s">
        <v>555</v>
      </c>
      <c r="AG191" s="36" t="s">
        <v>555</v>
      </c>
      <c r="AH191" s="36" t="s">
        <v>555</v>
      </c>
      <c r="AI191" s="36" t="s">
        <v>555</v>
      </c>
      <c r="AJ191" s="36" t="s">
        <v>555</v>
      </c>
      <c r="AK191" s="36" t="s">
        <v>555</v>
      </c>
      <c r="AL191" s="36" t="s">
        <v>555</v>
      </c>
      <c r="AM191" s="36" t="s">
        <v>414</v>
      </c>
      <c r="AN191" s="36" t="s">
        <v>555</v>
      </c>
      <c r="AO191" s="36" t="s">
        <v>555</v>
      </c>
      <c r="AP191" s="36" t="s">
        <v>555</v>
      </c>
      <c r="AQ191" s="48" t="str">
        <f t="shared" si="27"/>
        <v>Fail</v>
      </c>
      <c r="AR191" s="48"/>
      <c r="AS191" s="36"/>
    </row>
    <row r="192" spans="1:45">
      <c r="A192" s="62">
        <v>190</v>
      </c>
      <c r="B192" s="80">
        <v>43572</v>
      </c>
      <c r="C192" s="80">
        <v>43574</v>
      </c>
      <c r="D192" s="33" t="s">
        <v>558</v>
      </c>
      <c r="E192" s="74" t="s">
        <v>757</v>
      </c>
      <c r="F192" s="33" t="s">
        <v>461</v>
      </c>
      <c r="G192" s="33" t="s">
        <v>559</v>
      </c>
      <c r="H192" s="66" t="str">
        <f>IF(P192="","",VLOOKUP(S192,不良中英對比!$M$2:$N$14,2,0))</f>
        <v>Black</v>
      </c>
      <c r="I192" s="33" t="s">
        <v>511</v>
      </c>
      <c r="J192" s="33" t="s">
        <v>504</v>
      </c>
      <c r="K192" s="33" t="s">
        <v>562</v>
      </c>
      <c r="L192" s="33">
        <v>7</v>
      </c>
      <c r="M192" s="81">
        <v>43568</v>
      </c>
      <c r="N192" s="33" t="s">
        <v>563</v>
      </c>
      <c r="O192" s="62">
        <v>210</v>
      </c>
      <c r="P192" s="78" t="s">
        <v>737</v>
      </c>
      <c r="Q192" s="64">
        <f t="shared" si="24"/>
        <v>70</v>
      </c>
      <c r="R192" s="65" t="b">
        <f>ISERROR(VLOOKUP(P192,P$1:P191,1,FALSE))</f>
        <v>1</v>
      </c>
      <c r="S192" s="33" t="str">
        <f t="shared" si="25"/>
        <v>M83W</v>
      </c>
      <c r="T192" s="65" t="str">
        <f t="shared" si="26"/>
        <v>CM1</v>
      </c>
      <c r="U192" s="35" t="s">
        <v>455</v>
      </c>
      <c r="V192" s="35" t="s">
        <v>455</v>
      </c>
      <c r="W192" s="36" t="s">
        <v>552</v>
      </c>
      <c r="X192" s="36" t="s">
        <v>555</v>
      </c>
      <c r="Y192" s="36" t="s">
        <v>555</v>
      </c>
      <c r="Z192" s="36" t="s">
        <v>555</v>
      </c>
      <c r="AA192" s="36" t="s">
        <v>555</v>
      </c>
      <c r="AB192" s="36" t="s">
        <v>555</v>
      </c>
      <c r="AC192" s="36" t="s">
        <v>555</v>
      </c>
      <c r="AD192" s="36" t="s">
        <v>555</v>
      </c>
      <c r="AE192" s="36" t="s">
        <v>555</v>
      </c>
      <c r="AF192" s="36" t="s">
        <v>555</v>
      </c>
      <c r="AG192" s="36" t="s">
        <v>555</v>
      </c>
      <c r="AH192" s="36" t="s">
        <v>555</v>
      </c>
      <c r="AI192" s="36" t="s">
        <v>555</v>
      </c>
      <c r="AJ192" s="36" t="s">
        <v>555</v>
      </c>
      <c r="AK192" s="36" t="s">
        <v>555</v>
      </c>
      <c r="AL192" s="36" t="s">
        <v>555</v>
      </c>
      <c r="AM192" s="36" t="s">
        <v>414</v>
      </c>
      <c r="AN192" s="36" t="s">
        <v>555</v>
      </c>
      <c r="AO192" s="36" t="s">
        <v>555</v>
      </c>
      <c r="AP192" s="36" t="s">
        <v>555</v>
      </c>
      <c r="AQ192" s="48" t="str">
        <f t="shared" si="27"/>
        <v>Fail</v>
      </c>
      <c r="AR192" s="48"/>
      <c r="AS192" s="36"/>
    </row>
    <row r="193" spans="1:45">
      <c r="A193" s="62">
        <v>191</v>
      </c>
      <c r="B193" s="80">
        <v>43572</v>
      </c>
      <c r="C193" s="80">
        <v>43574</v>
      </c>
      <c r="D193" s="33" t="s">
        <v>558</v>
      </c>
      <c r="E193" s="74" t="s">
        <v>757</v>
      </c>
      <c r="F193" s="33" t="s">
        <v>461</v>
      </c>
      <c r="G193" s="33" t="s">
        <v>559</v>
      </c>
      <c r="H193" s="66" t="str">
        <f>IF(P193="","",VLOOKUP(S193,不良中英對比!$M$2:$N$14,2,0))</f>
        <v>Black</v>
      </c>
      <c r="I193" s="33" t="s">
        <v>511</v>
      </c>
      <c r="J193" s="33" t="s">
        <v>504</v>
      </c>
      <c r="K193" s="33" t="s">
        <v>562</v>
      </c>
      <c r="L193" s="33">
        <v>7</v>
      </c>
      <c r="M193" s="81">
        <v>43568</v>
      </c>
      <c r="N193" s="33" t="s">
        <v>563</v>
      </c>
      <c r="O193" s="62">
        <v>210</v>
      </c>
      <c r="P193" s="78" t="s">
        <v>738</v>
      </c>
      <c r="Q193" s="64">
        <f t="shared" si="24"/>
        <v>70</v>
      </c>
      <c r="R193" s="65" t="b">
        <f>ISERROR(VLOOKUP(P193,P$1:P192,1,FALSE))</f>
        <v>1</v>
      </c>
      <c r="S193" s="33" t="str">
        <f t="shared" si="25"/>
        <v>M83W</v>
      </c>
      <c r="T193" s="65" t="str">
        <f t="shared" si="26"/>
        <v>CM1</v>
      </c>
      <c r="U193" s="35" t="s">
        <v>455</v>
      </c>
      <c r="V193" s="35" t="s">
        <v>455</v>
      </c>
      <c r="W193" s="36" t="s">
        <v>552</v>
      </c>
      <c r="X193" s="36" t="s">
        <v>555</v>
      </c>
      <c r="Y193" s="36" t="s">
        <v>555</v>
      </c>
      <c r="Z193" s="36" t="s">
        <v>555</v>
      </c>
      <c r="AA193" s="36" t="s">
        <v>555</v>
      </c>
      <c r="AB193" s="36" t="s">
        <v>555</v>
      </c>
      <c r="AC193" s="36" t="s">
        <v>555</v>
      </c>
      <c r="AD193" s="36" t="s">
        <v>555</v>
      </c>
      <c r="AE193" s="36" t="s">
        <v>555</v>
      </c>
      <c r="AF193" s="36" t="s">
        <v>555</v>
      </c>
      <c r="AG193" s="36" t="s">
        <v>555</v>
      </c>
      <c r="AH193" s="36" t="s">
        <v>555</v>
      </c>
      <c r="AI193" s="36" t="s">
        <v>555</v>
      </c>
      <c r="AJ193" s="36" t="s">
        <v>555</v>
      </c>
      <c r="AK193" s="36" t="s">
        <v>555</v>
      </c>
      <c r="AL193" s="36" t="s">
        <v>555</v>
      </c>
      <c r="AM193" s="36" t="s">
        <v>414</v>
      </c>
      <c r="AN193" s="36" t="s">
        <v>555</v>
      </c>
      <c r="AO193" s="36" t="s">
        <v>555</v>
      </c>
      <c r="AP193" s="36" t="s">
        <v>555</v>
      </c>
      <c r="AQ193" s="48" t="str">
        <f t="shared" si="27"/>
        <v>Fail</v>
      </c>
      <c r="AR193" s="48"/>
      <c r="AS193" s="36"/>
    </row>
    <row r="194" spans="1:45">
      <c r="A194" s="62">
        <v>192</v>
      </c>
      <c r="B194" s="80">
        <v>43572</v>
      </c>
      <c r="C194" s="80">
        <v>43574</v>
      </c>
      <c r="D194" s="33" t="s">
        <v>558</v>
      </c>
      <c r="E194" s="74" t="s">
        <v>757</v>
      </c>
      <c r="F194" s="33" t="s">
        <v>461</v>
      </c>
      <c r="G194" s="33" t="s">
        <v>559</v>
      </c>
      <c r="H194" s="66" t="str">
        <f>IF(P194="","",VLOOKUP(S194,不良中英對比!$M$2:$N$14,2,0))</f>
        <v>Black</v>
      </c>
      <c r="I194" s="33" t="s">
        <v>511</v>
      </c>
      <c r="J194" s="33" t="s">
        <v>504</v>
      </c>
      <c r="K194" s="33" t="s">
        <v>562</v>
      </c>
      <c r="L194" s="33">
        <v>7</v>
      </c>
      <c r="M194" s="81">
        <v>43568</v>
      </c>
      <c r="N194" s="33" t="s">
        <v>563</v>
      </c>
      <c r="O194" s="62">
        <v>210</v>
      </c>
      <c r="P194" s="78" t="s">
        <v>739</v>
      </c>
      <c r="Q194" s="64">
        <f t="shared" si="24"/>
        <v>70</v>
      </c>
      <c r="R194" s="65" t="b">
        <f>ISERROR(VLOOKUP(P194,P$1:P193,1,FALSE))</f>
        <v>1</v>
      </c>
      <c r="S194" s="33" t="str">
        <f t="shared" si="25"/>
        <v>M83W</v>
      </c>
      <c r="T194" s="65" t="str">
        <f t="shared" si="26"/>
        <v>CM1</v>
      </c>
      <c r="U194" s="35" t="s">
        <v>455</v>
      </c>
      <c r="V194" s="35" t="s">
        <v>455</v>
      </c>
      <c r="W194" s="36" t="s">
        <v>552</v>
      </c>
      <c r="X194" s="36" t="s">
        <v>555</v>
      </c>
      <c r="Y194" s="36" t="s">
        <v>555</v>
      </c>
      <c r="Z194" s="36" t="s">
        <v>555</v>
      </c>
      <c r="AA194" s="36" t="s">
        <v>555</v>
      </c>
      <c r="AB194" s="36" t="s">
        <v>555</v>
      </c>
      <c r="AC194" s="36" t="s">
        <v>555</v>
      </c>
      <c r="AD194" s="36" t="s">
        <v>555</v>
      </c>
      <c r="AE194" s="36" t="s">
        <v>555</v>
      </c>
      <c r="AF194" s="36" t="s">
        <v>555</v>
      </c>
      <c r="AG194" s="36" t="s">
        <v>555</v>
      </c>
      <c r="AH194" s="36" t="s">
        <v>555</v>
      </c>
      <c r="AI194" s="36" t="s">
        <v>555</v>
      </c>
      <c r="AJ194" s="36" t="s">
        <v>555</v>
      </c>
      <c r="AK194" s="36" t="s">
        <v>555</v>
      </c>
      <c r="AL194" s="36" t="s">
        <v>555</v>
      </c>
      <c r="AM194" s="36" t="s">
        <v>414</v>
      </c>
      <c r="AN194" s="36" t="s">
        <v>555</v>
      </c>
      <c r="AO194" s="36" t="s">
        <v>555</v>
      </c>
      <c r="AP194" s="36" t="s">
        <v>555</v>
      </c>
      <c r="AQ194" s="48" t="str">
        <f t="shared" si="27"/>
        <v>Fail</v>
      </c>
      <c r="AR194" s="48"/>
      <c r="AS194" s="36"/>
    </row>
    <row r="195" spans="1:45">
      <c r="A195" s="62">
        <v>193</v>
      </c>
      <c r="B195" s="80">
        <v>43572</v>
      </c>
      <c r="C195" s="80">
        <v>43574</v>
      </c>
      <c r="D195" s="33" t="s">
        <v>558</v>
      </c>
      <c r="E195" s="74" t="s">
        <v>757</v>
      </c>
      <c r="F195" s="33" t="s">
        <v>461</v>
      </c>
      <c r="G195" s="33" t="s">
        <v>559</v>
      </c>
      <c r="H195" s="66" t="str">
        <f>IF(P195="","",VLOOKUP(S195,不良中英對比!$M$2:$N$14,2,0))</f>
        <v>Black</v>
      </c>
      <c r="I195" s="33" t="s">
        <v>511</v>
      </c>
      <c r="J195" s="33" t="s">
        <v>504</v>
      </c>
      <c r="K195" s="33" t="s">
        <v>562</v>
      </c>
      <c r="L195" s="33">
        <v>7</v>
      </c>
      <c r="M195" s="81">
        <v>43568</v>
      </c>
      <c r="N195" s="33" t="s">
        <v>563</v>
      </c>
      <c r="O195" s="62">
        <v>210</v>
      </c>
      <c r="P195" s="78" t="s">
        <v>740</v>
      </c>
      <c r="Q195" s="64">
        <f t="shared" si="24"/>
        <v>70</v>
      </c>
      <c r="R195" s="65" t="b">
        <f>ISERROR(VLOOKUP(P195,P$1:P194,1,FALSE))</f>
        <v>1</v>
      </c>
      <c r="S195" s="33" t="str">
        <f t="shared" si="25"/>
        <v>M83W</v>
      </c>
      <c r="T195" s="65" t="str">
        <f t="shared" si="26"/>
        <v>CM1</v>
      </c>
      <c r="U195" s="35" t="s">
        <v>455</v>
      </c>
      <c r="V195" s="35" t="s">
        <v>455</v>
      </c>
      <c r="W195" s="36" t="s">
        <v>552</v>
      </c>
      <c r="X195" s="36" t="s">
        <v>555</v>
      </c>
      <c r="Y195" s="36" t="s">
        <v>555</v>
      </c>
      <c r="Z195" s="36" t="s">
        <v>555</v>
      </c>
      <c r="AA195" s="36" t="s">
        <v>555</v>
      </c>
      <c r="AB195" s="36" t="s">
        <v>555</v>
      </c>
      <c r="AC195" s="36" t="s">
        <v>555</v>
      </c>
      <c r="AD195" s="36" t="s">
        <v>555</v>
      </c>
      <c r="AE195" s="36" t="s">
        <v>555</v>
      </c>
      <c r="AF195" s="36" t="s">
        <v>555</v>
      </c>
      <c r="AG195" s="36" t="s">
        <v>555</v>
      </c>
      <c r="AH195" s="36" t="s">
        <v>555</v>
      </c>
      <c r="AI195" s="36" t="s">
        <v>555</v>
      </c>
      <c r="AJ195" s="36" t="s">
        <v>555</v>
      </c>
      <c r="AK195" s="36" t="s">
        <v>555</v>
      </c>
      <c r="AL195" s="36" t="s">
        <v>555</v>
      </c>
      <c r="AM195" s="36" t="s">
        <v>414</v>
      </c>
      <c r="AN195" s="36" t="s">
        <v>555</v>
      </c>
      <c r="AO195" s="36" t="s">
        <v>555</v>
      </c>
      <c r="AP195" s="36" t="s">
        <v>555</v>
      </c>
      <c r="AQ195" s="48" t="str">
        <f t="shared" si="27"/>
        <v>Fail</v>
      </c>
      <c r="AR195" s="48"/>
      <c r="AS195" s="36"/>
    </row>
    <row r="196" spans="1:45">
      <c r="A196" s="62">
        <v>194</v>
      </c>
      <c r="B196" s="80">
        <v>43572</v>
      </c>
      <c r="C196" s="80">
        <v>43574</v>
      </c>
      <c r="D196" s="33" t="s">
        <v>558</v>
      </c>
      <c r="E196" s="74" t="s">
        <v>757</v>
      </c>
      <c r="F196" s="33" t="s">
        <v>461</v>
      </c>
      <c r="G196" s="33" t="s">
        <v>559</v>
      </c>
      <c r="H196" s="66" t="str">
        <f>IF(P196="","",VLOOKUP(S196,不良中英對比!$M$2:$N$14,2,0))</f>
        <v>Black</v>
      </c>
      <c r="I196" s="33" t="s">
        <v>511</v>
      </c>
      <c r="J196" s="33" t="s">
        <v>504</v>
      </c>
      <c r="K196" s="33" t="s">
        <v>562</v>
      </c>
      <c r="L196" s="33">
        <v>7</v>
      </c>
      <c r="M196" s="81">
        <v>43568</v>
      </c>
      <c r="N196" s="33" t="s">
        <v>563</v>
      </c>
      <c r="O196" s="62">
        <v>210</v>
      </c>
      <c r="P196" s="78" t="s">
        <v>741</v>
      </c>
      <c r="Q196" s="64">
        <f t="shared" si="24"/>
        <v>70</v>
      </c>
      <c r="R196" s="65" t="b">
        <f>ISERROR(VLOOKUP(P196,P$1:P195,1,FALSE))</f>
        <v>1</v>
      </c>
      <c r="S196" s="33" t="str">
        <f t="shared" si="25"/>
        <v>M83W</v>
      </c>
      <c r="T196" s="65" t="str">
        <f t="shared" si="26"/>
        <v>CM1</v>
      </c>
      <c r="U196" s="35" t="s">
        <v>455</v>
      </c>
      <c r="V196" s="35" t="s">
        <v>455</v>
      </c>
      <c r="W196" s="36" t="s">
        <v>552</v>
      </c>
      <c r="X196" s="36" t="s">
        <v>555</v>
      </c>
      <c r="Y196" s="36" t="s">
        <v>555</v>
      </c>
      <c r="Z196" s="36" t="s">
        <v>555</v>
      </c>
      <c r="AA196" s="36" t="s">
        <v>555</v>
      </c>
      <c r="AB196" s="36" t="s">
        <v>555</v>
      </c>
      <c r="AC196" s="36" t="s">
        <v>555</v>
      </c>
      <c r="AD196" s="36" t="s">
        <v>555</v>
      </c>
      <c r="AE196" s="36" t="s">
        <v>555</v>
      </c>
      <c r="AF196" s="36" t="s">
        <v>555</v>
      </c>
      <c r="AG196" s="36" t="s">
        <v>555</v>
      </c>
      <c r="AH196" s="36" t="s">
        <v>555</v>
      </c>
      <c r="AI196" s="36" t="s">
        <v>555</v>
      </c>
      <c r="AJ196" s="36" t="s">
        <v>555</v>
      </c>
      <c r="AK196" s="36" t="s">
        <v>555</v>
      </c>
      <c r="AL196" s="36" t="s">
        <v>555</v>
      </c>
      <c r="AM196" s="36" t="s">
        <v>414</v>
      </c>
      <c r="AN196" s="36" t="s">
        <v>555</v>
      </c>
      <c r="AO196" s="36" t="s">
        <v>555</v>
      </c>
      <c r="AP196" s="36" t="s">
        <v>555</v>
      </c>
      <c r="AQ196" s="48" t="str">
        <f t="shared" si="27"/>
        <v>Fail</v>
      </c>
      <c r="AR196" s="48"/>
      <c r="AS196" s="36"/>
    </row>
    <row r="197" spans="1:45">
      <c r="A197" s="62">
        <v>195</v>
      </c>
      <c r="B197" s="80">
        <v>43572</v>
      </c>
      <c r="C197" s="80">
        <v>43574</v>
      </c>
      <c r="D197" s="33" t="s">
        <v>558</v>
      </c>
      <c r="E197" s="74" t="s">
        <v>757</v>
      </c>
      <c r="F197" s="33" t="s">
        <v>461</v>
      </c>
      <c r="G197" s="33" t="s">
        <v>559</v>
      </c>
      <c r="H197" s="66" t="str">
        <f>IF(P197="","",VLOOKUP(S197,不良中英對比!$M$2:$N$14,2,0))</f>
        <v>Black</v>
      </c>
      <c r="I197" s="33" t="s">
        <v>511</v>
      </c>
      <c r="J197" s="33" t="s">
        <v>504</v>
      </c>
      <c r="K197" s="33" t="s">
        <v>562</v>
      </c>
      <c r="L197" s="33">
        <v>7</v>
      </c>
      <c r="M197" s="81">
        <v>43568</v>
      </c>
      <c r="N197" s="33" t="s">
        <v>563</v>
      </c>
      <c r="O197" s="62">
        <v>210</v>
      </c>
      <c r="P197" s="78" t="s">
        <v>742</v>
      </c>
      <c r="Q197" s="64">
        <f t="shared" si="24"/>
        <v>70</v>
      </c>
      <c r="R197" s="65" t="b">
        <f>ISERROR(VLOOKUP(P197,P$1:P196,1,FALSE))</f>
        <v>1</v>
      </c>
      <c r="S197" s="33" t="str">
        <f t="shared" si="25"/>
        <v>M83W</v>
      </c>
      <c r="T197" s="65" t="str">
        <f t="shared" si="26"/>
        <v>CM1</v>
      </c>
      <c r="U197" s="35" t="s">
        <v>455</v>
      </c>
      <c r="V197" s="35" t="s">
        <v>455</v>
      </c>
      <c r="W197" s="36" t="s">
        <v>552</v>
      </c>
      <c r="X197" s="36" t="s">
        <v>555</v>
      </c>
      <c r="Y197" s="36" t="s">
        <v>555</v>
      </c>
      <c r="Z197" s="36" t="s">
        <v>555</v>
      </c>
      <c r="AA197" s="36" t="s">
        <v>555</v>
      </c>
      <c r="AB197" s="36" t="s">
        <v>555</v>
      </c>
      <c r="AC197" s="36" t="s">
        <v>555</v>
      </c>
      <c r="AD197" s="36" t="s">
        <v>555</v>
      </c>
      <c r="AE197" s="36" t="s">
        <v>555</v>
      </c>
      <c r="AF197" s="36" t="s">
        <v>555</v>
      </c>
      <c r="AG197" s="36" t="s">
        <v>555</v>
      </c>
      <c r="AH197" s="36" t="s">
        <v>555</v>
      </c>
      <c r="AI197" s="36" t="s">
        <v>555</v>
      </c>
      <c r="AJ197" s="36" t="s">
        <v>555</v>
      </c>
      <c r="AK197" s="36" t="s">
        <v>555</v>
      </c>
      <c r="AL197" s="36" t="s">
        <v>555</v>
      </c>
      <c r="AM197" s="36" t="s">
        <v>414</v>
      </c>
      <c r="AN197" s="36" t="s">
        <v>555</v>
      </c>
      <c r="AO197" s="36" t="s">
        <v>555</v>
      </c>
      <c r="AP197" s="36" t="s">
        <v>555</v>
      </c>
      <c r="AQ197" s="48" t="str">
        <f t="shared" si="27"/>
        <v>Fail</v>
      </c>
      <c r="AR197" s="48"/>
      <c r="AS197" s="36"/>
    </row>
    <row r="198" spans="1:45">
      <c r="A198" s="62">
        <v>196</v>
      </c>
      <c r="B198" s="80">
        <v>43572</v>
      </c>
      <c r="C198" s="80">
        <v>43574</v>
      </c>
      <c r="D198" s="33" t="s">
        <v>558</v>
      </c>
      <c r="E198" s="74" t="s">
        <v>757</v>
      </c>
      <c r="F198" s="33" t="s">
        <v>461</v>
      </c>
      <c r="G198" s="33" t="s">
        <v>559</v>
      </c>
      <c r="H198" s="66" t="str">
        <f>IF(P198="","",VLOOKUP(S198,不良中英對比!$M$2:$N$14,2,0))</f>
        <v>Black</v>
      </c>
      <c r="I198" s="33" t="s">
        <v>511</v>
      </c>
      <c r="J198" s="33" t="s">
        <v>504</v>
      </c>
      <c r="K198" s="33" t="s">
        <v>562</v>
      </c>
      <c r="L198" s="33">
        <v>7</v>
      </c>
      <c r="M198" s="81">
        <v>43568</v>
      </c>
      <c r="N198" s="33" t="s">
        <v>563</v>
      </c>
      <c r="O198" s="62">
        <v>210</v>
      </c>
      <c r="P198" s="78" t="s">
        <v>743</v>
      </c>
      <c r="Q198" s="64">
        <f t="shared" si="24"/>
        <v>70</v>
      </c>
      <c r="R198" s="65" t="b">
        <f>ISERROR(VLOOKUP(P198,P$1:P197,1,FALSE))</f>
        <v>1</v>
      </c>
      <c r="S198" s="33" t="str">
        <f t="shared" si="25"/>
        <v>M83W</v>
      </c>
      <c r="T198" s="65" t="str">
        <f t="shared" si="26"/>
        <v>CM1</v>
      </c>
      <c r="U198" s="35" t="s">
        <v>455</v>
      </c>
      <c r="V198" s="35" t="s">
        <v>14</v>
      </c>
      <c r="W198" s="36" t="s">
        <v>554</v>
      </c>
      <c r="X198" s="36" t="s">
        <v>554</v>
      </c>
      <c r="Y198" s="36" t="s">
        <v>555</v>
      </c>
      <c r="Z198" s="36" t="s">
        <v>555</v>
      </c>
      <c r="AA198" s="36" t="s">
        <v>555</v>
      </c>
      <c r="AB198" s="36" t="s">
        <v>555</v>
      </c>
      <c r="AC198" s="36" t="s">
        <v>555</v>
      </c>
      <c r="AD198" s="36" t="s">
        <v>555</v>
      </c>
      <c r="AE198" s="36" t="s">
        <v>555</v>
      </c>
      <c r="AF198" s="36" t="s">
        <v>555</v>
      </c>
      <c r="AG198" s="36" t="s">
        <v>555</v>
      </c>
      <c r="AH198" s="36" t="s">
        <v>555</v>
      </c>
      <c r="AI198" s="36" t="s">
        <v>555</v>
      </c>
      <c r="AJ198" s="36" t="s">
        <v>555</v>
      </c>
      <c r="AK198" s="36" t="s">
        <v>555</v>
      </c>
      <c r="AL198" s="36" t="s">
        <v>555</v>
      </c>
      <c r="AM198" s="36" t="s">
        <v>414</v>
      </c>
      <c r="AN198" s="36" t="s">
        <v>555</v>
      </c>
      <c r="AO198" s="36" t="s">
        <v>555</v>
      </c>
      <c r="AP198" s="36" t="s">
        <v>555</v>
      </c>
      <c r="AQ198" s="48" t="str">
        <f t="shared" si="27"/>
        <v>Fail</v>
      </c>
      <c r="AR198" s="48"/>
      <c r="AS198" s="36"/>
    </row>
    <row r="199" spans="1:45">
      <c r="A199" s="62">
        <v>197</v>
      </c>
      <c r="B199" s="80">
        <v>43572</v>
      </c>
      <c r="C199" s="80">
        <v>43574</v>
      </c>
      <c r="D199" s="33" t="s">
        <v>558</v>
      </c>
      <c r="E199" s="74" t="s">
        <v>757</v>
      </c>
      <c r="F199" s="33" t="s">
        <v>461</v>
      </c>
      <c r="G199" s="33" t="s">
        <v>559</v>
      </c>
      <c r="H199" s="66" t="str">
        <f>IF(P199="","",VLOOKUP(S199,不良中英對比!$M$2:$N$14,2,0))</f>
        <v>Black</v>
      </c>
      <c r="I199" s="33" t="s">
        <v>511</v>
      </c>
      <c r="J199" s="33" t="s">
        <v>504</v>
      </c>
      <c r="K199" s="33" t="s">
        <v>562</v>
      </c>
      <c r="L199" s="33">
        <v>7</v>
      </c>
      <c r="M199" s="81">
        <v>43568</v>
      </c>
      <c r="N199" s="33" t="s">
        <v>563</v>
      </c>
      <c r="O199" s="62">
        <v>210</v>
      </c>
      <c r="P199" s="78" t="s">
        <v>744</v>
      </c>
      <c r="Q199" s="64">
        <f t="shared" si="24"/>
        <v>70</v>
      </c>
      <c r="R199" s="65" t="b">
        <f>ISERROR(VLOOKUP(P199,P$1:P198,1,FALSE))</f>
        <v>1</v>
      </c>
      <c r="S199" s="33" t="str">
        <f t="shared" si="25"/>
        <v>M83W</v>
      </c>
      <c r="T199" s="65" t="str">
        <f t="shared" si="26"/>
        <v>CM1</v>
      </c>
      <c r="U199" s="35" t="s">
        <v>455</v>
      </c>
      <c r="V199" s="35" t="s">
        <v>14</v>
      </c>
      <c r="W199" s="36" t="s">
        <v>554</v>
      </c>
      <c r="X199" s="36" t="s">
        <v>554</v>
      </c>
      <c r="Y199" s="36" t="s">
        <v>555</v>
      </c>
      <c r="Z199" s="36" t="s">
        <v>555</v>
      </c>
      <c r="AA199" s="36" t="s">
        <v>555</v>
      </c>
      <c r="AB199" s="36" t="s">
        <v>555</v>
      </c>
      <c r="AC199" s="36" t="s">
        <v>555</v>
      </c>
      <c r="AD199" s="36" t="s">
        <v>555</v>
      </c>
      <c r="AE199" s="36" t="s">
        <v>555</v>
      </c>
      <c r="AF199" s="36" t="s">
        <v>555</v>
      </c>
      <c r="AG199" s="36" t="s">
        <v>555</v>
      </c>
      <c r="AH199" s="36" t="s">
        <v>555</v>
      </c>
      <c r="AI199" s="36" t="s">
        <v>555</v>
      </c>
      <c r="AJ199" s="36" t="s">
        <v>555</v>
      </c>
      <c r="AK199" s="36" t="s">
        <v>555</v>
      </c>
      <c r="AL199" s="36" t="s">
        <v>555</v>
      </c>
      <c r="AM199" s="36" t="s">
        <v>414</v>
      </c>
      <c r="AN199" s="36" t="s">
        <v>555</v>
      </c>
      <c r="AO199" s="36" t="s">
        <v>555</v>
      </c>
      <c r="AP199" s="36" t="s">
        <v>555</v>
      </c>
      <c r="AQ199" s="48" t="str">
        <f t="shared" si="27"/>
        <v>Fail</v>
      </c>
      <c r="AR199" s="48"/>
      <c r="AS199" s="36"/>
    </row>
    <row r="200" spans="1:45">
      <c r="A200" s="62">
        <v>198</v>
      </c>
      <c r="B200" s="80">
        <v>43572</v>
      </c>
      <c r="C200" s="80">
        <v>43574</v>
      </c>
      <c r="D200" s="33" t="s">
        <v>558</v>
      </c>
      <c r="E200" s="74" t="s">
        <v>757</v>
      </c>
      <c r="F200" s="33" t="s">
        <v>461</v>
      </c>
      <c r="G200" s="33" t="s">
        <v>559</v>
      </c>
      <c r="H200" s="66" t="str">
        <f>IF(P200="","",VLOOKUP(S200,不良中英對比!$M$2:$N$14,2,0))</f>
        <v>Black</v>
      </c>
      <c r="I200" s="33" t="s">
        <v>511</v>
      </c>
      <c r="J200" s="33" t="s">
        <v>504</v>
      </c>
      <c r="K200" s="33" t="s">
        <v>562</v>
      </c>
      <c r="L200" s="33">
        <v>7</v>
      </c>
      <c r="M200" s="81">
        <v>43568</v>
      </c>
      <c r="N200" s="33" t="s">
        <v>563</v>
      </c>
      <c r="O200" s="62">
        <v>210</v>
      </c>
      <c r="P200" s="78" t="s">
        <v>745</v>
      </c>
      <c r="Q200" s="64">
        <f t="shared" si="24"/>
        <v>70</v>
      </c>
      <c r="R200" s="65" t="b">
        <f>ISERROR(VLOOKUP(P200,P$1:P199,1,FALSE))</f>
        <v>1</v>
      </c>
      <c r="S200" s="33" t="str">
        <f t="shared" si="25"/>
        <v>M83W</v>
      </c>
      <c r="T200" s="65" t="str">
        <f t="shared" si="26"/>
        <v>CM1</v>
      </c>
      <c r="U200" s="35" t="s">
        <v>455</v>
      </c>
      <c r="V200" s="35" t="s">
        <v>455</v>
      </c>
      <c r="W200" s="36" t="s">
        <v>552</v>
      </c>
      <c r="X200" s="36" t="s">
        <v>555</v>
      </c>
      <c r="Y200" s="36" t="s">
        <v>555</v>
      </c>
      <c r="Z200" s="36" t="s">
        <v>555</v>
      </c>
      <c r="AA200" s="36" t="s">
        <v>555</v>
      </c>
      <c r="AB200" s="36" t="s">
        <v>555</v>
      </c>
      <c r="AC200" s="36" t="s">
        <v>555</v>
      </c>
      <c r="AD200" s="36" t="s">
        <v>555</v>
      </c>
      <c r="AE200" s="36" t="s">
        <v>555</v>
      </c>
      <c r="AF200" s="36" t="s">
        <v>555</v>
      </c>
      <c r="AG200" s="36" t="s">
        <v>555</v>
      </c>
      <c r="AH200" s="36" t="s">
        <v>555</v>
      </c>
      <c r="AI200" s="36" t="s">
        <v>555</v>
      </c>
      <c r="AJ200" s="36" t="s">
        <v>555</v>
      </c>
      <c r="AK200" s="36" t="s">
        <v>555</v>
      </c>
      <c r="AL200" s="36" t="s">
        <v>555</v>
      </c>
      <c r="AM200" s="36" t="s">
        <v>414</v>
      </c>
      <c r="AN200" s="36" t="s">
        <v>555</v>
      </c>
      <c r="AO200" s="36" t="s">
        <v>555</v>
      </c>
      <c r="AP200" s="36" t="s">
        <v>555</v>
      </c>
      <c r="AQ200" s="48" t="str">
        <f t="shared" si="27"/>
        <v>Fail</v>
      </c>
      <c r="AR200" s="48"/>
      <c r="AS200" s="36"/>
    </row>
    <row r="201" spans="1:45">
      <c r="A201" s="62">
        <v>199</v>
      </c>
      <c r="B201" s="80">
        <v>43572</v>
      </c>
      <c r="C201" s="80">
        <v>43574</v>
      </c>
      <c r="D201" s="33" t="s">
        <v>558</v>
      </c>
      <c r="E201" s="74" t="s">
        <v>757</v>
      </c>
      <c r="F201" s="33" t="s">
        <v>461</v>
      </c>
      <c r="G201" s="33" t="s">
        <v>559</v>
      </c>
      <c r="H201" s="66" t="str">
        <f>IF(P201="","",VLOOKUP(S201,不良中英對比!$M$2:$N$14,2,0))</f>
        <v>Black</v>
      </c>
      <c r="I201" s="33" t="s">
        <v>511</v>
      </c>
      <c r="J201" s="33" t="s">
        <v>504</v>
      </c>
      <c r="K201" s="33" t="s">
        <v>562</v>
      </c>
      <c r="L201" s="33">
        <v>7</v>
      </c>
      <c r="M201" s="81">
        <v>43568</v>
      </c>
      <c r="N201" s="33" t="s">
        <v>563</v>
      </c>
      <c r="O201" s="62">
        <v>210</v>
      </c>
      <c r="P201" s="78" t="s">
        <v>746</v>
      </c>
      <c r="Q201" s="64">
        <f t="shared" si="24"/>
        <v>70</v>
      </c>
      <c r="R201" s="65" t="b">
        <f>ISERROR(VLOOKUP(P201,P$1:P200,1,FALSE))</f>
        <v>1</v>
      </c>
      <c r="S201" s="33" t="str">
        <f t="shared" si="25"/>
        <v>M83W</v>
      </c>
      <c r="T201" s="65" t="str">
        <f t="shared" si="26"/>
        <v>CM1</v>
      </c>
      <c r="U201" s="35" t="s">
        <v>455</v>
      </c>
      <c r="V201" s="35" t="s">
        <v>14</v>
      </c>
      <c r="W201" s="36" t="s">
        <v>554</v>
      </c>
      <c r="X201" s="36" t="s">
        <v>554</v>
      </c>
      <c r="Y201" s="36" t="s">
        <v>555</v>
      </c>
      <c r="Z201" s="36" t="s">
        <v>555</v>
      </c>
      <c r="AA201" s="36" t="s">
        <v>555</v>
      </c>
      <c r="AB201" s="36" t="s">
        <v>555</v>
      </c>
      <c r="AC201" s="36" t="s">
        <v>555</v>
      </c>
      <c r="AD201" s="36" t="s">
        <v>555</v>
      </c>
      <c r="AE201" s="36" t="s">
        <v>555</v>
      </c>
      <c r="AF201" s="36" t="s">
        <v>555</v>
      </c>
      <c r="AG201" s="36" t="s">
        <v>555</v>
      </c>
      <c r="AH201" s="36" t="s">
        <v>555</v>
      </c>
      <c r="AI201" s="36" t="s">
        <v>555</v>
      </c>
      <c r="AJ201" s="36" t="s">
        <v>555</v>
      </c>
      <c r="AK201" s="36" t="s">
        <v>555</v>
      </c>
      <c r="AL201" s="36" t="s">
        <v>555</v>
      </c>
      <c r="AM201" s="36" t="s">
        <v>414</v>
      </c>
      <c r="AN201" s="36" t="s">
        <v>555</v>
      </c>
      <c r="AO201" s="36" t="s">
        <v>555</v>
      </c>
      <c r="AP201" s="36" t="s">
        <v>555</v>
      </c>
      <c r="AQ201" s="48" t="str">
        <f t="shared" si="27"/>
        <v>Fail</v>
      </c>
      <c r="AR201" s="48"/>
      <c r="AS201" s="36"/>
    </row>
    <row r="202" spans="1:45">
      <c r="A202" s="62">
        <v>200</v>
      </c>
      <c r="B202" s="80">
        <v>43572</v>
      </c>
      <c r="C202" s="80">
        <v>43574</v>
      </c>
      <c r="D202" s="33" t="s">
        <v>558</v>
      </c>
      <c r="E202" s="74" t="s">
        <v>757</v>
      </c>
      <c r="F202" s="33" t="s">
        <v>461</v>
      </c>
      <c r="G202" s="33" t="s">
        <v>559</v>
      </c>
      <c r="H202" s="66" t="str">
        <f>IF(P202="","",VLOOKUP(S202,不良中英對比!$M$2:$N$14,2,0))</f>
        <v>Black</v>
      </c>
      <c r="I202" s="33" t="s">
        <v>511</v>
      </c>
      <c r="J202" s="33" t="s">
        <v>504</v>
      </c>
      <c r="K202" s="33" t="s">
        <v>562</v>
      </c>
      <c r="L202" s="33">
        <v>7</v>
      </c>
      <c r="M202" s="81">
        <v>43568</v>
      </c>
      <c r="N202" s="33" t="s">
        <v>563</v>
      </c>
      <c r="O202" s="62">
        <v>210</v>
      </c>
      <c r="P202" s="78" t="s">
        <v>747</v>
      </c>
      <c r="Q202" s="64">
        <f t="shared" si="24"/>
        <v>70</v>
      </c>
      <c r="R202" s="65" t="b">
        <f>ISERROR(VLOOKUP(P202,P$1:P201,1,FALSE))</f>
        <v>1</v>
      </c>
      <c r="S202" s="33" t="str">
        <f t="shared" si="25"/>
        <v>M83W</v>
      </c>
      <c r="T202" s="65" t="str">
        <f t="shared" si="26"/>
        <v>CM1</v>
      </c>
      <c r="U202" s="35" t="s">
        <v>455</v>
      </c>
      <c r="V202" s="35" t="s">
        <v>14</v>
      </c>
      <c r="W202" s="36" t="s">
        <v>554</v>
      </c>
      <c r="X202" s="36" t="s">
        <v>554</v>
      </c>
      <c r="Y202" s="36" t="s">
        <v>555</v>
      </c>
      <c r="Z202" s="36" t="s">
        <v>555</v>
      </c>
      <c r="AA202" s="36" t="s">
        <v>555</v>
      </c>
      <c r="AB202" s="36" t="s">
        <v>555</v>
      </c>
      <c r="AC202" s="36" t="s">
        <v>555</v>
      </c>
      <c r="AD202" s="36" t="s">
        <v>555</v>
      </c>
      <c r="AE202" s="36" t="s">
        <v>555</v>
      </c>
      <c r="AF202" s="36" t="s">
        <v>555</v>
      </c>
      <c r="AG202" s="36" t="s">
        <v>555</v>
      </c>
      <c r="AH202" s="36" t="s">
        <v>555</v>
      </c>
      <c r="AI202" s="36" t="s">
        <v>555</v>
      </c>
      <c r="AJ202" s="36" t="s">
        <v>555</v>
      </c>
      <c r="AK202" s="36" t="s">
        <v>555</v>
      </c>
      <c r="AL202" s="36" t="s">
        <v>555</v>
      </c>
      <c r="AM202" s="36" t="s">
        <v>414</v>
      </c>
      <c r="AN202" s="36" t="s">
        <v>555</v>
      </c>
      <c r="AO202" s="36" t="s">
        <v>555</v>
      </c>
      <c r="AP202" s="36" t="s">
        <v>555</v>
      </c>
      <c r="AQ202" s="48" t="str">
        <f t="shared" si="27"/>
        <v>Fail</v>
      </c>
      <c r="AR202" s="48"/>
      <c r="AS202" s="36"/>
    </row>
    <row r="203" spans="1:45">
      <c r="A203" s="62">
        <v>201</v>
      </c>
      <c r="B203" s="80">
        <v>43572</v>
      </c>
      <c r="C203" s="80">
        <v>43574</v>
      </c>
      <c r="D203" s="33" t="s">
        <v>558</v>
      </c>
      <c r="E203" s="74" t="s">
        <v>757</v>
      </c>
      <c r="F203" s="33" t="s">
        <v>461</v>
      </c>
      <c r="G203" s="33" t="s">
        <v>559</v>
      </c>
      <c r="H203" s="66" t="str">
        <f>IF(P203="","",VLOOKUP(S203,不良中英對比!$M$2:$N$14,2,0))</f>
        <v>Black</v>
      </c>
      <c r="I203" s="33" t="s">
        <v>511</v>
      </c>
      <c r="J203" s="33" t="s">
        <v>504</v>
      </c>
      <c r="K203" s="33" t="s">
        <v>562</v>
      </c>
      <c r="L203" s="33">
        <v>7</v>
      </c>
      <c r="M203" s="81">
        <v>43568</v>
      </c>
      <c r="N203" s="33" t="s">
        <v>563</v>
      </c>
      <c r="O203" s="62">
        <v>210</v>
      </c>
      <c r="P203" s="78" t="s">
        <v>748</v>
      </c>
      <c r="Q203" s="64">
        <f t="shared" si="24"/>
        <v>70</v>
      </c>
      <c r="R203" s="65" t="b">
        <f>ISERROR(VLOOKUP(P203,P$1:P202,1,FALSE))</f>
        <v>1</v>
      </c>
      <c r="S203" s="33" t="str">
        <f t="shared" si="25"/>
        <v>M83W</v>
      </c>
      <c r="T203" s="65" t="str">
        <f t="shared" si="26"/>
        <v>CM1</v>
      </c>
      <c r="U203" s="35" t="s">
        <v>455</v>
      </c>
      <c r="V203" s="35" t="s">
        <v>14</v>
      </c>
      <c r="W203" s="36" t="s">
        <v>554</v>
      </c>
      <c r="X203" s="36" t="s">
        <v>554</v>
      </c>
      <c r="Y203" s="36" t="s">
        <v>555</v>
      </c>
      <c r="Z203" s="36" t="s">
        <v>555</v>
      </c>
      <c r="AA203" s="36" t="s">
        <v>555</v>
      </c>
      <c r="AB203" s="36" t="s">
        <v>555</v>
      </c>
      <c r="AC203" s="36" t="s">
        <v>555</v>
      </c>
      <c r="AD203" s="36" t="s">
        <v>555</v>
      </c>
      <c r="AE203" s="36" t="s">
        <v>555</v>
      </c>
      <c r="AF203" s="36" t="s">
        <v>555</v>
      </c>
      <c r="AG203" s="36" t="s">
        <v>555</v>
      </c>
      <c r="AH203" s="36" t="s">
        <v>555</v>
      </c>
      <c r="AI203" s="36" t="s">
        <v>555</v>
      </c>
      <c r="AJ203" s="36" t="s">
        <v>555</v>
      </c>
      <c r="AK203" s="36" t="s">
        <v>555</v>
      </c>
      <c r="AL203" s="36" t="s">
        <v>555</v>
      </c>
      <c r="AM203" s="36" t="s">
        <v>414</v>
      </c>
      <c r="AN203" s="36" t="s">
        <v>555</v>
      </c>
      <c r="AO203" s="36" t="s">
        <v>555</v>
      </c>
      <c r="AP203" s="36" t="s">
        <v>555</v>
      </c>
      <c r="AQ203" s="48" t="str">
        <f t="shared" si="27"/>
        <v>Fail</v>
      </c>
      <c r="AR203" s="48"/>
      <c r="AS203" s="36"/>
    </row>
    <row r="204" spans="1:45">
      <c r="A204" s="62">
        <v>202</v>
      </c>
      <c r="B204" s="80">
        <v>43572</v>
      </c>
      <c r="C204" s="80">
        <v>43574</v>
      </c>
      <c r="D204" s="33" t="s">
        <v>558</v>
      </c>
      <c r="E204" s="74" t="s">
        <v>757</v>
      </c>
      <c r="F204" s="33" t="s">
        <v>461</v>
      </c>
      <c r="G204" s="33" t="s">
        <v>559</v>
      </c>
      <c r="H204" s="66" t="str">
        <f>IF(P204="","",VLOOKUP(S204,不良中英對比!$M$2:$N$14,2,0))</f>
        <v>Black</v>
      </c>
      <c r="I204" s="33" t="s">
        <v>511</v>
      </c>
      <c r="J204" s="33" t="s">
        <v>504</v>
      </c>
      <c r="K204" s="33" t="s">
        <v>562</v>
      </c>
      <c r="L204" s="33">
        <v>7</v>
      </c>
      <c r="M204" s="81">
        <v>43568</v>
      </c>
      <c r="N204" s="33" t="s">
        <v>563</v>
      </c>
      <c r="O204" s="62">
        <v>210</v>
      </c>
      <c r="P204" s="78" t="s">
        <v>749</v>
      </c>
      <c r="Q204" s="64">
        <f t="shared" si="24"/>
        <v>70</v>
      </c>
      <c r="R204" s="65" t="b">
        <f>ISERROR(VLOOKUP(P204,P$1:P203,1,FALSE))</f>
        <v>1</v>
      </c>
      <c r="S204" s="33" t="str">
        <f t="shared" si="25"/>
        <v>M83W</v>
      </c>
      <c r="T204" s="65" t="str">
        <f t="shared" si="26"/>
        <v>CM1</v>
      </c>
      <c r="U204" s="35" t="s">
        <v>455</v>
      </c>
      <c r="V204" s="35" t="s">
        <v>14</v>
      </c>
      <c r="W204" s="36" t="s">
        <v>554</v>
      </c>
      <c r="X204" s="36" t="s">
        <v>554</v>
      </c>
      <c r="Y204" s="36" t="s">
        <v>555</v>
      </c>
      <c r="Z204" s="36" t="s">
        <v>555</v>
      </c>
      <c r="AA204" s="36" t="s">
        <v>555</v>
      </c>
      <c r="AB204" s="36" t="s">
        <v>555</v>
      </c>
      <c r="AC204" s="36" t="s">
        <v>555</v>
      </c>
      <c r="AD204" s="36" t="s">
        <v>555</v>
      </c>
      <c r="AE204" s="36" t="s">
        <v>555</v>
      </c>
      <c r="AF204" s="36" t="s">
        <v>555</v>
      </c>
      <c r="AG204" s="36" t="s">
        <v>555</v>
      </c>
      <c r="AH204" s="36" t="s">
        <v>555</v>
      </c>
      <c r="AI204" s="36" t="s">
        <v>555</v>
      </c>
      <c r="AJ204" s="36" t="s">
        <v>555</v>
      </c>
      <c r="AK204" s="36" t="s">
        <v>555</v>
      </c>
      <c r="AL204" s="36" t="s">
        <v>555</v>
      </c>
      <c r="AM204" s="36" t="s">
        <v>414</v>
      </c>
      <c r="AN204" s="36" t="s">
        <v>555</v>
      </c>
      <c r="AO204" s="36" t="s">
        <v>555</v>
      </c>
      <c r="AP204" s="36" t="s">
        <v>555</v>
      </c>
      <c r="AQ204" s="48" t="str">
        <f t="shared" si="27"/>
        <v>Fail</v>
      </c>
      <c r="AR204" s="48"/>
      <c r="AS204" s="36"/>
    </row>
    <row r="205" spans="1:45">
      <c r="A205" s="62">
        <v>203</v>
      </c>
      <c r="B205" s="80">
        <v>43572</v>
      </c>
      <c r="C205" s="80">
        <v>43574</v>
      </c>
      <c r="D205" s="33" t="s">
        <v>558</v>
      </c>
      <c r="E205" s="74" t="s">
        <v>757</v>
      </c>
      <c r="F205" s="33" t="s">
        <v>461</v>
      </c>
      <c r="G205" s="33" t="s">
        <v>559</v>
      </c>
      <c r="H205" s="66" t="str">
        <f>IF(P205="","",VLOOKUP(S205,不良中英對比!$M$2:$N$14,2,0))</f>
        <v>Black</v>
      </c>
      <c r="I205" s="33" t="s">
        <v>511</v>
      </c>
      <c r="J205" s="33" t="s">
        <v>504</v>
      </c>
      <c r="K205" s="33" t="s">
        <v>562</v>
      </c>
      <c r="L205" s="33">
        <v>7</v>
      </c>
      <c r="M205" s="81">
        <v>43568</v>
      </c>
      <c r="N205" s="33" t="s">
        <v>563</v>
      </c>
      <c r="O205" s="62">
        <v>210</v>
      </c>
      <c r="P205" s="78" t="s">
        <v>750</v>
      </c>
      <c r="Q205" s="64">
        <f t="shared" si="24"/>
        <v>70</v>
      </c>
      <c r="R205" s="65" t="b">
        <f>ISERROR(VLOOKUP(P205,P$1:P204,1,FALSE))</f>
        <v>1</v>
      </c>
      <c r="S205" s="33" t="str">
        <f t="shared" si="25"/>
        <v>M83W</v>
      </c>
      <c r="T205" s="65" t="str">
        <f t="shared" si="26"/>
        <v>CM1</v>
      </c>
      <c r="U205" s="35" t="s">
        <v>455</v>
      </c>
      <c r="V205" s="35" t="s">
        <v>14</v>
      </c>
      <c r="W205" s="36" t="s">
        <v>554</v>
      </c>
      <c r="X205" s="36" t="s">
        <v>554</v>
      </c>
      <c r="Y205" s="36" t="s">
        <v>555</v>
      </c>
      <c r="Z205" s="36" t="s">
        <v>555</v>
      </c>
      <c r="AA205" s="36" t="s">
        <v>555</v>
      </c>
      <c r="AB205" s="36" t="s">
        <v>555</v>
      </c>
      <c r="AC205" s="36" t="s">
        <v>555</v>
      </c>
      <c r="AD205" s="36" t="s">
        <v>555</v>
      </c>
      <c r="AE205" s="36" t="s">
        <v>555</v>
      </c>
      <c r="AF205" s="36" t="s">
        <v>555</v>
      </c>
      <c r="AG205" s="36" t="s">
        <v>555</v>
      </c>
      <c r="AH205" s="36" t="s">
        <v>555</v>
      </c>
      <c r="AI205" s="36" t="s">
        <v>555</v>
      </c>
      <c r="AJ205" s="36" t="s">
        <v>555</v>
      </c>
      <c r="AK205" s="36" t="s">
        <v>555</v>
      </c>
      <c r="AL205" s="36" t="s">
        <v>555</v>
      </c>
      <c r="AM205" s="36" t="s">
        <v>414</v>
      </c>
      <c r="AN205" s="36" t="s">
        <v>555</v>
      </c>
      <c r="AO205" s="36" t="s">
        <v>555</v>
      </c>
      <c r="AP205" s="36" t="s">
        <v>555</v>
      </c>
      <c r="AQ205" s="48" t="str">
        <f t="shared" si="27"/>
        <v>Fail</v>
      </c>
      <c r="AR205" s="48"/>
      <c r="AS205" s="36"/>
    </row>
    <row r="206" spans="1:45">
      <c r="A206" s="62">
        <v>204</v>
      </c>
      <c r="B206" s="80">
        <v>43572</v>
      </c>
      <c r="C206" s="80">
        <v>43574</v>
      </c>
      <c r="D206" s="33" t="s">
        <v>558</v>
      </c>
      <c r="E206" s="74" t="s">
        <v>757</v>
      </c>
      <c r="F206" s="33" t="s">
        <v>461</v>
      </c>
      <c r="G206" s="33" t="s">
        <v>559</v>
      </c>
      <c r="H206" s="66" t="str">
        <f>IF(P206="","",VLOOKUP(S206,不良中英對比!$M$2:$N$14,2,0))</f>
        <v>Black</v>
      </c>
      <c r="I206" s="33" t="s">
        <v>511</v>
      </c>
      <c r="J206" s="33" t="s">
        <v>504</v>
      </c>
      <c r="K206" s="33" t="s">
        <v>562</v>
      </c>
      <c r="L206" s="33">
        <v>7</v>
      </c>
      <c r="M206" s="81">
        <v>43568</v>
      </c>
      <c r="N206" s="33" t="s">
        <v>563</v>
      </c>
      <c r="O206" s="62">
        <v>210</v>
      </c>
      <c r="P206" s="78" t="s">
        <v>751</v>
      </c>
      <c r="Q206" s="64">
        <f t="shared" si="24"/>
        <v>70</v>
      </c>
      <c r="R206" s="65" t="b">
        <f>ISERROR(VLOOKUP(P206,P$1:P205,1,FALSE))</f>
        <v>1</v>
      </c>
      <c r="S206" s="33" t="str">
        <f t="shared" si="25"/>
        <v>M83W</v>
      </c>
      <c r="T206" s="65" t="str">
        <f t="shared" si="26"/>
        <v>CM1</v>
      </c>
      <c r="U206" s="35" t="s">
        <v>455</v>
      </c>
      <c r="V206" s="35" t="s">
        <v>14</v>
      </c>
      <c r="W206" s="36" t="s">
        <v>554</v>
      </c>
      <c r="X206" s="36" t="s">
        <v>554</v>
      </c>
      <c r="Y206" s="36" t="s">
        <v>555</v>
      </c>
      <c r="Z206" s="36" t="s">
        <v>555</v>
      </c>
      <c r="AA206" s="36" t="s">
        <v>555</v>
      </c>
      <c r="AB206" s="36" t="s">
        <v>555</v>
      </c>
      <c r="AC206" s="36" t="s">
        <v>555</v>
      </c>
      <c r="AD206" s="36" t="s">
        <v>555</v>
      </c>
      <c r="AE206" s="36" t="s">
        <v>555</v>
      </c>
      <c r="AF206" s="36" t="s">
        <v>555</v>
      </c>
      <c r="AG206" s="36" t="s">
        <v>555</v>
      </c>
      <c r="AH206" s="36" t="s">
        <v>555</v>
      </c>
      <c r="AI206" s="36" t="s">
        <v>555</v>
      </c>
      <c r="AJ206" s="36" t="s">
        <v>555</v>
      </c>
      <c r="AK206" s="36" t="s">
        <v>555</v>
      </c>
      <c r="AL206" s="36" t="s">
        <v>555</v>
      </c>
      <c r="AM206" s="36" t="s">
        <v>414</v>
      </c>
      <c r="AN206" s="36" t="s">
        <v>555</v>
      </c>
      <c r="AO206" s="36" t="s">
        <v>555</v>
      </c>
      <c r="AP206" s="36" t="s">
        <v>555</v>
      </c>
      <c r="AQ206" s="48" t="str">
        <f t="shared" ref="AQ206:AQ207" si="28">IF(AND(W206="ok",X206="ok",Y206="ok",Z206="ok",AA206="ok",AB206="ok",AC206="ok",AD206="ok",AE206="ok",AF206="ok",AG206="ok",AH206="ok",AI206="ok",AJ206="ok",AK206="ok",AM206="ok",AL206="ok"),"Pass","Fail")</f>
        <v>Fail</v>
      </c>
      <c r="AR206" s="48"/>
      <c r="AS206" s="36"/>
    </row>
    <row r="207" spans="1:45">
      <c r="A207" s="62">
        <v>205</v>
      </c>
      <c r="B207" s="80">
        <v>43572</v>
      </c>
      <c r="C207" s="80">
        <v>43574</v>
      </c>
      <c r="D207" s="33" t="s">
        <v>558</v>
      </c>
      <c r="E207" s="74" t="s">
        <v>757</v>
      </c>
      <c r="F207" s="33" t="s">
        <v>461</v>
      </c>
      <c r="G207" s="33" t="s">
        <v>559</v>
      </c>
      <c r="H207" s="66" t="str">
        <f>IF(P207="","",VLOOKUP(S207,不良中英對比!$M$2:$N$14,2,0))</f>
        <v>Black</v>
      </c>
      <c r="I207" s="33" t="s">
        <v>511</v>
      </c>
      <c r="J207" s="33" t="s">
        <v>504</v>
      </c>
      <c r="K207" s="33" t="s">
        <v>562</v>
      </c>
      <c r="L207" s="33">
        <v>7</v>
      </c>
      <c r="M207" s="81">
        <v>43568</v>
      </c>
      <c r="N207" s="33" t="s">
        <v>563</v>
      </c>
      <c r="O207" s="62">
        <v>210</v>
      </c>
      <c r="P207" s="78" t="s">
        <v>752</v>
      </c>
      <c r="Q207" s="64">
        <f t="shared" si="24"/>
        <v>70</v>
      </c>
      <c r="R207" s="65" t="b">
        <f>ISERROR(VLOOKUP(P207,P$1:P206,1,FALSE))</f>
        <v>1</v>
      </c>
      <c r="S207" s="33" t="str">
        <f t="shared" si="25"/>
        <v>M83W</v>
      </c>
      <c r="T207" s="65" t="str">
        <f t="shared" si="26"/>
        <v>CM1</v>
      </c>
      <c r="U207" s="35" t="s">
        <v>455</v>
      </c>
      <c r="V207" s="35" t="s">
        <v>753</v>
      </c>
      <c r="W207" s="36" t="s">
        <v>18</v>
      </c>
      <c r="X207" s="36" t="s">
        <v>414</v>
      </c>
      <c r="Y207" s="36" t="s">
        <v>414</v>
      </c>
      <c r="Z207" s="36" t="s">
        <v>414</v>
      </c>
      <c r="AA207" s="36" t="s">
        <v>414</v>
      </c>
      <c r="AB207" s="36" t="s">
        <v>18</v>
      </c>
      <c r="AC207" s="36" t="s">
        <v>414</v>
      </c>
      <c r="AD207" s="36" t="s">
        <v>414</v>
      </c>
      <c r="AE207" s="36" t="s">
        <v>414</v>
      </c>
      <c r="AF207" s="36" t="s">
        <v>414</v>
      </c>
      <c r="AG207" s="36" t="s">
        <v>414</v>
      </c>
      <c r="AH207" s="36" t="s">
        <v>414</v>
      </c>
      <c r="AI207" s="36" t="s">
        <v>414</v>
      </c>
      <c r="AJ207" s="36" t="s">
        <v>414</v>
      </c>
      <c r="AK207" s="36" t="s">
        <v>414</v>
      </c>
      <c r="AL207" s="36" t="s">
        <v>414</v>
      </c>
      <c r="AM207" s="36" t="s">
        <v>414</v>
      </c>
      <c r="AN207" s="36" t="s">
        <v>414</v>
      </c>
      <c r="AO207" s="36" t="s">
        <v>414</v>
      </c>
      <c r="AP207" s="36" t="s">
        <v>414</v>
      </c>
      <c r="AQ207" s="48" t="str">
        <f t="shared" si="28"/>
        <v>Fail</v>
      </c>
      <c r="AR207" s="48"/>
      <c r="AS207" s="36"/>
    </row>
    <row r="208" spans="1:45">
      <c r="A208" s="62">
        <v>206</v>
      </c>
      <c r="B208" s="80">
        <v>43572</v>
      </c>
      <c r="C208" s="80"/>
      <c r="D208" s="33" t="s">
        <v>558</v>
      </c>
      <c r="E208" s="74" t="s">
        <v>757</v>
      </c>
      <c r="F208" s="33"/>
      <c r="G208" s="33" t="s">
        <v>559</v>
      </c>
      <c r="H208" s="66" t="str">
        <f>IF(P208="","",VLOOKUP(S208,不良中英對比!$M$2:$N$14,2,0))</f>
        <v/>
      </c>
      <c r="I208" s="33" t="s">
        <v>511</v>
      </c>
      <c r="J208" s="33" t="s">
        <v>504</v>
      </c>
      <c r="K208" s="33" t="s">
        <v>562</v>
      </c>
      <c r="L208" s="33">
        <v>7</v>
      </c>
      <c r="M208" s="81">
        <v>43568</v>
      </c>
      <c r="N208" s="33" t="s">
        <v>563</v>
      </c>
      <c r="O208" s="62">
        <v>210</v>
      </c>
      <c r="P208" s="78"/>
      <c r="Q208" s="64">
        <f t="shared" si="24"/>
        <v>0</v>
      </c>
      <c r="R208" s="65" t="b">
        <f>ISERROR(VLOOKUP(P208,P$1:P207,1,FALSE))</f>
        <v>1</v>
      </c>
      <c r="S208" s="33" t="str">
        <f t="shared" si="25"/>
        <v/>
      </c>
      <c r="T208" s="65" t="str">
        <f t="shared" si="26"/>
        <v/>
      </c>
      <c r="U208" s="35"/>
      <c r="V208" s="35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48"/>
      <c r="AR208" s="48"/>
      <c r="AS208" s="36"/>
    </row>
    <row r="209" spans="1:45">
      <c r="A209" s="62">
        <v>207</v>
      </c>
      <c r="B209" s="80">
        <v>43572</v>
      </c>
      <c r="C209" s="80"/>
      <c r="D209" s="33" t="s">
        <v>558</v>
      </c>
      <c r="E209" s="74" t="s">
        <v>757</v>
      </c>
      <c r="F209" s="33"/>
      <c r="G209" s="33" t="s">
        <v>559</v>
      </c>
      <c r="H209" s="66" t="str">
        <f>IF(P209="","",VLOOKUP(S209,不良中英對比!$M$2:$N$14,2,0))</f>
        <v/>
      </c>
      <c r="I209" s="33" t="s">
        <v>511</v>
      </c>
      <c r="J209" s="33" t="s">
        <v>504</v>
      </c>
      <c r="K209" s="33" t="s">
        <v>562</v>
      </c>
      <c r="L209" s="33">
        <v>7</v>
      </c>
      <c r="M209" s="81">
        <v>43568</v>
      </c>
      <c r="N209" s="33" t="s">
        <v>563</v>
      </c>
      <c r="O209" s="62">
        <v>210</v>
      </c>
      <c r="P209" s="78"/>
      <c r="Q209" s="64">
        <f t="shared" si="24"/>
        <v>0</v>
      </c>
      <c r="R209" s="65" t="b">
        <f>ISERROR(VLOOKUP(P209,P$1:P208,1,FALSE))</f>
        <v>1</v>
      </c>
      <c r="S209" s="33" t="str">
        <f t="shared" si="25"/>
        <v/>
      </c>
      <c r="T209" s="65" t="str">
        <f t="shared" si="26"/>
        <v/>
      </c>
      <c r="U209" s="35"/>
      <c r="V209" s="35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48"/>
      <c r="AR209" s="48"/>
      <c r="AS209" s="36"/>
    </row>
    <row r="210" spans="1:45">
      <c r="A210" s="62">
        <v>208</v>
      </c>
      <c r="B210" s="80">
        <v>43572</v>
      </c>
      <c r="C210" s="80"/>
      <c r="D210" s="33" t="s">
        <v>558</v>
      </c>
      <c r="E210" s="74" t="s">
        <v>757</v>
      </c>
      <c r="F210" s="33"/>
      <c r="G210" s="33" t="s">
        <v>559</v>
      </c>
      <c r="H210" s="66" t="str">
        <f>IF(P210="","",VLOOKUP(S210,不良中英對比!$M$2:$N$14,2,0))</f>
        <v/>
      </c>
      <c r="I210" s="33" t="s">
        <v>511</v>
      </c>
      <c r="J210" s="33" t="s">
        <v>504</v>
      </c>
      <c r="K210" s="33" t="s">
        <v>562</v>
      </c>
      <c r="L210" s="33">
        <v>7</v>
      </c>
      <c r="M210" s="81">
        <v>43568</v>
      </c>
      <c r="N210" s="33" t="s">
        <v>563</v>
      </c>
      <c r="O210" s="62">
        <v>210</v>
      </c>
      <c r="P210" s="78"/>
      <c r="Q210" s="64">
        <f t="shared" si="24"/>
        <v>0</v>
      </c>
      <c r="R210" s="65" t="b">
        <f>ISERROR(VLOOKUP(P210,P$1:P209,1,FALSE))</f>
        <v>1</v>
      </c>
      <c r="S210" s="33" t="str">
        <f t="shared" si="25"/>
        <v/>
      </c>
      <c r="T210" s="65" t="str">
        <f t="shared" si="26"/>
        <v/>
      </c>
      <c r="U210" s="35"/>
      <c r="V210" s="35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48"/>
      <c r="AR210" s="48"/>
      <c r="AS210" s="36"/>
    </row>
    <row r="211" spans="1:45">
      <c r="A211" s="62">
        <v>209</v>
      </c>
      <c r="B211" s="80">
        <v>43572</v>
      </c>
      <c r="C211" s="80"/>
      <c r="D211" s="33" t="s">
        <v>558</v>
      </c>
      <c r="E211" s="74" t="s">
        <v>757</v>
      </c>
      <c r="F211" s="33"/>
      <c r="G211" s="33" t="s">
        <v>559</v>
      </c>
      <c r="H211" s="66" t="str">
        <f>IF(P211="","",VLOOKUP(S211,不良中英對比!$M$2:$N$14,2,0))</f>
        <v/>
      </c>
      <c r="I211" s="33" t="s">
        <v>511</v>
      </c>
      <c r="J211" s="33" t="s">
        <v>504</v>
      </c>
      <c r="K211" s="33" t="s">
        <v>562</v>
      </c>
      <c r="L211" s="33">
        <v>7</v>
      </c>
      <c r="M211" s="81">
        <v>43568</v>
      </c>
      <c r="N211" s="33" t="s">
        <v>563</v>
      </c>
      <c r="O211" s="62">
        <v>210</v>
      </c>
      <c r="P211" s="78"/>
      <c r="Q211" s="64">
        <f t="shared" si="24"/>
        <v>0</v>
      </c>
      <c r="R211" s="65" t="b">
        <f>ISERROR(VLOOKUP(P211,P$1:P210,1,FALSE))</f>
        <v>1</v>
      </c>
      <c r="S211" s="33" t="str">
        <f t="shared" si="25"/>
        <v/>
      </c>
      <c r="T211" s="65" t="str">
        <f t="shared" si="26"/>
        <v/>
      </c>
      <c r="U211" s="35"/>
      <c r="V211" s="35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48"/>
      <c r="AR211" s="48"/>
      <c r="AS211" s="36"/>
    </row>
    <row r="212" spans="1:45">
      <c r="A212" s="62">
        <v>210</v>
      </c>
      <c r="B212" s="80">
        <v>43572</v>
      </c>
      <c r="C212" s="80"/>
      <c r="D212" s="33" t="s">
        <v>558</v>
      </c>
      <c r="E212" s="74" t="s">
        <v>757</v>
      </c>
      <c r="F212" s="33"/>
      <c r="G212" s="33" t="s">
        <v>559</v>
      </c>
      <c r="H212" s="66" t="str">
        <f>IF(P212="","",VLOOKUP(S212,不良中英對比!$M$2:$N$14,2,0))</f>
        <v/>
      </c>
      <c r="I212" s="33" t="s">
        <v>511</v>
      </c>
      <c r="J212" s="33" t="s">
        <v>504</v>
      </c>
      <c r="K212" s="33" t="s">
        <v>562</v>
      </c>
      <c r="L212" s="33">
        <v>7</v>
      </c>
      <c r="M212" s="81">
        <v>43568</v>
      </c>
      <c r="N212" s="33" t="s">
        <v>563</v>
      </c>
      <c r="O212" s="62">
        <v>210</v>
      </c>
      <c r="P212" s="78"/>
      <c r="Q212" s="64">
        <f t="shared" si="24"/>
        <v>0</v>
      </c>
      <c r="R212" s="65" t="b">
        <f>ISERROR(VLOOKUP(P212,P$1:P211,1,FALSE))</f>
        <v>1</v>
      </c>
      <c r="S212" s="33" t="str">
        <f t="shared" si="25"/>
        <v/>
      </c>
      <c r="T212" s="65" t="str">
        <f t="shared" si="26"/>
        <v/>
      </c>
      <c r="U212" s="35"/>
      <c r="V212" s="35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48"/>
      <c r="AR212" s="48"/>
      <c r="AS212" s="36"/>
    </row>
    <row r="213" spans="1:45">
      <c r="A213" s="62">
        <v>1</v>
      </c>
      <c r="B213" s="80">
        <v>43574</v>
      </c>
      <c r="C213" s="80">
        <v>43574</v>
      </c>
      <c r="D213" s="33" t="s">
        <v>558</v>
      </c>
      <c r="E213" s="74" t="s">
        <v>757</v>
      </c>
      <c r="F213" s="33" t="s">
        <v>762</v>
      </c>
      <c r="G213" s="33" t="s">
        <v>761</v>
      </c>
      <c r="H213" s="66" t="str">
        <f>IF(P213="","",VLOOKUP(S213,不良中英對比!$M$2:$N$14,2,0))</f>
        <v>Black</v>
      </c>
      <c r="I213" s="33" t="s">
        <v>511</v>
      </c>
      <c r="J213" s="33" t="s">
        <v>504</v>
      </c>
      <c r="K213" s="33" t="s">
        <v>414</v>
      </c>
      <c r="L213" s="33" t="s">
        <v>414</v>
      </c>
      <c r="M213" s="33" t="s">
        <v>414</v>
      </c>
      <c r="N213" s="33" t="s">
        <v>563</v>
      </c>
      <c r="O213" s="62">
        <v>50</v>
      </c>
      <c r="P213" s="78" t="s">
        <v>763</v>
      </c>
      <c r="Q213" s="64">
        <f t="shared" ref="Q213:Q262" si="29">IF(LEN(P213)=0,0,IF(LEN(P213)=70,70,FALSE))</f>
        <v>70</v>
      </c>
      <c r="R213" s="65" t="b">
        <f>ISERROR(VLOOKUP(P213,P$1:P212,1,FALSE))</f>
        <v>1</v>
      </c>
      <c r="S213" s="33" t="str">
        <f t="shared" ref="S213:S262" si="30">MID(P213,12,4)</f>
        <v>M83W</v>
      </c>
      <c r="T213" s="65" t="str">
        <f t="shared" ref="T213:T262" si="31">IF(MID(P213,18,3)="","",IF(MID(P213,18,3)=N213,MID(P213,18,3),"掃錯啦"))</f>
        <v>CM1</v>
      </c>
      <c r="U213" s="35" t="s">
        <v>455</v>
      </c>
      <c r="V213" s="35" t="s">
        <v>455</v>
      </c>
      <c r="W213" s="36" t="s">
        <v>552</v>
      </c>
      <c r="X213" s="36" t="s">
        <v>555</v>
      </c>
      <c r="Y213" s="36" t="s">
        <v>555</v>
      </c>
      <c r="Z213" s="36" t="s">
        <v>555</v>
      </c>
      <c r="AA213" s="36" t="s">
        <v>555</v>
      </c>
      <c r="AB213" s="36" t="s">
        <v>555</v>
      </c>
      <c r="AC213" s="36" t="s">
        <v>555</v>
      </c>
      <c r="AD213" s="36" t="s">
        <v>555</v>
      </c>
      <c r="AE213" s="36" t="s">
        <v>555</v>
      </c>
      <c r="AF213" s="36" t="s">
        <v>555</v>
      </c>
      <c r="AG213" s="36" t="s">
        <v>555</v>
      </c>
      <c r="AH213" s="36" t="s">
        <v>555</v>
      </c>
      <c r="AI213" s="36" t="s">
        <v>555</v>
      </c>
      <c r="AJ213" s="36" t="s">
        <v>555</v>
      </c>
      <c r="AK213" s="36" t="s">
        <v>555</v>
      </c>
      <c r="AL213" s="36" t="s">
        <v>555</v>
      </c>
      <c r="AM213" s="36" t="s">
        <v>414</v>
      </c>
      <c r="AN213" s="36" t="s">
        <v>555</v>
      </c>
      <c r="AO213" s="36" t="s">
        <v>555</v>
      </c>
      <c r="AP213" s="36" t="s">
        <v>555</v>
      </c>
      <c r="AQ213" s="48" t="str">
        <f t="shared" ref="AQ213:AQ224" si="32">IF(AND(W213="ok",X213="ok",Y213="ok",Z213="ok",AA213="ok",AB213="ok",AC213="ok",AD213="ok",AE213="ok",AF213="ok",AG213="ok",AH213="ok",AI213="ok",AJ213="ok",AK213="ok",AM213="ok",AL213="ok"),"Pass","Fail")</f>
        <v>Fail</v>
      </c>
      <c r="AR213" s="48"/>
      <c r="AS213" s="36"/>
    </row>
    <row r="214" spans="1:45">
      <c r="A214" s="62">
        <v>2</v>
      </c>
      <c r="B214" s="80">
        <v>43574</v>
      </c>
      <c r="C214" s="80">
        <v>43574</v>
      </c>
      <c r="D214" s="33" t="s">
        <v>558</v>
      </c>
      <c r="E214" s="74" t="s">
        <v>757</v>
      </c>
      <c r="F214" s="33" t="s">
        <v>762</v>
      </c>
      <c r="G214" s="33" t="s">
        <v>761</v>
      </c>
      <c r="H214" s="66" t="str">
        <f>IF(P214="","",VLOOKUP(S214,不良中英對比!$M$2:$N$14,2,0))</f>
        <v>Black</v>
      </c>
      <c r="I214" s="33" t="s">
        <v>511</v>
      </c>
      <c r="J214" s="33" t="s">
        <v>504</v>
      </c>
      <c r="K214" s="33" t="s">
        <v>414</v>
      </c>
      <c r="L214" s="33" t="s">
        <v>414</v>
      </c>
      <c r="M214" s="33" t="s">
        <v>414</v>
      </c>
      <c r="N214" s="33" t="s">
        <v>563</v>
      </c>
      <c r="O214" s="62">
        <v>50</v>
      </c>
      <c r="P214" s="78" t="s">
        <v>764</v>
      </c>
      <c r="Q214" s="64">
        <f t="shared" si="29"/>
        <v>70</v>
      </c>
      <c r="R214" s="65" t="b">
        <f>ISERROR(VLOOKUP(P214,P$1:P213,1,FALSE))</f>
        <v>1</v>
      </c>
      <c r="S214" s="33" t="str">
        <f t="shared" si="30"/>
        <v>M83W</v>
      </c>
      <c r="T214" s="65" t="str">
        <f t="shared" si="31"/>
        <v>CM1</v>
      </c>
      <c r="U214" s="35" t="s">
        <v>455</v>
      </c>
      <c r="V214" s="35" t="s">
        <v>455</v>
      </c>
      <c r="W214" s="36" t="s">
        <v>552</v>
      </c>
      <c r="X214" s="36" t="s">
        <v>555</v>
      </c>
      <c r="Y214" s="36" t="s">
        <v>555</v>
      </c>
      <c r="Z214" s="36" t="s">
        <v>555</v>
      </c>
      <c r="AA214" s="36" t="s">
        <v>555</v>
      </c>
      <c r="AB214" s="36" t="s">
        <v>555</v>
      </c>
      <c r="AC214" s="36" t="s">
        <v>555</v>
      </c>
      <c r="AD214" s="36" t="s">
        <v>555</v>
      </c>
      <c r="AE214" s="36" t="s">
        <v>555</v>
      </c>
      <c r="AF214" s="36" t="s">
        <v>555</v>
      </c>
      <c r="AG214" s="36" t="s">
        <v>555</v>
      </c>
      <c r="AH214" s="36" t="s">
        <v>555</v>
      </c>
      <c r="AI214" s="36" t="s">
        <v>555</v>
      </c>
      <c r="AJ214" s="36" t="s">
        <v>555</v>
      </c>
      <c r="AK214" s="36" t="s">
        <v>555</v>
      </c>
      <c r="AL214" s="36" t="s">
        <v>555</v>
      </c>
      <c r="AM214" s="36" t="s">
        <v>414</v>
      </c>
      <c r="AN214" s="36" t="s">
        <v>555</v>
      </c>
      <c r="AO214" s="36" t="s">
        <v>555</v>
      </c>
      <c r="AP214" s="36" t="s">
        <v>555</v>
      </c>
      <c r="AQ214" s="48" t="str">
        <f t="shared" si="32"/>
        <v>Fail</v>
      </c>
      <c r="AR214" s="48"/>
      <c r="AS214" s="36"/>
    </row>
    <row r="215" spans="1:45">
      <c r="A215" s="62">
        <v>3</v>
      </c>
      <c r="B215" s="80">
        <v>43574</v>
      </c>
      <c r="C215" s="80">
        <v>43574</v>
      </c>
      <c r="D215" s="33" t="s">
        <v>558</v>
      </c>
      <c r="E215" s="74" t="s">
        <v>757</v>
      </c>
      <c r="F215" s="33" t="s">
        <v>762</v>
      </c>
      <c r="G215" s="33" t="s">
        <v>761</v>
      </c>
      <c r="H215" s="66" t="str">
        <f>IF(P215="","",VLOOKUP(S215,不良中英對比!$M$2:$N$14,2,0))</f>
        <v>Black</v>
      </c>
      <c r="I215" s="33" t="s">
        <v>511</v>
      </c>
      <c r="J215" s="33" t="s">
        <v>504</v>
      </c>
      <c r="K215" s="33" t="s">
        <v>414</v>
      </c>
      <c r="L215" s="33" t="s">
        <v>414</v>
      </c>
      <c r="M215" s="33" t="s">
        <v>414</v>
      </c>
      <c r="N215" s="33" t="s">
        <v>563</v>
      </c>
      <c r="O215" s="62">
        <v>50</v>
      </c>
      <c r="P215" s="78" t="s">
        <v>765</v>
      </c>
      <c r="Q215" s="64">
        <f t="shared" si="29"/>
        <v>70</v>
      </c>
      <c r="R215" s="65" t="b">
        <f>ISERROR(VLOOKUP(P215,P$1:P214,1,FALSE))</f>
        <v>1</v>
      </c>
      <c r="S215" s="33" t="str">
        <f t="shared" si="30"/>
        <v>M83W</v>
      </c>
      <c r="T215" s="65" t="str">
        <f t="shared" si="31"/>
        <v>CM1</v>
      </c>
      <c r="U215" s="35" t="s">
        <v>455</v>
      </c>
      <c r="V215" s="35" t="s">
        <v>455</v>
      </c>
      <c r="W215" s="36" t="s">
        <v>552</v>
      </c>
      <c r="X215" s="36" t="s">
        <v>555</v>
      </c>
      <c r="Y215" s="36" t="s">
        <v>555</v>
      </c>
      <c r="Z215" s="36" t="s">
        <v>555</v>
      </c>
      <c r="AA215" s="36" t="s">
        <v>555</v>
      </c>
      <c r="AB215" s="36" t="s">
        <v>555</v>
      </c>
      <c r="AC215" s="36" t="s">
        <v>555</v>
      </c>
      <c r="AD215" s="36" t="s">
        <v>555</v>
      </c>
      <c r="AE215" s="36" t="s">
        <v>555</v>
      </c>
      <c r="AF215" s="36" t="s">
        <v>555</v>
      </c>
      <c r="AG215" s="36" t="s">
        <v>555</v>
      </c>
      <c r="AH215" s="36" t="s">
        <v>555</v>
      </c>
      <c r="AI215" s="36" t="s">
        <v>555</v>
      </c>
      <c r="AJ215" s="36" t="s">
        <v>555</v>
      </c>
      <c r="AK215" s="36" t="s">
        <v>555</v>
      </c>
      <c r="AL215" s="36" t="s">
        <v>555</v>
      </c>
      <c r="AM215" s="36" t="s">
        <v>414</v>
      </c>
      <c r="AN215" s="36" t="s">
        <v>555</v>
      </c>
      <c r="AO215" s="36" t="s">
        <v>555</v>
      </c>
      <c r="AP215" s="36" t="s">
        <v>555</v>
      </c>
      <c r="AQ215" s="48" t="str">
        <f t="shared" si="32"/>
        <v>Fail</v>
      </c>
      <c r="AR215" s="48"/>
      <c r="AS215" s="36"/>
    </row>
    <row r="216" spans="1:45">
      <c r="A216" s="62">
        <v>4</v>
      </c>
      <c r="B216" s="80">
        <v>43574</v>
      </c>
      <c r="C216" s="80">
        <v>43574</v>
      </c>
      <c r="D216" s="33" t="s">
        <v>558</v>
      </c>
      <c r="E216" s="74" t="s">
        <v>757</v>
      </c>
      <c r="F216" s="33" t="s">
        <v>762</v>
      </c>
      <c r="G216" s="33" t="s">
        <v>761</v>
      </c>
      <c r="H216" s="66" t="str">
        <f>IF(P216="","",VLOOKUP(S216,不良中英對比!$M$2:$N$14,2,0))</f>
        <v>Black</v>
      </c>
      <c r="I216" s="33" t="s">
        <v>511</v>
      </c>
      <c r="J216" s="33" t="s">
        <v>504</v>
      </c>
      <c r="K216" s="33" t="s">
        <v>414</v>
      </c>
      <c r="L216" s="33" t="s">
        <v>414</v>
      </c>
      <c r="M216" s="33" t="s">
        <v>414</v>
      </c>
      <c r="N216" s="33" t="s">
        <v>563</v>
      </c>
      <c r="O216" s="62">
        <v>50</v>
      </c>
      <c r="P216" s="78" t="s">
        <v>766</v>
      </c>
      <c r="Q216" s="64">
        <f t="shared" si="29"/>
        <v>70</v>
      </c>
      <c r="R216" s="65" t="b">
        <f>ISERROR(VLOOKUP(P216,P$1:P215,1,FALSE))</f>
        <v>1</v>
      </c>
      <c r="S216" s="33" t="str">
        <f t="shared" si="30"/>
        <v>M83W</v>
      </c>
      <c r="T216" s="65" t="str">
        <f t="shared" si="31"/>
        <v>CM1</v>
      </c>
      <c r="U216" s="35" t="s">
        <v>455</v>
      </c>
      <c r="V216" s="35" t="s">
        <v>455</v>
      </c>
      <c r="W216" s="36" t="s">
        <v>552</v>
      </c>
      <c r="X216" s="36" t="s">
        <v>555</v>
      </c>
      <c r="Y216" s="36" t="s">
        <v>555</v>
      </c>
      <c r="Z216" s="36" t="s">
        <v>555</v>
      </c>
      <c r="AA216" s="36" t="s">
        <v>555</v>
      </c>
      <c r="AB216" s="36" t="s">
        <v>555</v>
      </c>
      <c r="AC216" s="36" t="s">
        <v>555</v>
      </c>
      <c r="AD216" s="36" t="s">
        <v>555</v>
      </c>
      <c r="AE216" s="36" t="s">
        <v>555</v>
      </c>
      <c r="AF216" s="36" t="s">
        <v>555</v>
      </c>
      <c r="AG216" s="36" t="s">
        <v>555</v>
      </c>
      <c r="AH216" s="36" t="s">
        <v>555</v>
      </c>
      <c r="AI216" s="36" t="s">
        <v>555</v>
      </c>
      <c r="AJ216" s="36" t="s">
        <v>555</v>
      </c>
      <c r="AK216" s="36" t="s">
        <v>555</v>
      </c>
      <c r="AL216" s="36" t="s">
        <v>555</v>
      </c>
      <c r="AM216" s="36" t="s">
        <v>414</v>
      </c>
      <c r="AN216" s="36" t="s">
        <v>555</v>
      </c>
      <c r="AO216" s="36" t="s">
        <v>555</v>
      </c>
      <c r="AP216" s="36" t="s">
        <v>555</v>
      </c>
      <c r="AQ216" s="48" t="str">
        <f t="shared" si="32"/>
        <v>Fail</v>
      </c>
      <c r="AR216" s="48"/>
      <c r="AS216" s="36"/>
    </row>
    <row r="217" spans="1:45">
      <c r="A217" s="62">
        <v>5</v>
      </c>
      <c r="B217" s="80">
        <v>43574</v>
      </c>
      <c r="C217" s="80">
        <v>43574</v>
      </c>
      <c r="D217" s="33" t="s">
        <v>558</v>
      </c>
      <c r="E217" s="74" t="s">
        <v>757</v>
      </c>
      <c r="F217" s="33" t="s">
        <v>762</v>
      </c>
      <c r="G217" s="33" t="s">
        <v>761</v>
      </c>
      <c r="H217" s="66" t="str">
        <f>IF(P217="","",VLOOKUP(S217,不良中英對比!$M$2:$N$14,2,0))</f>
        <v>Black</v>
      </c>
      <c r="I217" s="33" t="s">
        <v>511</v>
      </c>
      <c r="J217" s="33" t="s">
        <v>504</v>
      </c>
      <c r="K217" s="33" t="s">
        <v>414</v>
      </c>
      <c r="L217" s="33" t="s">
        <v>414</v>
      </c>
      <c r="M217" s="33" t="s">
        <v>414</v>
      </c>
      <c r="N217" s="33" t="s">
        <v>563</v>
      </c>
      <c r="O217" s="62">
        <v>50</v>
      </c>
      <c r="P217" s="78" t="s">
        <v>767</v>
      </c>
      <c r="Q217" s="64">
        <f t="shared" si="29"/>
        <v>70</v>
      </c>
      <c r="R217" s="65" t="b">
        <f>ISERROR(VLOOKUP(P217,P$1:P216,1,FALSE))</f>
        <v>1</v>
      </c>
      <c r="S217" s="33" t="str">
        <f t="shared" si="30"/>
        <v>M83W</v>
      </c>
      <c r="T217" s="65" t="str">
        <f t="shared" si="31"/>
        <v>CM1</v>
      </c>
      <c r="U217" s="35" t="s">
        <v>455</v>
      </c>
      <c r="V217" s="35" t="s">
        <v>455</v>
      </c>
      <c r="W217" s="36" t="s">
        <v>552</v>
      </c>
      <c r="X217" s="36" t="s">
        <v>555</v>
      </c>
      <c r="Y217" s="36" t="s">
        <v>555</v>
      </c>
      <c r="Z217" s="36" t="s">
        <v>555</v>
      </c>
      <c r="AA217" s="36" t="s">
        <v>555</v>
      </c>
      <c r="AB217" s="36" t="s">
        <v>555</v>
      </c>
      <c r="AC217" s="36" t="s">
        <v>555</v>
      </c>
      <c r="AD217" s="36" t="s">
        <v>555</v>
      </c>
      <c r="AE217" s="36" t="s">
        <v>555</v>
      </c>
      <c r="AF217" s="36" t="s">
        <v>555</v>
      </c>
      <c r="AG217" s="36" t="s">
        <v>555</v>
      </c>
      <c r="AH217" s="36" t="s">
        <v>555</v>
      </c>
      <c r="AI217" s="36" t="s">
        <v>555</v>
      </c>
      <c r="AJ217" s="36" t="s">
        <v>555</v>
      </c>
      <c r="AK217" s="36" t="s">
        <v>555</v>
      </c>
      <c r="AL217" s="36" t="s">
        <v>555</v>
      </c>
      <c r="AM217" s="36" t="s">
        <v>414</v>
      </c>
      <c r="AN217" s="36" t="s">
        <v>555</v>
      </c>
      <c r="AO217" s="36" t="s">
        <v>555</v>
      </c>
      <c r="AP217" s="36" t="s">
        <v>555</v>
      </c>
      <c r="AQ217" s="48" t="str">
        <f t="shared" si="32"/>
        <v>Fail</v>
      </c>
      <c r="AR217" s="48"/>
      <c r="AS217" s="36"/>
    </row>
    <row r="218" spans="1:45">
      <c r="A218" s="62">
        <v>6</v>
      </c>
      <c r="B218" s="80">
        <v>43574</v>
      </c>
      <c r="C218" s="80">
        <v>43574</v>
      </c>
      <c r="D218" s="33" t="s">
        <v>558</v>
      </c>
      <c r="E218" s="74" t="s">
        <v>757</v>
      </c>
      <c r="F218" s="33" t="s">
        <v>762</v>
      </c>
      <c r="G218" s="33" t="s">
        <v>761</v>
      </c>
      <c r="H218" s="66" t="str">
        <f>IF(P218="","",VLOOKUP(S218,不良中英對比!$M$2:$N$14,2,0))</f>
        <v>Black</v>
      </c>
      <c r="I218" s="33" t="s">
        <v>511</v>
      </c>
      <c r="J218" s="33" t="s">
        <v>504</v>
      </c>
      <c r="K218" s="33" t="s">
        <v>414</v>
      </c>
      <c r="L218" s="33" t="s">
        <v>414</v>
      </c>
      <c r="M218" s="33" t="s">
        <v>414</v>
      </c>
      <c r="N218" s="33" t="s">
        <v>563</v>
      </c>
      <c r="O218" s="62">
        <v>50</v>
      </c>
      <c r="P218" s="78" t="s">
        <v>768</v>
      </c>
      <c r="Q218" s="64">
        <f t="shared" si="29"/>
        <v>70</v>
      </c>
      <c r="R218" s="65" t="b">
        <f>ISERROR(VLOOKUP(P218,P$1:P217,1,FALSE))</f>
        <v>1</v>
      </c>
      <c r="S218" s="33" t="str">
        <f t="shared" si="30"/>
        <v>M83W</v>
      </c>
      <c r="T218" s="65" t="str">
        <f t="shared" si="31"/>
        <v>CM1</v>
      </c>
      <c r="U218" s="35" t="s">
        <v>455</v>
      </c>
      <c r="V218" s="35" t="s">
        <v>455</v>
      </c>
      <c r="W218" s="36" t="s">
        <v>552</v>
      </c>
      <c r="X218" s="36" t="s">
        <v>555</v>
      </c>
      <c r="Y218" s="36" t="s">
        <v>555</v>
      </c>
      <c r="Z218" s="36" t="s">
        <v>555</v>
      </c>
      <c r="AA218" s="36" t="s">
        <v>555</v>
      </c>
      <c r="AB218" s="36" t="s">
        <v>555</v>
      </c>
      <c r="AC218" s="36" t="s">
        <v>555</v>
      </c>
      <c r="AD218" s="36" t="s">
        <v>555</v>
      </c>
      <c r="AE218" s="36" t="s">
        <v>555</v>
      </c>
      <c r="AF218" s="36" t="s">
        <v>555</v>
      </c>
      <c r="AG218" s="36" t="s">
        <v>555</v>
      </c>
      <c r="AH218" s="36" t="s">
        <v>555</v>
      </c>
      <c r="AI218" s="36" t="s">
        <v>555</v>
      </c>
      <c r="AJ218" s="36" t="s">
        <v>555</v>
      </c>
      <c r="AK218" s="36" t="s">
        <v>555</v>
      </c>
      <c r="AL218" s="36" t="s">
        <v>555</v>
      </c>
      <c r="AM218" s="36" t="s">
        <v>414</v>
      </c>
      <c r="AN218" s="36" t="s">
        <v>555</v>
      </c>
      <c r="AO218" s="36" t="s">
        <v>555</v>
      </c>
      <c r="AP218" s="36" t="s">
        <v>555</v>
      </c>
      <c r="AQ218" s="48" t="str">
        <f t="shared" si="32"/>
        <v>Fail</v>
      </c>
      <c r="AR218" s="48"/>
      <c r="AS218" s="36"/>
    </row>
    <row r="219" spans="1:45">
      <c r="A219" s="62">
        <v>7</v>
      </c>
      <c r="B219" s="80">
        <v>43574</v>
      </c>
      <c r="C219" s="80">
        <v>43574</v>
      </c>
      <c r="D219" s="33" t="s">
        <v>558</v>
      </c>
      <c r="E219" s="74" t="s">
        <v>757</v>
      </c>
      <c r="F219" s="33" t="s">
        <v>762</v>
      </c>
      <c r="G219" s="33" t="s">
        <v>761</v>
      </c>
      <c r="H219" s="66" t="str">
        <f>IF(P219="","",VLOOKUP(S219,不良中英對比!$M$2:$N$14,2,0))</f>
        <v>Black</v>
      </c>
      <c r="I219" s="33" t="s">
        <v>511</v>
      </c>
      <c r="J219" s="33" t="s">
        <v>504</v>
      </c>
      <c r="K219" s="33" t="s">
        <v>414</v>
      </c>
      <c r="L219" s="33" t="s">
        <v>414</v>
      </c>
      <c r="M219" s="33" t="s">
        <v>414</v>
      </c>
      <c r="N219" s="33" t="s">
        <v>563</v>
      </c>
      <c r="O219" s="62">
        <v>50</v>
      </c>
      <c r="P219" s="78" t="s">
        <v>769</v>
      </c>
      <c r="Q219" s="64">
        <f t="shared" si="29"/>
        <v>70</v>
      </c>
      <c r="R219" s="65" t="b">
        <f>ISERROR(VLOOKUP(P219,P$1:P218,1,FALSE))</f>
        <v>1</v>
      </c>
      <c r="S219" s="33" t="str">
        <f t="shared" si="30"/>
        <v>M83W</v>
      </c>
      <c r="T219" s="65" t="str">
        <f t="shared" si="31"/>
        <v>CM1</v>
      </c>
      <c r="U219" s="35" t="s">
        <v>455</v>
      </c>
      <c r="V219" s="35" t="s">
        <v>455</v>
      </c>
      <c r="W219" s="36" t="s">
        <v>552</v>
      </c>
      <c r="X219" s="36" t="s">
        <v>555</v>
      </c>
      <c r="Y219" s="36" t="s">
        <v>555</v>
      </c>
      <c r="Z219" s="36" t="s">
        <v>555</v>
      </c>
      <c r="AA219" s="36" t="s">
        <v>555</v>
      </c>
      <c r="AB219" s="36" t="s">
        <v>555</v>
      </c>
      <c r="AC219" s="36" t="s">
        <v>555</v>
      </c>
      <c r="AD219" s="36" t="s">
        <v>555</v>
      </c>
      <c r="AE219" s="36" t="s">
        <v>555</v>
      </c>
      <c r="AF219" s="36" t="s">
        <v>555</v>
      </c>
      <c r="AG219" s="36" t="s">
        <v>555</v>
      </c>
      <c r="AH219" s="36" t="s">
        <v>555</v>
      </c>
      <c r="AI219" s="36" t="s">
        <v>555</v>
      </c>
      <c r="AJ219" s="36" t="s">
        <v>555</v>
      </c>
      <c r="AK219" s="36" t="s">
        <v>555</v>
      </c>
      <c r="AL219" s="36" t="s">
        <v>555</v>
      </c>
      <c r="AM219" s="36" t="s">
        <v>414</v>
      </c>
      <c r="AN219" s="36" t="s">
        <v>555</v>
      </c>
      <c r="AO219" s="36" t="s">
        <v>555</v>
      </c>
      <c r="AP219" s="36" t="s">
        <v>555</v>
      </c>
      <c r="AQ219" s="48" t="str">
        <f t="shared" si="32"/>
        <v>Fail</v>
      </c>
      <c r="AR219" s="48"/>
      <c r="AS219" s="36"/>
    </row>
    <row r="220" spans="1:45">
      <c r="A220" s="62">
        <v>8</v>
      </c>
      <c r="B220" s="80">
        <v>43574</v>
      </c>
      <c r="C220" s="80">
        <v>43574</v>
      </c>
      <c r="D220" s="33" t="s">
        <v>558</v>
      </c>
      <c r="E220" s="74" t="s">
        <v>757</v>
      </c>
      <c r="F220" s="33" t="s">
        <v>762</v>
      </c>
      <c r="G220" s="33" t="s">
        <v>761</v>
      </c>
      <c r="H220" s="66" t="str">
        <f>IF(P220="","",VLOOKUP(S220,不良中英對比!$M$2:$N$14,2,0))</f>
        <v>Black</v>
      </c>
      <c r="I220" s="33" t="s">
        <v>511</v>
      </c>
      <c r="J220" s="33" t="s">
        <v>504</v>
      </c>
      <c r="K220" s="33" t="s">
        <v>414</v>
      </c>
      <c r="L220" s="33" t="s">
        <v>414</v>
      </c>
      <c r="M220" s="33" t="s">
        <v>414</v>
      </c>
      <c r="N220" s="33" t="s">
        <v>563</v>
      </c>
      <c r="O220" s="62">
        <v>50</v>
      </c>
      <c r="P220" s="78" t="s">
        <v>770</v>
      </c>
      <c r="Q220" s="64">
        <f t="shared" si="29"/>
        <v>70</v>
      </c>
      <c r="R220" s="65" t="b">
        <f>ISERROR(VLOOKUP(P220,P$1:P219,1,FALSE))</f>
        <v>1</v>
      </c>
      <c r="S220" s="33" t="str">
        <f t="shared" si="30"/>
        <v>M83W</v>
      </c>
      <c r="T220" s="65" t="str">
        <f t="shared" si="31"/>
        <v>CM1</v>
      </c>
      <c r="U220" s="35" t="s">
        <v>455</v>
      </c>
      <c r="V220" s="35" t="s">
        <v>455</v>
      </c>
      <c r="W220" s="36" t="s">
        <v>552</v>
      </c>
      <c r="X220" s="36" t="s">
        <v>555</v>
      </c>
      <c r="Y220" s="36" t="s">
        <v>555</v>
      </c>
      <c r="Z220" s="36" t="s">
        <v>555</v>
      </c>
      <c r="AA220" s="36" t="s">
        <v>555</v>
      </c>
      <c r="AB220" s="36" t="s">
        <v>555</v>
      </c>
      <c r="AC220" s="36" t="s">
        <v>555</v>
      </c>
      <c r="AD220" s="36" t="s">
        <v>555</v>
      </c>
      <c r="AE220" s="36" t="s">
        <v>555</v>
      </c>
      <c r="AF220" s="36" t="s">
        <v>555</v>
      </c>
      <c r="AG220" s="36" t="s">
        <v>555</v>
      </c>
      <c r="AH220" s="36" t="s">
        <v>555</v>
      </c>
      <c r="AI220" s="36" t="s">
        <v>555</v>
      </c>
      <c r="AJ220" s="36" t="s">
        <v>555</v>
      </c>
      <c r="AK220" s="36" t="s">
        <v>555</v>
      </c>
      <c r="AL220" s="36" t="s">
        <v>555</v>
      </c>
      <c r="AM220" s="36" t="s">
        <v>414</v>
      </c>
      <c r="AN220" s="36" t="s">
        <v>555</v>
      </c>
      <c r="AO220" s="36" t="s">
        <v>555</v>
      </c>
      <c r="AP220" s="36" t="s">
        <v>555</v>
      </c>
      <c r="AQ220" s="48" t="str">
        <f t="shared" si="32"/>
        <v>Fail</v>
      </c>
      <c r="AR220" s="48"/>
      <c r="AS220" s="36"/>
    </row>
    <row r="221" spans="1:45">
      <c r="A221" s="62">
        <v>9</v>
      </c>
      <c r="B221" s="80">
        <v>43574</v>
      </c>
      <c r="C221" s="80">
        <v>43574</v>
      </c>
      <c r="D221" s="33" t="s">
        <v>558</v>
      </c>
      <c r="E221" s="74" t="s">
        <v>757</v>
      </c>
      <c r="F221" s="33" t="s">
        <v>762</v>
      </c>
      <c r="G221" s="33" t="s">
        <v>760</v>
      </c>
      <c r="H221" s="66" t="str">
        <f>IF(P221="","",VLOOKUP(S221,不良中英對比!$M$2:$N$14,2,0))</f>
        <v>Black</v>
      </c>
      <c r="I221" s="33" t="s">
        <v>511</v>
      </c>
      <c r="J221" s="33" t="s">
        <v>504</v>
      </c>
      <c r="K221" s="33" t="s">
        <v>414</v>
      </c>
      <c r="L221" s="33" t="s">
        <v>414</v>
      </c>
      <c r="M221" s="33" t="s">
        <v>414</v>
      </c>
      <c r="N221" s="33" t="s">
        <v>563</v>
      </c>
      <c r="O221" s="62">
        <v>50</v>
      </c>
      <c r="P221" s="78" t="s">
        <v>771</v>
      </c>
      <c r="Q221" s="64">
        <f t="shared" si="29"/>
        <v>70</v>
      </c>
      <c r="R221" s="65" t="b">
        <f>ISERROR(VLOOKUP(P221,P$1:P220,1,FALSE))</f>
        <v>1</v>
      </c>
      <c r="S221" s="33" t="str">
        <f t="shared" si="30"/>
        <v>M83W</v>
      </c>
      <c r="T221" s="65" t="str">
        <f t="shared" si="31"/>
        <v>CM1</v>
      </c>
      <c r="U221" s="35" t="s">
        <v>455</v>
      </c>
      <c r="V221" s="35" t="s">
        <v>455</v>
      </c>
      <c r="W221" s="36" t="s">
        <v>552</v>
      </c>
      <c r="X221" s="36" t="s">
        <v>555</v>
      </c>
      <c r="Y221" s="36" t="s">
        <v>555</v>
      </c>
      <c r="Z221" s="36" t="s">
        <v>555</v>
      </c>
      <c r="AA221" s="36" t="s">
        <v>555</v>
      </c>
      <c r="AB221" s="36" t="s">
        <v>555</v>
      </c>
      <c r="AC221" s="36" t="s">
        <v>555</v>
      </c>
      <c r="AD221" s="36" t="s">
        <v>555</v>
      </c>
      <c r="AE221" s="36" t="s">
        <v>555</v>
      </c>
      <c r="AF221" s="36" t="s">
        <v>555</v>
      </c>
      <c r="AG221" s="36" t="s">
        <v>555</v>
      </c>
      <c r="AH221" s="36" t="s">
        <v>555</v>
      </c>
      <c r="AI221" s="36" t="s">
        <v>555</v>
      </c>
      <c r="AJ221" s="36" t="s">
        <v>555</v>
      </c>
      <c r="AK221" s="36" t="s">
        <v>555</v>
      </c>
      <c r="AL221" s="36" t="s">
        <v>555</v>
      </c>
      <c r="AM221" s="36" t="s">
        <v>414</v>
      </c>
      <c r="AN221" s="36" t="s">
        <v>555</v>
      </c>
      <c r="AO221" s="36" t="s">
        <v>555</v>
      </c>
      <c r="AP221" s="36" t="s">
        <v>555</v>
      </c>
      <c r="AQ221" s="48" t="str">
        <f t="shared" si="32"/>
        <v>Fail</v>
      </c>
      <c r="AR221" s="48"/>
      <c r="AS221" s="36"/>
    </row>
    <row r="222" spans="1:45">
      <c r="A222" s="62">
        <v>10</v>
      </c>
      <c r="B222" s="80">
        <v>43574</v>
      </c>
      <c r="C222" s="80">
        <v>43574</v>
      </c>
      <c r="D222" s="33" t="s">
        <v>558</v>
      </c>
      <c r="E222" s="74" t="s">
        <v>757</v>
      </c>
      <c r="F222" s="33" t="s">
        <v>762</v>
      </c>
      <c r="G222" s="33" t="s">
        <v>760</v>
      </c>
      <c r="H222" s="66" t="str">
        <f>IF(P222="","",VLOOKUP(S222,不良中英對比!$M$2:$N$14,2,0))</f>
        <v>Black</v>
      </c>
      <c r="I222" s="33" t="s">
        <v>511</v>
      </c>
      <c r="J222" s="33" t="s">
        <v>504</v>
      </c>
      <c r="K222" s="33" t="s">
        <v>414</v>
      </c>
      <c r="L222" s="33" t="s">
        <v>414</v>
      </c>
      <c r="M222" s="33" t="s">
        <v>414</v>
      </c>
      <c r="N222" s="33" t="s">
        <v>563</v>
      </c>
      <c r="O222" s="62">
        <v>50</v>
      </c>
      <c r="P222" s="78" t="s">
        <v>772</v>
      </c>
      <c r="Q222" s="64">
        <f t="shared" si="29"/>
        <v>70</v>
      </c>
      <c r="R222" s="65" t="b">
        <f>ISERROR(VLOOKUP(P222,P$1:P221,1,FALSE))</f>
        <v>1</v>
      </c>
      <c r="S222" s="33" t="str">
        <f t="shared" si="30"/>
        <v>M83W</v>
      </c>
      <c r="T222" s="65" t="str">
        <f t="shared" si="31"/>
        <v>CM1</v>
      </c>
      <c r="U222" s="35" t="s">
        <v>455</v>
      </c>
      <c r="V222" s="35" t="s">
        <v>455</v>
      </c>
      <c r="W222" s="36" t="s">
        <v>552</v>
      </c>
      <c r="X222" s="36" t="s">
        <v>555</v>
      </c>
      <c r="Y222" s="36" t="s">
        <v>555</v>
      </c>
      <c r="Z222" s="36" t="s">
        <v>555</v>
      </c>
      <c r="AA222" s="36" t="s">
        <v>555</v>
      </c>
      <c r="AB222" s="36" t="s">
        <v>555</v>
      </c>
      <c r="AC222" s="36" t="s">
        <v>555</v>
      </c>
      <c r="AD222" s="36" t="s">
        <v>555</v>
      </c>
      <c r="AE222" s="36" t="s">
        <v>555</v>
      </c>
      <c r="AF222" s="36" t="s">
        <v>555</v>
      </c>
      <c r="AG222" s="36" t="s">
        <v>555</v>
      </c>
      <c r="AH222" s="36" t="s">
        <v>555</v>
      </c>
      <c r="AI222" s="36" t="s">
        <v>555</v>
      </c>
      <c r="AJ222" s="36" t="s">
        <v>555</v>
      </c>
      <c r="AK222" s="36" t="s">
        <v>555</v>
      </c>
      <c r="AL222" s="36" t="s">
        <v>555</v>
      </c>
      <c r="AM222" s="36" t="s">
        <v>414</v>
      </c>
      <c r="AN222" s="36" t="s">
        <v>555</v>
      </c>
      <c r="AO222" s="36" t="s">
        <v>555</v>
      </c>
      <c r="AP222" s="36" t="s">
        <v>555</v>
      </c>
      <c r="AQ222" s="48" t="str">
        <f t="shared" si="32"/>
        <v>Fail</v>
      </c>
      <c r="AR222" s="48"/>
      <c r="AS222" s="36"/>
    </row>
    <row r="223" spans="1:45">
      <c r="A223" s="62">
        <v>11</v>
      </c>
      <c r="B223" s="80">
        <v>43574</v>
      </c>
      <c r="C223" s="80">
        <v>43574</v>
      </c>
      <c r="D223" s="33" t="s">
        <v>558</v>
      </c>
      <c r="E223" s="74" t="s">
        <v>757</v>
      </c>
      <c r="F223" s="33" t="s">
        <v>762</v>
      </c>
      <c r="G223" s="33" t="s">
        <v>760</v>
      </c>
      <c r="H223" s="66" t="str">
        <f>IF(P223="","",VLOOKUP(S223,不良中英對比!$M$2:$N$14,2,0))</f>
        <v>Black</v>
      </c>
      <c r="I223" s="33" t="s">
        <v>511</v>
      </c>
      <c r="J223" s="33" t="s">
        <v>504</v>
      </c>
      <c r="K223" s="33" t="s">
        <v>414</v>
      </c>
      <c r="L223" s="33" t="s">
        <v>414</v>
      </c>
      <c r="M223" s="33" t="s">
        <v>414</v>
      </c>
      <c r="N223" s="33" t="s">
        <v>563</v>
      </c>
      <c r="O223" s="62">
        <v>50</v>
      </c>
      <c r="P223" s="78" t="s">
        <v>773</v>
      </c>
      <c r="Q223" s="64">
        <f t="shared" si="29"/>
        <v>70</v>
      </c>
      <c r="R223" s="65" t="b">
        <f>ISERROR(VLOOKUP(P223,P$1:P222,1,FALSE))</f>
        <v>1</v>
      </c>
      <c r="S223" s="33" t="str">
        <f t="shared" si="30"/>
        <v>M83W</v>
      </c>
      <c r="T223" s="65" t="str">
        <f t="shared" si="31"/>
        <v>CM1</v>
      </c>
      <c r="U223" s="35" t="s">
        <v>455</v>
      </c>
      <c r="V223" s="35" t="s">
        <v>455</v>
      </c>
      <c r="W223" s="36" t="s">
        <v>552</v>
      </c>
      <c r="X223" s="36" t="s">
        <v>555</v>
      </c>
      <c r="Y223" s="36" t="s">
        <v>555</v>
      </c>
      <c r="Z223" s="36" t="s">
        <v>555</v>
      </c>
      <c r="AA223" s="36" t="s">
        <v>555</v>
      </c>
      <c r="AB223" s="36" t="s">
        <v>555</v>
      </c>
      <c r="AC223" s="36" t="s">
        <v>555</v>
      </c>
      <c r="AD223" s="36" t="s">
        <v>555</v>
      </c>
      <c r="AE223" s="36" t="s">
        <v>555</v>
      </c>
      <c r="AF223" s="36" t="s">
        <v>555</v>
      </c>
      <c r="AG223" s="36" t="s">
        <v>555</v>
      </c>
      <c r="AH223" s="36" t="s">
        <v>555</v>
      </c>
      <c r="AI223" s="36" t="s">
        <v>555</v>
      </c>
      <c r="AJ223" s="36" t="s">
        <v>555</v>
      </c>
      <c r="AK223" s="36" t="s">
        <v>555</v>
      </c>
      <c r="AL223" s="36" t="s">
        <v>555</v>
      </c>
      <c r="AM223" s="36" t="s">
        <v>414</v>
      </c>
      <c r="AN223" s="36" t="s">
        <v>555</v>
      </c>
      <c r="AO223" s="36" t="s">
        <v>555</v>
      </c>
      <c r="AP223" s="36" t="s">
        <v>555</v>
      </c>
      <c r="AQ223" s="48" t="str">
        <f t="shared" si="32"/>
        <v>Fail</v>
      </c>
      <c r="AR223" s="48"/>
      <c r="AS223" s="36"/>
    </row>
    <row r="224" spans="1:45">
      <c r="A224" s="62">
        <v>12</v>
      </c>
      <c r="B224" s="80">
        <v>43574</v>
      </c>
      <c r="C224" s="80">
        <v>43574</v>
      </c>
      <c r="D224" s="33" t="s">
        <v>558</v>
      </c>
      <c r="E224" s="74" t="s">
        <v>757</v>
      </c>
      <c r="F224" s="33" t="s">
        <v>762</v>
      </c>
      <c r="G224" s="33" t="s">
        <v>760</v>
      </c>
      <c r="H224" s="66" t="str">
        <f>IF(P224="","",VLOOKUP(S224,不良中英對比!$M$2:$N$14,2,0))</f>
        <v>Black</v>
      </c>
      <c r="I224" s="33" t="s">
        <v>511</v>
      </c>
      <c r="J224" s="33" t="s">
        <v>504</v>
      </c>
      <c r="K224" s="33" t="s">
        <v>414</v>
      </c>
      <c r="L224" s="33" t="s">
        <v>414</v>
      </c>
      <c r="M224" s="33" t="s">
        <v>414</v>
      </c>
      <c r="N224" s="33" t="s">
        <v>563</v>
      </c>
      <c r="O224" s="62">
        <v>50</v>
      </c>
      <c r="P224" s="78" t="s">
        <v>774</v>
      </c>
      <c r="Q224" s="64">
        <f t="shared" si="29"/>
        <v>70</v>
      </c>
      <c r="R224" s="65" t="b">
        <f>ISERROR(VLOOKUP(P224,P$1:P223,1,FALSE))</f>
        <v>1</v>
      </c>
      <c r="S224" s="33" t="str">
        <f t="shared" si="30"/>
        <v>M83W</v>
      </c>
      <c r="T224" s="65" t="str">
        <f t="shared" si="31"/>
        <v>CM1</v>
      </c>
      <c r="U224" s="35" t="s">
        <v>455</v>
      </c>
      <c r="V224" s="35" t="s">
        <v>455</v>
      </c>
      <c r="W224" s="36" t="s">
        <v>552</v>
      </c>
      <c r="X224" s="36" t="s">
        <v>555</v>
      </c>
      <c r="Y224" s="36" t="s">
        <v>555</v>
      </c>
      <c r="Z224" s="36" t="s">
        <v>555</v>
      </c>
      <c r="AA224" s="36" t="s">
        <v>555</v>
      </c>
      <c r="AB224" s="36" t="s">
        <v>555</v>
      </c>
      <c r="AC224" s="36" t="s">
        <v>555</v>
      </c>
      <c r="AD224" s="36" t="s">
        <v>555</v>
      </c>
      <c r="AE224" s="36" t="s">
        <v>555</v>
      </c>
      <c r="AF224" s="36" t="s">
        <v>555</v>
      </c>
      <c r="AG224" s="36" t="s">
        <v>555</v>
      </c>
      <c r="AH224" s="36" t="s">
        <v>555</v>
      </c>
      <c r="AI224" s="36" t="s">
        <v>555</v>
      </c>
      <c r="AJ224" s="36" t="s">
        <v>555</v>
      </c>
      <c r="AK224" s="36" t="s">
        <v>555</v>
      </c>
      <c r="AL224" s="36" t="s">
        <v>555</v>
      </c>
      <c r="AM224" s="36" t="s">
        <v>414</v>
      </c>
      <c r="AN224" s="36" t="s">
        <v>555</v>
      </c>
      <c r="AO224" s="36" t="s">
        <v>555</v>
      </c>
      <c r="AP224" s="36" t="s">
        <v>555</v>
      </c>
      <c r="AQ224" s="48" t="str">
        <f t="shared" si="32"/>
        <v>Fail</v>
      </c>
      <c r="AR224" s="48"/>
      <c r="AS224" s="36"/>
    </row>
    <row r="225" spans="1:45">
      <c r="A225" s="62">
        <v>13</v>
      </c>
      <c r="B225" s="80">
        <v>43574</v>
      </c>
      <c r="C225" s="80">
        <v>43574</v>
      </c>
      <c r="D225" s="33" t="s">
        <v>558</v>
      </c>
      <c r="E225" s="74" t="s">
        <v>757</v>
      </c>
      <c r="F225" s="33" t="s">
        <v>762</v>
      </c>
      <c r="G225" s="33" t="s">
        <v>760</v>
      </c>
      <c r="H225" s="66" t="str">
        <f>IF(P225="","",VLOOKUP(S225,不良中英對比!$M$2:$N$14,2,0))</f>
        <v>Black</v>
      </c>
      <c r="I225" s="33" t="s">
        <v>511</v>
      </c>
      <c r="J225" s="33" t="s">
        <v>504</v>
      </c>
      <c r="K225" s="33" t="s">
        <v>414</v>
      </c>
      <c r="L225" s="33" t="s">
        <v>414</v>
      </c>
      <c r="M225" s="33" t="s">
        <v>414</v>
      </c>
      <c r="N225" s="33" t="s">
        <v>563</v>
      </c>
      <c r="O225" s="62">
        <v>50</v>
      </c>
      <c r="P225" s="78" t="s">
        <v>775</v>
      </c>
      <c r="Q225" s="64">
        <f t="shared" si="29"/>
        <v>70</v>
      </c>
      <c r="R225" s="65" t="b">
        <f>ISERROR(VLOOKUP(P225,P$1:P224,1,FALSE))</f>
        <v>1</v>
      </c>
      <c r="S225" s="33" t="str">
        <f t="shared" si="30"/>
        <v>M83W</v>
      </c>
      <c r="T225" s="65" t="str">
        <f t="shared" si="31"/>
        <v>CM1</v>
      </c>
      <c r="U225" s="35" t="s">
        <v>455</v>
      </c>
      <c r="V225" s="35" t="s">
        <v>455</v>
      </c>
      <c r="W225" s="36" t="s">
        <v>552</v>
      </c>
      <c r="X225" s="36" t="s">
        <v>555</v>
      </c>
      <c r="Y225" s="36" t="s">
        <v>555</v>
      </c>
      <c r="Z225" s="36" t="s">
        <v>555</v>
      </c>
      <c r="AA225" s="36" t="s">
        <v>555</v>
      </c>
      <c r="AB225" s="36" t="s">
        <v>555</v>
      </c>
      <c r="AC225" s="36" t="s">
        <v>555</v>
      </c>
      <c r="AD225" s="36" t="s">
        <v>555</v>
      </c>
      <c r="AE225" s="36" t="s">
        <v>555</v>
      </c>
      <c r="AF225" s="36" t="s">
        <v>555</v>
      </c>
      <c r="AG225" s="36" t="s">
        <v>555</v>
      </c>
      <c r="AH225" s="36" t="s">
        <v>555</v>
      </c>
      <c r="AI225" s="36" t="s">
        <v>555</v>
      </c>
      <c r="AJ225" s="36" t="s">
        <v>555</v>
      </c>
      <c r="AK225" s="36" t="s">
        <v>555</v>
      </c>
      <c r="AL225" s="36" t="s">
        <v>555</v>
      </c>
      <c r="AM225" s="36" t="s">
        <v>414</v>
      </c>
      <c r="AN225" s="36" t="s">
        <v>555</v>
      </c>
      <c r="AO225" s="36" t="s">
        <v>555</v>
      </c>
      <c r="AP225" s="36" t="s">
        <v>555</v>
      </c>
      <c r="AQ225" s="48" t="str">
        <f t="shared" ref="AQ225:AQ236" si="33">IF(AND(W225="ok",X225="ok",Y225="ok",Z225="ok",AA225="ok",AB225="ok",AC225="ok",AD225="ok",AE225="ok",AF225="ok",AG225="ok",AH225="ok",AI225="ok",AJ225="ok",AK225="ok",AM225="ok",AL225="ok"),"Pass","Fail")</f>
        <v>Fail</v>
      </c>
      <c r="AR225" s="48"/>
      <c r="AS225" s="36"/>
    </row>
    <row r="226" spans="1:45">
      <c r="A226" s="62">
        <v>14</v>
      </c>
      <c r="B226" s="80">
        <v>43574</v>
      </c>
      <c r="C226" s="80">
        <v>43574</v>
      </c>
      <c r="D226" s="33" t="s">
        <v>558</v>
      </c>
      <c r="E226" s="74" t="s">
        <v>757</v>
      </c>
      <c r="F226" s="33" t="s">
        <v>762</v>
      </c>
      <c r="G226" s="33" t="s">
        <v>760</v>
      </c>
      <c r="H226" s="66" t="str">
        <f>IF(P226="","",VLOOKUP(S226,不良中英對比!$M$2:$N$14,2,0))</f>
        <v>Black</v>
      </c>
      <c r="I226" s="33" t="s">
        <v>511</v>
      </c>
      <c r="J226" s="33" t="s">
        <v>504</v>
      </c>
      <c r="K226" s="33" t="s">
        <v>414</v>
      </c>
      <c r="L226" s="33" t="s">
        <v>414</v>
      </c>
      <c r="M226" s="33" t="s">
        <v>414</v>
      </c>
      <c r="N226" s="33" t="s">
        <v>563</v>
      </c>
      <c r="O226" s="62">
        <v>50</v>
      </c>
      <c r="P226" s="78" t="s">
        <v>776</v>
      </c>
      <c r="Q226" s="64">
        <f t="shared" si="29"/>
        <v>70</v>
      </c>
      <c r="R226" s="65" t="b">
        <f>ISERROR(VLOOKUP(P226,P$1:P225,1,FALSE))</f>
        <v>1</v>
      </c>
      <c r="S226" s="33" t="str">
        <f t="shared" si="30"/>
        <v>M83W</v>
      </c>
      <c r="T226" s="65" t="str">
        <f t="shared" si="31"/>
        <v>CM1</v>
      </c>
      <c r="U226" s="35" t="s">
        <v>455</v>
      </c>
      <c r="V226" s="35" t="s">
        <v>455</v>
      </c>
      <c r="W226" s="36" t="s">
        <v>552</v>
      </c>
      <c r="X226" s="36" t="s">
        <v>555</v>
      </c>
      <c r="Y226" s="36" t="s">
        <v>555</v>
      </c>
      <c r="Z226" s="36" t="s">
        <v>555</v>
      </c>
      <c r="AA226" s="36" t="s">
        <v>555</v>
      </c>
      <c r="AB226" s="36" t="s">
        <v>555</v>
      </c>
      <c r="AC226" s="36" t="s">
        <v>555</v>
      </c>
      <c r="AD226" s="36" t="s">
        <v>555</v>
      </c>
      <c r="AE226" s="36" t="s">
        <v>555</v>
      </c>
      <c r="AF226" s="36" t="s">
        <v>555</v>
      </c>
      <c r="AG226" s="36" t="s">
        <v>555</v>
      </c>
      <c r="AH226" s="36" t="s">
        <v>555</v>
      </c>
      <c r="AI226" s="36" t="s">
        <v>555</v>
      </c>
      <c r="AJ226" s="36" t="s">
        <v>555</v>
      </c>
      <c r="AK226" s="36" t="s">
        <v>555</v>
      </c>
      <c r="AL226" s="36" t="s">
        <v>555</v>
      </c>
      <c r="AM226" s="36" t="s">
        <v>414</v>
      </c>
      <c r="AN226" s="36" t="s">
        <v>555</v>
      </c>
      <c r="AO226" s="36" t="s">
        <v>555</v>
      </c>
      <c r="AP226" s="36" t="s">
        <v>555</v>
      </c>
      <c r="AQ226" s="48" t="str">
        <f t="shared" si="33"/>
        <v>Fail</v>
      </c>
      <c r="AR226" s="48"/>
      <c r="AS226" s="36"/>
    </row>
    <row r="227" spans="1:45">
      <c r="A227" s="62">
        <v>15</v>
      </c>
      <c r="B227" s="80">
        <v>43574</v>
      </c>
      <c r="C227" s="80">
        <v>43574</v>
      </c>
      <c r="D227" s="33" t="s">
        <v>558</v>
      </c>
      <c r="E227" s="74" t="s">
        <v>757</v>
      </c>
      <c r="F227" s="33" t="s">
        <v>762</v>
      </c>
      <c r="G227" s="33" t="s">
        <v>760</v>
      </c>
      <c r="H227" s="66" t="str">
        <f>IF(P227="","",VLOOKUP(S227,不良中英對比!$M$2:$N$14,2,0))</f>
        <v>Black</v>
      </c>
      <c r="I227" s="33" t="s">
        <v>511</v>
      </c>
      <c r="J227" s="33" t="s">
        <v>504</v>
      </c>
      <c r="K227" s="33" t="s">
        <v>414</v>
      </c>
      <c r="L227" s="33" t="s">
        <v>414</v>
      </c>
      <c r="M227" s="33" t="s">
        <v>414</v>
      </c>
      <c r="N227" s="33" t="s">
        <v>563</v>
      </c>
      <c r="O227" s="62">
        <v>50</v>
      </c>
      <c r="P227" s="78" t="s">
        <v>777</v>
      </c>
      <c r="Q227" s="64">
        <f t="shared" si="29"/>
        <v>70</v>
      </c>
      <c r="R227" s="65" t="b">
        <f>ISERROR(VLOOKUP(P227,P$1:P226,1,FALSE))</f>
        <v>1</v>
      </c>
      <c r="S227" s="33" t="str">
        <f t="shared" si="30"/>
        <v>M83W</v>
      </c>
      <c r="T227" s="65" t="str">
        <f t="shared" si="31"/>
        <v>CM1</v>
      </c>
      <c r="U227" s="35" t="s">
        <v>455</v>
      </c>
      <c r="V227" s="35" t="s">
        <v>455</v>
      </c>
      <c r="W227" s="36" t="s">
        <v>552</v>
      </c>
      <c r="X227" s="36" t="s">
        <v>555</v>
      </c>
      <c r="Y227" s="36" t="s">
        <v>555</v>
      </c>
      <c r="Z227" s="36" t="s">
        <v>555</v>
      </c>
      <c r="AA227" s="36" t="s">
        <v>555</v>
      </c>
      <c r="AB227" s="36" t="s">
        <v>555</v>
      </c>
      <c r="AC227" s="36" t="s">
        <v>555</v>
      </c>
      <c r="AD227" s="36" t="s">
        <v>555</v>
      </c>
      <c r="AE227" s="36" t="s">
        <v>555</v>
      </c>
      <c r="AF227" s="36" t="s">
        <v>555</v>
      </c>
      <c r="AG227" s="36" t="s">
        <v>555</v>
      </c>
      <c r="AH227" s="36" t="s">
        <v>555</v>
      </c>
      <c r="AI227" s="36" t="s">
        <v>555</v>
      </c>
      <c r="AJ227" s="36" t="s">
        <v>555</v>
      </c>
      <c r="AK227" s="36" t="s">
        <v>555</v>
      </c>
      <c r="AL227" s="36" t="s">
        <v>555</v>
      </c>
      <c r="AM227" s="36" t="s">
        <v>414</v>
      </c>
      <c r="AN227" s="36" t="s">
        <v>555</v>
      </c>
      <c r="AO227" s="36" t="s">
        <v>555</v>
      </c>
      <c r="AP227" s="36" t="s">
        <v>555</v>
      </c>
      <c r="AQ227" s="48" t="str">
        <f t="shared" si="33"/>
        <v>Fail</v>
      </c>
      <c r="AR227" s="48"/>
      <c r="AS227" s="36"/>
    </row>
    <row r="228" spans="1:45">
      <c r="A228" s="62">
        <v>16</v>
      </c>
      <c r="B228" s="80">
        <v>43574</v>
      </c>
      <c r="C228" s="80">
        <v>43574</v>
      </c>
      <c r="D228" s="33" t="s">
        <v>558</v>
      </c>
      <c r="E228" s="74" t="s">
        <v>757</v>
      </c>
      <c r="F228" s="33" t="s">
        <v>762</v>
      </c>
      <c r="G228" s="33" t="s">
        <v>760</v>
      </c>
      <c r="H228" s="66" t="str">
        <f>IF(P228="","",VLOOKUP(S228,不良中英對比!$M$2:$N$14,2,0))</f>
        <v>Black</v>
      </c>
      <c r="I228" s="33" t="s">
        <v>511</v>
      </c>
      <c r="J228" s="33" t="s">
        <v>504</v>
      </c>
      <c r="K228" s="33" t="s">
        <v>414</v>
      </c>
      <c r="L228" s="33" t="s">
        <v>414</v>
      </c>
      <c r="M228" s="33" t="s">
        <v>414</v>
      </c>
      <c r="N228" s="33" t="s">
        <v>563</v>
      </c>
      <c r="O228" s="62">
        <v>50</v>
      </c>
      <c r="P228" s="78" t="s">
        <v>778</v>
      </c>
      <c r="Q228" s="64">
        <f t="shared" si="29"/>
        <v>70</v>
      </c>
      <c r="R228" s="65" t="b">
        <f>ISERROR(VLOOKUP(P228,P$1:P227,1,FALSE))</f>
        <v>1</v>
      </c>
      <c r="S228" s="33" t="str">
        <f t="shared" si="30"/>
        <v>M83W</v>
      </c>
      <c r="T228" s="65" t="str">
        <f t="shared" si="31"/>
        <v>CM1</v>
      </c>
      <c r="U228" s="35" t="s">
        <v>455</v>
      </c>
      <c r="V228" s="35" t="s">
        <v>455</v>
      </c>
      <c r="W228" s="36" t="s">
        <v>552</v>
      </c>
      <c r="X228" s="36" t="s">
        <v>555</v>
      </c>
      <c r="Y228" s="36" t="s">
        <v>555</v>
      </c>
      <c r="Z228" s="36" t="s">
        <v>555</v>
      </c>
      <c r="AA228" s="36" t="s">
        <v>555</v>
      </c>
      <c r="AB228" s="36" t="s">
        <v>555</v>
      </c>
      <c r="AC228" s="36" t="s">
        <v>555</v>
      </c>
      <c r="AD228" s="36" t="s">
        <v>555</v>
      </c>
      <c r="AE228" s="36" t="s">
        <v>555</v>
      </c>
      <c r="AF228" s="36" t="s">
        <v>555</v>
      </c>
      <c r="AG228" s="36" t="s">
        <v>555</v>
      </c>
      <c r="AH228" s="36" t="s">
        <v>555</v>
      </c>
      <c r="AI228" s="36" t="s">
        <v>555</v>
      </c>
      <c r="AJ228" s="36" t="s">
        <v>555</v>
      </c>
      <c r="AK228" s="36" t="s">
        <v>555</v>
      </c>
      <c r="AL228" s="36" t="s">
        <v>555</v>
      </c>
      <c r="AM228" s="36" t="s">
        <v>414</v>
      </c>
      <c r="AN228" s="36" t="s">
        <v>555</v>
      </c>
      <c r="AO228" s="36" t="s">
        <v>555</v>
      </c>
      <c r="AP228" s="36" t="s">
        <v>555</v>
      </c>
      <c r="AQ228" s="48" t="str">
        <f t="shared" si="33"/>
        <v>Fail</v>
      </c>
      <c r="AR228" s="48"/>
      <c r="AS228" s="36"/>
    </row>
    <row r="229" spans="1:45">
      <c r="A229" s="62">
        <v>17</v>
      </c>
      <c r="B229" s="80">
        <v>43574</v>
      </c>
      <c r="C229" s="80">
        <v>43574</v>
      </c>
      <c r="D229" s="33" t="s">
        <v>558</v>
      </c>
      <c r="E229" s="74" t="s">
        <v>757</v>
      </c>
      <c r="F229" s="33" t="s">
        <v>762</v>
      </c>
      <c r="G229" s="33" t="s">
        <v>760</v>
      </c>
      <c r="H229" s="66" t="str">
        <f>IF(P229="","",VLOOKUP(S229,不良中英對比!$M$2:$N$14,2,0))</f>
        <v>Black</v>
      </c>
      <c r="I229" s="33" t="s">
        <v>511</v>
      </c>
      <c r="J229" s="33" t="s">
        <v>504</v>
      </c>
      <c r="K229" s="33" t="s">
        <v>414</v>
      </c>
      <c r="L229" s="33" t="s">
        <v>414</v>
      </c>
      <c r="M229" s="33" t="s">
        <v>414</v>
      </c>
      <c r="N229" s="33" t="s">
        <v>563</v>
      </c>
      <c r="O229" s="62">
        <v>50</v>
      </c>
      <c r="P229" s="78" t="s">
        <v>779</v>
      </c>
      <c r="Q229" s="64">
        <f t="shared" si="29"/>
        <v>70</v>
      </c>
      <c r="R229" s="65" t="b">
        <f>ISERROR(VLOOKUP(P229,P$1:P228,1,FALSE))</f>
        <v>1</v>
      </c>
      <c r="S229" s="33" t="str">
        <f t="shared" si="30"/>
        <v>M83W</v>
      </c>
      <c r="T229" s="65" t="str">
        <f t="shared" si="31"/>
        <v>CM1</v>
      </c>
      <c r="U229" s="35" t="s">
        <v>455</v>
      </c>
      <c r="V229" s="35" t="s">
        <v>455</v>
      </c>
      <c r="W229" s="36" t="s">
        <v>552</v>
      </c>
      <c r="X229" s="36" t="s">
        <v>555</v>
      </c>
      <c r="Y229" s="36" t="s">
        <v>555</v>
      </c>
      <c r="Z229" s="36" t="s">
        <v>555</v>
      </c>
      <c r="AA229" s="36" t="s">
        <v>555</v>
      </c>
      <c r="AB229" s="36" t="s">
        <v>555</v>
      </c>
      <c r="AC229" s="36" t="s">
        <v>555</v>
      </c>
      <c r="AD229" s="36" t="s">
        <v>555</v>
      </c>
      <c r="AE229" s="36" t="s">
        <v>555</v>
      </c>
      <c r="AF229" s="36" t="s">
        <v>555</v>
      </c>
      <c r="AG229" s="36" t="s">
        <v>555</v>
      </c>
      <c r="AH229" s="36" t="s">
        <v>555</v>
      </c>
      <c r="AI229" s="36" t="s">
        <v>555</v>
      </c>
      <c r="AJ229" s="36" t="s">
        <v>555</v>
      </c>
      <c r="AK229" s="36" t="s">
        <v>555</v>
      </c>
      <c r="AL229" s="36" t="s">
        <v>555</v>
      </c>
      <c r="AM229" s="36" t="s">
        <v>414</v>
      </c>
      <c r="AN229" s="36" t="s">
        <v>555</v>
      </c>
      <c r="AO229" s="36" t="s">
        <v>555</v>
      </c>
      <c r="AP229" s="36" t="s">
        <v>555</v>
      </c>
      <c r="AQ229" s="48" t="str">
        <f t="shared" si="33"/>
        <v>Fail</v>
      </c>
      <c r="AR229" s="48"/>
      <c r="AS229" s="36"/>
    </row>
    <row r="230" spans="1:45">
      <c r="A230" s="62">
        <v>18</v>
      </c>
      <c r="B230" s="80">
        <v>43574</v>
      </c>
      <c r="C230" s="80">
        <v>43574</v>
      </c>
      <c r="D230" s="33" t="s">
        <v>558</v>
      </c>
      <c r="E230" s="74" t="s">
        <v>757</v>
      </c>
      <c r="F230" s="33" t="s">
        <v>762</v>
      </c>
      <c r="G230" s="33" t="s">
        <v>760</v>
      </c>
      <c r="H230" s="66" t="str">
        <f>IF(P230="","",VLOOKUP(S230,不良中英對比!$M$2:$N$14,2,0))</f>
        <v>Black</v>
      </c>
      <c r="I230" s="33" t="s">
        <v>511</v>
      </c>
      <c r="J230" s="33" t="s">
        <v>504</v>
      </c>
      <c r="K230" s="33" t="s">
        <v>414</v>
      </c>
      <c r="L230" s="33" t="s">
        <v>414</v>
      </c>
      <c r="M230" s="33" t="s">
        <v>414</v>
      </c>
      <c r="N230" s="33" t="s">
        <v>563</v>
      </c>
      <c r="O230" s="62">
        <v>50</v>
      </c>
      <c r="P230" s="78" t="s">
        <v>780</v>
      </c>
      <c r="Q230" s="64">
        <f t="shared" si="29"/>
        <v>70</v>
      </c>
      <c r="R230" s="65" t="b">
        <f>ISERROR(VLOOKUP(P230,P$1:P229,1,FALSE))</f>
        <v>1</v>
      </c>
      <c r="S230" s="33" t="str">
        <f t="shared" si="30"/>
        <v>M83W</v>
      </c>
      <c r="T230" s="65" t="str">
        <f t="shared" si="31"/>
        <v>CM1</v>
      </c>
      <c r="U230" s="35" t="s">
        <v>455</v>
      </c>
      <c r="V230" s="35" t="s">
        <v>455</v>
      </c>
      <c r="W230" s="36" t="s">
        <v>552</v>
      </c>
      <c r="X230" s="36" t="s">
        <v>555</v>
      </c>
      <c r="Y230" s="36" t="s">
        <v>555</v>
      </c>
      <c r="Z230" s="36" t="s">
        <v>555</v>
      </c>
      <c r="AA230" s="36" t="s">
        <v>555</v>
      </c>
      <c r="AB230" s="36" t="s">
        <v>555</v>
      </c>
      <c r="AC230" s="36" t="s">
        <v>555</v>
      </c>
      <c r="AD230" s="36" t="s">
        <v>555</v>
      </c>
      <c r="AE230" s="36" t="s">
        <v>555</v>
      </c>
      <c r="AF230" s="36" t="s">
        <v>555</v>
      </c>
      <c r="AG230" s="36" t="s">
        <v>555</v>
      </c>
      <c r="AH230" s="36" t="s">
        <v>555</v>
      </c>
      <c r="AI230" s="36" t="s">
        <v>555</v>
      </c>
      <c r="AJ230" s="36" t="s">
        <v>555</v>
      </c>
      <c r="AK230" s="36" t="s">
        <v>555</v>
      </c>
      <c r="AL230" s="36" t="s">
        <v>555</v>
      </c>
      <c r="AM230" s="36" t="s">
        <v>414</v>
      </c>
      <c r="AN230" s="36" t="s">
        <v>555</v>
      </c>
      <c r="AO230" s="36" t="s">
        <v>555</v>
      </c>
      <c r="AP230" s="36" t="s">
        <v>555</v>
      </c>
      <c r="AQ230" s="48" t="str">
        <f t="shared" si="33"/>
        <v>Fail</v>
      </c>
      <c r="AR230" s="48"/>
      <c r="AS230" s="36"/>
    </row>
    <row r="231" spans="1:45">
      <c r="A231" s="62">
        <v>19</v>
      </c>
      <c r="B231" s="80">
        <v>43574</v>
      </c>
      <c r="C231" s="80">
        <v>43574</v>
      </c>
      <c r="D231" s="33" t="s">
        <v>558</v>
      </c>
      <c r="E231" s="74" t="s">
        <v>757</v>
      </c>
      <c r="F231" s="33" t="s">
        <v>762</v>
      </c>
      <c r="G231" s="33" t="s">
        <v>760</v>
      </c>
      <c r="H231" s="66" t="str">
        <f>IF(P231="","",VLOOKUP(S231,不良中英對比!$M$2:$N$14,2,0))</f>
        <v>Black</v>
      </c>
      <c r="I231" s="33" t="s">
        <v>511</v>
      </c>
      <c r="J231" s="33" t="s">
        <v>504</v>
      </c>
      <c r="K231" s="33" t="s">
        <v>414</v>
      </c>
      <c r="L231" s="33" t="s">
        <v>414</v>
      </c>
      <c r="M231" s="33" t="s">
        <v>414</v>
      </c>
      <c r="N231" s="33" t="s">
        <v>563</v>
      </c>
      <c r="O231" s="62">
        <v>50</v>
      </c>
      <c r="P231" s="78" t="s">
        <v>781</v>
      </c>
      <c r="Q231" s="64">
        <f t="shared" si="29"/>
        <v>70</v>
      </c>
      <c r="R231" s="65" t="b">
        <f>ISERROR(VLOOKUP(P231,P$1:P230,1,FALSE))</f>
        <v>1</v>
      </c>
      <c r="S231" s="33" t="str">
        <f t="shared" si="30"/>
        <v>M83W</v>
      </c>
      <c r="T231" s="65" t="str">
        <f t="shared" si="31"/>
        <v>CM1</v>
      </c>
      <c r="U231" s="35" t="s">
        <v>455</v>
      </c>
      <c r="V231" s="35" t="s">
        <v>455</v>
      </c>
      <c r="W231" s="36" t="s">
        <v>552</v>
      </c>
      <c r="X231" s="36" t="s">
        <v>555</v>
      </c>
      <c r="Y231" s="36" t="s">
        <v>555</v>
      </c>
      <c r="Z231" s="36" t="s">
        <v>555</v>
      </c>
      <c r="AA231" s="36" t="s">
        <v>555</v>
      </c>
      <c r="AB231" s="36" t="s">
        <v>555</v>
      </c>
      <c r="AC231" s="36" t="s">
        <v>555</v>
      </c>
      <c r="AD231" s="36" t="s">
        <v>555</v>
      </c>
      <c r="AE231" s="36" t="s">
        <v>555</v>
      </c>
      <c r="AF231" s="36" t="s">
        <v>555</v>
      </c>
      <c r="AG231" s="36" t="s">
        <v>555</v>
      </c>
      <c r="AH231" s="36" t="s">
        <v>555</v>
      </c>
      <c r="AI231" s="36" t="s">
        <v>555</v>
      </c>
      <c r="AJ231" s="36" t="s">
        <v>555</v>
      </c>
      <c r="AK231" s="36" t="s">
        <v>555</v>
      </c>
      <c r="AL231" s="36" t="s">
        <v>555</v>
      </c>
      <c r="AM231" s="36" t="s">
        <v>414</v>
      </c>
      <c r="AN231" s="36" t="s">
        <v>555</v>
      </c>
      <c r="AO231" s="36" t="s">
        <v>555</v>
      </c>
      <c r="AP231" s="36" t="s">
        <v>555</v>
      </c>
      <c r="AQ231" s="48" t="str">
        <f t="shared" si="33"/>
        <v>Fail</v>
      </c>
      <c r="AR231" s="48"/>
      <c r="AS231" s="36"/>
    </row>
    <row r="232" spans="1:45">
      <c r="A232" s="62">
        <v>20</v>
      </c>
      <c r="B232" s="80">
        <v>43574</v>
      </c>
      <c r="C232" s="80">
        <v>43574</v>
      </c>
      <c r="D232" s="33" t="s">
        <v>558</v>
      </c>
      <c r="E232" s="74" t="s">
        <v>757</v>
      </c>
      <c r="F232" s="33" t="s">
        <v>762</v>
      </c>
      <c r="G232" s="33" t="s">
        <v>760</v>
      </c>
      <c r="H232" s="66" t="str">
        <f>IF(P232="","",VLOOKUP(S232,不良中英對比!$M$2:$N$14,2,0))</f>
        <v>Black</v>
      </c>
      <c r="I232" s="33" t="s">
        <v>511</v>
      </c>
      <c r="J232" s="33" t="s">
        <v>504</v>
      </c>
      <c r="K232" s="33" t="s">
        <v>414</v>
      </c>
      <c r="L232" s="33" t="s">
        <v>414</v>
      </c>
      <c r="M232" s="33" t="s">
        <v>414</v>
      </c>
      <c r="N232" s="33" t="s">
        <v>563</v>
      </c>
      <c r="O232" s="62">
        <v>50</v>
      </c>
      <c r="P232" s="78" t="s">
        <v>782</v>
      </c>
      <c r="Q232" s="64">
        <f t="shared" si="29"/>
        <v>70</v>
      </c>
      <c r="R232" s="65" t="b">
        <f>ISERROR(VLOOKUP(P232,P$1:P231,1,FALSE))</f>
        <v>1</v>
      </c>
      <c r="S232" s="33" t="str">
        <f t="shared" si="30"/>
        <v>M83W</v>
      </c>
      <c r="T232" s="65" t="str">
        <f t="shared" si="31"/>
        <v>CM1</v>
      </c>
      <c r="U232" s="35" t="s">
        <v>455</v>
      </c>
      <c r="V232" s="35" t="s">
        <v>455</v>
      </c>
      <c r="W232" s="36" t="s">
        <v>552</v>
      </c>
      <c r="X232" s="36" t="s">
        <v>555</v>
      </c>
      <c r="Y232" s="36" t="s">
        <v>555</v>
      </c>
      <c r="Z232" s="36" t="s">
        <v>555</v>
      </c>
      <c r="AA232" s="36" t="s">
        <v>555</v>
      </c>
      <c r="AB232" s="36" t="s">
        <v>555</v>
      </c>
      <c r="AC232" s="36" t="s">
        <v>555</v>
      </c>
      <c r="AD232" s="36" t="s">
        <v>555</v>
      </c>
      <c r="AE232" s="36" t="s">
        <v>555</v>
      </c>
      <c r="AF232" s="36" t="s">
        <v>555</v>
      </c>
      <c r="AG232" s="36" t="s">
        <v>555</v>
      </c>
      <c r="AH232" s="36" t="s">
        <v>555</v>
      </c>
      <c r="AI232" s="36" t="s">
        <v>555</v>
      </c>
      <c r="AJ232" s="36" t="s">
        <v>555</v>
      </c>
      <c r="AK232" s="36" t="s">
        <v>555</v>
      </c>
      <c r="AL232" s="36" t="s">
        <v>555</v>
      </c>
      <c r="AM232" s="36" t="s">
        <v>414</v>
      </c>
      <c r="AN232" s="36" t="s">
        <v>555</v>
      </c>
      <c r="AO232" s="36" t="s">
        <v>555</v>
      </c>
      <c r="AP232" s="36" t="s">
        <v>555</v>
      </c>
      <c r="AQ232" s="48" t="str">
        <f t="shared" si="33"/>
        <v>Fail</v>
      </c>
      <c r="AR232" s="48"/>
      <c r="AS232" s="36"/>
    </row>
    <row r="233" spans="1:45">
      <c r="A233" s="62">
        <v>21</v>
      </c>
      <c r="B233" s="80">
        <v>43574</v>
      </c>
      <c r="C233" s="80">
        <v>43574</v>
      </c>
      <c r="D233" s="33" t="s">
        <v>558</v>
      </c>
      <c r="E233" s="74" t="s">
        <v>757</v>
      </c>
      <c r="F233" s="33" t="s">
        <v>762</v>
      </c>
      <c r="G233" s="33" t="s">
        <v>760</v>
      </c>
      <c r="H233" s="66" t="str">
        <f>IF(P233="","",VLOOKUP(S233,不良中英對比!$M$2:$N$14,2,0))</f>
        <v>Black</v>
      </c>
      <c r="I233" s="33" t="s">
        <v>511</v>
      </c>
      <c r="J233" s="33" t="s">
        <v>504</v>
      </c>
      <c r="K233" s="33" t="s">
        <v>414</v>
      </c>
      <c r="L233" s="33" t="s">
        <v>414</v>
      </c>
      <c r="M233" s="33" t="s">
        <v>414</v>
      </c>
      <c r="N233" s="33" t="s">
        <v>563</v>
      </c>
      <c r="O233" s="62">
        <v>50</v>
      </c>
      <c r="P233" s="78" t="s">
        <v>783</v>
      </c>
      <c r="Q233" s="64">
        <f t="shared" si="29"/>
        <v>70</v>
      </c>
      <c r="R233" s="65" t="b">
        <f>ISERROR(VLOOKUP(P233,P$1:P232,1,FALSE))</f>
        <v>1</v>
      </c>
      <c r="S233" s="33" t="str">
        <f t="shared" si="30"/>
        <v>M83W</v>
      </c>
      <c r="T233" s="65" t="str">
        <f t="shared" si="31"/>
        <v>CM1</v>
      </c>
      <c r="U233" s="35" t="s">
        <v>455</v>
      </c>
      <c r="V233" s="35" t="s">
        <v>455</v>
      </c>
      <c r="W233" s="36" t="s">
        <v>552</v>
      </c>
      <c r="X233" s="36" t="s">
        <v>555</v>
      </c>
      <c r="Y233" s="36" t="s">
        <v>555</v>
      </c>
      <c r="Z233" s="36" t="s">
        <v>555</v>
      </c>
      <c r="AA233" s="36" t="s">
        <v>555</v>
      </c>
      <c r="AB233" s="36" t="s">
        <v>555</v>
      </c>
      <c r="AC233" s="36" t="s">
        <v>555</v>
      </c>
      <c r="AD233" s="36" t="s">
        <v>555</v>
      </c>
      <c r="AE233" s="36" t="s">
        <v>555</v>
      </c>
      <c r="AF233" s="36" t="s">
        <v>555</v>
      </c>
      <c r="AG233" s="36" t="s">
        <v>555</v>
      </c>
      <c r="AH233" s="36" t="s">
        <v>555</v>
      </c>
      <c r="AI233" s="36" t="s">
        <v>555</v>
      </c>
      <c r="AJ233" s="36" t="s">
        <v>555</v>
      </c>
      <c r="AK233" s="36" t="s">
        <v>555</v>
      </c>
      <c r="AL233" s="36" t="s">
        <v>555</v>
      </c>
      <c r="AM233" s="36" t="s">
        <v>414</v>
      </c>
      <c r="AN233" s="36" t="s">
        <v>555</v>
      </c>
      <c r="AO233" s="36" t="s">
        <v>555</v>
      </c>
      <c r="AP233" s="36" t="s">
        <v>555</v>
      </c>
      <c r="AQ233" s="48" t="str">
        <f t="shared" si="33"/>
        <v>Fail</v>
      </c>
      <c r="AR233" s="48"/>
      <c r="AS233" s="36"/>
    </row>
    <row r="234" spans="1:45">
      <c r="A234" s="62">
        <v>22</v>
      </c>
      <c r="B234" s="80">
        <v>43574</v>
      </c>
      <c r="C234" s="80">
        <v>43574</v>
      </c>
      <c r="D234" s="33" t="s">
        <v>558</v>
      </c>
      <c r="E234" s="74" t="s">
        <v>757</v>
      </c>
      <c r="F234" s="33" t="s">
        <v>762</v>
      </c>
      <c r="G234" s="33" t="s">
        <v>760</v>
      </c>
      <c r="H234" s="66" t="str">
        <f>IF(P234="","",VLOOKUP(S234,不良中英對比!$M$2:$N$14,2,0))</f>
        <v>Black</v>
      </c>
      <c r="I234" s="33" t="s">
        <v>511</v>
      </c>
      <c r="J234" s="33" t="s">
        <v>504</v>
      </c>
      <c r="K234" s="33" t="s">
        <v>414</v>
      </c>
      <c r="L234" s="33" t="s">
        <v>414</v>
      </c>
      <c r="M234" s="33" t="s">
        <v>414</v>
      </c>
      <c r="N234" s="33" t="s">
        <v>563</v>
      </c>
      <c r="O234" s="62">
        <v>50</v>
      </c>
      <c r="P234" s="78" t="s">
        <v>784</v>
      </c>
      <c r="Q234" s="64">
        <f t="shared" si="29"/>
        <v>70</v>
      </c>
      <c r="R234" s="65" t="b">
        <f>ISERROR(VLOOKUP(P234,P$1:P233,1,FALSE))</f>
        <v>1</v>
      </c>
      <c r="S234" s="33" t="str">
        <f t="shared" si="30"/>
        <v>M83W</v>
      </c>
      <c r="T234" s="65" t="str">
        <f t="shared" si="31"/>
        <v>CM1</v>
      </c>
      <c r="U234" s="35" t="s">
        <v>455</v>
      </c>
      <c r="V234" s="35" t="s">
        <v>455</v>
      </c>
      <c r="W234" s="36" t="s">
        <v>552</v>
      </c>
      <c r="X234" s="36" t="s">
        <v>555</v>
      </c>
      <c r="Y234" s="36" t="s">
        <v>555</v>
      </c>
      <c r="Z234" s="36" t="s">
        <v>555</v>
      </c>
      <c r="AA234" s="36" t="s">
        <v>555</v>
      </c>
      <c r="AB234" s="36" t="s">
        <v>555</v>
      </c>
      <c r="AC234" s="36" t="s">
        <v>555</v>
      </c>
      <c r="AD234" s="36" t="s">
        <v>555</v>
      </c>
      <c r="AE234" s="36" t="s">
        <v>555</v>
      </c>
      <c r="AF234" s="36" t="s">
        <v>555</v>
      </c>
      <c r="AG234" s="36" t="s">
        <v>555</v>
      </c>
      <c r="AH234" s="36" t="s">
        <v>555</v>
      </c>
      <c r="AI234" s="36" t="s">
        <v>555</v>
      </c>
      <c r="AJ234" s="36" t="s">
        <v>555</v>
      </c>
      <c r="AK234" s="36" t="s">
        <v>555</v>
      </c>
      <c r="AL234" s="36" t="s">
        <v>555</v>
      </c>
      <c r="AM234" s="36" t="s">
        <v>414</v>
      </c>
      <c r="AN234" s="36" t="s">
        <v>555</v>
      </c>
      <c r="AO234" s="36" t="s">
        <v>555</v>
      </c>
      <c r="AP234" s="36" t="s">
        <v>555</v>
      </c>
      <c r="AQ234" s="48" t="str">
        <f t="shared" si="33"/>
        <v>Fail</v>
      </c>
      <c r="AR234" s="48"/>
      <c r="AS234" s="36"/>
    </row>
    <row r="235" spans="1:45">
      <c r="A235" s="62">
        <v>23</v>
      </c>
      <c r="B235" s="80">
        <v>43574</v>
      </c>
      <c r="C235" s="80">
        <v>43574</v>
      </c>
      <c r="D235" s="33" t="s">
        <v>558</v>
      </c>
      <c r="E235" s="74" t="s">
        <v>757</v>
      </c>
      <c r="F235" s="33" t="s">
        <v>762</v>
      </c>
      <c r="G235" s="33" t="s">
        <v>760</v>
      </c>
      <c r="H235" s="66" t="str">
        <f>IF(P235="","",VLOOKUP(S235,不良中英對比!$M$2:$N$14,2,0))</f>
        <v>Black</v>
      </c>
      <c r="I235" s="33" t="s">
        <v>511</v>
      </c>
      <c r="J235" s="33" t="s">
        <v>504</v>
      </c>
      <c r="K235" s="33" t="s">
        <v>414</v>
      </c>
      <c r="L235" s="33" t="s">
        <v>414</v>
      </c>
      <c r="M235" s="33" t="s">
        <v>414</v>
      </c>
      <c r="N235" s="33" t="s">
        <v>563</v>
      </c>
      <c r="O235" s="62">
        <v>50</v>
      </c>
      <c r="P235" s="78" t="s">
        <v>785</v>
      </c>
      <c r="Q235" s="64">
        <f t="shared" si="29"/>
        <v>70</v>
      </c>
      <c r="R235" s="65" t="b">
        <f>ISERROR(VLOOKUP(P235,P$1:P234,1,FALSE))</f>
        <v>1</v>
      </c>
      <c r="S235" s="33" t="str">
        <f t="shared" si="30"/>
        <v>M83W</v>
      </c>
      <c r="T235" s="65" t="str">
        <f t="shared" si="31"/>
        <v>CM1</v>
      </c>
      <c r="U235" s="35" t="s">
        <v>455</v>
      </c>
      <c r="V235" s="35" t="s">
        <v>455</v>
      </c>
      <c r="W235" s="36" t="s">
        <v>552</v>
      </c>
      <c r="X235" s="36" t="s">
        <v>555</v>
      </c>
      <c r="Y235" s="36" t="s">
        <v>555</v>
      </c>
      <c r="Z235" s="36" t="s">
        <v>555</v>
      </c>
      <c r="AA235" s="36" t="s">
        <v>555</v>
      </c>
      <c r="AB235" s="36" t="s">
        <v>555</v>
      </c>
      <c r="AC235" s="36" t="s">
        <v>555</v>
      </c>
      <c r="AD235" s="36" t="s">
        <v>555</v>
      </c>
      <c r="AE235" s="36" t="s">
        <v>555</v>
      </c>
      <c r="AF235" s="36" t="s">
        <v>555</v>
      </c>
      <c r="AG235" s="36" t="s">
        <v>555</v>
      </c>
      <c r="AH235" s="36" t="s">
        <v>555</v>
      </c>
      <c r="AI235" s="36" t="s">
        <v>555</v>
      </c>
      <c r="AJ235" s="36" t="s">
        <v>555</v>
      </c>
      <c r="AK235" s="36" t="s">
        <v>555</v>
      </c>
      <c r="AL235" s="36" t="s">
        <v>555</v>
      </c>
      <c r="AM235" s="36" t="s">
        <v>414</v>
      </c>
      <c r="AN235" s="36" t="s">
        <v>555</v>
      </c>
      <c r="AO235" s="36" t="s">
        <v>555</v>
      </c>
      <c r="AP235" s="36" t="s">
        <v>555</v>
      </c>
      <c r="AQ235" s="48" t="str">
        <f t="shared" si="33"/>
        <v>Fail</v>
      </c>
      <c r="AR235" s="48"/>
      <c r="AS235" s="36"/>
    </row>
    <row r="236" spans="1:45">
      <c r="A236" s="62">
        <v>24</v>
      </c>
      <c r="B236" s="80">
        <v>43574</v>
      </c>
      <c r="C236" s="80">
        <v>43574</v>
      </c>
      <c r="D236" s="33" t="s">
        <v>558</v>
      </c>
      <c r="E236" s="74" t="s">
        <v>757</v>
      </c>
      <c r="F236" s="33" t="s">
        <v>762</v>
      </c>
      <c r="G236" s="33" t="s">
        <v>760</v>
      </c>
      <c r="H236" s="66" t="str">
        <f>IF(P236="","",VLOOKUP(S236,不良中英對比!$M$2:$N$14,2,0))</f>
        <v>Black</v>
      </c>
      <c r="I236" s="33" t="s">
        <v>511</v>
      </c>
      <c r="J236" s="33" t="s">
        <v>504</v>
      </c>
      <c r="K236" s="33" t="s">
        <v>414</v>
      </c>
      <c r="L236" s="33" t="s">
        <v>414</v>
      </c>
      <c r="M236" s="33" t="s">
        <v>414</v>
      </c>
      <c r="N236" s="33" t="s">
        <v>563</v>
      </c>
      <c r="O236" s="62">
        <v>50</v>
      </c>
      <c r="P236" s="78" t="s">
        <v>786</v>
      </c>
      <c r="Q236" s="64">
        <f t="shared" si="29"/>
        <v>70</v>
      </c>
      <c r="R236" s="65" t="b">
        <f>ISERROR(VLOOKUP(P236,P$1:P235,1,FALSE))</f>
        <v>1</v>
      </c>
      <c r="S236" s="33" t="str">
        <f t="shared" si="30"/>
        <v>M83W</v>
      </c>
      <c r="T236" s="65" t="str">
        <f t="shared" si="31"/>
        <v>CM1</v>
      </c>
      <c r="U236" s="35" t="s">
        <v>455</v>
      </c>
      <c r="V236" s="35" t="s">
        <v>455</v>
      </c>
      <c r="W236" s="36" t="s">
        <v>552</v>
      </c>
      <c r="X236" s="36" t="s">
        <v>555</v>
      </c>
      <c r="Y236" s="36" t="s">
        <v>555</v>
      </c>
      <c r="Z236" s="36" t="s">
        <v>555</v>
      </c>
      <c r="AA236" s="36" t="s">
        <v>555</v>
      </c>
      <c r="AB236" s="36" t="s">
        <v>555</v>
      </c>
      <c r="AC236" s="36" t="s">
        <v>555</v>
      </c>
      <c r="AD236" s="36" t="s">
        <v>555</v>
      </c>
      <c r="AE236" s="36" t="s">
        <v>555</v>
      </c>
      <c r="AF236" s="36" t="s">
        <v>555</v>
      </c>
      <c r="AG236" s="36" t="s">
        <v>555</v>
      </c>
      <c r="AH236" s="36" t="s">
        <v>555</v>
      </c>
      <c r="AI236" s="36" t="s">
        <v>555</v>
      </c>
      <c r="AJ236" s="36" t="s">
        <v>555</v>
      </c>
      <c r="AK236" s="36" t="s">
        <v>555</v>
      </c>
      <c r="AL236" s="36" t="s">
        <v>555</v>
      </c>
      <c r="AM236" s="36" t="s">
        <v>414</v>
      </c>
      <c r="AN236" s="36" t="s">
        <v>555</v>
      </c>
      <c r="AO236" s="36" t="s">
        <v>555</v>
      </c>
      <c r="AP236" s="36" t="s">
        <v>555</v>
      </c>
      <c r="AQ236" s="48" t="str">
        <f t="shared" si="33"/>
        <v>Fail</v>
      </c>
      <c r="AR236" s="48"/>
      <c r="AS236" s="36"/>
    </row>
    <row r="237" spans="1:45">
      <c r="A237" s="62">
        <v>25</v>
      </c>
      <c r="B237" s="80">
        <v>43574</v>
      </c>
      <c r="C237" s="80">
        <v>43574</v>
      </c>
      <c r="D237" s="33" t="s">
        <v>558</v>
      </c>
      <c r="E237" s="74" t="s">
        <v>757</v>
      </c>
      <c r="F237" s="33" t="s">
        <v>762</v>
      </c>
      <c r="G237" s="33" t="s">
        <v>760</v>
      </c>
      <c r="H237" s="66" t="str">
        <f>IF(P237="","",VLOOKUP(S237,不良中英對比!$M$2:$N$14,2,0))</f>
        <v>Black</v>
      </c>
      <c r="I237" s="33" t="s">
        <v>511</v>
      </c>
      <c r="J237" s="33" t="s">
        <v>504</v>
      </c>
      <c r="K237" s="33" t="s">
        <v>414</v>
      </c>
      <c r="L237" s="33" t="s">
        <v>414</v>
      </c>
      <c r="M237" s="33" t="s">
        <v>414</v>
      </c>
      <c r="N237" s="33" t="s">
        <v>563</v>
      </c>
      <c r="O237" s="62">
        <v>50</v>
      </c>
      <c r="P237" s="78" t="s">
        <v>787</v>
      </c>
      <c r="Q237" s="64">
        <f t="shared" si="29"/>
        <v>70</v>
      </c>
      <c r="R237" s="65" t="b">
        <f>ISERROR(VLOOKUP(P237,P$1:P236,1,FALSE))</f>
        <v>1</v>
      </c>
      <c r="S237" s="33" t="str">
        <f t="shared" si="30"/>
        <v>M83W</v>
      </c>
      <c r="T237" s="65" t="str">
        <f t="shared" si="31"/>
        <v>CM1</v>
      </c>
      <c r="U237" s="35" t="s">
        <v>455</v>
      </c>
      <c r="V237" s="35" t="s">
        <v>798</v>
      </c>
      <c r="W237" s="36" t="s">
        <v>554</v>
      </c>
      <c r="X237" s="36" t="s">
        <v>554</v>
      </c>
      <c r="Y237" s="36" t="s">
        <v>555</v>
      </c>
      <c r="Z237" s="36" t="s">
        <v>555</v>
      </c>
      <c r="AA237" s="36" t="s">
        <v>555</v>
      </c>
      <c r="AB237" s="36" t="s">
        <v>555</v>
      </c>
      <c r="AC237" s="36" t="s">
        <v>555</v>
      </c>
      <c r="AD237" s="36" t="s">
        <v>555</v>
      </c>
      <c r="AE237" s="36" t="s">
        <v>555</v>
      </c>
      <c r="AF237" s="36" t="s">
        <v>555</v>
      </c>
      <c r="AG237" s="36" t="s">
        <v>555</v>
      </c>
      <c r="AH237" s="36" t="s">
        <v>555</v>
      </c>
      <c r="AI237" s="36" t="s">
        <v>555</v>
      </c>
      <c r="AJ237" s="36" t="s">
        <v>555</v>
      </c>
      <c r="AK237" s="36" t="s">
        <v>555</v>
      </c>
      <c r="AL237" s="36" t="s">
        <v>555</v>
      </c>
      <c r="AM237" s="36" t="s">
        <v>414</v>
      </c>
      <c r="AN237" s="36" t="s">
        <v>555</v>
      </c>
      <c r="AO237" s="36" t="s">
        <v>555</v>
      </c>
      <c r="AP237" s="36" t="s">
        <v>555</v>
      </c>
      <c r="AQ237" s="48" t="str">
        <f t="shared" ref="AQ237:AQ258" si="34">IF(AND(W237="ok",X237="ok",Y237="ok",Z237="ok",AA237="ok",AB237="ok",AC237="ok",AD237="ok",AE237="ok",AF237="ok",AG237="ok",AH237="ok",AI237="ok",AJ237="ok",AK237="ok",AM237="ok",AL237="ok"),"Pass","Fail")</f>
        <v>Fail</v>
      </c>
      <c r="AR237" s="48"/>
      <c r="AS237" s="36"/>
    </row>
    <row r="238" spans="1:45">
      <c r="A238" s="62">
        <v>26</v>
      </c>
      <c r="B238" s="80">
        <v>43574</v>
      </c>
      <c r="C238" s="80">
        <v>43574</v>
      </c>
      <c r="D238" s="33" t="s">
        <v>558</v>
      </c>
      <c r="E238" s="74" t="s">
        <v>757</v>
      </c>
      <c r="F238" s="33" t="s">
        <v>762</v>
      </c>
      <c r="G238" s="33" t="s">
        <v>760</v>
      </c>
      <c r="H238" s="66" t="str">
        <f>IF(P238="","",VLOOKUP(S238,不良中英對比!$M$2:$N$14,2,0))</f>
        <v>Black</v>
      </c>
      <c r="I238" s="33" t="s">
        <v>511</v>
      </c>
      <c r="J238" s="33" t="s">
        <v>504</v>
      </c>
      <c r="K238" s="33" t="s">
        <v>414</v>
      </c>
      <c r="L238" s="33" t="s">
        <v>414</v>
      </c>
      <c r="M238" s="33" t="s">
        <v>414</v>
      </c>
      <c r="N238" s="33" t="s">
        <v>563</v>
      </c>
      <c r="O238" s="62">
        <v>50</v>
      </c>
      <c r="P238" s="78" t="s">
        <v>788</v>
      </c>
      <c r="Q238" s="64">
        <f t="shared" si="29"/>
        <v>70</v>
      </c>
      <c r="R238" s="65" t="b">
        <f>ISERROR(VLOOKUP(P238,P$1:P237,1,FALSE))</f>
        <v>1</v>
      </c>
      <c r="S238" s="33" t="str">
        <f t="shared" si="30"/>
        <v>M83W</v>
      </c>
      <c r="T238" s="65" t="str">
        <f t="shared" si="31"/>
        <v>CM1</v>
      </c>
      <c r="U238" s="35" t="s">
        <v>455</v>
      </c>
      <c r="V238" s="35" t="s">
        <v>798</v>
      </c>
      <c r="W238" s="36" t="s">
        <v>554</v>
      </c>
      <c r="X238" s="36" t="s">
        <v>554</v>
      </c>
      <c r="Y238" s="36" t="s">
        <v>555</v>
      </c>
      <c r="Z238" s="36" t="s">
        <v>555</v>
      </c>
      <c r="AA238" s="36" t="s">
        <v>555</v>
      </c>
      <c r="AB238" s="36" t="s">
        <v>555</v>
      </c>
      <c r="AC238" s="36" t="s">
        <v>555</v>
      </c>
      <c r="AD238" s="36" t="s">
        <v>555</v>
      </c>
      <c r="AE238" s="36" t="s">
        <v>555</v>
      </c>
      <c r="AF238" s="36" t="s">
        <v>555</v>
      </c>
      <c r="AG238" s="36" t="s">
        <v>555</v>
      </c>
      <c r="AH238" s="36" t="s">
        <v>555</v>
      </c>
      <c r="AI238" s="36" t="s">
        <v>555</v>
      </c>
      <c r="AJ238" s="36" t="s">
        <v>555</v>
      </c>
      <c r="AK238" s="36" t="s">
        <v>555</v>
      </c>
      <c r="AL238" s="36" t="s">
        <v>555</v>
      </c>
      <c r="AM238" s="36" t="s">
        <v>414</v>
      </c>
      <c r="AN238" s="36" t="s">
        <v>555</v>
      </c>
      <c r="AO238" s="36" t="s">
        <v>555</v>
      </c>
      <c r="AP238" s="36" t="s">
        <v>555</v>
      </c>
      <c r="AQ238" s="48" t="str">
        <f t="shared" si="34"/>
        <v>Fail</v>
      </c>
      <c r="AR238" s="48"/>
      <c r="AS238" s="36"/>
    </row>
    <row r="239" spans="1:45">
      <c r="A239" s="62">
        <v>27</v>
      </c>
      <c r="B239" s="80">
        <v>43574</v>
      </c>
      <c r="C239" s="80">
        <v>43574</v>
      </c>
      <c r="D239" s="33" t="s">
        <v>558</v>
      </c>
      <c r="E239" s="74" t="s">
        <v>757</v>
      </c>
      <c r="F239" s="33" t="s">
        <v>762</v>
      </c>
      <c r="G239" s="33" t="s">
        <v>760</v>
      </c>
      <c r="H239" s="66" t="str">
        <f>IF(P239="","",VLOOKUP(S239,不良中英對比!$M$2:$N$14,2,0))</f>
        <v>Black</v>
      </c>
      <c r="I239" s="33" t="s">
        <v>511</v>
      </c>
      <c r="J239" s="33" t="s">
        <v>504</v>
      </c>
      <c r="K239" s="33" t="s">
        <v>414</v>
      </c>
      <c r="L239" s="33" t="s">
        <v>414</v>
      </c>
      <c r="M239" s="33" t="s">
        <v>414</v>
      </c>
      <c r="N239" s="33" t="s">
        <v>563</v>
      </c>
      <c r="O239" s="62">
        <v>50</v>
      </c>
      <c r="P239" s="78" t="s">
        <v>789</v>
      </c>
      <c r="Q239" s="64">
        <f t="shared" si="29"/>
        <v>70</v>
      </c>
      <c r="R239" s="65" t="b">
        <f>ISERROR(VLOOKUP(P239,P$1:P238,1,FALSE))</f>
        <v>1</v>
      </c>
      <c r="S239" s="33" t="str">
        <f t="shared" si="30"/>
        <v>M83W</v>
      </c>
      <c r="T239" s="65" t="str">
        <f t="shared" si="31"/>
        <v>CM1</v>
      </c>
      <c r="U239" s="35" t="s">
        <v>455</v>
      </c>
      <c r="V239" s="35" t="s">
        <v>798</v>
      </c>
      <c r="W239" s="36" t="s">
        <v>554</v>
      </c>
      <c r="X239" s="36" t="s">
        <v>554</v>
      </c>
      <c r="Y239" s="36" t="s">
        <v>555</v>
      </c>
      <c r="Z239" s="36" t="s">
        <v>555</v>
      </c>
      <c r="AA239" s="36" t="s">
        <v>555</v>
      </c>
      <c r="AB239" s="36" t="s">
        <v>555</v>
      </c>
      <c r="AC239" s="36" t="s">
        <v>555</v>
      </c>
      <c r="AD239" s="36" t="s">
        <v>555</v>
      </c>
      <c r="AE239" s="36" t="s">
        <v>555</v>
      </c>
      <c r="AF239" s="36" t="s">
        <v>555</v>
      </c>
      <c r="AG239" s="36" t="s">
        <v>555</v>
      </c>
      <c r="AH239" s="36" t="s">
        <v>555</v>
      </c>
      <c r="AI239" s="36" t="s">
        <v>555</v>
      </c>
      <c r="AJ239" s="36" t="s">
        <v>555</v>
      </c>
      <c r="AK239" s="36" t="s">
        <v>555</v>
      </c>
      <c r="AL239" s="36" t="s">
        <v>555</v>
      </c>
      <c r="AM239" s="36" t="s">
        <v>414</v>
      </c>
      <c r="AN239" s="36" t="s">
        <v>555</v>
      </c>
      <c r="AO239" s="36" t="s">
        <v>555</v>
      </c>
      <c r="AP239" s="36" t="s">
        <v>555</v>
      </c>
      <c r="AQ239" s="48" t="str">
        <f t="shared" si="34"/>
        <v>Fail</v>
      </c>
      <c r="AR239" s="48"/>
      <c r="AS239" s="36"/>
    </row>
    <row r="240" spans="1:45">
      <c r="A240" s="62">
        <v>28</v>
      </c>
      <c r="B240" s="80">
        <v>43574</v>
      </c>
      <c r="C240" s="80">
        <v>43574</v>
      </c>
      <c r="D240" s="33" t="s">
        <v>558</v>
      </c>
      <c r="E240" s="74" t="s">
        <v>757</v>
      </c>
      <c r="F240" s="33" t="s">
        <v>762</v>
      </c>
      <c r="G240" s="33" t="s">
        <v>760</v>
      </c>
      <c r="H240" s="66" t="str">
        <f>IF(P240="","",VLOOKUP(S240,不良中英對比!$M$2:$N$14,2,0))</f>
        <v>Black</v>
      </c>
      <c r="I240" s="33" t="s">
        <v>511</v>
      </c>
      <c r="J240" s="33" t="s">
        <v>504</v>
      </c>
      <c r="K240" s="33" t="s">
        <v>414</v>
      </c>
      <c r="L240" s="33" t="s">
        <v>414</v>
      </c>
      <c r="M240" s="33" t="s">
        <v>414</v>
      </c>
      <c r="N240" s="33" t="s">
        <v>563</v>
      </c>
      <c r="O240" s="62">
        <v>50</v>
      </c>
      <c r="P240" s="78" t="s">
        <v>790</v>
      </c>
      <c r="Q240" s="64">
        <f t="shared" si="29"/>
        <v>70</v>
      </c>
      <c r="R240" s="65" t="b">
        <f>ISERROR(VLOOKUP(P240,P$1:P239,1,FALSE))</f>
        <v>1</v>
      </c>
      <c r="S240" s="33" t="str">
        <f t="shared" si="30"/>
        <v>M83W</v>
      </c>
      <c r="T240" s="65" t="str">
        <f t="shared" si="31"/>
        <v>CM1</v>
      </c>
      <c r="U240" s="35" t="s">
        <v>455</v>
      </c>
      <c r="V240" s="35" t="s">
        <v>798</v>
      </c>
      <c r="W240" s="36" t="s">
        <v>554</v>
      </c>
      <c r="X240" s="36" t="s">
        <v>554</v>
      </c>
      <c r="Y240" s="36" t="s">
        <v>555</v>
      </c>
      <c r="Z240" s="36" t="s">
        <v>555</v>
      </c>
      <c r="AA240" s="36" t="s">
        <v>555</v>
      </c>
      <c r="AB240" s="36" t="s">
        <v>555</v>
      </c>
      <c r="AC240" s="36" t="s">
        <v>555</v>
      </c>
      <c r="AD240" s="36" t="s">
        <v>555</v>
      </c>
      <c r="AE240" s="36" t="s">
        <v>555</v>
      </c>
      <c r="AF240" s="36" t="s">
        <v>555</v>
      </c>
      <c r="AG240" s="36" t="s">
        <v>555</v>
      </c>
      <c r="AH240" s="36" t="s">
        <v>555</v>
      </c>
      <c r="AI240" s="36" t="s">
        <v>555</v>
      </c>
      <c r="AJ240" s="36" t="s">
        <v>555</v>
      </c>
      <c r="AK240" s="36" t="s">
        <v>555</v>
      </c>
      <c r="AL240" s="36" t="s">
        <v>555</v>
      </c>
      <c r="AM240" s="36" t="s">
        <v>414</v>
      </c>
      <c r="AN240" s="36" t="s">
        <v>555</v>
      </c>
      <c r="AO240" s="36" t="s">
        <v>555</v>
      </c>
      <c r="AP240" s="36" t="s">
        <v>555</v>
      </c>
      <c r="AQ240" s="48" t="str">
        <f t="shared" si="34"/>
        <v>Fail</v>
      </c>
      <c r="AR240" s="48"/>
      <c r="AS240" s="36"/>
    </row>
    <row r="241" spans="1:45">
      <c r="A241" s="62">
        <v>29</v>
      </c>
      <c r="B241" s="80">
        <v>43574</v>
      </c>
      <c r="C241" s="80">
        <v>43574</v>
      </c>
      <c r="D241" s="33" t="s">
        <v>558</v>
      </c>
      <c r="E241" s="74" t="s">
        <v>757</v>
      </c>
      <c r="F241" s="33" t="s">
        <v>762</v>
      </c>
      <c r="G241" s="33" t="s">
        <v>760</v>
      </c>
      <c r="H241" s="66" t="str">
        <f>IF(P241="","",VLOOKUP(S241,不良中英對比!$M$2:$N$14,2,0))</f>
        <v>Black</v>
      </c>
      <c r="I241" s="33" t="s">
        <v>511</v>
      </c>
      <c r="J241" s="33" t="s">
        <v>504</v>
      </c>
      <c r="K241" s="33" t="s">
        <v>414</v>
      </c>
      <c r="L241" s="33" t="s">
        <v>414</v>
      </c>
      <c r="M241" s="33" t="s">
        <v>414</v>
      </c>
      <c r="N241" s="33" t="s">
        <v>563</v>
      </c>
      <c r="O241" s="62">
        <v>50</v>
      </c>
      <c r="P241" s="78" t="s">
        <v>791</v>
      </c>
      <c r="Q241" s="64">
        <f t="shared" si="29"/>
        <v>70</v>
      </c>
      <c r="R241" s="65" t="b">
        <f>ISERROR(VLOOKUP(P241,P$1:P240,1,FALSE))</f>
        <v>1</v>
      </c>
      <c r="S241" s="33" t="str">
        <f t="shared" si="30"/>
        <v>M83W</v>
      </c>
      <c r="T241" s="65" t="str">
        <f t="shared" si="31"/>
        <v>CM1</v>
      </c>
      <c r="U241" s="35" t="s">
        <v>455</v>
      </c>
      <c r="V241" s="35" t="s">
        <v>798</v>
      </c>
      <c r="W241" s="36" t="s">
        <v>554</v>
      </c>
      <c r="X241" s="36" t="s">
        <v>554</v>
      </c>
      <c r="Y241" s="36" t="s">
        <v>555</v>
      </c>
      <c r="Z241" s="36" t="s">
        <v>555</v>
      </c>
      <c r="AA241" s="36" t="s">
        <v>555</v>
      </c>
      <c r="AB241" s="36" t="s">
        <v>555</v>
      </c>
      <c r="AC241" s="36" t="s">
        <v>555</v>
      </c>
      <c r="AD241" s="36" t="s">
        <v>555</v>
      </c>
      <c r="AE241" s="36" t="s">
        <v>555</v>
      </c>
      <c r="AF241" s="36" t="s">
        <v>555</v>
      </c>
      <c r="AG241" s="36" t="s">
        <v>555</v>
      </c>
      <c r="AH241" s="36" t="s">
        <v>555</v>
      </c>
      <c r="AI241" s="36" t="s">
        <v>555</v>
      </c>
      <c r="AJ241" s="36" t="s">
        <v>555</v>
      </c>
      <c r="AK241" s="36" t="s">
        <v>555</v>
      </c>
      <c r="AL241" s="36" t="s">
        <v>555</v>
      </c>
      <c r="AM241" s="36" t="s">
        <v>414</v>
      </c>
      <c r="AN241" s="36" t="s">
        <v>555</v>
      </c>
      <c r="AO241" s="36" t="s">
        <v>555</v>
      </c>
      <c r="AP241" s="36" t="s">
        <v>555</v>
      </c>
      <c r="AQ241" s="48" t="str">
        <f t="shared" si="34"/>
        <v>Fail</v>
      </c>
      <c r="AR241" s="48"/>
      <c r="AS241" s="36"/>
    </row>
    <row r="242" spans="1:45">
      <c r="A242" s="62">
        <v>30</v>
      </c>
      <c r="B242" s="80">
        <v>43574</v>
      </c>
      <c r="C242" s="80">
        <v>43574</v>
      </c>
      <c r="D242" s="33" t="s">
        <v>558</v>
      </c>
      <c r="E242" s="74" t="s">
        <v>757</v>
      </c>
      <c r="F242" s="33" t="s">
        <v>762</v>
      </c>
      <c r="G242" s="33" t="s">
        <v>760</v>
      </c>
      <c r="H242" s="66" t="str">
        <f>IF(P242="","",VLOOKUP(S242,不良中英對比!$M$2:$N$14,2,0))</f>
        <v>Black</v>
      </c>
      <c r="I242" s="33" t="s">
        <v>511</v>
      </c>
      <c r="J242" s="33" t="s">
        <v>504</v>
      </c>
      <c r="K242" s="33" t="s">
        <v>414</v>
      </c>
      <c r="L242" s="33" t="s">
        <v>414</v>
      </c>
      <c r="M242" s="33" t="s">
        <v>414</v>
      </c>
      <c r="N242" s="33" t="s">
        <v>563</v>
      </c>
      <c r="O242" s="62">
        <v>50</v>
      </c>
      <c r="P242" s="78" t="s">
        <v>792</v>
      </c>
      <c r="Q242" s="64">
        <f t="shared" si="29"/>
        <v>70</v>
      </c>
      <c r="R242" s="65" t="b">
        <f>ISERROR(VLOOKUP(P242,P$1:P241,1,FALSE))</f>
        <v>1</v>
      </c>
      <c r="S242" s="33" t="str">
        <f t="shared" si="30"/>
        <v>M83W</v>
      </c>
      <c r="T242" s="65" t="str">
        <f t="shared" si="31"/>
        <v>CM1</v>
      </c>
      <c r="U242" s="35" t="s">
        <v>455</v>
      </c>
      <c r="V242" s="35" t="s">
        <v>798</v>
      </c>
      <c r="W242" s="36" t="s">
        <v>554</v>
      </c>
      <c r="X242" s="36" t="s">
        <v>554</v>
      </c>
      <c r="Y242" s="36" t="s">
        <v>555</v>
      </c>
      <c r="Z242" s="36" t="s">
        <v>555</v>
      </c>
      <c r="AA242" s="36" t="s">
        <v>555</v>
      </c>
      <c r="AB242" s="36" t="s">
        <v>555</v>
      </c>
      <c r="AC242" s="36" t="s">
        <v>555</v>
      </c>
      <c r="AD242" s="36" t="s">
        <v>555</v>
      </c>
      <c r="AE242" s="36" t="s">
        <v>555</v>
      </c>
      <c r="AF242" s="36" t="s">
        <v>555</v>
      </c>
      <c r="AG242" s="36" t="s">
        <v>555</v>
      </c>
      <c r="AH242" s="36" t="s">
        <v>555</v>
      </c>
      <c r="AI242" s="36" t="s">
        <v>555</v>
      </c>
      <c r="AJ242" s="36" t="s">
        <v>555</v>
      </c>
      <c r="AK242" s="36" t="s">
        <v>555</v>
      </c>
      <c r="AL242" s="36" t="s">
        <v>555</v>
      </c>
      <c r="AM242" s="36" t="s">
        <v>414</v>
      </c>
      <c r="AN242" s="36" t="s">
        <v>555</v>
      </c>
      <c r="AO242" s="36" t="s">
        <v>555</v>
      </c>
      <c r="AP242" s="36" t="s">
        <v>555</v>
      </c>
      <c r="AQ242" s="48" t="str">
        <f t="shared" si="34"/>
        <v>Fail</v>
      </c>
      <c r="AR242" s="48"/>
      <c r="AS242" s="36"/>
    </row>
    <row r="243" spans="1:45">
      <c r="A243" s="62">
        <v>31</v>
      </c>
      <c r="B243" s="80">
        <v>43574</v>
      </c>
      <c r="C243" s="80">
        <v>43574</v>
      </c>
      <c r="D243" s="33" t="s">
        <v>558</v>
      </c>
      <c r="E243" s="74" t="s">
        <v>757</v>
      </c>
      <c r="F243" s="33" t="s">
        <v>762</v>
      </c>
      <c r="G243" s="33" t="s">
        <v>760</v>
      </c>
      <c r="H243" s="66" t="str">
        <f>IF(P243="","",VLOOKUP(S243,不良中英對比!$M$2:$N$14,2,0))</f>
        <v>Black</v>
      </c>
      <c r="I243" s="33" t="s">
        <v>511</v>
      </c>
      <c r="J243" s="33" t="s">
        <v>504</v>
      </c>
      <c r="K243" s="33" t="s">
        <v>414</v>
      </c>
      <c r="L243" s="33" t="s">
        <v>414</v>
      </c>
      <c r="M243" s="33" t="s">
        <v>414</v>
      </c>
      <c r="N243" s="33" t="s">
        <v>563</v>
      </c>
      <c r="O243" s="62">
        <v>50</v>
      </c>
      <c r="P243" s="78" t="s">
        <v>793</v>
      </c>
      <c r="Q243" s="64">
        <f t="shared" si="29"/>
        <v>70</v>
      </c>
      <c r="R243" s="65" t="b">
        <f>ISERROR(VLOOKUP(P243,P$1:P242,1,FALSE))</f>
        <v>1</v>
      </c>
      <c r="S243" s="33" t="str">
        <f t="shared" si="30"/>
        <v>M83W</v>
      </c>
      <c r="T243" s="65" t="str">
        <f t="shared" si="31"/>
        <v>CM1</v>
      </c>
      <c r="U243" s="35" t="s">
        <v>455</v>
      </c>
      <c r="V243" s="35" t="s">
        <v>798</v>
      </c>
      <c r="W243" s="36" t="s">
        <v>554</v>
      </c>
      <c r="X243" s="36" t="s">
        <v>554</v>
      </c>
      <c r="Y243" s="36" t="s">
        <v>555</v>
      </c>
      <c r="Z243" s="36" t="s">
        <v>555</v>
      </c>
      <c r="AA243" s="36" t="s">
        <v>555</v>
      </c>
      <c r="AB243" s="36" t="s">
        <v>555</v>
      </c>
      <c r="AC243" s="36" t="s">
        <v>555</v>
      </c>
      <c r="AD243" s="36" t="s">
        <v>555</v>
      </c>
      <c r="AE243" s="36" t="s">
        <v>555</v>
      </c>
      <c r="AF243" s="36" t="s">
        <v>555</v>
      </c>
      <c r="AG243" s="36" t="s">
        <v>555</v>
      </c>
      <c r="AH243" s="36" t="s">
        <v>555</v>
      </c>
      <c r="AI243" s="36" t="s">
        <v>555</v>
      </c>
      <c r="AJ243" s="36" t="s">
        <v>555</v>
      </c>
      <c r="AK243" s="36" t="s">
        <v>555</v>
      </c>
      <c r="AL243" s="36" t="s">
        <v>555</v>
      </c>
      <c r="AM243" s="36" t="s">
        <v>414</v>
      </c>
      <c r="AN243" s="36" t="s">
        <v>555</v>
      </c>
      <c r="AO243" s="36" t="s">
        <v>555</v>
      </c>
      <c r="AP243" s="36" t="s">
        <v>555</v>
      </c>
      <c r="AQ243" s="48" t="str">
        <f t="shared" si="34"/>
        <v>Fail</v>
      </c>
      <c r="AR243" s="48"/>
      <c r="AS243" s="36"/>
    </row>
    <row r="244" spans="1:45">
      <c r="A244" s="62">
        <v>32</v>
      </c>
      <c r="B244" s="80">
        <v>43574</v>
      </c>
      <c r="C244" s="80">
        <v>43574</v>
      </c>
      <c r="D244" s="33" t="s">
        <v>558</v>
      </c>
      <c r="E244" s="74" t="s">
        <v>757</v>
      </c>
      <c r="F244" s="33" t="s">
        <v>762</v>
      </c>
      <c r="G244" s="33" t="s">
        <v>760</v>
      </c>
      <c r="H244" s="66" t="str">
        <f>IF(P244="","",VLOOKUP(S244,不良中英對比!$M$2:$N$14,2,0))</f>
        <v>Black</v>
      </c>
      <c r="I244" s="33" t="s">
        <v>511</v>
      </c>
      <c r="J244" s="33" t="s">
        <v>504</v>
      </c>
      <c r="K244" s="33" t="s">
        <v>414</v>
      </c>
      <c r="L244" s="33" t="s">
        <v>414</v>
      </c>
      <c r="M244" s="33" t="s">
        <v>414</v>
      </c>
      <c r="N244" s="33" t="s">
        <v>563</v>
      </c>
      <c r="O244" s="62">
        <v>50</v>
      </c>
      <c r="P244" s="78" t="s">
        <v>794</v>
      </c>
      <c r="Q244" s="64">
        <f t="shared" si="29"/>
        <v>70</v>
      </c>
      <c r="R244" s="65" t="b">
        <f>ISERROR(VLOOKUP(P244,P$1:P243,1,FALSE))</f>
        <v>1</v>
      </c>
      <c r="S244" s="33" t="str">
        <f t="shared" si="30"/>
        <v>M83W</v>
      </c>
      <c r="T244" s="65" t="str">
        <f t="shared" si="31"/>
        <v>CM1</v>
      </c>
      <c r="U244" s="35" t="s">
        <v>455</v>
      </c>
      <c r="V244" s="35" t="s">
        <v>798</v>
      </c>
      <c r="W244" s="36" t="s">
        <v>554</v>
      </c>
      <c r="X244" s="36" t="s">
        <v>554</v>
      </c>
      <c r="Y244" s="36" t="s">
        <v>555</v>
      </c>
      <c r="Z244" s="36" t="s">
        <v>555</v>
      </c>
      <c r="AA244" s="36" t="s">
        <v>555</v>
      </c>
      <c r="AB244" s="36" t="s">
        <v>555</v>
      </c>
      <c r="AC244" s="36" t="s">
        <v>555</v>
      </c>
      <c r="AD244" s="36" t="s">
        <v>555</v>
      </c>
      <c r="AE244" s="36" t="s">
        <v>555</v>
      </c>
      <c r="AF244" s="36" t="s">
        <v>555</v>
      </c>
      <c r="AG244" s="36" t="s">
        <v>555</v>
      </c>
      <c r="AH244" s="36" t="s">
        <v>555</v>
      </c>
      <c r="AI244" s="36" t="s">
        <v>555</v>
      </c>
      <c r="AJ244" s="36" t="s">
        <v>555</v>
      </c>
      <c r="AK244" s="36" t="s">
        <v>555</v>
      </c>
      <c r="AL244" s="36" t="s">
        <v>555</v>
      </c>
      <c r="AM244" s="36" t="s">
        <v>414</v>
      </c>
      <c r="AN244" s="36" t="s">
        <v>555</v>
      </c>
      <c r="AO244" s="36" t="s">
        <v>555</v>
      </c>
      <c r="AP244" s="36" t="s">
        <v>555</v>
      </c>
      <c r="AQ244" s="48" t="str">
        <f t="shared" si="34"/>
        <v>Fail</v>
      </c>
      <c r="AR244" s="48"/>
      <c r="AS244" s="36"/>
    </row>
    <row r="245" spans="1:45">
      <c r="A245" s="62">
        <v>33</v>
      </c>
      <c r="B245" s="80">
        <v>43574</v>
      </c>
      <c r="C245" s="80">
        <v>43574</v>
      </c>
      <c r="D245" s="33" t="s">
        <v>558</v>
      </c>
      <c r="E245" s="74" t="s">
        <v>757</v>
      </c>
      <c r="F245" s="33" t="s">
        <v>762</v>
      </c>
      <c r="G245" s="33" t="s">
        <v>760</v>
      </c>
      <c r="H245" s="66" t="str">
        <f>IF(P245="","",VLOOKUP(S245,不良中英對比!$M$2:$N$14,2,0))</f>
        <v>Black</v>
      </c>
      <c r="I245" s="33" t="s">
        <v>511</v>
      </c>
      <c r="J245" s="33" t="s">
        <v>504</v>
      </c>
      <c r="K245" s="33" t="s">
        <v>414</v>
      </c>
      <c r="L245" s="33" t="s">
        <v>414</v>
      </c>
      <c r="M245" s="33" t="s">
        <v>414</v>
      </c>
      <c r="N245" s="33" t="s">
        <v>563</v>
      </c>
      <c r="O245" s="62">
        <v>50</v>
      </c>
      <c r="P245" s="78" t="s">
        <v>795</v>
      </c>
      <c r="Q245" s="64">
        <f t="shared" si="29"/>
        <v>70</v>
      </c>
      <c r="R245" s="65" t="b">
        <f>ISERROR(VLOOKUP(P245,P$1:P244,1,FALSE))</f>
        <v>1</v>
      </c>
      <c r="S245" s="33" t="str">
        <f t="shared" si="30"/>
        <v>M83W</v>
      </c>
      <c r="T245" s="65" t="str">
        <f t="shared" si="31"/>
        <v>CM1</v>
      </c>
      <c r="U245" s="35" t="s">
        <v>455</v>
      </c>
      <c r="V245" s="35" t="s">
        <v>798</v>
      </c>
      <c r="W245" s="36" t="s">
        <v>554</v>
      </c>
      <c r="X245" s="36" t="s">
        <v>554</v>
      </c>
      <c r="Y245" s="36" t="s">
        <v>555</v>
      </c>
      <c r="Z245" s="36" t="s">
        <v>555</v>
      </c>
      <c r="AA245" s="36" t="s">
        <v>555</v>
      </c>
      <c r="AB245" s="36" t="s">
        <v>555</v>
      </c>
      <c r="AC245" s="36" t="s">
        <v>555</v>
      </c>
      <c r="AD245" s="36" t="s">
        <v>555</v>
      </c>
      <c r="AE245" s="36" t="s">
        <v>555</v>
      </c>
      <c r="AF245" s="36" t="s">
        <v>555</v>
      </c>
      <c r="AG245" s="36" t="s">
        <v>555</v>
      </c>
      <c r="AH245" s="36" t="s">
        <v>555</v>
      </c>
      <c r="AI245" s="36" t="s">
        <v>555</v>
      </c>
      <c r="AJ245" s="36" t="s">
        <v>555</v>
      </c>
      <c r="AK245" s="36" t="s">
        <v>555</v>
      </c>
      <c r="AL245" s="36" t="s">
        <v>555</v>
      </c>
      <c r="AM245" s="36" t="s">
        <v>414</v>
      </c>
      <c r="AN245" s="36" t="s">
        <v>555</v>
      </c>
      <c r="AO245" s="36" t="s">
        <v>555</v>
      </c>
      <c r="AP245" s="36" t="s">
        <v>555</v>
      </c>
      <c r="AQ245" s="48" t="str">
        <f t="shared" si="34"/>
        <v>Fail</v>
      </c>
      <c r="AR245" s="48"/>
      <c r="AS245" s="36"/>
    </row>
    <row r="246" spans="1:45">
      <c r="A246" s="62">
        <v>34</v>
      </c>
      <c r="B246" s="80">
        <v>43574</v>
      </c>
      <c r="C246" s="80">
        <v>43574</v>
      </c>
      <c r="D246" s="33" t="s">
        <v>558</v>
      </c>
      <c r="E246" s="74" t="s">
        <v>757</v>
      </c>
      <c r="F246" s="33" t="s">
        <v>762</v>
      </c>
      <c r="G246" s="33" t="s">
        <v>760</v>
      </c>
      <c r="H246" s="66" t="str">
        <f>IF(P246="","",VLOOKUP(S246,不良中英對比!$M$2:$N$14,2,0))</f>
        <v>Black</v>
      </c>
      <c r="I246" s="33" t="s">
        <v>511</v>
      </c>
      <c r="J246" s="33" t="s">
        <v>504</v>
      </c>
      <c r="K246" s="33" t="s">
        <v>414</v>
      </c>
      <c r="L246" s="33" t="s">
        <v>414</v>
      </c>
      <c r="M246" s="33" t="s">
        <v>414</v>
      </c>
      <c r="N246" s="33" t="s">
        <v>563</v>
      </c>
      <c r="O246" s="62">
        <v>50</v>
      </c>
      <c r="P246" s="78" t="s">
        <v>796</v>
      </c>
      <c r="Q246" s="64">
        <f t="shared" si="29"/>
        <v>70</v>
      </c>
      <c r="R246" s="65" t="b">
        <f>ISERROR(VLOOKUP(P246,P$1:P245,1,FALSE))</f>
        <v>1</v>
      </c>
      <c r="S246" s="33" t="str">
        <f t="shared" si="30"/>
        <v>M83W</v>
      </c>
      <c r="T246" s="65" t="str">
        <f t="shared" si="31"/>
        <v>CM1</v>
      </c>
      <c r="U246" s="35" t="s">
        <v>455</v>
      </c>
      <c r="V246" s="35" t="s">
        <v>798</v>
      </c>
      <c r="W246" s="36" t="s">
        <v>554</v>
      </c>
      <c r="X246" s="36" t="s">
        <v>554</v>
      </c>
      <c r="Y246" s="36" t="s">
        <v>555</v>
      </c>
      <c r="Z246" s="36" t="s">
        <v>555</v>
      </c>
      <c r="AA246" s="36" t="s">
        <v>555</v>
      </c>
      <c r="AB246" s="36" t="s">
        <v>555</v>
      </c>
      <c r="AC246" s="36" t="s">
        <v>555</v>
      </c>
      <c r="AD246" s="36" t="s">
        <v>555</v>
      </c>
      <c r="AE246" s="36" t="s">
        <v>555</v>
      </c>
      <c r="AF246" s="36" t="s">
        <v>555</v>
      </c>
      <c r="AG246" s="36" t="s">
        <v>555</v>
      </c>
      <c r="AH246" s="36" t="s">
        <v>555</v>
      </c>
      <c r="AI246" s="36" t="s">
        <v>555</v>
      </c>
      <c r="AJ246" s="36" t="s">
        <v>555</v>
      </c>
      <c r="AK246" s="36" t="s">
        <v>555</v>
      </c>
      <c r="AL246" s="36" t="s">
        <v>555</v>
      </c>
      <c r="AM246" s="36" t="s">
        <v>414</v>
      </c>
      <c r="AN246" s="36" t="s">
        <v>555</v>
      </c>
      <c r="AO246" s="36" t="s">
        <v>555</v>
      </c>
      <c r="AP246" s="36" t="s">
        <v>555</v>
      </c>
      <c r="AQ246" s="48" t="str">
        <f t="shared" si="34"/>
        <v>Fail</v>
      </c>
      <c r="AR246" s="48"/>
      <c r="AS246" s="36"/>
    </row>
    <row r="247" spans="1:45">
      <c r="A247" s="62">
        <v>35</v>
      </c>
      <c r="B247" s="80">
        <v>43574</v>
      </c>
      <c r="C247" s="80">
        <v>43574</v>
      </c>
      <c r="D247" s="33" t="s">
        <v>558</v>
      </c>
      <c r="E247" s="74" t="s">
        <v>757</v>
      </c>
      <c r="F247" s="33" t="s">
        <v>762</v>
      </c>
      <c r="G247" s="33" t="s">
        <v>760</v>
      </c>
      <c r="H247" s="66" t="str">
        <f>IF(P247="","",VLOOKUP(S247,不良中英對比!$M$2:$N$14,2,0))</f>
        <v>Black</v>
      </c>
      <c r="I247" s="33" t="s">
        <v>511</v>
      </c>
      <c r="J247" s="33" t="s">
        <v>504</v>
      </c>
      <c r="K247" s="33" t="s">
        <v>414</v>
      </c>
      <c r="L247" s="33" t="s">
        <v>414</v>
      </c>
      <c r="M247" s="33" t="s">
        <v>414</v>
      </c>
      <c r="N247" s="33" t="s">
        <v>563</v>
      </c>
      <c r="O247" s="62">
        <v>50</v>
      </c>
      <c r="P247" s="78" t="s">
        <v>797</v>
      </c>
      <c r="Q247" s="64">
        <f t="shared" si="29"/>
        <v>70</v>
      </c>
      <c r="R247" s="65" t="b">
        <f>ISERROR(VLOOKUP(P247,P$1:P246,1,FALSE))</f>
        <v>1</v>
      </c>
      <c r="S247" s="33" t="str">
        <f t="shared" si="30"/>
        <v>M83W</v>
      </c>
      <c r="T247" s="65" t="str">
        <f t="shared" si="31"/>
        <v>CM1</v>
      </c>
      <c r="U247" s="35" t="s">
        <v>455</v>
      </c>
      <c r="V247" s="35" t="s">
        <v>798</v>
      </c>
      <c r="W247" s="36" t="s">
        <v>554</v>
      </c>
      <c r="X247" s="36" t="s">
        <v>554</v>
      </c>
      <c r="Y247" s="36" t="s">
        <v>555</v>
      </c>
      <c r="Z247" s="36" t="s">
        <v>555</v>
      </c>
      <c r="AA247" s="36" t="s">
        <v>555</v>
      </c>
      <c r="AB247" s="36" t="s">
        <v>555</v>
      </c>
      <c r="AC247" s="36" t="s">
        <v>555</v>
      </c>
      <c r="AD247" s="36" t="s">
        <v>555</v>
      </c>
      <c r="AE247" s="36" t="s">
        <v>555</v>
      </c>
      <c r="AF247" s="36" t="s">
        <v>555</v>
      </c>
      <c r="AG247" s="36" t="s">
        <v>555</v>
      </c>
      <c r="AH247" s="36" t="s">
        <v>555</v>
      </c>
      <c r="AI247" s="36" t="s">
        <v>555</v>
      </c>
      <c r="AJ247" s="36" t="s">
        <v>555</v>
      </c>
      <c r="AK247" s="36" t="s">
        <v>555</v>
      </c>
      <c r="AL247" s="36" t="s">
        <v>555</v>
      </c>
      <c r="AM247" s="36" t="s">
        <v>414</v>
      </c>
      <c r="AN247" s="36" t="s">
        <v>555</v>
      </c>
      <c r="AO247" s="36" t="s">
        <v>555</v>
      </c>
      <c r="AP247" s="36" t="s">
        <v>555</v>
      </c>
      <c r="AQ247" s="48" t="str">
        <f t="shared" si="34"/>
        <v>Fail</v>
      </c>
      <c r="AR247" s="48"/>
      <c r="AS247" s="36"/>
    </row>
    <row r="248" spans="1:45">
      <c r="A248" s="62">
        <v>36</v>
      </c>
      <c r="B248" s="80">
        <v>43574</v>
      </c>
      <c r="C248" s="80">
        <v>43574</v>
      </c>
      <c r="D248" s="33" t="s">
        <v>558</v>
      </c>
      <c r="E248" s="74" t="s">
        <v>757</v>
      </c>
      <c r="F248" s="33" t="s">
        <v>762</v>
      </c>
      <c r="G248" s="33" t="s">
        <v>760</v>
      </c>
      <c r="H248" s="66" t="str">
        <f>IF(P248="","",VLOOKUP(S248,不良中英對比!$M$2:$N$14,2,0))</f>
        <v>Black</v>
      </c>
      <c r="I248" s="33" t="s">
        <v>511</v>
      </c>
      <c r="J248" s="33" t="s">
        <v>504</v>
      </c>
      <c r="K248" s="33" t="s">
        <v>414</v>
      </c>
      <c r="L248" s="33" t="s">
        <v>414</v>
      </c>
      <c r="M248" s="33" t="s">
        <v>414</v>
      </c>
      <c r="N248" s="33" t="s">
        <v>563</v>
      </c>
      <c r="O248" s="62">
        <v>50</v>
      </c>
      <c r="P248" s="78" t="s">
        <v>800</v>
      </c>
      <c r="Q248" s="64">
        <f t="shared" si="29"/>
        <v>70</v>
      </c>
      <c r="R248" s="65" t="b">
        <f>ISERROR(VLOOKUP(P248,P$1:P247,1,FALSE))</f>
        <v>1</v>
      </c>
      <c r="S248" s="33" t="str">
        <f t="shared" si="30"/>
        <v>M83W</v>
      </c>
      <c r="T248" s="65" t="str">
        <f t="shared" si="31"/>
        <v>CM1</v>
      </c>
      <c r="U248" s="35" t="s">
        <v>455</v>
      </c>
      <c r="V248" s="35" t="s">
        <v>455</v>
      </c>
      <c r="W248" s="36" t="s">
        <v>552</v>
      </c>
      <c r="X248" s="36" t="s">
        <v>555</v>
      </c>
      <c r="Y248" s="36" t="s">
        <v>555</v>
      </c>
      <c r="Z248" s="36" t="s">
        <v>555</v>
      </c>
      <c r="AA248" s="36" t="s">
        <v>555</v>
      </c>
      <c r="AB248" s="36" t="s">
        <v>555</v>
      </c>
      <c r="AC248" s="36" t="s">
        <v>555</v>
      </c>
      <c r="AD248" s="36" t="s">
        <v>555</v>
      </c>
      <c r="AE248" s="36" t="s">
        <v>555</v>
      </c>
      <c r="AF248" s="36" t="s">
        <v>555</v>
      </c>
      <c r="AG248" s="36" t="s">
        <v>555</v>
      </c>
      <c r="AH248" s="36" t="s">
        <v>555</v>
      </c>
      <c r="AI248" s="36" t="s">
        <v>555</v>
      </c>
      <c r="AJ248" s="36" t="s">
        <v>555</v>
      </c>
      <c r="AK248" s="36" t="s">
        <v>555</v>
      </c>
      <c r="AL248" s="36" t="s">
        <v>555</v>
      </c>
      <c r="AM248" s="36" t="s">
        <v>414</v>
      </c>
      <c r="AN248" s="36" t="s">
        <v>555</v>
      </c>
      <c r="AO248" s="36" t="s">
        <v>555</v>
      </c>
      <c r="AP248" s="36" t="s">
        <v>555</v>
      </c>
      <c r="AQ248" s="48" t="str">
        <f t="shared" si="34"/>
        <v>Fail</v>
      </c>
      <c r="AR248" s="48"/>
      <c r="AS248" s="36"/>
    </row>
    <row r="249" spans="1:45">
      <c r="A249" s="62">
        <v>37</v>
      </c>
      <c r="B249" s="80">
        <v>43574</v>
      </c>
      <c r="C249" s="80">
        <v>43574</v>
      </c>
      <c r="D249" s="33" t="s">
        <v>558</v>
      </c>
      <c r="E249" s="74" t="s">
        <v>757</v>
      </c>
      <c r="F249" s="33" t="s">
        <v>762</v>
      </c>
      <c r="G249" s="33" t="s">
        <v>760</v>
      </c>
      <c r="H249" s="66" t="str">
        <f>IF(P249="","",VLOOKUP(S249,不良中英對比!$M$2:$N$14,2,0))</f>
        <v>Black</v>
      </c>
      <c r="I249" s="33" t="s">
        <v>511</v>
      </c>
      <c r="J249" s="33" t="s">
        <v>504</v>
      </c>
      <c r="K249" s="33" t="s">
        <v>414</v>
      </c>
      <c r="L249" s="33" t="s">
        <v>414</v>
      </c>
      <c r="M249" s="33" t="s">
        <v>414</v>
      </c>
      <c r="N249" s="33" t="s">
        <v>563</v>
      </c>
      <c r="O249" s="62">
        <v>50</v>
      </c>
      <c r="P249" s="78" t="s">
        <v>799</v>
      </c>
      <c r="Q249" s="64">
        <f t="shared" si="29"/>
        <v>70</v>
      </c>
      <c r="R249" s="65" t="b">
        <f>ISERROR(VLOOKUP(P249,P$1:P248,1,FALSE))</f>
        <v>1</v>
      </c>
      <c r="S249" s="33" t="str">
        <f t="shared" si="30"/>
        <v>M83W</v>
      </c>
      <c r="T249" s="65" t="str">
        <f t="shared" si="31"/>
        <v>CM1</v>
      </c>
      <c r="U249" s="35" t="s">
        <v>455</v>
      </c>
      <c r="V249" s="35" t="s">
        <v>455</v>
      </c>
      <c r="W249" s="36" t="s">
        <v>552</v>
      </c>
      <c r="X249" s="36" t="s">
        <v>555</v>
      </c>
      <c r="Y249" s="36" t="s">
        <v>555</v>
      </c>
      <c r="Z249" s="36" t="s">
        <v>555</v>
      </c>
      <c r="AA249" s="36" t="s">
        <v>555</v>
      </c>
      <c r="AB249" s="36" t="s">
        <v>555</v>
      </c>
      <c r="AC249" s="36" t="s">
        <v>555</v>
      </c>
      <c r="AD249" s="36" t="s">
        <v>555</v>
      </c>
      <c r="AE249" s="36" t="s">
        <v>555</v>
      </c>
      <c r="AF249" s="36" t="s">
        <v>555</v>
      </c>
      <c r="AG249" s="36" t="s">
        <v>555</v>
      </c>
      <c r="AH249" s="36" t="s">
        <v>555</v>
      </c>
      <c r="AI249" s="36" t="s">
        <v>555</v>
      </c>
      <c r="AJ249" s="36" t="s">
        <v>555</v>
      </c>
      <c r="AK249" s="36" t="s">
        <v>555</v>
      </c>
      <c r="AL249" s="36" t="s">
        <v>555</v>
      </c>
      <c r="AM249" s="36" t="s">
        <v>414</v>
      </c>
      <c r="AN249" s="36" t="s">
        <v>555</v>
      </c>
      <c r="AO249" s="36" t="s">
        <v>555</v>
      </c>
      <c r="AP249" s="36" t="s">
        <v>555</v>
      </c>
      <c r="AQ249" s="48" t="str">
        <f t="shared" si="34"/>
        <v>Fail</v>
      </c>
      <c r="AR249" s="48"/>
      <c r="AS249" s="36"/>
    </row>
    <row r="250" spans="1:45">
      <c r="A250" s="62">
        <v>38</v>
      </c>
      <c r="B250" s="80">
        <v>43574</v>
      </c>
      <c r="C250" s="80">
        <v>43574</v>
      </c>
      <c r="D250" s="33" t="s">
        <v>558</v>
      </c>
      <c r="E250" s="74" t="s">
        <v>757</v>
      </c>
      <c r="F250" s="33" t="s">
        <v>762</v>
      </c>
      <c r="G250" s="33" t="s">
        <v>760</v>
      </c>
      <c r="H250" s="66" t="str">
        <f>IF(P250="","",VLOOKUP(S250,不良中英對比!$M$2:$N$14,2,0))</f>
        <v>Black</v>
      </c>
      <c r="I250" s="33" t="s">
        <v>511</v>
      </c>
      <c r="J250" s="33" t="s">
        <v>504</v>
      </c>
      <c r="K250" s="33" t="s">
        <v>414</v>
      </c>
      <c r="L250" s="33" t="s">
        <v>414</v>
      </c>
      <c r="M250" s="33" t="s">
        <v>414</v>
      </c>
      <c r="N250" s="33" t="s">
        <v>563</v>
      </c>
      <c r="O250" s="62">
        <v>50</v>
      </c>
      <c r="P250" s="78" t="s">
        <v>801</v>
      </c>
      <c r="Q250" s="64">
        <f t="shared" si="29"/>
        <v>70</v>
      </c>
      <c r="R250" s="65" t="b">
        <f>ISERROR(VLOOKUP(P250,P$1:P249,1,FALSE))</f>
        <v>1</v>
      </c>
      <c r="S250" s="33" t="str">
        <f t="shared" si="30"/>
        <v>M83W</v>
      </c>
      <c r="T250" s="65" t="str">
        <f t="shared" si="31"/>
        <v>CM1</v>
      </c>
      <c r="U250" s="35" t="s">
        <v>455</v>
      </c>
      <c r="V250" s="35" t="s">
        <v>455</v>
      </c>
      <c r="W250" s="36" t="s">
        <v>552</v>
      </c>
      <c r="X250" s="36" t="s">
        <v>555</v>
      </c>
      <c r="Y250" s="36" t="s">
        <v>555</v>
      </c>
      <c r="Z250" s="36" t="s">
        <v>555</v>
      </c>
      <c r="AA250" s="36" t="s">
        <v>555</v>
      </c>
      <c r="AB250" s="36" t="s">
        <v>555</v>
      </c>
      <c r="AC250" s="36" t="s">
        <v>555</v>
      </c>
      <c r="AD250" s="36" t="s">
        <v>555</v>
      </c>
      <c r="AE250" s="36" t="s">
        <v>555</v>
      </c>
      <c r="AF250" s="36" t="s">
        <v>555</v>
      </c>
      <c r="AG250" s="36" t="s">
        <v>555</v>
      </c>
      <c r="AH250" s="36" t="s">
        <v>555</v>
      </c>
      <c r="AI250" s="36" t="s">
        <v>555</v>
      </c>
      <c r="AJ250" s="36" t="s">
        <v>555</v>
      </c>
      <c r="AK250" s="36" t="s">
        <v>555</v>
      </c>
      <c r="AL250" s="36" t="s">
        <v>555</v>
      </c>
      <c r="AM250" s="36" t="s">
        <v>414</v>
      </c>
      <c r="AN250" s="36" t="s">
        <v>555</v>
      </c>
      <c r="AO250" s="36" t="s">
        <v>555</v>
      </c>
      <c r="AP250" s="36" t="s">
        <v>555</v>
      </c>
      <c r="AQ250" s="48" t="str">
        <f t="shared" si="34"/>
        <v>Fail</v>
      </c>
      <c r="AR250" s="48"/>
      <c r="AS250" s="36"/>
    </row>
    <row r="251" spans="1:45">
      <c r="A251" s="62">
        <v>39</v>
      </c>
      <c r="B251" s="80">
        <v>43574</v>
      </c>
      <c r="C251" s="80">
        <v>43574</v>
      </c>
      <c r="D251" s="33" t="s">
        <v>558</v>
      </c>
      <c r="E251" s="74" t="s">
        <v>757</v>
      </c>
      <c r="F251" s="33" t="s">
        <v>762</v>
      </c>
      <c r="G251" s="33" t="s">
        <v>760</v>
      </c>
      <c r="H251" s="66" t="str">
        <f>IF(P251="","",VLOOKUP(S251,不良中英對比!$M$2:$N$14,2,0))</f>
        <v>Black</v>
      </c>
      <c r="I251" s="33" t="s">
        <v>511</v>
      </c>
      <c r="J251" s="33" t="s">
        <v>504</v>
      </c>
      <c r="K251" s="33" t="s">
        <v>414</v>
      </c>
      <c r="L251" s="33" t="s">
        <v>414</v>
      </c>
      <c r="M251" s="33" t="s">
        <v>414</v>
      </c>
      <c r="N251" s="33" t="s">
        <v>563</v>
      </c>
      <c r="O251" s="62">
        <v>50</v>
      </c>
      <c r="P251" s="78" t="s">
        <v>802</v>
      </c>
      <c r="Q251" s="64">
        <f t="shared" si="29"/>
        <v>70</v>
      </c>
      <c r="R251" s="65" t="b">
        <f>ISERROR(VLOOKUP(P251,P$1:P250,1,FALSE))</f>
        <v>1</v>
      </c>
      <c r="S251" s="33" t="str">
        <f t="shared" si="30"/>
        <v>M83W</v>
      </c>
      <c r="T251" s="65" t="str">
        <f t="shared" si="31"/>
        <v>CM1</v>
      </c>
      <c r="U251" s="35" t="s">
        <v>455</v>
      </c>
      <c r="V251" s="35" t="s">
        <v>455</v>
      </c>
      <c r="W251" s="36" t="s">
        <v>552</v>
      </c>
      <c r="X251" s="36" t="s">
        <v>555</v>
      </c>
      <c r="Y251" s="36" t="s">
        <v>555</v>
      </c>
      <c r="Z251" s="36" t="s">
        <v>555</v>
      </c>
      <c r="AA251" s="36" t="s">
        <v>555</v>
      </c>
      <c r="AB251" s="36" t="s">
        <v>555</v>
      </c>
      <c r="AC251" s="36" t="s">
        <v>555</v>
      </c>
      <c r="AD251" s="36" t="s">
        <v>555</v>
      </c>
      <c r="AE251" s="36" t="s">
        <v>555</v>
      </c>
      <c r="AF251" s="36" t="s">
        <v>555</v>
      </c>
      <c r="AG251" s="36" t="s">
        <v>555</v>
      </c>
      <c r="AH251" s="36" t="s">
        <v>555</v>
      </c>
      <c r="AI251" s="36" t="s">
        <v>555</v>
      </c>
      <c r="AJ251" s="36" t="s">
        <v>555</v>
      </c>
      <c r="AK251" s="36" t="s">
        <v>555</v>
      </c>
      <c r="AL251" s="36" t="s">
        <v>555</v>
      </c>
      <c r="AM251" s="36" t="s">
        <v>414</v>
      </c>
      <c r="AN251" s="36" t="s">
        <v>555</v>
      </c>
      <c r="AO251" s="36" t="s">
        <v>555</v>
      </c>
      <c r="AP251" s="36" t="s">
        <v>555</v>
      </c>
      <c r="AQ251" s="48" t="str">
        <f t="shared" si="34"/>
        <v>Fail</v>
      </c>
      <c r="AR251" s="48"/>
      <c r="AS251" s="36"/>
    </row>
    <row r="252" spans="1:45">
      <c r="A252" s="62">
        <v>40</v>
      </c>
      <c r="B252" s="80">
        <v>43574</v>
      </c>
      <c r="C252" s="80">
        <v>43574</v>
      </c>
      <c r="D252" s="33" t="s">
        <v>558</v>
      </c>
      <c r="E252" s="74" t="s">
        <v>757</v>
      </c>
      <c r="F252" s="33" t="s">
        <v>762</v>
      </c>
      <c r="G252" s="33" t="s">
        <v>760</v>
      </c>
      <c r="H252" s="66" t="str">
        <f>IF(P252="","",VLOOKUP(S252,不良中英對比!$M$2:$N$14,2,0))</f>
        <v>Black</v>
      </c>
      <c r="I252" s="33" t="s">
        <v>511</v>
      </c>
      <c r="J252" s="33" t="s">
        <v>504</v>
      </c>
      <c r="K252" s="33" t="s">
        <v>414</v>
      </c>
      <c r="L252" s="33" t="s">
        <v>414</v>
      </c>
      <c r="M252" s="33" t="s">
        <v>414</v>
      </c>
      <c r="N252" s="33" t="s">
        <v>563</v>
      </c>
      <c r="O252" s="62">
        <v>50</v>
      </c>
      <c r="P252" s="78" t="s">
        <v>803</v>
      </c>
      <c r="Q252" s="64">
        <f t="shared" si="29"/>
        <v>70</v>
      </c>
      <c r="R252" s="65" t="b">
        <f>ISERROR(VLOOKUP(P252,P$1:P251,1,FALSE))</f>
        <v>1</v>
      </c>
      <c r="S252" s="33" t="str">
        <f t="shared" si="30"/>
        <v>M83W</v>
      </c>
      <c r="T252" s="65" t="str">
        <f t="shared" si="31"/>
        <v>CM1</v>
      </c>
      <c r="U252" s="35" t="s">
        <v>455</v>
      </c>
      <c r="V252" s="35" t="s">
        <v>455</v>
      </c>
      <c r="W252" s="36" t="s">
        <v>552</v>
      </c>
      <c r="X252" s="36" t="s">
        <v>555</v>
      </c>
      <c r="Y252" s="36" t="s">
        <v>555</v>
      </c>
      <c r="Z252" s="36" t="s">
        <v>555</v>
      </c>
      <c r="AA252" s="36" t="s">
        <v>555</v>
      </c>
      <c r="AB252" s="36" t="s">
        <v>555</v>
      </c>
      <c r="AC252" s="36" t="s">
        <v>555</v>
      </c>
      <c r="AD252" s="36" t="s">
        <v>555</v>
      </c>
      <c r="AE252" s="36" t="s">
        <v>555</v>
      </c>
      <c r="AF252" s="36" t="s">
        <v>555</v>
      </c>
      <c r="AG252" s="36" t="s">
        <v>555</v>
      </c>
      <c r="AH252" s="36" t="s">
        <v>555</v>
      </c>
      <c r="AI252" s="36" t="s">
        <v>555</v>
      </c>
      <c r="AJ252" s="36" t="s">
        <v>555</v>
      </c>
      <c r="AK252" s="36" t="s">
        <v>555</v>
      </c>
      <c r="AL252" s="36" t="s">
        <v>555</v>
      </c>
      <c r="AM252" s="36" t="s">
        <v>414</v>
      </c>
      <c r="AN252" s="36" t="s">
        <v>555</v>
      </c>
      <c r="AO252" s="36" t="s">
        <v>555</v>
      </c>
      <c r="AP252" s="36" t="s">
        <v>555</v>
      </c>
      <c r="AQ252" s="48" t="str">
        <f t="shared" si="34"/>
        <v>Fail</v>
      </c>
      <c r="AR252" s="48"/>
      <c r="AS252" s="36"/>
    </row>
    <row r="253" spans="1:45">
      <c r="A253" s="62">
        <v>41</v>
      </c>
      <c r="B253" s="80">
        <v>43574</v>
      </c>
      <c r="C253" s="80">
        <v>43574</v>
      </c>
      <c r="D253" s="33" t="s">
        <v>558</v>
      </c>
      <c r="E253" s="74" t="s">
        <v>757</v>
      </c>
      <c r="F253" s="33" t="s">
        <v>762</v>
      </c>
      <c r="G253" s="33" t="s">
        <v>760</v>
      </c>
      <c r="H253" s="66" t="str">
        <f>IF(P253="","",VLOOKUP(S253,不良中英對比!$M$2:$N$14,2,0))</f>
        <v>Black</v>
      </c>
      <c r="I253" s="33" t="s">
        <v>511</v>
      </c>
      <c r="J253" s="33" t="s">
        <v>504</v>
      </c>
      <c r="K253" s="33" t="s">
        <v>414</v>
      </c>
      <c r="L253" s="33" t="s">
        <v>414</v>
      </c>
      <c r="M253" s="33" t="s">
        <v>414</v>
      </c>
      <c r="N253" s="33" t="s">
        <v>563</v>
      </c>
      <c r="O253" s="62">
        <v>50</v>
      </c>
      <c r="P253" s="78" t="s">
        <v>804</v>
      </c>
      <c r="Q253" s="64">
        <f t="shared" si="29"/>
        <v>70</v>
      </c>
      <c r="R253" s="65" t="b">
        <f>ISERROR(VLOOKUP(P253,P$1:P252,1,FALSE))</f>
        <v>1</v>
      </c>
      <c r="S253" s="33" t="str">
        <f t="shared" si="30"/>
        <v>M83W</v>
      </c>
      <c r="T253" s="65" t="str">
        <f t="shared" si="31"/>
        <v>CM1</v>
      </c>
      <c r="U253" s="35" t="s">
        <v>455</v>
      </c>
      <c r="V253" s="35" t="s">
        <v>455</v>
      </c>
      <c r="W253" s="36" t="s">
        <v>552</v>
      </c>
      <c r="X253" s="36" t="s">
        <v>555</v>
      </c>
      <c r="Y253" s="36" t="s">
        <v>555</v>
      </c>
      <c r="Z253" s="36" t="s">
        <v>555</v>
      </c>
      <c r="AA253" s="36" t="s">
        <v>555</v>
      </c>
      <c r="AB253" s="36" t="s">
        <v>555</v>
      </c>
      <c r="AC253" s="36" t="s">
        <v>555</v>
      </c>
      <c r="AD253" s="36" t="s">
        <v>555</v>
      </c>
      <c r="AE253" s="36" t="s">
        <v>555</v>
      </c>
      <c r="AF253" s="36" t="s">
        <v>555</v>
      </c>
      <c r="AG253" s="36" t="s">
        <v>555</v>
      </c>
      <c r="AH253" s="36" t="s">
        <v>555</v>
      </c>
      <c r="AI253" s="36" t="s">
        <v>555</v>
      </c>
      <c r="AJ253" s="36" t="s">
        <v>555</v>
      </c>
      <c r="AK253" s="36" t="s">
        <v>555</v>
      </c>
      <c r="AL253" s="36" t="s">
        <v>555</v>
      </c>
      <c r="AM253" s="36" t="s">
        <v>414</v>
      </c>
      <c r="AN253" s="36" t="s">
        <v>555</v>
      </c>
      <c r="AO253" s="36" t="s">
        <v>555</v>
      </c>
      <c r="AP253" s="36" t="s">
        <v>555</v>
      </c>
      <c r="AQ253" s="48" t="str">
        <f t="shared" si="34"/>
        <v>Fail</v>
      </c>
      <c r="AR253" s="48"/>
      <c r="AS253" s="36"/>
    </row>
    <row r="254" spans="1:45">
      <c r="A254" s="62">
        <v>42</v>
      </c>
      <c r="B254" s="80">
        <v>43574</v>
      </c>
      <c r="C254" s="80">
        <v>43574</v>
      </c>
      <c r="D254" s="33" t="s">
        <v>558</v>
      </c>
      <c r="E254" s="74" t="s">
        <v>757</v>
      </c>
      <c r="F254" s="33" t="s">
        <v>762</v>
      </c>
      <c r="G254" s="33" t="s">
        <v>760</v>
      </c>
      <c r="H254" s="66" t="str">
        <f>IF(P254="","",VLOOKUP(S254,不良中英對比!$M$2:$N$14,2,0))</f>
        <v>Black</v>
      </c>
      <c r="I254" s="33" t="s">
        <v>511</v>
      </c>
      <c r="J254" s="33" t="s">
        <v>504</v>
      </c>
      <c r="K254" s="33" t="s">
        <v>414</v>
      </c>
      <c r="L254" s="33" t="s">
        <v>414</v>
      </c>
      <c r="M254" s="33" t="s">
        <v>414</v>
      </c>
      <c r="N254" s="33" t="s">
        <v>563</v>
      </c>
      <c r="O254" s="62">
        <v>50</v>
      </c>
      <c r="P254" s="78" t="s">
        <v>805</v>
      </c>
      <c r="Q254" s="64">
        <f t="shared" si="29"/>
        <v>70</v>
      </c>
      <c r="R254" s="65" t="b">
        <f>ISERROR(VLOOKUP(P254,P$1:P253,1,FALSE))</f>
        <v>1</v>
      </c>
      <c r="S254" s="33" t="str">
        <f t="shared" si="30"/>
        <v>M83W</v>
      </c>
      <c r="T254" s="65" t="str">
        <f t="shared" si="31"/>
        <v>CM1</v>
      </c>
      <c r="U254" s="35" t="s">
        <v>455</v>
      </c>
      <c r="V254" s="35" t="s">
        <v>455</v>
      </c>
      <c r="W254" s="36" t="s">
        <v>552</v>
      </c>
      <c r="X254" s="36" t="s">
        <v>555</v>
      </c>
      <c r="Y254" s="36" t="s">
        <v>555</v>
      </c>
      <c r="Z254" s="36" t="s">
        <v>555</v>
      </c>
      <c r="AA254" s="36" t="s">
        <v>555</v>
      </c>
      <c r="AB254" s="36" t="s">
        <v>555</v>
      </c>
      <c r="AC254" s="36" t="s">
        <v>555</v>
      </c>
      <c r="AD254" s="36" t="s">
        <v>555</v>
      </c>
      <c r="AE254" s="36" t="s">
        <v>555</v>
      </c>
      <c r="AF254" s="36" t="s">
        <v>555</v>
      </c>
      <c r="AG254" s="36" t="s">
        <v>555</v>
      </c>
      <c r="AH254" s="36" t="s">
        <v>555</v>
      </c>
      <c r="AI254" s="36" t="s">
        <v>555</v>
      </c>
      <c r="AJ254" s="36" t="s">
        <v>555</v>
      </c>
      <c r="AK254" s="36" t="s">
        <v>555</v>
      </c>
      <c r="AL254" s="36" t="s">
        <v>555</v>
      </c>
      <c r="AM254" s="36" t="s">
        <v>414</v>
      </c>
      <c r="AN254" s="36" t="s">
        <v>555</v>
      </c>
      <c r="AO254" s="36" t="s">
        <v>555</v>
      </c>
      <c r="AP254" s="36" t="s">
        <v>555</v>
      </c>
      <c r="AQ254" s="48" t="str">
        <f t="shared" si="34"/>
        <v>Fail</v>
      </c>
      <c r="AR254" s="48"/>
      <c r="AS254" s="36"/>
    </row>
    <row r="255" spans="1:45">
      <c r="A255" s="62">
        <v>43</v>
      </c>
      <c r="B255" s="80">
        <v>43574</v>
      </c>
      <c r="C255" s="80">
        <v>43574</v>
      </c>
      <c r="D255" s="33" t="s">
        <v>558</v>
      </c>
      <c r="E255" s="74" t="s">
        <v>757</v>
      </c>
      <c r="F255" s="33" t="s">
        <v>762</v>
      </c>
      <c r="G255" s="33" t="s">
        <v>760</v>
      </c>
      <c r="H255" s="66" t="str">
        <f>IF(P255="","",VLOOKUP(S255,不良中英對比!$M$2:$N$14,2,0))</f>
        <v>Black</v>
      </c>
      <c r="I255" s="33" t="s">
        <v>511</v>
      </c>
      <c r="J255" s="33" t="s">
        <v>504</v>
      </c>
      <c r="K255" s="33" t="s">
        <v>414</v>
      </c>
      <c r="L255" s="33" t="s">
        <v>414</v>
      </c>
      <c r="M255" s="33" t="s">
        <v>414</v>
      </c>
      <c r="N255" s="33" t="s">
        <v>563</v>
      </c>
      <c r="O255" s="62">
        <v>50</v>
      </c>
      <c r="P255" s="78" t="s">
        <v>806</v>
      </c>
      <c r="Q255" s="64">
        <f t="shared" si="29"/>
        <v>70</v>
      </c>
      <c r="R255" s="65" t="b">
        <f>ISERROR(VLOOKUP(P255,P$1:P254,1,FALSE))</f>
        <v>1</v>
      </c>
      <c r="S255" s="33" t="str">
        <f t="shared" si="30"/>
        <v>M83W</v>
      </c>
      <c r="T255" s="65" t="str">
        <f t="shared" si="31"/>
        <v>CM1</v>
      </c>
      <c r="U255" s="35" t="s">
        <v>455</v>
      </c>
      <c r="V255" s="35" t="s">
        <v>455</v>
      </c>
      <c r="W255" s="36" t="s">
        <v>552</v>
      </c>
      <c r="X255" s="36" t="s">
        <v>555</v>
      </c>
      <c r="Y255" s="36" t="s">
        <v>555</v>
      </c>
      <c r="Z255" s="36" t="s">
        <v>555</v>
      </c>
      <c r="AA255" s="36" t="s">
        <v>555</v>
      </c>
      <c r="AB255" s="36" t="s">
        <v>555</v>
      </c>
      <c r="AC255" s="36" t="s">
        <v>555</v>
      </c>
      <c r="AD255" s="36" t="s">
        <v>555</v>
      </c>
      <c r="AE255" s="36" t="s">
        <v>555</v>
      </c>
      <c r="AF255" s="36" t="s">
        <v>555</v>
      </c>
      <c r="AG255" s="36" t="s">
        <v>555</v>
      </c>
      <c r="AH255" s="36" t="s">
        <v>555</v>
      </c>
      <c r="AI255" s="36" t="s">
        <v>555</v>
      </c>
      <c r="AJ255" s="36" t="s">
        <v>555</v>
      </c>
      <c r="AK255" s="36" t="s">
        <v>555</v>
      </c>
      <c r="AL255" s="36" t="s">
        <v>555</v>
      </c>
      <c r="AM255" s="36" t="s">
        <v>414</v>
      </c>
      <c r="AN255" s="36" t="s">
        <v>555</v>
      </c>
      <c r="AO255" s="36" t="s">
        <v>555</v>
      </c>
      <c r="AP255" s="36" t="s">
        <v>555</v>
      </c>
      <c r="AQ255" s="48" t="str">
        <f t="shared" si="34"/>
        <v>Fail</v>
      </c>
      <c r="AR255" s="48"/>
      <c r="AS255" s="36"/>
    </row>
    <row r="256" spans="1:45">
      <c r="A256" s="62">
        <v>44</v>
      </c>
      <c r="B256" s="80">
        <v>43574</v>
      </c>
      <c r="C256" s="80">
        <v>43574</v>
      </c>
      <c r="D256" s="33" t="s">
        <v>558</v>
      </c>
      <c r="E256" s="74" t="s">
        <v>757</v>
      </c>
      <c r="F256" s="33" t="s">
        <v>762</v>
      </c>
      <c r="G256" s="33" t="s">
        <v>760</v>
      </c>
      <c r="H256" s="66" t="str">
        <f>IF(P256="","",VLOOKUP(S256,不良中英對比!$M$2:$N$14,2,0))</f>
        <v>Black</v>
      </c>
      <c r="I256" s="33" t="s">
        <v>511</v>
      </c>
      <c r="J256" s="33" t="s">
        <v>504</v>
      </c>
      <c r="K256" s="33" t="s">
        <v>414</v>
      </c>
      <c r="L256" s="33" t="s">
        <v>414</v>
      </c>
      <c r="M256" s="33" t="s">
        <v>414</v>
      </c>
      <c r="N256" s="33" t="s">
        <v>563</v>
      </c>
      <c r="O256" s="62">
        <v>50</v>
      </c>
      <c r="P256" s="78" t="s">
        <v>807</v>
      </c>
      <c r="Q256" s="64">
        <f t="shared" si="29"/>
        <v>70</v>
      </c>
      <c r="R256" s="65" t="b">
        <f>ISERROR(VLOOKUP(P256,P$1:P255,1,FALSE))</f>
        <v>1</v>
      </c>
      <c r="S256" s="33" t="str">
        <f t="shared" si="30"/>
        <v>M83W</v>
      </c>
      <c r="T256" s="65" t="str">
        <f t="shared" si="31"/>
        <v>CM1</v>
      </c>
      <c r="U256" s="35" t="s">
        <v>455</v>
      </c>
      <c r="V256" s="35" t="s">
        <v>455</v>
      </c>
      <c r="W256" s="36" t="s">
        <v>552</v>
      </c>
      <c r="X256" s="36" t="s">
        <v>555</v>
      </c>
      <c r="Y256" s="36" t="s">
        <v>555</v>
      </c>
      <c r="Z256" s="36" t="s">
        <v>555</v>
      </c>
      <c r="AA256" s="36" t="s">
        <v>555</v>
      </c>
      <c r="AB256" s="36" t="s">
        <v>555</v>
      </c>
      <c r="AC256" s="36" t="s">
        <v>555</v>
      </c>
      <c r="AD256" s="36" t="s">
        <v>555</v>
      </c>
      <c r="AE256" s="36" t="s">
        <v>555</v>
      </c>
      <c r="AF256" s="36" t="s">
        <v>555</v>
      </c>
      <c r="AG256" s="36" t="s">
        <v>555</v>
      </c>
      <c r="AH256" s="36" t="s">
        <v>555</v>
      </c>
      <c r="AI256" s="36" t="s">
        <v>555</v>
      </c>
      <c r="AJ256" s="36" t="s">
        <v>555</v>
      </c>
      <c r="AK256" s="36" t="s">
        <v>555</v>
      </c>
      <c r="AL256" s="36" t="s">
        <v>555</v>
      </c>
      <c r="AM256" s="36" t="s">
        <v>414</v>
      </c>
      <c r="AN256" s="36" t="s">
        <v>555</v>
      </c>
      <c r="AO256" s="36" t="s">
        <v>555</v>
      </c>
      <c r="AP256" s="36" t="s">
        <v>555</v>
      </c>
      <c r="AQ256" s="48" t="str">
        <f t="shared" si="34"/>
        <v>Fail</v>
      </c>
      <c r="AR256" s="48"/>
      <c r="AS256" s="36"/>
    </row>
    <row r="257" spans="1:45">
      <c r="A257" s="62">
        <v>45</v>
      </c>
      <c r="B257" s="80">
        <v>43574</v>
      </c>
      <c r="C257" s="80">
        <v>43574</v>
      </c>
      <c r="D257" s="33" t="s">
        <v>558</v>
      </c>
      <c r="E257" s="74" t="s">
        <v>757</v>
      </c>
      <c r="F257" s="33" t="s">
        <v>762</v>
      </c>
      <c r="G257" s="33" t="s">
        <v>760</v>
      </c>
      <c r="H257" s="66" t="str">
        <f>IF(P257="","",VLOOKUP(S257,不良中英對比!$M$2:$N$14,2,0))</f>
        <v>Black</v>
      </c>
      <c r="I257" s="33" t="s">
        <v>511</v>
      </c>
      <c r="J257" s="33" t="s">
        <v>504</v>
      </c>
      <c r="K257" s="33" t="s">
        <v>414</v>
      </c>
      <c r="L257" s="33" t="s">
        <v>414</v>
      </c>
      <c r="M257" s="33" t="s">
        <v>414</v>
      </c>
      <c r="N257" s="33" t="s">
        <v>563</v>
      </c>
      <c r="O257" s="62">
        <v>50</v>
      </c>
      <c r="P257" s="78" t="s">
        <v>808</v>
      </c>
      <c r="Q257" s="64">
        <f t="shared" si="29"/>
        <v>70</v>
      </c>
      <c r="R257" s="65" t="b">
        <f>ISERROR(VLOOKUP(P257,P$1:P256,1,FALSE))</f>
        <v>1</v>
      </c>
      <c r="S257" s="33" t="str">
        <f t="shared" si="30"/>
        <v>M83W</v>
      </c>
      <c r="T257" s="65" t="str">
        <f t="shared" si="31"/>
        <v>CM1</v>
      </c>
      <c r="U257" s="35" t="s">
        <v>455</v>
      </c>
      <c r="V257" s="35" t="s">
        <v>455</v>
      </c>
      <c r="W257" s="36" t="s">
        <v>552</v>
      </c>
      <c r="X257" s="36" t="s">
        <v>555</v>
      </c>
      <c r="Y257" s="36" t="s">
        <v>555</v>
      </c>
      <c r="Z257" s="36" t="s">
        <v>555</v>
      </c>
      <c r="AA257" s="36" t="s">
        <v>555</v>
      </c>
      <c r="AB257" s="36" t="s">
        <v>555</v>
      </c>
      <c r="AC257" s="36" t="s">
        <v>555</v>
      </c>
      <c r="AD257" s="36" t="s">
        <v>555</v>
      </c>
      <c r="AE257" s="36" t="s">
        <v>555</v>
      </c>
      <c r="AF257" s="36" t="s">
        <v>555</v>
      </c>
      <c r="AG257" s="36" t="s">
        <v>555</v>
      </c>
      <c r="AH257" s="36" t="s">
        <v>555</v>
      </c>
      <c r="AI257" s="36" t="s">
        <v>555</v>
      </c>
      <c r="AJ257" s="36" t="s">
        <v>555</v>
      </c>
      <c r="AK257" s="36" t="s">
        <v>555</v>
      </c>
      <c r="AL257" s="36" t="s">
        <v>555</v>
      </c>
      <c r="AM257" s="36" t="s">
        <v>414</v>
      </c>
      <c r="AN257" s="36" t="s">
        <v>555</v>
      </c>
      <c r="AO257" s="36" t="s">
        <v>555</v>
      </c>
      <c r="AP257" s="36" t="s">
        <v>555</v>
      </c>
      <c r="AQ257" s="48" t="str">
        <f t="shared" si="34"/>
        <v>Fail</v>
      </c>
      <c r="AR257" s="48"/>
      <c r="AS257" s="36"/>
    </row>
    <row r="258" spans="1:45">
      <c r="A258" s="62">
        <v>46</v>
      </c>
      <c r="B258" s="80">
        <v>43574</v>
      </c>
      <c r="C258" s="80">
        <v>43574</v>
      </c>
      <c r="D258" s="33" t="s">
        <v>558</v>
      </c>
      <c r="E258" s="74" t="s">
        <v>757</v>
      </c>
      <c r="F258" s="33" t="s">
        <v>762</v>
      </c>
      <c r="G258" s="33" t="s">
        <v>760</v>
      </c>
      <c r="H258" s="66" t="str">
        <f>IF(P258="","",VLOOKUP(S258,不良中英對比!$M$2:$N$14,2,0))</f>
        <v>Black</v>
      </c>
      <c r="I258" s="33" t="s">
        <v>511</v>
      </c>
      <c r="J258" s="33" t="s">
        <v>504</v>
      </c>
      <c r="K258" s="33" t="s">
        <v>414</v>
      </c>
      <c r="L258" s="33" t="s">
        <v>414</v>
      </c>
      <c r="M258" s="33" t="s">
        <v>414</v>
      </c>
      <c r="N258" s="33" t="s">
        <v>563</v>
      </c>
      <c r="O258" s="62">
        <v>50</v>
      </c>
      <c r="P258" s="78" t="s">
        <v>809</v>
      </c>
      <c r="Q258" s="64">
        <f t="shared" si="29"/>
        <v>70</v>
      </c>
      <c r="R258" s="65" t="b">
        <f>ISERROR(VLOOKUP(P258,P$1:P257,1,FALSE))</f>
        <v>1</v>
      </c>
      <c r="S258" s="33" t="str">
        <f t="shared" si="30"/>
        <v>M83W</v>
      </c>
      <c r="T258" s="65" t="str">
        <f t="shared" si="31"/>
        <v>CM1</v>
      </c>
      <c r="U258" s="35" t="s">
        <v>455</v>
      </c>
      <c r="V258" s="35" t="s">
        <v>455</v>
      </c>
      <c r="W258" s="36" t="s">
        <v>552</v>
      </c>
      <c r="X258" s="36" t="s">
        <v>555</v>
      </c>
      <c r="Y258" s="36" t="s">
        <v>555</v>
      </c>
      <c r="Z258" s="36" t="s">
        <v>555</v>
      </c>
      <c r="AA258" s="36" t="s">
        <v>555</v>
      </c>
      <c r="AB258" s="36" t="s">
        <v>555</v>
      </c>
      <c r="AC258" s="36" t="s">
        <v>555</v>
      </c>
      <c r="AD258" s="36" t="s">
        <v>555</v>
      </c>
      <c r="AE258" s="36" t="s">
        <v>555</v>
      </c>
      <c r="AF258" s="36" t="s">
        <v>555</v>
      </c>
      <c r="AG258" s="36" t="s">
        <v>555</v>
      </c>
      <c r="AH258" s="36" t="s">
        <v>555</v>
      </c>
      <c r="AI258" s="36" t="s">
        <v>555</v>
      </c>
      <c r="AJ258" s="36" t="s">
        <v>555</v>
      </c>
      <c r="AK258" s="36" t="s">
        <v>555</v>
      </c>
      <c r="AL258" s="36" t="s">
        <v>555</v>
      </c>
      <c r="AM258" s="36" t="s">
        <v>414</v>
      </c>
      <c r="AN258" s="36" t="s">
        <v>555</v>
      </c>
      <c r="AO258" s="36" t="s">
        <v>555</v>
      </c>
      <c r="AP258" s="36" t="s">
        <v>555</v>
      </c>
      <c r="AQ258" s="48" t="str">
        <f t="shared" si="34"/>
        <v>Fail</v>
      </c>
      <c r="AR258" s="48"/>
      <c r="AS258" s="36"/>
    </row>
    <row r="259" spans="1:45">
      <c r="A259" s="62">
        <v>47</v>
      </c>
      <c r="B259" s="80">
        <v>43574</v>
      </c>
      <c r="C259" s="80">
        <v>43574</v>
      </c>
      <c r="D259" s="33" t="s">
        <v>558</v>
      </c>
      <c r="E259" s="74" t="s">
        <v>757</v>
      </c>
      <c r="F259" s="33" t="s">
        <v>762</v>
      </c>
      <c r="G259" s="33" t="s">
        <v>760</v>
      </c>
      <c r="H259" s="66" t="str">
        <f>IF(P259="","",VLOOKUP(S259,不良中英對比!$M$2:$N$14,2,0))</f>
        <v>Black</v>
      </c>
      <c r="I259" s="33" t="s">
        <v>511</v>
      </c>
      <c r="J259" s="33" t="s">
        <v>504</v>
      </c>
      <c r="K259" s="33" t="s">
        <v>414</v>
      </c>
      <c r="L259" s="33" t="s">
        <v>414</v>
      </c>
      <c r="M259" s="33" t="s">
        <v>414</v>
      </c>
      <c r="N259" s="33" t="s">
        <v>563</v>
      </c>
      <c r="O259" s="62">
        <v>50</v>
      </c>
      <c r="P259" s="78" t="s">
        <v>810</v>
      </c>
      <c r="Q259" s="64">
        <f t="shared" si="29"/>
        <v>70</v>
      </c>
      <c r="R259" s="65" t="b">
        <f>ISERROR(VLOOKUP(P259,P$1:P258,1,FALSE))</f>
        <v>1</v>
      </c>
      <c r="S259" s="33" t="str">
        <f t="shared" si="30"/>
        <v>M83W</v>
      </c>
      <c r="T259" s="65" t="str">
        <f t="shared" si="31"/>
        <v>CM1</v>
      </c>
      <c r="U259" s="35" t="s">
        <v>455</v>
      </c>
      <c r="V259" s="35" t="s">
        <v>798</v>
      </c>
      <c r="W259" s="36" t="s">
        <v>554</v>
      </c>
      <c r="X259" s="36" t="s">
        <v>554</v>
      </c>
      <c r="Y259" s="36" t="s">
        <v>555</v>
      </c>
      <c r="Z259" s="36" t="s">
        <v>555</v>
      </c>
      <c r="AA259" s="36" t="s">
        <v>555</v>
      </c>
      <c r="AB259" s="36" t="s">
        <v>555</v>
      </c>
      <c r="AC259" s="36" t="s">
        <v>555</v>
      </c>
      <c r="AD259" s="36" t="s">
        <v>555</v>
      </c>
      <c r="AE259" s="36" t="s">
        <v>555</v>
      </c>
      <c r="AF259" s="36" t="s">
        <v>555</v>
      </c>
      <c r="AG259" s="36" t="s">
        <v>555</v>
      </c>
      <c r="AH259" s="36" t="s">
        <v>555</v>
      </c>
      <c r="AI259" s="36" t="s">
        <v>555</v>
      </c>
      <c r="AJ259" s="36" t="s">
        <v>555</v>
      </c>
      <c r="AK259" s="36" t="s">
        <v>555</v>
      </c>
      <c r="AL259" s="36" t="s">
        <v>555</v>
      </c>
      <c r="AM259" s="36" t="s">
        <v>414</v>
      </c>
      <c r="AN259" s="36" t="s">
        <v>555</v>
      </c>
      <c r="AO259" s="36" t="s">
        <v>555</v>
      </c>
      <c r="AP259" s="36" t="s">
        <v>555</v>
      </c>
      <c r="AQ259" s="48" t="str">
        <f t="shared" ref="AQ259:AQ262" si="35">IF(AND(W259="ok",X259="ok",Y259="ok",Z259="ok",AA259="ok",AB259="ok",AC259="ok",AD259="ok",AE259="ok",AF259="ok",AG259="ok",AH259="ok",AI259="ok",AJ259="ok",AK259="ok",AM259="ok",AL259="ok"),"Pass","Fail")</f>
        <v>Fail</v>
      </c>
      <c r="AR259" s="48"/>
      <c r="AS259" s="36"/>
    </row>
    <row r="260" spans="1:45">
      <c r="A260" s="62">
        <v>48</v>
      </c>
      <c r="B260" s="80">
        <v>43574</v>
      </c>
      <c r="C260" s="80">
        <v>43574</v>
      </c>
      <c r="D260" s="33" t="s">
        <v>558</v>
      </c>
      <c r="E260" s="74" t="s">
        <v>757</v>
      </c>
      <c r="F260" s="33" t="s">
        <v>762</v>
      </c>
      <c r="G260" s="33" t="s">
        <v>760</v>
      </c>
      <c r="H260" s="66" t="str">
        <f>IF(P260="","",VLOOKUP(S260,不良中英對比!$M$2:$N$14,2,0))</f>
        <v>Black</v>
      </c>
      <c r="I260" s="33" t="s">
        <v>511</v>
      </c>
      <c r="J260" s="33" t="s">
        <v>504</v>
      </c>
      <c r="K260" s="33" t="s">
        <v>414</v>
      </c>
      <c r="L260" s="33" t="s">
        <v>414</v>
      </c>
      <c r="M260" s="33" t="s">
        <v>414</v>
      </c>
      <c r="N260" s="33" t="s">
        <v>563</v>
      </c>
      <c r="O260" s="62">
        <v>50</v>
      </c>
      <c r="P260" s="78" t="s">
        <v>811</v>
      </c>
      <c r="Q260" s="64">
        <f t="shared" si="29"/>
        <v>70</v>
      </c>
      <c r="R260" s="65" t="b">
        <f>ISERROR(VLOOKUP(P260,P$1:P259,1,FALSE))</f>
        <v>1</v>
      </c>
      <c r="S260" s="33" t="str">
        <f t="shared" si="30"/>
        <v>M83W</v>
      </c>
      <c r="T260" s="65" t="str">
        <f t="shared" si="31"/>
        <v>CM1</v>
      </c>
      <c r="U260" s="35" t="s">
        <v>455</v>
      </c>
      <c r="V260" s="35" t="s">
        <v>798</v>
      </c>
      <c r="W260" s="36" t="s">
        <v>554</v>
      </c>
      <c r="X260" s="36" t="s">
        <v>554</v>
      </c>
      <c r="Y260" s="36" t="s">
        <v>555</v>
      </c>
      <c r="Z260" s="36" t="s">
        <v>555</v>
      </c>
      <c r="AA260" s="36" t="s">
        <v>555</v>
      </c>
      <c r="AB260" s="36" t="s">
        <v>555</v>
      </c>
      <c r="AC260" s="36" t="s">
        <v>555</v>
      </c>
      <c r="AD260" s="36" t="s">
        <v>555</v>
      </c>
      <c r="AE260" s="36" t="s">
        <v>555</v>
      </c>
      <c r="AF260" s="36" t="s">
        <v>555</v>
      </c>
      <c r="AG260" s="36" t="s">
        <v>555</v>
      </c>
      <c r="AH260" s="36" t="s">
        <v>555</v>
      </c>
      <c r="AI260" s="36" t="s">
        <v>555</v>
      </c>
      <c r="AJ260" s="36" t="s">
        <v>555</v>
      </c>
      <c r="AK260" s="36" t="s">
        <v>555</v>
      </c>
      <c r="AL260" s="36" t="s">
        <v>555</v>
      </c>
      <c r="AM260" s="36" t="s">
        <v>414</v>
      </c>
      <c r="AN260" s="36" t="s">
        <v>555</v>
      </c>
      <c r="AO260" s="36" t="s">
        <v>555</v>
      </c>
      <c r="AP260" s="36" t="s">
        <v>555</v>
      </c>
      <c r="AQ260" s="48" t="str">
        <f t="shared" si="35"/>
        <v>Fail</v>
      </c>
      <c r="AR260" s="48"/>
      <c r="AS260" s="36"/>
    </row>
    <row r="261" spans="1:45">
      <c r="A261" s="62">
        <v>49</v>
      </c>
      <c r="B261" s="80">
        <v>43574</v>
      </c>
      <c r="C261" s="80">
        <v>43574</v>
      </c>
      <c r="D261" s="33" t="s">
        <v>558</v>
      </c>
      <c r="E261" s="74" t="s">
        <v>757</v>
      </c>
      <c r="F261" s="33" t="s">
        <v>762</v>
      </c>
      <c r="G261" s="33" t="s">
        <v>760</v>
      </c>
      <c r="H261" s="66" t="str">
        <f>IF(P261="","",VLOOKUP(S261,不良中英對比!$M$2:$N$14,2,0))</f>
        <v>Black</v>
      </c>
      <c r="I261" s="33" t="s">
        <v>511</v>
      </c>
      <c r="J261" s="33" t="s">
        <v>504</v>
      </c>
      <c r="K261" s="33" t="s">
        <v>414</v>
      </c>
      <c r="L261" s="33" t="s">
        <v>414</v>
      </c>
      <c r="M261" s="33" t="s">
        <v>414</v>
      </c>
      <c r="N261" s="33" t="s">
        <v>563</v>
      </c>
      <c r="O261" s="62">
        <v>50</v>
      </c>
      <c r="P261" s="78" t="s">
        <v>812</v>
      </c>
      <c r="Q261" s="64">
        <f t="shared" si="29"/>
        <v>70</v>
      </c>
      <c r="R261" s="65" t="b">
        <f>ISERROR(VLOOKUP(P261,P$1:P260,1,FALSE))</f>
        <v>1</v>
      </c>
      <c r="S261" s="33" t="str">
        <f t="shared" si="30"/>
        <v>M83W</v>
      </c>
      <c r="T261" s="65" t="str">
        <f t="shared" si="31"/>
        <v>CM1</v>
      </c>
      <c r="U261" s="35" t="s">
        <v>455</v>
      </c>
      <c r="V261" s="35" t="s">
        <v>798</v>
      </c>
      <c r="W261" s="36" t="s">
        <v>88</v>
      </c>
      <c r="X261" s="36" t="s">
        <v>88</v>
      </c>
      <c r="Y261" s="36" t="s">
        <v>555</v>
      </c>
      <c r="Z261" s="36" t="s">
        <v>555</v>
      </c>
      <c r="AA261" s="36" t="s">
        <v>555</v>
      </c>
      <c r="AB261" s="36" t="s">
        <v>555</v>
      </c>
      <c r="AC261" s="36" t="s">
        <v>555</v>
      </c>
      <c r="AD261" s="36" t="s">
        <v>555</v>
      </c>
      <c r="AE261" s="36" t="s">
        <v>555</v>
      </c>
      <c r="AF261" s="36" t="s">
        <v>555</v>
      </c>
      <c r="AG261" s="36" t="s">
        <v>555</v>
      </c>
      <c r="AH261" s="36" t="s">
        <v>555</v>
      </c>
      <c r="AI261" s="36" t="s">
        <v>555</v>
      </c>
      <c r="AJ261" s="36" t="s">
        <v>555</v>
      </c>
      <c r="AK261" s="36" t="s">
        <v>555</v>
      </c>
      <c r="AL261" s="36" t="s">
        <v>555</v>
      </c>
      <c r="AM261" s="36" t="s">
        <v>414</v>
      </c>
      <c r="AN261" s="36" t="s">
        <v>555</v>
      </c>
      <c r="AO261" s="36" t="s">
        <v>555</v>
      </c>
      <c r="AP261" s="36" t="s">
        <v>555</v>
      </c>
      <c r="AQ261" s="48" t="str">
        <f t="shared" si="35"/>
        <v>Fail</v>
      </c>
      <c r="AR261" s="48"/>
      <c r="AS261" s="36"/>
    </row>
    <row r="262" spans="1:45">
      <c r="A262" s="62">
        <v>50</v>
      </c>
      <c r="B262" s="80">
        <v>43574</v>
      </c>
      <c r="C262" s="80">
        <v>43574</v>
      </c>
      <c r="D262" s="33" t="s">
        <v>558</v>
      </c>
      <c r="E262" s="74" t="s">
        <v>757</v>
      </c>
      <c r="F262" s="33" t="s">
        <v>762</v>
      </c>
      <c r="G262" s="33" t="s">
        <v>760</v>
      </c>
      <c r="H262" s="66" t="str">
        <f>IF(P262="","",VLOOKUP(S262,不良中英對比!$M$2:$N$14,2,0))</f>
        <v>Black</v>
      </c>
      <c r="I262" s="33" t="s">
        <v>511</v>
      </c>
      <c r="J262" s="33" t="s">
        <v>504</v>
      </c>
      <c r="K262" s="33" t="s">
        <v>414</v>
      </c>
      <c r="L262" s="33" t="s">
        <v>414</v>
      </c>
      <c r="M262" s="33" t="s">
        <v>414</v>
      </c>
      <c r="N262" s="33" t="s">
        <v>563</v>
      </c>
      <c r="O262" s="62">
        <v>50</v>
      </c>
      <c r="P262" s="78" t="s">
        <v>813</v>
      </c>
      <c r="Q262" s="64">
        <f t="shared" si="29"/>
        <v>70</v>
      </c>
      <c r="R262" s="65" t="b">
        <f>ISERROR(VLOOKUP(P262,P$1:P261,1,FALSE))</f>
        <v>1</v>
      </c>
      <c r="S262" s="33" t="str">
        <f t="shared" si="30"/>
        <v>M83W</v>
      </c>
      <c r="T262" s="65" t="str">
        <f t="shared" si="31"/>
        <v>CM1</v>
      </c>
      <c r="U262" s="35" t="s">
        <v>455</v>
      </c>
      <c r="V262" s="35" t="s">
        <v>455</v>
      </c>
      <c r="W262" s="36" t="s">
        <v>552</v>
      </c>
      <c r="X262" s="36" t="s">
        <v>555</v>
      </c>
      <c r="Y262" s="36" t="s">
        <v>555</v>
      </c>
      <c r="Z262" s="36" t="s">
        <v>555</v>
      </c>
      <c r="AA262" s="36" t="s">
        <v>555</v>
      </c>
      <c r="AB262" s="36" t="s">
        <v>555</v>
      </c>
      <c r="AC262" s="36" t="s">
        <v>555</v>
      </c>
      <c r="AD262" s="36" t="s">
        <v>555</v>
      </c>
      <c r="AE262" s="36" t="s">
        <v>555</v>
      </c>
      <c r="AF262" s="36" t="s">
        <v>555</v>
      </c>
      <c r="AG262" s="36" t="s">
        <v>555</v>
      </c>
      <c r="AH262" s="36" t="s">
        <v>555</v>
      </c>
      <c r="AI262" s="36" t="s">
        <v>555</v>
      </c>
      <c r="AJ262" s="36" t="s">
        <v>555</v>
      </c>
      <c r="AK262" s="36" t="s">
        <v>555</v>
      </c>
      <c r="AL262" s="36" t="s">
        <v>555</v>
      </c>
      <c r="AM262" s="36" t="s">
        <v>414</v>
      </c>
      <c r="AN262" s="36" t="s">
        <v>555</v>
      </c>
      <c r="AO262" s="36" t="s">
        <v>555</v>
      </c>
      <c r="AP262" s="36" t="s">
        <v>555</v>
      </c>
      <c r="AQ262" s="48" t="str">
        <f t="shared" si="35"/>
        <v>Fail</v>
      </c>
      <c r="AR262" s="48"/>
      <c r="AS262" s="36"/>
    </row>
  </sheetData>
  <mergeCells count="35">
    <mergeCell ref="H1:H2"/>
    <mergeCell ref="A1:A2"/>
    <mergeCell ref="B1:B2"/>
    <mergeCell ref="C1:C2"/>
    <mergeCell ref="F1:F2"/>
    <mergeCell ref="G1:G2"/>
    <mergeCell ref="D1:D2"/>
    <mergeCell ref="E1:E2"/>
    <mergeCell ref="I1:I2"/>
    <mergeCell ref="W1:W2"/>
    <mergeCell ref="X1:AA1"/>
    <mergeCell ref="AC1:AF1"/>
    <mergeCell ref="AG1:AK1"/>
    <mergeCell ref="T1:T2"/>
    <mergeCell ref="U1:U2"/>
    <mergeCell ref="AB1:AB2"/>
    <mergeCell ref="N1:N2"/>
    <mergeCell ref="O1:O2"/>
    <mergeCell ref="P1:P2"/>
    <mergeCell ref="Q1:Q2"/>
    <mergeCell ref="R1:R2"/>
    <mergeCell ref="S1:S2"/>
    <mergeCell ref="V1:V2"/>
    <mergeCell ref="J1:J2"/>
    <mergeCell ref="AS1:AS2"/>
    <mergeCell ref="K1:K2"/>
    <mergeCell ref="L1:L2"/>
    <mergeCell ref="M1:M2"/>
    <mergeCell ref="AQ1:AQ2"/>
    <mergeCell ref="AP1:AP2"/>
    <mergeCell ref="AR1:AR2"/>
    <mergeCell ref="AL1:AL2"/>
    <mergeCell ref="AM1:AM2"/>
    <mergeCell ref="AN1:AN2"/>
    <mergeCell ref="AO1:AO2"/>
  </mergeCells>
  <phoneticPr fontId="1" type="noConversion"/>
  <conditionalFormatting sqref="Q1:Q2 Q4:Q1048576">
    <cfRule type="containsText" dxfId="467" priority="2813" operator="containsText" text="FALSE">
      <formula>NOT(ISERROR(SEARCH("FALSE",Q1)))</formula>
    </cfRule>
  </conditionalFormatting>
  <conditionalFormatting sqref="V1:V2 V4:V1048576">
    <cfRule type="containsText" dxfId="466" priority="978" operator="containsText" text="D-NG">
      <formula>NOT(ISERROR(SEARCH("D-NG",V1)))</formula>
    </cfRule>
    <cfRule type="containsText" dxfId="465" priority="979" operator="containsText" text="C3">
      <formula>NOT(ISERROR(SEARCH("C3",V1)))</formula>
    </cfRule>
    <cfRule type="containsText" dxfId="464" priority="980" operator="containsText" text="C-">
      <formula>NOT(ISERROR(SEARCH("C-",V1)))</formula>
    </cfRule>
    <cfRule type="containsText" dxfId="463" priority="981" operator="containsText" text="C">
      <formula>NOT(ISERROR(SEARCH("C",V1)))</formula>
    </cfRule>
    <cfRule type="containsText" dxfId="462" priority="982" operator="containsText" text="A">
      <formula>NOT(ISERROR(SEARCH("A",V1)))</formula>
    </cfRule>
    <cfRule type="containsText" dxfId="461" priority="983" operator="containsText" text="B">
      <formula>NOT(ISERROR(SEARCH("B",V1)))</formula>
    </cfRule>
  </conditionalFormatting>
  <conditionalFormatting sqref="X1:AP2 W77:X79 X147:AQ147 X42:X74 X4:X40 X77:X206 AB4:AB206 AB208:AB1048576 Y4:AA1048576 AC4:AQ1048576 X208:X260 X262:X1048576">
    <cfRule type="containsText" dxfId="460" priority="875" operator="containsText" text="OK">
      <formula>NOT(ISERROR(SEARCH("OK",W1)))</formula>
    </cfRule>
  </conditionalFormatting>
  <conditionalFormatting sqref="P1:P2 P4:P1048576">
    <cfRule type="duplicateValues" dxfId="459" priority="546"/>
    <cfRule type="duplicateValues" dxfId="458" priority="547"/>
    <cfRule type="duplicateValues" dxfId="457" priority="555"/>
    <cfRule type="duplicateValues" dxfId="456" priority="563"/>
  </conditionalFormatting>
  <conditionalFormatting sqref="P1:P2 P4:P1048576">
    <cfRule type="duplicateValues" dxfId="455" priority="2823"/>
  </conditionalFormatting>
  <conditionalFormatting sqref="Q3:Q262">
    <cfRule type="containsText" dxfId="454" priority="446" operator="containsText" text="FALSE">
      <formula>NOT(ISERROR(SEARCH("FALSE",Q3)))</formula>
    </cfRule>
  </conditionalFormatting>
  <conditionalFormatting sqref="W3:AP3">
    <cfRule type="containsText" dxfId="453" priority="445" operator="containsText" text="OK">
      <formula>NOT(ISERROR(SEARCH("OK",W3)))</formula>
    </cfRule>
  </conditionalFormatting>
  <conditionalFormatting sqref="V3">
    <cfRule type="containsText" dxfId="452" priority="440" operator="containsText" text="D-NG">
      <formula>NOT(ISERROR(SEARCH("D-NG",V3)))</formula>
    </cfRule>
    <cfRule type="containsText" dxfId="451" priority="441" operator="containsText" text="C3">
      <formula>NOT(ISERROR(SEARCH("C3",V3)))</formula>
    </cfRule>
    <cfRule type="containsText" dxfId="450" priority="442" operator="containsText" text="C">
      <formula>NOT(ISERROR(SEARCH("C",V3)))</formula>
    </cfRule>
    <cfRule type="containsText" dxfId="449" priority="443" operator="containsText" text="B">
      <formula>NOT(ISERROR(SEARCH("B",V3)))</formula>
    </cfRule>
    <cfRule type="containsText" dxfId="448" priority="444" operator="containsText" text="A">
      <formula>NOT(ISERROR(SEARCH("A",V3)))</formula>
    </cfRule>
  </conditionalFormatting>
  <conditionalFormatting sqref="V3">
    <cfRule type="containsText" dxfId="447" priority="434" operator="containsText" text="D-NG">
      <formula>NOT(ISERROR(SEARCH("D-NG",V3)))</formula>
    </cfRule>
    <cfRule type="containsText" dxfId="446" priority="435" operator="containsText" text="C3">
      <formula>NOT(ISERROR(SEARCH("C3",V3)))</formula>
    </cfRule>
    <cfRule type="containsText" dxfId="445" priority="436" operator="containsText" text="C-">
      <formula>NOT(ISERROR(SEARCH("C-",V3)))</formula>
    </cfRule>
    <cfRule type="containsText" dxfId="444" priority="437" operator="containsText" text="C">
      <formula>NOT(ISERROR(SEARCH("C",V3)))</formula>
    </cfRule>
    <cfRule type="containsText" dxfId="443" priority="438" operator="containsText" text="B">
      <formula>NOT(ISERROR(SEARCH("B",V3)))</formula>
    </cfRule>
    <cfRule type="containsText" dxfId="442" priority="439" operator="containsText" text="A">
      <formula>NOT(ISERROR(SEARCH("A",V3)))</formula>
    </cfRule>
  </conditionalFormatting>
  <conditionalFormatting sqref="V3">
    <cfRule type="containsText" dxfId="441" priority="428" operator="containsText" text="D-NG">
      <formula>NOT(ISERROR(SEARCH("D-NG",V3)))</formula>
    </cfRule>
    <cfRule type="containsText" dxfId="440" priority="429" operator="containsText" text="C3">
      <formula>NOT(ISERROR(SEARCH("C3",V3)))</formula>
    </cfRule>
    <cfRule type="containsText" dxfId="439" priority="430" operator="containsText" text="C-">
      <formula>NOT(ISERROR(SEARCH("C-",V3)))</formula>
    </cfRule>
    <cfRule type="containsText" dxfId="438" priority="431" operator="containsText" text="C">
      <formula>NOT(ISERROR(SEARCH("C",V3)))</formula>
    </cfRule>
    <cfRule type="containsText" dxfId="437" priority="432" operator="containsText" text="A">
      <formula>NOT(ISERROR(SEARCH("A",V3)))</formula>
    </cfRule>
    <cfRule type="containsText" dxfId="436" priority="433" operator="containsText" text="B">
      <formula>NOT(ISERROR(SEARCH("B",V3)))</formula>
    </cfRule>
  </conditionalFormatting>
  <conditionalFormatting sqref="AQ3">
    <cfRule type="cellIs" dxfId="435" priority="427" operator="notEqual">
      <formula>"Pass"</formula>
    </cfRule>
  </conditionalFormatting>
  <conditionalFormatting sqref="P3">
    <cfRule type="duplicateValues" dxfId="434" priority="426"/>
  </conditionalFormatting>
  <conditionalFormatting sqref="P3">
    <cfRule type="duplicateValues" dxfId="433" priority="425"/>
  </conditionalFormatting>
  <conditionalFormatting sqref="AQ3">
    <cfRule type="cellIs" dxfId="432" priority="424" operator="equal">
      <formula>"Pass"</formula>
    </cfRule>
  </conditionalFormatting>
  <conditionalFormatting sqref="P3:P28">
    <cfRule type="duplicateValues" dxfId="431" priority="406"/>
  </conditionalFormatting>
  <conditionalFormatting sqref="V3:V28">
    <cfRule type="containsText" dxfId="430" priority="400" operator="containsText" text="D-NG">
      <formula>NOT(ISERROR(SEARCH("D-NG",V3)))</formula>
    </cfRule>
    <cfRule type="containsText" dxfId="429" priority="401" operator="containsText" text="C3">
      <formula>NOT(ISERROR(SEARCH("C3",V3)))</formula>
    </cfRule>
    <cfRule type="containsText" dxfId="428" priority="402" operator="containsText" text="C-">
      <formula>NOT(ISERROR(SEARCH("C-",V3)))</formula>
    </cfRule>
    <cfRule type="containsText" dxfId="427" priority="403" operator="containsText" text="C">
      <formula>NOT(ISERROR(SEARCH("C",V3)))</formula>
    </cfRule>
    <cfRule type="containsText" dxfId="426" priority="404" operator="containsText" text="A">
      <formula>NOT(ISERROR(SEARCH("A",V3)))</formula>
    </cfRule>
    <cfRule type="containsText" dxfId="425" priority="405" operator="containsText" text="B">
      <formula>NOT(ISERROR(SEARCH("B",V3)))</formula>
    </cfRule>
  </conditionalFormatting>
  <conditionalFormatting sqref="W3:W28">
    <cfRule type="containsText" dxfId="424" priority="399" operator="containsText" text="OK">
      <formula>NOT(ISERROR(SEARCH("OK",W3)))</formula>
    </cfRule>
  </conditionalFormatting>
  <conditionalFormatting sqref="X3:AR28">
    <cfRule type="containsText" dxfId="423" priority="398" operator="containsText" text="OK">
      <formula>NOT(ISERROR(SEARCH("OK",X3)))</formula>
    </cfRule>
  </conditionalFormatting>
  <conditionalFormatting sqref="AR3:AR28">
    <cfRule type="containsText" dxfId="422" priority="397" operator="containsText" text="Pass">
      <formula>NOT(ISERROR(SEARCH("Pass",AR3)))</formula>
    </cfRule>
  </conditionalFormatting>
  <conditionalFormatting sqref="AQ3:AQ28">
    <cfRule type="containsText" dxfId="421" priority="396" operator="containsText" text="Pass">
      <formula>NOT(ISERROR(SEARCH("Pass",AQ3)))</formula>
    </cfRule>
  </conditionalFormatting>
  <conditionalFormatting sqref="Q29:Q262">
    <cfRule type="containsText" dxfId="420" priority="395" operator="containsText" text="FALSE">
      <formula>NOT(ISERROR(SEARCH("FALSE",Q29)))</formula>
    </cfRule>
  </conditionalFormatting>
  <conditionalFormatting sqref="P29:P262">
    <cfRule type="duplicateValues" dxfId="419" priority="394"/>
  </conditionalFormatting>
  <conditionalFormatting sqref="V29:V262">
    <cfRule type="containsText" dxfId="418" priority="388" operator="containsText" text="D-NG">
      <formula>NOT(ISERROR(SEARCH("D-NG",V29)))</formula>
    </cfRule>
    <cfRule type="containsText" dxfId="417" priority="389" operator="containsText" text="C3">
      <formula>NOT(ISERROR(SEARCH("C3",V29)))</formula>
    </cfRule>
    <cfRule type="containsText" dxfId="416" priority="390" operator="containsText" text="C-">
      <formula>NOT(ISERROR(SEARCH("C-",V29)))</formula>
    </cfRule>
    <cfRule type="containsText" dxfId="415" priority="391" operator="containsText" text="C">
      <formula>NOT(ISERROR(SEARCH("C",V29)))</formula>
    </cfRule>
    <cfRule type="containsText" dxfId="414" priority="392" operator="containsText" text="A">
      <formula>NOT(ISERROR(SEARCH("A",V29)))</formula>
    </cfRule>
    <cfRule type="containsText" dxfId="413" priority="393" operator="containsText" text="B">
      <formula>NOT(ISERROR(SEARCH("B",V29)))</formula>
    </cfRule>
  </conditionalFormatting>
  <conditionalFormatting sqref="W42:W74 W29:W40 W77:W206 W208:W260 W262">
    <cfRule type="containsText" dxfId="412" priority="387" operator="containsText" text="OK">
      <formula>NOT(ISERROR(SEARCH("OK",W29)))</formula>
    </cfRule>
  </conditionalFormatting>
  <conditionalFormatting sqref="W77:X79 X147:AQ147 X42:X74 X29:X40 X77:X206 AB29:AB206 AB208:AB262 Y29:AA262 AC29:AR262 X208:X260 X262">
    <cfRule type="containsText" dxfId="411" priority="386" operator="containsText" text="OK">
      <formula>NOT(ISERROR(SEARCH("OK",W29)))</formula>
    </cfRule>
  </conditionalFormatting>
  <conditionalFormatting sqref="AR29:AR262">
    <cfRule type="containsText" dxfId="410" priority="385" operator="containsText" text="Pass">
      <formula>NOT(ISERROR(SEARCH("Pass",AR29)))</formula>
    </cfRule>
  </conditionalFormatting>
  <conditionalFormatting sqref="AQ29:AQ262">
    <cfRule type="containsText" dxfId="409" priority="384" operator="containsText" text="Pass">
      <formula>NOT(ISERROR(SEARCH("Pass",AQ29)))</formula>
    </cfRule>
  </conditionalFormatting>
  <conditionalFormatting sqref="AC31 X29:AR30">
    <cfRule type="containsText" dxfId="408" priority="383" operator="containsText" text="OK">
      <formula>NOT(ISERROR(SEARCH("OK",X29)))</formula>
    </cfRule>
  </conditionalFormatting>
  <conditionalFormatting sqref="AR29:AR30">
    <cfRule type="containsText" dxfId="407" priority="382" operator="containsText" text="Pass">
      <formula>NOT(ISERROR(SEARCH("Pass",AR29)))</formula>
    </cfRule>
  </conditionalFormatting>
  <conditionalFormatting sqref="AQ29:AQ30">
    <cfRule type="containsText" dxfId="406" priority="381" operator="containsText" text="Pass">
      <formula>NOT(ISERROR(SEARCH("Pass",AQ29)))</formula>
    </cfRule>
  </conditionalFormatting>
  <conditionalFormatting sqref="V29:V30">
    <cfRule type="containsText" dxfId="405" priority="375" operator="containsText" text="D-NG">
      <formula>NOT(ISERROR(SEARCH("D-NG",V29)))</formula>
    </cfRule>
    <cfRule type="containsText" dxfId="404" priority="376" operator="containsText" text="C3">
      <formula>NOT(ISERROR(SEARCH("C3",V29)))</formula>
    </cfRule>
    <cfRule type="containsText" dxfId="403" priority="377" operator="containsText" text="C-">
      <formula>NOT(ISERROR(SEARCH("C-",V29)))</formula>
    </cfRule>
    <cfRule type="containsText" dxfId="402" priority="378" operator="containsText" text="C">
      <formula>NOT(ISERROR(SEARCH("C",V29)))</formula>
    </cfRule>
    <cfRule type="containsText" dxfId="401" priority="379" operator="containsText" text="A">
      <formula>NOT(ISERROR(SEARCH("A",V29)))</formula>
    </cfRule>
    <cfRule type="containsText" dxfId="400" priority="380" operator="containsText" text="B">
      <formula>NOT(ISERROR(SEARCH("B",V29)))</formula>
    </cfRule>
  </conditionalFormatting>
  <conditionalFormatting sqref="W29:W30">
    <cfRule type="containsText" dxfId="399" priority="374" operator="containsText" text="OK">
      <formula>NOT(ISERROR(SEARCH("OK",W29)))</formula>
    </cfRule>
  </conditionalFormatting>
  <conditionalFormatting sqref="AC29">
    <cfRule type="containsText" dxfId="398" priority="373" operator="containsText" text="OK">
      <formula>NOT(ISERROR(SEARCH("OK",AC29)))</formula>
    </cfRule>
  </conditionalFormatting>
  <conditionalFormatting sqref="AC29">
    <cfRule type="containsText" dxfId="397" priority="372" operator="containsText" text="OK">
      <formula>NOT(ISERROR(SEARCH("OK",AC29)))</formula>
    </cfRule>
  </conditionalFormatting>
  <conditionalFormatting sqref="X31:AQ32">
    <cfRule type="containsText" dxfId="396" priority="371" operator="containsText" text="OK">
      <formula>NOT(ISERROR(SEARCH("OK",X31)))</formula>
    </cfRule>
  </conditionalFormatting>
  <conditionalFormatting sqref="AQ31:AQ32">
    <cfRule type="containsText" dxfId="395" priority="370" operator="containsText" text="Pass">
      <formula>NOT(ISERROR(SEARCH("Pass",AQ31)))</formula>
    </cfRule>
  </conditionalFormatting>
  <conditionalFormatting sqref="V31:V32">
    <cfRule type="containsText" dxfId="394" priority="364" operator="containsText" text="D-NG">
      <formula>NOT(ISERROR(SEARCH("D-NG",V31)))</formula>
    </cfRule>
    <cfRule type="containsText" dxfId="393" priority="365" operator="containsText" text="C3">
      <formula>NOT(ISERROR(SEARCH("C3",V31)))</formula>
    </cfRule>
    <cfRule type="containsText" dxfId="392" priority="366" operator="containsText" text="C-">
      <formula>NOT(ISERROR(SEARCH("C-",V31)))</formula>
    </cfRule>
    <cfRule type="containsText" dxfId="391" priority="367" operator="containsText" text="C">
      <formula>NOT(ISERROR(SEARCH("C",V31)))</formula>
    </cfRule>
    <cfRule type="containsText" dxfId="390" priority="368" operator="containsText" text="A">
      <formula>NOT(ISERROR(SEARCH("A",V31)))</formula>
    </cfRule>
    <cfRule type="containsText" dxfId="389" priority="369" operator="containsText" text="B">
      <formula>NOT(ISERROR(SEARCH("B",V31)))</formula>
    </cfRule>
  </conditionalFormatting>
  <conditionalFormatting sqref="W31:W32">
    <cfRule type="containsText" dxfId="388" priority="363" operator="containsText" text="OK">
      <formula>NOT(ISERROR(SEARCH("OK",W31)))</formula>
    </cfRule>
  </conditionalFormatting>
  <conditionalFormatting sqref="AC31:AC32">
    <cfRule type="containsText" dxfId="387" priority="362" operator="containsText" text="OK">
      <formula>NOT(ISERROR(SEARCH("OK",AC31)))</formula>
    </cfRule>
  </conditionalFormatting>
  <conditionalFormatting sqref="AC31:AC32">
    <cfRule type="containsText" dxfId="386" priority="361" operator="containsText" text="OK">
      <formula>NOT(ISERROR(SEARCH("OK",AC31)))</formula>
    </cfRule>
  </conditionalFormatting>
  <conditionalFormatting sqref="W77:X79 X77:X117 Y33:AQ129 X42:X74 X33:X40">
    <cfRule type="containsText" dxfId="385" priority="360" operator="containsText" text="OK">
      <formula>NOT(ISERROR(SEARCH("OK",W33)))</formula>
    </cfRule>
  </conditionalFormatting>
  <conditionalFormatting sqref="AQ33:AQ129">
    <cfRule type="containsText" dxfId="384" priority="359" operator="containsText" text="Pass">
      <formula>NOT(ISERROR(SEARCH("Pass",AQ33)))</formula>
    </cfRule>
  </conditionalFormatting>
  <conditionalFormatting sqref="V33:V117">
    <cfRule type="containsText" dxfId="383" priority="353" operator="containsText" text="D-NG">
      <formula>NOT(ISERROR(SEARCH("D-NG",V33)))</formula>
    </cfRule>
    <cfRule type="containsText" dxfId="382" priority="354" operator="containsText" text="C3">
      <formula>NOT(ISERROR(SEARCH("C3",V33)))</formula>
    </cfRule>
    <cfRule type="containsText" dxfId="381" priority="355" operator="containsText" text="C-">
      <formula>NOT(ISERROR(SEARCH("C-",V33)))</formula>
    </cfRule>
    <cfRule type="containsText" dxfId="380" priority="356" operator="containsText" text="C">
      <formula>NOT(ISERROR(SEARCH("C",V33)))</formula>
    </cfRule>
    <cfRule type="containsText" dxfId="379" priority="357" operator="containsText" text="A">
      <formula>NOT(ISERROR(SEARCH("A",V33)))</formula>
    </cfRule>
    <cfRule type="containsText" dxfId="378" priority="358" operator="containsText" text="B">
      <formula>NOT(ISERROR(SEARCH("B",V33)))</formula>
    </cfRule>
  </conditionalFormatting>
  <conditionalFormatting sqref="W77:W117 W42:W74 W33:W40">
    <cfRule type="containsText" dxfId="377" priority="352" operator="containsText" text="OK">
      <formula>NOT(ISERROR(SEARCH("OK",W33)))</formula>
    </cfRule>
  </conditionalFormatting>
  <conditionalFormatting sqref="V41:V42">
    <cfRule type="containsText" dxfId="376" priority="346" operator="containsText" text="D-NG">
      <formula>NOT(ISERROR(SEARCH("D-NG",V41)))</formula>
    </cfRule>
    <cfRule type="containsText" dxfId="375" priority="347" operator="containsText" text="C3">
      <formula>NOT(ISERROR(SEARCH("C3",V41)))</formula>
    </cfRule>
    <cfRule type="containsText" dxfId="374" priority="348" operator="containsText" text="C-">
      <formula>NOT(ISERROR(SEARCH("C-",V41)))</formula>
    </cfRule>
    <cfRule type="containsText" dxfId="373" priority="349" operator="containsText" text="C">
      <formula>NOT(ISERROR(SEARCH("C",V41)))</formula>
    </cfRule>
    <cfRule type="containsText" dxfId="372" priority="350" operator="containsText" text="A">
      <formula>NOT(ISERROR(SEARCH("A",V41)))</formula>
    </cfRule>
    <cfRule type="containsText" dxfId="371" priority="351" operator="containsText" text="B">
      <formula>NOT(ISERROR(SEARCH("B",V41)))</formula>
    </cfRule>
  </conditionalFormatting>
  <conditionalFormatting sqref="X42">
    <cfRule type="containsText" dxfId="370" priority="345" operator="containsText" text="OK">
      <formula>NOT(ISERROR(SEARCH("OK",X42)))</formula>
    </cfRule>
  </conditionalFormatting>
  <conditionalFormatting sqref="W42">
    <cfRule type="containsText" dxfId="369" priority="344" operator="containsText" text="OK">
      <formula>NOT(ISERROR(SEARCH("OK",W42)))</formula>
    </cfRule>
  </conditionalFormatting>
  <conditionalFormatting sqref="W42">
    <cfRule type="containsText" dxfId="368" priority="343" operator="containsText" text="OK">
      <formula>NOT(ISERROR(SEARCH("OK",W42)))</formula>
    </cfRule>
  </conditionalFormatting>
  <conditionalFormatting sqref="V43">
    <cfRule type="containsText" dxfId="367" priority="337" operator="containsText" text="D-NG">
      <formula>NOT(ISERROR(SEARCH("D-NG",V43)))</formula>
    </cfRule>
    <cfRule type="containsText" dxfId="366" priority="338" operator="containsText" text="C3">
      <formula>NOT(ISERROR(SEARCH("C3",V43)))</formula>
    </cfRule>
    <cfRule type="containsText" dxfId="365" priority="339" operator="containsText" text="C-">
      <formula>NOT(ISERROR(SEARCH("C-",V43)))</formula>
    </cfRule>
    <cfRule type="containsText" dxfId="364" priority="340" operator="containsText" text="C">
      <formula>NOT(ISERROR(SEARCH("C",V43)))</formula>
    </cfRule>
    <cfRule type="containsText" dxfId="363" priority="341" operator="containsText" text="A">
      <formula>NOT(ISERROR(SEARCH("A",V43)))</formula>
    </cfRule>
    <cfRule type="containsText" dxfId="362" priority="342" operator="containsText" text="B">
      <formula>NOT(ISERROR(SEARCH("B",V43)))</formula>
    </cfRule>
  </conditionalFormatting>
  <conditionalFormatting sqref="V44">
    <cfRule type="containsText" dxfId="361" priority="331" operator="containsText" text="D-NG">
      <formula>NOT(ISERROR(SEARCH("D-NG",V44)))</formula>
    </cfRule>
    <cfRule type="containsText" dxfId="360" priority="332" operator="containsText" text="C3">
      <formula>NOT(ISERROR(SEARCH("C3",V44)))</formula>
    </cfRule>
    <cfRule type="containsText" dxfId="359" priority="333" operator="containsText" text="C-">
      <formula>NOT(ISERROR(SEARCH("C-",V44)))</formula>
    </cfRule>
    <cfRule type="containsText" dxfId="358" priority="334" operator="containsText" text="C">
      <formula>NOT(ISERROR(SEARCH("C",V44)))</formula>
    </cfRule>
    <cfRule type="containsText" dxfId="357" priority="335" operator="containsText" text="A">
      <formula>NOT(ISERROR(SEARCH("A",V44)))</formula>
    </cfRule>
    <cfRule type="containsText" dxfId="356" priority="336" operator="containsText" text="B">
      <formula>NOT(ISERROR(SEARCH("B",V44)))</formula>
    </cfRule>
  </conditionalFormatting>
  <conditionalFormatting sqref="X44">
    <cfRule type="containsText" dxfId="355" priority="330" operator="containsText" text="OK">
      <formula>NOT(ISERROR(SEARCH("OK",X44)))</formula>
    </cfRule>
  </conditionalFormatting>
  <conditionalFormatting sqref="W44">
    <cfRule type="containsText" dxfId="354" priority="329" operator="containsText" text="OK">
      <formula>NOT(ISERROR(SEARCH("OK",W44)))</formula>
    </cfRule>
  </conditionalFormatting>
  <conditionalFormatting sqref="W44">
    <cfRule type="containsText" dxfId="353" priority="328" operator="containsText" text="OK">
      <formula>NOT(ISERROR(SEARCH("OK",W44)))</formula>
    </cfRule>
  </conditionalFormatting>
  <conditionalFormatting sqref="V46:V47">
    <cfRule type="containsText" dxfId="352" priority="322" operator="containsText" text="D-NG">
      <formula>NOT(ISERROR(SEARCH("D-NG",V46)))</formula>
    </cfRule>
    <cfRule type="containsText" dxfId="351" priority="323" operator="containsText" text="C3">
      <formula>NOT(ISERROR(SEARCH("C3",V46)))</formula>
    </cfRule>
    <cfRule type="containsText" dxfId="350" priority="324" operator="containsText" text="C-">
      <formula>NOT(ISERROR(SEARCH("C-",V46)))</formula>
    </cfRule>
    <cfRule type="containsText" dxfId="349" priority="325" operator="containsText" text="C">
      <formula>NOT(ISERROR(SEARCH("C",V46)))</formula>
    </cfRule>
    <cfRule type="containsText" dxfId="348" priority="326" operator="containsText" text="A">
      <formula>NOT(ISERROR(SEARCH("A",V46)))</formula>
    </cfRule>
    <cfRule type="containsText" dxfId="347" priority="327" operator="containsText" text="B">
      <formula>NOT(ISERROR(SEARCH("B",V46)))</formula>
    </cfRule>
  </conditionalFormatting>
  <conditionalFormatting sqref="X46:X47">
    <cfRule type="containsText" dxfId="346" priority="321" operator="containsText" text="OK">
      <formula>NOT(ISERROR(SEARCH("OK",X46)))</formula>
    </cfRule>
  </conditionalFormatting>
  <conditionalFormatting sqref="W46:W47">
    <cfRule type="containsText" dxfId="345" priority="320" operator="containsText" text="OK">
      <formula>NOT(ISERROR(SEARCH("OK",W46)))</formula>
    </cfRule>
  </conditionalFormatting>
  <conditionalFormatting sqref="W46:W47">
    <cfRule type="containsText" dxfId="344" priority="319" operator="containsText" text="OK">
      <formula>NOT(ISERROR(SEARCH("OK",W46)))</formula>
    </cfRule>
  </conditionalFormatting>
  <conditionalFormatting sqref="V54:V56">
    <cfRule type="containsText" dxfId="343" priority="313" operator="containsText" text="D-NG">
      <formula>NOT(ISERROR(SEARCH("D-NG",V54)))</formula>
    </cfRule>
    <cfRule type="containsText" dxfId="342" priority="314" operator="containsText" text="C3">
      <formula>NOT(ISERROR(SEARCH("C3",V54)))</formula>
    </cfRule>
    <cfRule type="containsText" dxfId="341" priority="315" operator="containsText" text="C-">
      <formula>NOT(ISERROR(SEARCH("C-",V54)))</formula>
    </cfRule>
    <cfRule type="containsText" dxfId="340" priority="316" operator="containsText" text="C">
      <formula>NOT(ISERROR(SEARCH("C",V54)))</formula>
    </cfRule>
    <cfRule type="containsText" dxfId="339" priority="317" operator="containsText" text="A">
      <formula>NOT(ISERROR(SEARCH("A",V54)))</formula>
    </cfRule>
    <cfRule type="containsText" dxfId="338" priority="318" operator="containsText" text="B">
      <formula>NOT(ISERROR(SEARCH("B",V54)))</formula>
    </cfRule>
  </conditionalFormatting>
  <conditionalFormatting sqref="W77:X79">
    <cfRule type="containsText" dxfId="337" priority="312" operator="containsText" text="OK">
      <formula>NOT(ISERROR(SEARCH("OK",W77)))</formula>
    </cfRule>
  </conditionalFormatting>
  <conditionalFormatting sqref="X118:X129">
    <cfRule type="containsText" dxfId="336" priority="311" operator="containsText" text="OK">
      <formula>NOT(ISERROR(SEARCH("OK",X118)))</formula>
    </cfRule>
  </conditionalFormatting>
  <conditionalFormatting sqref="V118:V129">
    <cfRule type="containsText" dxfId="335" priority="305" operator="containsText" text="D-NG">
      <formula>NOT(ISERROR(SEARCH("D-NG",V118)))</formula>
    </cfRule>
    <cfRule type="containsText" dxfId="334" priority="306" operator="containsText" text="C3">
      <formula>NOT(ISERROR(SEARCH("C3",V118)))</formula>
    </cfRule>
    <cfRule type="containsText" dxfId="333" priority="307" operator="containsText" text="C-">
      <formula>NOT(ISERROR(SEARCH("C-",V118)))</formula>
    </cfRule>
    <cfRule type="containsText" dxfId="332" priority="308" operator="containsText" text="C">
      <formula>NOT(ISERROR(SEARCH("C",V118)))</formula>
    </cfRule>
    <cfRule type="containsText" dxfId="331" priority="309" operator="containsText" text="A">
      <formula>NOT(ISERROR(SEARCH("A",V118)))</formula>
    </cfRule>
    <cfRule type="containsText" dxfId="330" priority="310" operator="containsText" text="B">
      <formula>NOT(ISERROR(SEARCH("B",V118)))</formula>
    </cfRule>
  </conditionalFormatting>
  <conditionalFormatting sqref="W118:W129">
    <cfRule type="containsText" dxfId="329" priority="304" operator="containsText" text="OK">
      <formula>NOT(ISERROR(SEARCH("OK",W118)))</formula>
    </cfRule>
  </conditionalFormatting>
  <conditionalFormatting sqref="V118:V129">
    <cfRule type="containsText" dxfId="328" priority="298" operator="containsText" text="D-NG">
      <formula>NOT(ISERROR(SEARCH("D-NG",V118)))</formula>
    </cfRule>
    <cfRule type="containsText" dxfId="327" priority="299" operator="containsText" text="C3">
      <formula>NOT(ISERROR(SEARCH("C3",V118)))</formula>
    </cfRule>
    <cfRule type="containsText" dxfId="326" priority="300" operator="containsText" text="C-">
      <formula>NOT(ISERROR(SEARCH("C-",V118)))</formula>
    </cfRule>
    <cfRule type="containsText" dxfId="325" priority="301" operator="containsText" text="C">
      <formula>NOT(ISERROR(SEARCH("C",V118)))</formula>
    </cfRule>
    <cfRule type="containsText" dxfId="324" priority="302" operator="containsText" text="A">
      <formula>NOT(ISERROR(SEARCH("A",V118)))</formula>
    </cfRule>
    <cfRule type="containsText" dxfId="323" priority="303" operator="containsText" text="B">
      <formula>NOT(ISERROR(SEARCH("B",V118)))</formula>
    </cfRule>
  </conditionalFormatting>
  <conditionalFormatting sqref="X118:X129">
    <cfRule type="containsText" dxfId="322" priority="297" operator="containsText" text="OK">
      <formula>NOT(ISERROR(SEARCH("OK",X118)))</formula>
    </cfRule>
  </conditionalFormatting>
  <conditionalFormatting sqref="W118:W129">
    <cfRule type="containsText" dxfId="321" priority="296" operator="containsText" text="OK">
      <formula>NOT(ISERROR(SEARCH("OK",W118)))</formula>
    </cfRule>
  </conditionalFormatting>
  <conditionalFormatting sqref="W118:W129">
    <cfRule type="containsText" dxfId="320" priority="295" operator="containsText" text="OK">
      <formula>NOT(ISERROR(SEARCH("OK",W118)))</formula>
    </cfRule>
  </conditionalFormatting>
  <conditionalFormatting sqref="X130:AQ148 X149">
    <cfRule type="containsText" dxfId="319" priority="294" operator="containsText" text="OK">
      <formula>NOT(ISERROR(SEARCH("OK",X130)))</formula>
    </cfRule>
  </conditionalFormatting>
  <conditionalFormatting sqref="AQ130:AQ148">
    <cfRule type="containsText" dxfId="318" priority="293" operator="containsText" text="Pass">
      <formula>NOT(ISERROR(SEARCH("Pass",AQ130)))</formula>
    </cfRule>
  </conditionalFormatting>
  <conditionalFormatting sqref="V130:V149">
    <cfRule type="containsText" dxfId="317" priority="287" operator="containsText" text="D-NG">
      <formula>NOT(ISERROR(SEARCH("D-NG",V130)))</formula>
    </cfRule>
    <cfRule type="containsText" dxfId="316" priority="288" operator="containsText" text="C3">
      <formula>NOT(ISERROR(SEARCH("C3",V130)))</formula>
    </cfRule>
    <cfRule type="containsText" dxfId="315" priority="289" operator="containsText" text="C-">
      <formula>NOT(ISERROR(SEARCH("C-",V130)))</formula>
    </cfRule>
    <cfRule type="containsText" dxfId="314" priority="290" operator="containsText" text="C">
      <formula>NOT(ISERROR(SEARCH("C",V130)))</formula>
    </cfRule>
    <cfRule type="containsText" dxfId="313" priority="291" operator="containsText" text="A">
      <formula>NOT(ISERROR(SEARCH("A",V130)))</formula>
    </cfRule>
    <cfRule type="containsText" dxfId="312" priority="292" operator="containsText" text="B">
      <formula>NOT(ISERROR(SEARCH("B",V130)))</formula>
    </cfRule>
  </conditionalFormatting>
  <conditionalFormatting sqref="W130:W149">
    <cfRule type="containsText" dxfId="311" priority="286" operator="containsText" text="OK">
      <formula>NOT(ISERROR(SEARCH("OK",W130)))</formula>
    </cfRule>
  </conditionalFormatting>
  <conditionalFormatting sqref="X145">
    <cfRule type="containsText" dxfId="310" priority="285" operator="containsText" text="OK">
      <formula>NOT(ISERROR(SEARCH("OK",X145)))</formula>
    </cfRule>
  </conditionalFormatting>
  <conditionalFormatting sqref="W145">
    <cfRule type="containsText" dxfId="309" priority="284" operator="containsText" text="OK">
      <formula>NOT(ISERROR(SEARCH("OK",W145)))</formula>
    </cfRule>
  </conditionalFormatting>
  <conditionalFormatting sqref="X145">
    <cfRule type="containsText" dxfId="308" priority="283" operator="containsText" text="OK">
      <formula>NOT(ISERROR(SEARCH("OK",X145)))</formula>
    </cfRule>
  </conditionalFormatting>
  <conditionalFormatting sqref="W145">
    <cfRule type="containsText" dxfId="307" priority="282" operator="containsText" text="OK">
      <formula>NOT(ISERROR(SEARCH("OK",W145)))</formula>
    </cfRule>
  </conditionalFormatting>
  <conditionalFormatting sqref="W145">
    <cfRule type="containsText" dxfId="306" priority="281" operator="containsText" text="OK">
      <formula>NOT(ISERROR(SEARCH("OK",W145)))</formula>
    </cfRule>
  </conditionalFormatting>
  <conditionalFormatting sqref="X147:X149">
    <cfRule type="containsText" dxfId="305" priority="280" operator="containsText" text="OK">
      <formula>NOT(ISERROR(SEARCH("OK",X147)))</formula>
    </cfRule>
  </conditionalFormatting>
  <conditionalFormatting sqref="W147:W149">
    <cfRule type="containsText" dxfId="304" priority="279" operator="containsText" text="OK">
      <formula>NOT(ISERROR(SEARCH("OK",W147)))</formula>
    </cfRule>
  </conditionalFormatting>
  <conditionalFormatting sqref="X147:X149">
    <cfRule type="containsText" dxfId="303" priority="278" operator="containsText" text="OK">
      <formula>NOT(ISERROR(SEARCH("OK",X147)))</formula>
    </cfRule>
  </conditionalFormatting>
  <conditionalFormatting sqref="W147:W149">
    <cfRule type="containsText" dxfId="302" priority="277" operator="containsText" text="OK">
      <formula>NOT(ISERROR(SEARCH("OK",W147)))</formula>
    </cfRule>
  </conditionalFormatting>
  <conditionalFormatting sqref="W147:W149">
    <cfRule type="containsText" dxfId="301" priority="276" operator="containsText" text="OK">
      <formula>NOT(ISERROR(SEARCH("OK",W147)))</formula>
    </cfRule>
  </conditionalFormatting>
  <conditionalFormatting sqref="W146">
    <cfRule type="containsText" dxfId="300" priority="275" operator="containsText" text="OK">
      <formula>NOT(ISERROR(SEARCH("OK",W146)))</formula>
    </cfRule>
  </conditionalFormatting>
  <conditionalFormatting sqref="X41">
    <cfRule type="containsText" dxfId="299" priority="274" operator="containsText" text="OK">
      <formula>NOT(ISERROR(SEARCH("OK",X41)))</formula>
    </cfRule>
  </conditionalFormatting>
  <conditionalFormatting sqref="W41">
    <cfRule type="containsText" dxfId="298" priority="273" operator="containsText" text="OK">
      <formula>NOT(ISERROR(SEARCH("OK",W41)))</formula>
    </cfRule>
  </conditionalFormatting>
  <conditionalFormatting sqref="X41">
    <cfRule type="containsText" dxfId="297" priority="272" operator="containsText" text="OK">
      <formula>NOT(ISERROR(SEARCH("OK",X41)))</formula>
    </cfRule>
  </conditionalFormatting>
  <conditionalFormatting sqref="X41">
    <cfRule type="containsText" dxfId="296" priority="271" operator="containsText" text="OK">
      <formula>NOT(ISERROR(SEARCH("OK",X41)))</formula>
    </cfRule>
  </conditionalFormatting>
  <conditionalFormatting sqref="W41">
    <cfRule type="containsText" dxfId="295" priority="270" operator="containsText" text="OK">
      <formula>NOT(ISERROR(SEARCH("OK",W41)))</formula>
    </cfRule>
  </conditionalFormatting>
  <conditionalFormatting sqref="V32">
    <cfRule type="containsText" dxfId="294" priority="264" operator="containsText" text="D-NG">
      <formula>NOT(ISERROR(SEARCH("D-NG",V32)))</formula>
    </cfRule>
    <cfRule type="containsText" dxfId="293" priority="265" operator="containsText" text="C3">
      <formula>NOT(ISERROR(SEARCH("C3",V32)))</formula>
    </cfRule>
    <cfRule type="containsText" dxfId="292" priority="266" operator="containsText" text="C-">
      <formula>NOT(ISERROR(SEARCH("C-",V32)))</formula>
    </cfRule>
    <cfRule type="containsText" dxfId="291" priority="267" operator="containsText" text="C">
      <formula>NOT(ISERROR(SEARCH("C",V32)))</formula>
    </cfRule>
    <cfRule type="containsText" dxfId="290" priority="268" operator="containsText" text="A">
      <formula>NOT(ISERROR(SEARCH("A",V32)))</formula>
    </cfRule>
    <cfRule type="containsText" dxfId="289" priority="269" operator="containsText" text="B">
      <formula>NOT(ISERROR(SEARCH("B",V32)))</formula>
    </cfRule>
  </conditionalFormatting>
  <conditionalFormatting sqref="W32">
    <cfRule type="containsText" dxfId="288" priority="263" operator="containsText" text="OK">
      <formula>NOT(ISERROR(SEARCH("OK",W32)))</formula>
    </cfRule>
  </conditionalFormatting>
  <conditionalFormatting sqref="V43">
    <cfRule type="containsText" dxfId="287" priority="257" operator="containsText" text="D-NG">
      <formula>NOT(ISERROR(SEARCH("D-NG",V43)))</formula>
    </cfRule>
    <cfRule type="containsText" dxfId="286" priority="258" operator="containsText" text="C3">
      <formula>NOT(ISERROR(SEARCH("C3",V43)))</formula>
    </cfRule>
    <cfRule type="containsText" dxfId="285" priority="259" operator="containsText" text="C-">
      <formula>NOT(ISERROR(SEARCH("C-",V43)))</formula>
    </cfRule>
    <cfRule type="containsText" dxfId="284" priority="260" operator="containsText" text="C">
      <formula>NOT(ISERROR(SEARCH("C",V43)))</formula>
    </cfRule>
    <cfRule type="containsText" dxfId="283" priority="261" operator="containsText" text="A">
      <formula>NOT(ISERROR(SEARCH("A",V43)))</formula>
    </cfRule>
    <cfRule type="containsText" dxfId="282" priority="262" operator="containsText" text="B">
      <formula>NOT(ISERROR(SEARCH("B",V43)))</formula>
    </cfRule>
  </conditionalFormatting>
  <conditionalFormatting sqref="X43">
    <cfRule type="containsText" dxfId="281" priority="256" operator="containsText" text="OK">
      <formula>NOT(ISERROR(SEARCH("OK",X43)))</formula>
    </cfRule>
  </conditionalFormatting>
  <conditionalFormatting sqref="W43">
    <cfRule type="containsText" dxfId="280" priority="255" operator="containsText" text="OK">
      <formula>NOT(ISERROR(SEARCH("OK",W43)))</formula>
    </cfRule>
  </conditionalFormatting>
  <conditionalFormatting sqref="X43">
    <cfRule type="containsText" dxfId="279" priority="254" operator="containsText" text="OK">
      <formula>NOT(ISERROR(SEARCH("OK",X43)))</formula>
    </cfRule>
  </conditionalFormatting>
  <conditionalFormatting sqref="X43">
    <cfRule type="containsText" dxfId="278" priority="253" operator="containsText" text="OK">
      <formula>NOT(ISERROR(SEARCH("OK",X43)))</formula>
    </cfRule>
  </conditionalFormatting>
  <conditionalFormatting sqref="W43">
    <cfRule type="containsText" dxfId="277" priority="252" operator="containsText" text="OK">
      <formula>NOT(ISERROR(SEARCH("OK",W43)))</formula>
    </cfRule>
  </conditionalFormatting>
  <conditionalFormatting sqref="V31">
    <cfRule type="containsText" dxfId="276" priority="246" operator="containsText" text="D-NG">
      <formula>NOT(ISERROR(SEARCH("D-NG",V31)))</formula>
    </cfRule>
    <cfRule type="containsText" dxfId="275" priority="247" operator="containsText" text="C3">
      <formula>NOT(ISERROR(SEARCH("C3",V31)))</formula>
    </cfRule>
    <cfRule type="containsText" dxfId="274" priority="248" operator="containsText" text="C-">
      <formula>NOT(ISERROR(SEARCH("C-",V31)))</formula>
    </cfRule>
    <cfRule type="containsText" dxfId="273" priority="249" operator="containsText" text="C">
      <formula>NOT(ISERROR(SEARCH("C",V31)))</formula>
    </cfRule>
    <cfRule type="containsText" dxfId="272" priority="250" operator="containsText" text="A">
      <formula>NOT(ISERROR(SEARCH("A",V31)))</formula>
    </cfRule>
    <cfRule type="containsText" dxfId="271" priority="251" operator="containsText" text="B">
      <formula>NOT(ISERROR(SEARCH("B",V31)))</formula>
    </cfRule>
  </conditionalFormatting>
  <conditionalFormatting sqref="V31">
    <cfRule type="containsText" dxfId="270" priority="240" operator="containsText" text="D-NG">
      <formula>NOT(ISERROR(SEARCH("D-NG",V31)))</formula>
    </cfRule>
    <cfRule type="containsText" dxfId="269" priority="241" operator="containsText" text="C3">
      <formula>NOT(ISERROR(SEARCH("C3",V31)))</formula>
    </cfRule>
    <cfRule type="containsText" dxfId="268" priority="242" operator="containsText" text="C-">
      <formula>NOT(ISERROR(SEARCH("C-",V31)))</formula>
    </cfRule>
    <cfRule type="containsText" dxfId="267" priority="243" operator="containsText" text="C">
      <formula>NOT(ISERROR(SEARCH("C",V31)))</formula>
    </cfRule>
    <cfRule type="containsText" dxfId="266" priority="244" operator="containsText" text="A">
      <formula>NOT(ISERROR(SEARCH("A",V31)))</formula>
    </cfRule>
    <cfRule type="containsText" dxfId="265" priority="245" operator="containsText" text="B">
      <formula>NOT(ISERROR(SEARCH("B",V31)))</formula>
    </cfRule>
  </conditionalFormatting>
  <conditionalFormatting sqref="X31">
    <cfRule type="containsText" dxfId="264" priority="239" operator="containsText" text="OK">
      <formula>NOT(ISERROR(SEARCH("OK",X31)))</formula>
    </cfRule>
  </conditionalFormatting>
  <conditionalFormatting sqref="W31">
    <cfRule type="containsText" dxfId="263" priority="238" operator="containsText" text="OK">
      <formula>NOT(ISERROR(SEARCH("OK",W31)))</formula>
    </cfRule>
  </conditionalFormatting>
  <conditionalFormatting sqref="X31">
    <cfRule type="containsText" dxfId="262" priority="237" operator="containsText" text="OK">
      <formula>NOT(ISERROR(SEARCH("OK",X31)))</formula>
    </cfRule>
  </conditionalFormatting>
  <conditionalFormatting sqref="X31">
    <cfRule type="containsText" dxfId="261" priority="236" operator="containsText" text="OK">
      <formula>NOT(ISERROR(SEARCH("OK",X31)))</formula>
    </cfRule>
  </conditionalFormatting>
  <conditionalFormatting sqref="W31">
    <cfRule type="containsText" dxfId="260" priority="235" operator="containsText" text="OK">
      <formula>NOT(ISERROR(SEARCH("OK",W31)))</formula>
    </cfRule>
  </conditionalFormatting>
  <conditionalFormatting sqref="X149:AQ186">
    <cfRule type="containsText" dxfId="259" priority="234" operator="containsText" text="OK">
      <formula>NOT(ISERROR(SEARCH("OK",X149)))</formula>
    </cfRule>
  </conditionalFormatting>
  <conditionalFormatting sqref="AQ149:AQ186">
    <cfRule type="containsText" dxfId="258" priority="233" operator="containsText" text="Pass">
      <formula>NOT(ISERROR(SEARCH("Pass",AQ149)))</formula>
    </cfRule>
  </conditionalFormatting>
  <conditionalFormatting sqref="V150:V157">
    <cfRule type="containsText" dxfId="257" priority="227" operator="containsText" text="D-NG">
      <formula>NOT(ISERROR(SEARCH("D-NG",V150)))</formula>
    </cfRule>
    <cfRule type="containsText" dxfId="256" priority="228" operator="containsText" text="C3">
      <formula>NOT(ISERROR(SEARCH("C3",V150)))</formula>
    </cfRule>
    <cfRule type="containsText" dxfId="255" priority="229" operator="containsText" text="C-">
      <formula>NOT(ISERROR(SEARCH("C-",V150)))</formula>
    </cfRule>
    <cfRule type="containsText" dxfId="254" priority="230" operator="containsText" text="C">
      <formula>NOT(ISERROR(SEARCH("C",V150)))</formula>
    </cfRule>
    <cfRule type="containsText" dxfId="253" priority="231" operator="containsText" text="A">
      <formula>NOT(ISERROR(SEARCH("A",V150)))</formula>
    </cfRule>
    <cfRule type="containsText" dxfId="252" priority="232" operator="containsText" text="B">
      <formula>NOT(ISERROR(SEARCH("B",V150)))</formula>
    </cfRule>
  </conditionalFormatting>
  <conditionalFormatting sqref="W150:W157">
    <cfRule type="containsText" dxfId="251" priority="226" operator="containsText" text="OK">
      <formula>NOT(ISERROR(SEARCH("OK",W150)))</formula>
    </cfRule>
  </conditionalFormatting>
  <conditionalFormatting sqref="X155">
    <cfRule type="containsText" dxfId="250" priority="225" operator="containsText" text="OK">
      <formula>NOT(ISERROR(SEARCH("OK",X155)))</formula>
    </cfRule>
  </conditionalFormatting>
  <conditionalFormatting sqref="V155">
    <cfRule type="containsText" dxfId="249" priority="219" operator="containsText" text="D-NG">
      <formula>NOT(ISERROR(SEARCH("D-NG",V155)))</formula>
    </cfRule>
    <cfRule type="containsText" dxfId="248" priority="220" operator="containsText" text="C3">
      <formula>NOT(ISERROR(SEARCH("C3",V155)))</formula>
    </cfRule>
    <cfRule type="containsText" dxfId="247" priority="221" operator="containsText" text="C-">
      <formula>NOT(ISERROR(SEARCH("C-",V155)))</formula>
    </cfRule>
    <cfRule type="containsText" dxfId="246" priority="222" operator="containsText" text="C">
      <formula>NOT(ISERROR(SEARCH("C",V155)))</formula>
    </cfRule>
    <cfRule type="containsText" dxfId="245" priority="223" operator="containsText" text="A">
      <formula>NOT(ISERROR(SEARCH("A",V155)))</formula>
    </cfRule>
    <cfRule type="containsText" dxfId="244" priority="224" operator="containsText" text="B">
      <formula>NOT(ISERROR(SEARCH("B",V155)))</formula>
    </cfRule>
  </conditionalFormatting>
  <conditionalFormatting sqref="W155">
    <cfRule type="containsText" dxfId="243" priority="218" operator="containsText" text="OK">
      <formula>NOT(ISERROR(SEARCH("OK",W155)))</formula>
    </cfRule>
  </conditionalFormatting>
  <conditionalFormatting sqref="X155">
    <cfRule type="containsText" dxfId="242" priority="217" operator="containsText" text="OK">
      <formula>NOT(ISERROR(SEARCH("OK",X155)))</formula>
    </cfRule>
  </conditionalFormatting>
  <conditionalFormatting sqref="W155">
    <cfRule type="containsText" dxfId="241" priority="216" operator="containsText" text="OK">
      <formula>NOT(ISERROR(SEARCH("OK",W155)))</formula>
    </cfRule>
  </conditionalFormatting>
  <conditionalFormatting sqref="X155">
    <cfRule type="containsText" dxfId="240" priority="215" operator="containsText" text="OK">
      <formula>NOT(ISERROR(SEARCH("OK",X155)))</formula>
    </cfRule>
  </conditionalFormatting>
  <conditionalFormatting sqref="W155">
    <cfRule type="containsText" dxfId="239" priority="214" operator="containsText" text="OK">
      <formula>NOT(ISERROR(SEARCH("OK",W155)))</formula>
    </cfRule>
  </conditionalFormatting>
  <conditionalFormatting sqref="W155">
    <cfRule type="containsText" dxfId="238" priority="213" operator="containsText" text="OK">
      <formula>NOT(ISERROR(SEARCH("OK",W155)))</formula>
    </cfRule>
  </conditionalFormatting>
  <conditionalFormatting sqref="V158">
    <cfRule type="containsText" dxfId="237" priority="207" operator="containsText" text="D-NG">
      <formula>NOT(ISERROR(SEARCH("D-NG",V158)))</formula>
    </cfRule>
    <cfRule type="containsText" dxfId="236" priority="208" operator="containsText" text="C3">
      <formula>NOT(ISERROR(SEARCH("C3",V158)))</formula>
    </cfRule>
    <cfRule type="containsText" dxfId="235" priority="209" operator="containsText" text="C-">
      <formula>NOT(ISERROR(SEARCH("C-",V158)))</formula>
    </cfRule>
    <cfRule type="containsText" dxfId="234" priority="210" operator="containsText" text="C">
      <formula>NOT(ISERROR(SEARCH("C",V158)))</formula>
    </cfRule>
    <cfRule type="containsText" dxfId="233" priority="211" operator="containsText" text="A">
      <formula>NOT(ISERROR(SEARCH("A",V158)))</formula>
    </cfRule>
    <cfRule type="containsText" dxfId="232" priority="212" operator="containsText" text="B">
      <formula>NOT(ISERROR(SEARCH("B",V158)))</formula>
    </cfRule>
  </conditionalFormatting>
  <conditionalFormatting sqref="W158">
    <cfRule type="containsText" dxfId="231" priority="206" operator="containsText" text="OK">
      <formula>NOT(ISERROR(SEARCH("OK",W158)))</formula>
    </cfRule>
  </conditionalFormatting>
  <conditionalFormatting sqref="X158">
    <cfRule type="containsText" dxfId="230" priority="205" operator="containsText" text="OK">
      <formula>NOT(ISERROR(SEARCH("OK",X158)))</formula>
    </cfRule>
  </conditionalFormatting>
  <conditionalFormatting sqref="V158">
    <cfRule type="containsText" dxfId="229" priority="199" operator="containsText" text="D-NG">
      <formula>NOT(ISERROR(SEARCH("D-NG",V158)))</formula>
    </cfRule>
    <cfRule type="containsText" dxfId="228" priority="200" operator="containsText" text="C3">
      <formula>NOT(ISERROR(SEARCH("C3",V158)))</formula>
    </cfRule>
    <cfRule type="containsText" dxfId="227" priority="201" operator="containsText" text="C-">
      <formula>NOT(ISERROR(SEARCH("C-",V158)))</formula>
    </cfRule>
    <cfRule type="containsText" dxfId="226" priority="202" operator="containsText" text="C">
      <formula>NOT(ISERROR(SEARCH("C",V158)))</formula>
    </cfRule>
    <cfRule type="containsText" dxfId="225" priority="203" operator="containsText" text="A">
      <formula>NOT(ISERROR(SEARCH("A",V158)))</formula>
    </cfRule>
    <cfRule type="containsText" dxfId="224" priority="204" operator="containsText" text="B">
      <formula>NOT(ISERROR(SEARCH("B",V158)))</formula>
    </cfRule>
  </conditionalFormatting>
  <conditionalFormatting sqref="W158">
    <cfRule type="containsText" dxfId="223" priority="198" operator="containsText" text="OK">
      <formula>NOT(ISERROR(SEARCH("OK",W158)))</formula>
    </cfRule>
  </conditionalFormatting>
  <conditionalFormatting sqref="X158">
    <cfRule type="containsText" dxfId="222" priority="197" operator="containsText" text="OK">
      <formula>NOT(ISERROR(SEARCH("OK",X158)))</formula>
    </cfRule>
  </conditionalFormatting>
  <conditionalFormatting sqref="W158">
    <cfRule type="containsText" dxfId="221" priority="196" operator="containsText" text="OK">
      <formula>NOT(ISERROR(SEARCH("OK",W158)))</formula>
    </cfRule>
  </conditionalFormatting>
  <conditionalFormatting sqref="X158">
    <cfRule type="containsText" dxfId="220" priority="195" operator="containsText" text="OK">
      <formula>NOT(ISERROR(SEARCH("OK",X158)))</formula>
    </cfRule>
  </conditionalFormatting>
  <conditionalFormatting sqref="W158">
    <cfRule type="containsText" dxfId="219" priority="194" operator="containsText" text="OK">
      <formula>NOT(ISERROR(SEARCH("OK",W158)))</formula>
    </cfRule>
  </conditionalFormatting>
  <conditionalFormatting sqref="W158">
    <cfRule type="containsText" dxfId="218" priority="193" operator="containsText" text="OK">
      <formula>NOT(ISERROR(SEARCH("OK",W158)))</formula>
    </cfRule>
  </conditionalFormatting>
  <conditionalFormatting sqref="V167">
    <cfRule type="containsText" dxfId="217" priority="187" operator="containsText" text="D-NG">
      <formula>NOT(ISERROR(SEARCH("D-NG",V167)))</formula>
    </cfRule>
    <cfRule type="containsText" dxfId="216" priority="188" operator="containsText" text="C3">
      <formula>NOT(ISERROR(SEARCH("C3",V167)))</formula>
    </cfRule>
    <cfRule type="containsText" dxfId="215" priority="189" operator="containsText" text="C-">
      <formula>NOT(ISERROR(SEARCH("C-",V167)))</formula>
    </cfRule>
    <cfRule type="containsText" dxfId="214" priority="190" operator="containsText" text="C">
      <formula>NOT(ISERROR(SEARCH("C",V167)))</formula>
    </cfRule>
    <cfRule type="containsText" dxfId="213" priority="191" operator="containsText" text="A">
      <formula>NOT(ISERROR(SEARCH("A",V167)))</formula>
    </cfRule>
    <cfRule type="containsText" dxfId="212" priority="192" operator="containsText" text="B">
      <formula>NOT(ISERROR(SEARCH("B",V167)))</formula>
    </cfRule>
  </conditionalFormatting>
  <conditionalFormatting sqref="W167">
    <cfRule type="containsText" dxfId="211" priority="186" operator="containsText" text="OK">
      <formula>NOT(ISERROR(SEARCH("OK",W167)))</formula>
    </cfRule>
  </conditionalFormatting>
  <conditionalFormatting sqref="X167">
    <cfRule type="containsText" dxfId="210" priority="185" operator="containsText" text="OK">
      <formula>NOT(ISERROR(SEARCH("OK",X167)))</formula>
    </cfRule>
  </conditionalFormatting>
  <conditionalFormatting sqref="V167">
    <cfRule type="containsText" dxfId="209" priority="179" operator="containsText" text="D-NG">
      <formula>NOT(ISERROR(SEARCH("D-NG",V167)))</formula>
    </cfRule>
    <cfRule type="containsText" dxfId="208" priority="180" operator="containsText" text="C3">
      <formula>NOT(ISERROR(SEARCH("C3",V167)))</formula>
    </cfRule>
    <cfRule type="containsText" dxfId="207" priority="181" operator="containsText" text="C-">
      <formula>NOT(ISERROR(SEARCH("C-",V167)))</formula>
    </cfRule>
    <cfRule type="containsText" dxfId="206" priority="182" operator="containsText" text="C">
      <formula>NOT(ISERROR(SEARCH("C",V167)))</formula>
    </cfRule>
    <cfRule type="containsText" dxfId="205" priority="183" operator="containsText" text="A">
      <formula>NOT(ISERROR(SEARCH("A",V167)))</formula>
    </cfRule>
    <cfRule type="containsText" dxfId="204" priority="184" operator="containsText" text="B">
      <formula>NOT(ISERROR(SEARCH("B",V167)))</formula>
    </cfRule>
  </conditionalFormatting>
  <conditionalFormatting sqref="W167">
    <cfRule type="containsText" dxfId="203" priority="178" operator="containsText" text="OK">
      <formula>NOT(ISERROR(SEARCH("OK",W167)))</formula>
    </cfRule>
  </conditionalFormatting>
  <conditionalFormatting sqref="X167">
    <cfRule type="containsText" dxfId="202" priority="177" operator="containsText" text="OK">
      <formula>NOT(ISERROR(SEARCH("OK",X167)))</formula>
    </cfRule>
  </conditionalFormatting>
  <conditionalFormatting sqref="W167">
    <cfRule type="containsText" dxfId="201" priority="176" operator="containsText" text="OK">
      <formula>NOT(ISERROR(SEARCH("OK",W167)))</formula>
    </cfRule>
  </conditionalFormatting>
  <conditionalFormatting sqref="X167">
    <cfRule type="containsText" dxfId="200" priority="175" operator="containsText" text="OK">
      <formula>NOT(ISERROR(SEARCH("OK",X167)))</formula>
    </cfRule>
  </conditionalFormatting>
  <conditionalFormatting sqref="W167">
    <cfRule type="containsText" dxfId="199" priority="174" operator="containsText" text="OK">
      <formula>NOT(ISERROR(SEARCH("OK",W167)))</formula>
    </cfRule>
  </conditionalFormatting>
  <conditionalFormatting sqref="W167">
    <cfRule type="containsText" dxfId="198" priority="173" operator="containsText" text="OK">
      <formula>NOT(ISERROR(SEARCH("OK",W167)))</formula>
    </cfRule>
  </conditionalFormatting>
  <conditionalFormatting sqref="V169">
    <cfRule type="containsText" dxfId="197" priority="167" operator="containsText" text="D-NG">
      <formula>NOT(ISERROR(SEARCH("D-NG",V169)))</formula>
    </cfRule>
    <cfRule type="containsText" dxfId="196" priority="168" operator="containsText" text="C3">
      <formula>NOT(ISERROR(SEARCH("C3",V169)))</formula>
    </cfRule>
    <cfRule type="containsText" dxfId="195" priority="169" operator="containsText" text="C-">
      <formula>NOT(ISERROR(SEARCH("C-",V169)))</formula>
    </cfRule>
    <cfRule type="containsText" dxfId="194" priority="170" operator="containsText" text="C">
      <formula>NOT(ISERROR(SEARCH("C",V169)))</formula>
    </cfRule>
    <cfRule type="containsText" dxfId="193" priority="171" operator="containsText" text="A">
      <formula>NOT(ISERROR(SEARCH("A",V169)))</formula>
    </cfRule>
    <cfRule type="containsText" dxfId="192" priority="172" operator="containsText" text="B">
      <formula>NOT(ISERROR(SEARCH("B",V169)))</formula>
    </cfRule>
  </conditionalFormatting>
  <conditionalFormatting sqref="W169">
    <cfRule type="containsText" dxfId="191" priority="166" operator="containsText" text="OK">
      <formula>NOT(ISERROR(SEARCH("OK",W169)))</formula>
    </cfRule>
  </conditionalFormatting>
  <conditionalFormatting sqref="X169">
    <cfRule type="containsText" dxfId="190" priority="165" operator="containsText" text="OK">
      <formula>NOT(ISERROR(SEARCH("OK",X169)))</formula>
    </cfRule>
  </conditionalFormatting>
  <conditionalFormatting sqref="V169">
    <cfRule type="containsText" dxfId="189" priority="159" operator="containsText" text="D-NG">
      <formula>NOT(ISERROR(SEARCH("D-NG",V169)))</formula>
    </cfRule>
    <cfRule type="containsText" dxfId="188" priority="160" operator="containsText" text="C3">
      <formula>NOT(ISERROR(SEARCH("C3",V169)))</formula>
    </cfRule>
    <cfRule type="containsText" dxfId="187" priority="161" operator="containsText" text="C-">
      <formula>NOT(ISERROR(SEARCH("C-",V169)))</formula>
    </cfRule>
    <cfRule type="containsText" dxfId="186" priority="162" operator="containsText" text="C">
      <formula>NOT(ISERROR(SEARCH("C",V169)))</formula>
    </cfRule>
    <cfRule type="containsText" dxfId="185" priority="163" operator="containsText" text="A">
      <formula>NOT(ISERROR(SEARCH("A",V169)))</formula>
    </cfRule>
    <cfRule type="containsText" dxfId="184" priority="164" operator="containsText" text="B">
      <formula>NOT(ISERROR(SEARCH("B",V169)))</formula>
    </cfRule>
  </conditionalFormatting>
  <conditionalFormatting sqref="W169">
    <cfRule type="containsText" dxfId="183" priority="158" operator="containsText" text="OK">
      <formula>NOT(ISERROR(SEARCH("OK",W169)))</formula>
    </cfRule>
  </conditionalFormatting>
  <conditionalFormatting sqref="X169">
    <cfRule type="containsText" dxfId="182" priority="157" operator="containsText" text="OK">
      <formula>NOT(ISERROR(SEARCH("OK",X169)))</formula>
    </cfRule>
  </conditionalFormatting>
  <conditionalFormatting sqref="W169">
    <cfRule type="containsText" dxfId="181" priority="156" operator="containsText" text="OK">
      <formula>NOT(ISERROR(SEARCH("OK",W169)))</formula>
    </cfRule>
  </conditionalFormatting>
  <conditionalFormatting sqref="X169">
    <cfRule type="containsText" dxfId="180" priority="155" operator="containsText" text="OK">
      <formula>NOT(ISERROR(SEARCH("OK",X169)))</formula>
    </cfRule>
  </conditionalFormatting>
  <conditionalFormatting sqref="W169">
    <cfRule type="containsText" dxfId="179" priority="154" operator="containsText" text="OK">
      <formula>NOT(ISERROR(SEARCH("OK",W169)))</formula>
    </cfRule>
  </conditionalFormatting>
  <conditionalFormatting sqref="W169">
    <cfRule type="containsText" dxfId="178" priority="153" operator="containsText" text="OK">
      <formula>NOT(ISERROR(SEARCH("OK",W169)))</formula>
    </cfRule>
  </conditionalFormatting>
  <conditionalFormatting sqref="V175:V186">
    <cfRule type="containsText" dxfId="177" priority="147" operator="containsText" text="D-NG">
      <formula>NOT(ISERROR(SEARCH("D-NG",V175)))</formula>
    </cfRule>
    <cfRule type="containsText" dxfId="176" priority="148" operator="containsText" text="C3">
      <formula>NOT(ISERROR(SEARCH("C3",V175)))</formula>
    </cfRule>
    <cfRule type="containsText" dxfId="175" priority="149" operator="containsText" text="C-">
      <formula>NOT(ISERROR(SEARCH("C-",V175)))</formula>
    </cfRule>
    <cfRule type="containsText" dxfId="174" priority="150" operator="containsText" text="C">
      <formula>NOT(ISERROR(SEARCH("C",V175)))</formula>
    </cfRule>
    <cfRule type="containsText" dxfId="173" priority="151" operator="containsText" text="A">
      <formula>NOT(ISERROR(SEARCH("A",V175)))</formula>
    </cfRule>
    <cfRule type="containsText" dxfId="172" priority="152" operator="containsText" text="B">
      <formula>NOT(ISERROR(SEARCH("B",V175)))</formula>
    </cfRule>
  </conditionalFormatting>
  <conditionalFormatting sqref="W175:W186">
    <cfRule type="containsText" dxfId="171" priority="146" operator="containsText" text="OK">
      <formula>NOT(ISERROR(SEARCH("OK",W175)))</formula>
    </cfRule>
  </conditionalFormatting>
  <conditionalFormatting sqref="X175:X186">
    <cfRule type="containsText" dxfId="170" priority="145" operator="containsText" text="OK">
      <formula>NOT(ISERROR(SEARCH("OK",X175)))</formula>
    </cfRule>
  </conditionalFormatting>
  <conditionalFormatting sqref="V175:V186">
    <cfRule type="containsText" dxfId="169" priority="139" operator="containsText" text="D-NG">
      <formula>NOT(ISERROR(SEARCH("D-NG",V175)))</formula>
    </cfRule>
    <cfRule type="containsText" dxfId="168" priority="140" operator="containsText" text="C3">
      <formula>NOT(ISERROR(SEARCH("C3",V175)))</formula>
    </cfRule>
    <cfRule type="containsText" dxfId="167" priority="141" operator="containsText" text="C-">
      <formula>NOT(ISERROR(SEARCH("C-",V175)))</formula>
    </cfRule>
    <cfRule type="containsText" dxfId="166" priority="142" operator="containsText" text="C">
      <formula>NOT(ISERROR(SEARCH("C",V175)))</formula>
    </cfRule>
    <cfRule type="containsText" dxfId="165" priority="143" operator="containsText" text="A">
      <formula>NOT(ISERROR(SEARCH("A",V175)))</formula>
    </cfRule>
    <cfRule type="containsText" dxfId="164" priority="144" operator="containsText" text="B">
      <formula>NOT(ISERROR(SEARCH("B",V175)))</formula>
    </cfRule>
  </conditionalFormatting>
  <conditionalFormatting sqref="W175:W186">
    <cfRule type="containsText" dxfId="163" priority="138" operator="containsText" text="OK">
      <formula>NOT(ISERROR(SEARCH("OK",W175)))</formula>
    </cfRule>
  </conditionalFormatting>
  <conditionalFormatting sqref="X175:X186">
    <cfRule type="containsText" dxfId="162" priority="137" operator="containsText" text="OK">
      <formula>NOT(ISERROR(SEARCH("OK",X175)))</formula>
    </cfRule>
  </conditionalFormatting>
  <conditionalFormatting sqref="W175:W186">
    <cfRule type="containsText" dxfId="161" priority="136" operator="containsText" text="OK">
      <formula>NOT(ISERROR(SEARCH("OK",W175)))</formula>
    </cfRule>
  </conditionalFormatting>
  <conditionalFormatting sqref="X175:X186">
    <cfRule type="containsText" dxfId="160" priority="135" operator="containsText" text="OK">
      <formula>NOT(ISERROR(SEARCH("OK",X175)))</formula>
    </cfRule>
  </conditionalFormatting>
  <conditionalFormatting sqref="W175:W186">
    <cfRule type="containsText" dxfId="159" priority="134" operator="containsText" text="OK">
      <formula>NOT(ISERROR(SEARCH("OK",W175)))</formula>
    </cfRule>
  </conditionalFormatting>
  <conditionalFormatting sqref="W175:W186">
    <cfRule type="containsText" dxfId="158" priority="133" operator="containsText" text="OK">
      <formula>NOT(ISERROR(SEARCH("OK",W175)))</formula>
    </cfRule>
  </conditionalFormatting>
  <conditionalFormatting sqref="V159:V166">
    <cfRule type="containsText" dxfId="157" priority="127" operator="containsText" text="D-NG">
      <formula>NOT(ISERROR(SEARCH("D-NG",V159)))</formula>
    </cfRule>
    <cfRule type="containsText" dxfId="156" priority="128" operator="containsText" text="C3">
      <formula>NOT(ISERROR(SEARCH("C3",V159)))</formula>
    </cfRule>
    <cfRule type="containsText" dxfId="155" priority="129" operator="containsText" text="C-">
      <formula>NOT(ISERROR(SEARCH("C-",V159)))</formula>
    </cfRule>
    <cfRule type="containsText" dxfId="154" priority="130" operator="containsText" text="C">
      <formula>NOT(ISERROR(SEARCH("C",V159)))</formula>
    </cfRule>
    <cfRule type="containsText" dxfId="153" priority="131" operator="containsText" text="A">
      <formula>NOT(ISERROR(SEARCH("A",V159)))</formula>
    </cfRule>
    <cfRule type="containsText" dxfId="152" priority="132" operator="containsText" text="B">
      <formula>NOT(ISERROR(SEARCH("B",V159)))</formula>
    </cfRule>
  </conditionalFormatting>
  <conditionalFormatting sqref="W159:W166">
    <cfRule type="containsText" dxfId="151" priority="126" operator="containsText" text="OK">
      <formula>NOT(ISERROR(SEARCH("OK",W159)))</formula>
    </cfRule>
  </conditionalFormatting>
  <conditionalFormatting sqref="V168">
    <cfRule type="containsText" dxfId="150" priority="120" operator="containsText" text="D-NG">
      <formula>NOT(ISERROR(SEARCH("D-NG",V168)))</formula>
    </cfRule>
    <cfRule type="containsText" dxfId="149" priority="121" operator="containsText" text="C3">
      <formula>NOT(ISERROR(SEARCH("C3",V168)))</formula>
    </cfRule>
    <cfRule type="containsText" dxfId="148" priority="122" operator="containsText" text="C-">
      <formula>NOT(ISERROR(SEARCH("C-",V168)))</formula>
    </cfRule>
    <cfRule type="containsText" dxfId="147" priority="123" operator="containsText" text="C">
      <formula>NOT(ISERROR(SEARCH("C",V168)))</formula>
    </cfRule>
    <cfRule type="containsText" dxfId="146" priority="124" operator="containsText" text="A">
      <formula>NOT(ISERROR(SEARCH("A",V168)))</formula>
    </cfRule>
    <cfRule type="containsText" dxfId="145" priority="125" operator="containsText" text="B">
      <formula>NOT(ISERROR(SEARCH("B",V168)))</formula>
    </cfRule>
  </conditionalFormatting>
  <conditionalFormatting sqref="W168">
    <cfRule type="containsText" dxfId="144" priority="119" operator="containsText" text="OK">
      <formula>NOT(ISERROR(SEARCH("OK",W168)))</formula>
    </cfRule>
  </conditionalFormatting>
  <conditionalFormatting sqref="V170:V174">
    <cfRule type="containsText" dxfId="143" priority="113" operator="containsText" text="D-NG">
      <formula>NOT(ISERROR(SEARCH("D-NG",V170)))</formula>
    </cfRule>
    <cfRule type="containsText" dxfId="142" priority="114" operator="containsText" text="C3">
      <formula>NOT(ISERROR(SEARCH("C3",V170)))</formula>
    </cfRule>
    <cfRule type="containsText" dxfId="141" priority="115" operator="containsText" text="C-">
      <formula>NOT(ISERROR(SEARCH("C-",V170)))</formula>
    </cfRule>
    <cfRule type="containsText" dxfId="140" priority="116" operator="containsText" text="C">
      <formula>NOT(ISERROR(SEARCH("C",V170)))</formula>
    </cfRule>
    <cfRule type="containsText" dxfId="139" priority="117" operator="containsText" text="A">
      <formula>NOT(ISERROR(SEARCH("A",V170)))</formula>
    </cfRule>
    <cfRule type="containsText" dxfId="138" priority="118" operator="containsText" text="B">
      <formula>NOT(ISERROR(SEARCH("B",V170)))</formula>
    </cfRule>
  </conditionalFormatting>
  <conditionalFormatting sqref="W170:W174">
    <cfRule type="containsText" dxfId="137" priority="112" operator="containsText" text="OK">
      <formula>NOT(ISERROR(SEARCH("OK",W170)))</formula>
    </cfRule>
  </conditionalFormatting>
  <conditionalFormatting sqref="X187:X206 Y187:AA207 AC187:AQ207 AB187:AB206">
    <cfRule type="containsText" dxfId="136" priority="111" operator="containsText" text="OK">
      <formula>NOT(ISERROR(SEARCH("OK",X187)))</formula>
    </cfRule>
  </conditionalFormatting>
  <conditionalFormatting sqref="AQ187:AQ207">
    <cfRule type="containsText" dxfId="135" priority="110" operator="containsText" text="Pass">
      <formula>NOT(ISERROR(SEARCH("Pass",AQ187)))</formula>
    </cfRule>
  </conditionalFormatting>
  <conditionalFormatting sqref="V187:V197">
    <cfRule type="containsText" dxfId="134" priority="104" operator="containsText" text="D-NG">
      <formula>NOT(ISERROR(SEARCH("D-NG",V187)))</formula>
    </cfRule>
    <cfRule type="containsText" dxfId="133" priority="105" operator="containsText" text="C3">
      <formula>NOT(ISERROR(SEARCH("C3",V187)))</formula>
    </cfRule>
    <cfRule type="containsText" dxfId="132" priority="106" operator="containsText" text="C-">
      <formula>NOT(ISERROR(SEARCH("C-",V187)))</formula>
    </cfRule>
    <cfRule type="containsText" dxfId="131" priority="107" operator="containsText" text="C">
      <formula>NOT(ISERROR(SEARCH("C",V187)))</formula>
    </cfRule>
    <cfRule type="containsText" dxfId="130" priority="108" operator="containsText" text="A">
      <formula>NOT(ISERROR(SEARCH("A",V187)))</formula>
    </cfRule>
    <cfRule type="containsText" dxfId="129" priority="109" operator="containsText" text="B">
      <formula>NOT(ISERROR(SEARCH("B",V187)))</formula>
    </cfRule>
  </conditionalFormatting>
  <conditionalFormatting sqref="W187:W197">
    <cfRule type="containsText" dxfId="128" priority="103" operator="containsText" text="OK">
      <formula>NOT(ISERROR(SEARCH("OK",W187)))</formula>
    </cfRule>
  </conditionalFormatting>
  <conditionalFormatting sqref="V200">
    <cfRule type="containsText" dxfId="127" priority="97" operator="containsText" text="D-NG">
      <formula>NOT(ISERROR(SEARCH("D-NG",V200)))</formula>
    </cfRule>
    <cfRule type="containsText" dxfId="126" priority="98" operator="containsText" text="C3">
      <formula>NOT(ISERROR(SEARCH("C3",V200)))</formula>
    </cfRule>
    <cfRule type="containsText" dxfId="125" priority="99" operator="containsText" text="C-">
      <formula>NOT(ISERROR(SEARCH("C-",V200)))</formula>
    </cfRule>
    <cfRule type="containsText" dxfId="124" priority="100" operator="containsText" text="C">
      <formula>NOT(ISERROR(SEARCH("C",V200)))</formula>
    </cfRule>
    <cfRule type="containsText" dxfId="123" priority="101" operator="containsText" text="A">
      <formula>NOT(ISERROR(SEARCH("A",V200)))</formula>
    </cfRule>
    <cfRule type="containsText" dxfId="122" priority="102" operator="containsText" text="B">
      <formula>NOT(ISERROR(SEARCH("B",V200)))</formula>
    </cfRule>
  </conditionalFormatting>
  <conditionalFormatting sqref="W200">
    <cfRule type="containsText" dxfId="121" priority="96" operator="containsText" text="OK">
      <formula>NOT(ISERROR(SEARCH("OK",W200)))</formula>
    </cfRule>
  </conditionalFormatting>
  <conditionalFormatting sqref="X198:X199">
    <cfRule type="containsText" dxfId="120" priority="95" operator="containsText" text="OK">
      <formula>NOT(ISERROR(SEARCH("OK",X198)))</formula>
    </cfRule>
  </conditionalFormatting>
  <conditionalFormatting sqref="V198:V199">
    <cfRule type="containsText" dxfId="119" priority="89" operator="containsText" text="D-NG">
      <formula>NOT(ISERROR(SEARCH("D-NG",V198)))</formula>
    </cfRule>
    <cfRule type="containsText" dxfId="118" priority="90" operator="containsText" text="C3">
      <formula>NOT(ISERROR(SEARCH("C3",V198)))</formula>
    </cfRule>
    <cfRule type="containsText" dxfId="117" priority="91" operator="containsText" text="C-">
      <formula>NOT(ISERROR(SEARCH("C-",V198)))</formula>
    </cfRule>
    <cfRule type="containsText" dxfId="116" priority="92" operator="containsText" text="C">
      <formula>NOT(ISERROR(SEARCH("C",V198)))</formula>
    </cfRule>
    <cfRule type="containsText" dxfId="115" priority="93" operator="containsText" text="A">
      <formula>NOT(ISERROR(SEARCH("A",V198)))</formula>
    </cfRule>
    <cfRule type="containsText" dxfId="114" priority="94" operator="containsText" text="B">
      <formula>NOT(ISERROR(SEARCH("B",V198)))</formula>
    </cfRule>
  </conditionalFormatting>
  <conditionalFormatting sqref="W198:W199">
    <cfRule type="containsText" dxfId="113" priority="88" operator="containsText" text="OK">
      <formula>NOT(ISERROR(SEARCH("OK",W198)))</formula>
    </cfRule>
  </conditionalFormatting>
  <conditionalFormatting sqref="X198:X199">
    <cfRule type="containsText" dxfId="112" priority="87" operator="containsText" text="OK">
      <formula>NOT(ISERROR(SEARCH("OK",X198)))</formula>
    </cfRule>
  </conditionalFormatting>
  <conditionalFormatting sqref="V198:V199">
    <cfRule type="containsText" dxfId="111" priority="81" operator="containsText" text="D-NG">
      <formula>NOT(ISERROR(SEARCH("D-NG",V198)))</formula>
    </cfRule>
    <cfRule type="containsText" dxfId="110" priority="82" operator="containsText" text="C3">
      <formula>NOT(ISERROR(SEARCH("C3",V198)))</formula>
    </cfRule>
    <cfRule type="containsText" dxfId="109" priority="83" operator="containsText" text="C-">
      <formula>NOT(ISERROR(SEARCH("C-",V198)))</formula>
    </cfRule>
    <cfRule type="containsText" dxfId="108" priority="84" operator="containsText" text="C">
      <formula>NOT(ISERROR(SEARCH("C",V198)))</formula>
    </cfRule>
    <cfRule type="containsText" dxfId="107" priority="85" operator="containsText" text="A">
      <formula>NOT(ISERROR(SEARCH("A",V198)))</formula>
    </cfRule>
    <cfRule type="containsText" dxfId="106" priority="86" operator="containsText" text="B">
      <formula>NOT(ISERROR(SEARCH("B",V198)))</formula>
    </cfRule>
  </conditionalFormatting>
  <conditionalFormatting sqref="W198:W199">
    <cfRule type="containsText" dxfId="105" priority="80" operator="containsText" text="OK">
      <formula>NOT(ISERROR(SEARCH("OK",W198)))</formula>
    </cfRule>
  </conditionalFormatting>
  <conditionalFormatting sqref="X198:X199">
    <cfRule type="containsText" dxfId="104" priority="79" operator="containsText" text="OK">
      <formula>NOT(ISERROR(SEARCH("OK",X198)))</formula>
    </cfRule>
  </conditionalFormatting>
  <conditionalFormatting sqref="W198:W199">
    <cfRule type="containsText" dxfId="103" priority="78" operator="containsText" text="OK">
      <formula>NOT(ISERROR(SEARCH("OK",W198)))</formula>
    </cfRule>
  </conditionalFormatting>
  <conditionalFormatting sqref="X198:X199">
    <cfRule type="containsText" dxfId="102" priority="77" operator="containsText" text="OK">
      <formula>NOT(ISERROR(SEARCH("OK",X198)))</formula>
    </cfRule>
  </conditionalFormatting>
  <conditionalFormatting sqref="W198:W199">
    <cfRule type="containsText" dxfId="101" priority="76" operator="containsText" text="OK">
      <formula>NOT(ISERROR(SEARCH("OK",W198)))</formula>
    </cfRule>
  </conditionalFormatting>
  <conditionalFormatting sqref="W198:W199">
    <cfRule type="containsText" dxfId="100" priority="75" operator="containsText" text="OK">
      <formula>NOT(ISERROR(SEARCH("OK",W198)))</formula>
    </cfRule>
  </conditionalFormatting>
  <conditionalFormatting sqref="X201:X206">
    <cfRule type="containsText" dxfId="99" priority="74" operator="containsText" text="OK">
      <formula>NOT(ISERROR(SEARCH("OK",X201)))</formula>
    </cfRule>
  </conditionalFormatting>
  <conditionalFormatting sqref="V201:V206">
    <cfRule type="containsText" dxfId="98" priority="68" operator="containsText" text="D-NG">
      <formula>NOT(ISERROR(SEARCH("D-NG",V201)))</formula>
    </cfRule>
    <cfRule type="containsText" dxfId="97" priority="69" operator="containsText" text="C3">
      <formula>NOT(ISERROR(SEARCH("C3",V201)))</formula>
    </cfRule>
    <cfRule type="containsText" dxfId="96" priority="70" operator="containsText" text="C-">
      <formula>NOT(ISERROR(SEARCH("C-",V201)))</formula>
    </cfRule>
    <cfRule type="containsText" dxfId="95" priority="71" operator="containsText" text="C">
      <formula>NOT(ISERROR(SEARCH("C",V201)))</formula>
    </cfRule>
    <cfRule type="containsText" dxfId="94" priority="72" operator="containsText" text="A">
      <formula>NOT(ISERROR(SEARCH("A",V201)))</formula>
    </cfRule>
    <cfRule type="containsText" dxfId="93" priority="73" operator="containsText" text="B">
      <formula>NOT(ISERROR(SEARCH("B",V201)))</formula>
    </cfRule>
  </conditionalFormatting>
  <conditionalFormatting sqref="W201:W206">
    <cfRule type="containsText" dxfId="92" priority="67" operator="containsText" text="OK">
      <formula>NOT(ISERROR(SEARCH("OK",W201)))</formula>
    </cfRule>
  </conditionalFormatting>
  <conditionalFormatting sqref="X201:X206">
    <cfRule type="containsText" dxfId="91" priority="66" operator="containsText" text="OK">
      <formula>NOT(ISERROR(SEARCH("OK",X201)))</formula>
    </cfRule>
  </conditionalFormatting>
  <conditionalFormatting sqref="V201:V206">
    <cfRule type="containsText" dxfId="90" priority="60" operator="containsText" text="D-NG">
      <formula>NOT(ISERROR(SEARCH("D-NG",V201)))</formula>
    </cfRule>
    <cfRule type="containsText" dxfId="89" priority="61" operator="containsText" text="C3">
      <formula>NOT(ISERROR(SEARCH("C3",V201)))</formula>
    </cfRule>
    <cfRule type="containsText" dxfId="88" priority="62" operator="containsText" text="C-">
      <formula>NOT(ISERROR(SEARCH("C-",V201)))</formula>
    </cfRule>
    <cfRule type="containsText" dxfId="87" priority="63" operator="containsText" text="C">
      <formula>NOT(ISERROR(SEARCH("C",V201)))</formula>
    </cfRule>
    <cfRule type="containsText" dxfId="86" priority="64" operator="containsText" text="A">
      <formula>NOT(ISERROR(SEARCH("A",V201)))</formula>
    </cfRule>
    <cfRule type="containsText" dxfId="85" priority="65" operator="containsText" text="B">
      <formula>NOT(ISERROR(SEARCH("B",V201)))</formula>
    </cfRule>
  </conditionalFormatting>
  <conditionalFormatting sqref="W201:W206">
    <cfRule type="containsText" dxfId="84" priority="59" operator="containsText" text="OK">
      <formula>NOT(ISERROR(SEARCH("OK",W201)))</formula>
    </cfRule>
  </conditionalFormatting>
  <conditionalFormatting sqref="X201:X206">
    <cfRule type="containsText" dxfId="83" priority="58" operator="containsText" text="OK">
      <formula>NOT(ISERROR(SEARCH("OK",X201)))</formula>
    </cfRule>
  </conditionalFormatting>
  <conditionalFormatting sqref="W201:W206">
    <cfRule type="containsText" dxfId="82" priority="57" operator="containsText" text="OK">
      <formula>NOT(ISERROR(SEARCH("OK",W201)))</formula>
    </cfRule>
  </conditionalFormatting>
  <conditionalFormatting sqref="X201:X206">
    <cfRule type="containsText" dxfId="81" priority="56" operator="containsText" text="OK">
      <formula>NOT(ISERROR(SEARCH("OK",X201)))</formula>
    </cfRule>
  </conditionalFormatting>
  <conditionalFormatting sqref="W201:W206">
    <cfRule type="containsText" dxfId="80" priority="55" operator="containsText" text="OK">
      <formula>NOT(ISERROR(SEARCH("OK",W201)))</formula>
    </cfRule>
  </conditionalFormatting>
  <conditionalFormatting sqref="W201:W206">
    <cfRule type="containsText" dxfId="79" priority="54" operator="containsText" text="OK">
      <formula>NOT(ISERROR(SEARCH("OK",W201)))</formula>
    </cfRule>
  </conditionalFormatting>
  <conditionalFormatting sqref="X207">
    <cfRule type="containsText" dxfId="78" priority="53" operator="containsText" text="OK">
      <formula>NOT(ISERROR(SEARCH("OK",X207)))</formula>
    </cfRule>
  </conditionalFormatting>
  <conditionalFormatting sqref="X207">
    <cfRule type="containsText" dxfId="77" priority="52" operator="containsText" text="OK">
      <formula>NOT(ISERROR(SEARCH("OK",X207)))</formula>
    </cfRule>
  </conditionalFormatting>
  <conditionalFormatting sqref="X207">
    <cfRule type="containsText" dxfId="76" priority="51" operator="containsText" text="OK">
      <formula>NOT(ISERROR(SEARCH("OK",X207)))</formula>
    </cfRule>
  </conditionalFormatting>
  <conditionalFormatting sqref="V24:W28">
    <cfRule type="containsText" dxfId="75" priority="50" operator="containsText" text="OK">
      <formula>NOT(ISERROR(SEARCH("OK",V24)))</formula>
    </cfRule>
  </conditionalFormatting>
  <conditionalFormatting sqref="V24:W28">
    <cfRule type="containsText" dxfId="74" priority="49" operator="containsText" text="OK">
      <formula>NOT(ISERROR(SEARCH("OK",V24)))</formula>
    </cfRule>
  </conditionalFormatting>
  <conditionalFormatting sqref="X213:AQ236 Y237:AQ247">
    <cfRule type="containsText" dxfId="73" priority="48" operator="containsText" text="OK">
      <formula>NOT(ISERROR(SEARCH("OK",X213)))</formula>
    </cfRule>
  </conditionalFormatting>
  <conditionalFormatting sqref="AQ213:AQ247">
    <cfRule type="containsText" dxfId="72" priority="47" operator="containsText" text="Pass">
      <formula>NOT(ISERROR(SEARCH("Pass",AQ213)))</formula>
    </cfRule>
  </conditionalFormatting>
  <conditionalFormatting sqref="V213:V236">
    <cfRule type="containsText" dxfId="71" priority="41" operator="containsText" text="D-NG">
      <formula>NOT(ISERROR(SEARCH("D-NG",V213)))</formula>
    </cfRule>
    <cfRule type="containsText" dxfId="70" priority="42" operator="containsText" text="C3">
      <formula>NOT(ISERROR(SEARCH("C3",V213)))</formula>
    </cfRule>
    <cfRule type="containsText" dxfId="69" priority="43" operator="containsText" text="C-">
      <formula>NOT(ISERROR(SEARCH("C-",V213)))</formula>
    </cfRule>
    <cfRule type="containsText" dxfId="68" priority="44" operator="containsText" text="C">
      <formula>NOT(ISERROR(SEARCH("C",V213)))</formula>
    </cfRule>
    <cfRule type="containsText" dxfId="67" priority="45" operator="containsText" text="A">
      <formula>NOT(ISERROR(SEARCH("A",V213)))</formula>
    </cfRule>
    <cfRule type="containsText" dxfId="66" priority="46" operator="containsText" text="B">
      <formula>NOT(ISERROR(SEARCH("B",V213)))</formula>
    </cfRule>
  </conditionalFormatting>
  <conditionalFormatting sqref="W213:W236">
    <cfRule type="containsText" dxfId="65" priority="40" operator="containsText" text="OK">
      <formula>NOT(ISERROR(SEARCH("OK",W213)))</formula>
    </cfRule>
  </conditionalFormatting>
  <conditionalFormatting sqref="X237:X247">
    <cfRule type="containsText" dxfId="64" priority="39" operator="containsText" text="OK">
      <formula>NOT(ISERROR(SEARCH("OK",X237)))</formula>
    </cfRule>
  </conditionalFormatting>
  <conditionalFormatting sqref="X237:X247">
    <cfRule type="containsText" dxfId="63" priority="38" operator="containsText" text="OK">
      <formula>NOT(ISERROR(SEARCH("OK",X237)))</formula>
    </cfRule>
  </conditionalFormatting>
  <conditionalFormatting sqref="W237:W247">
    <cfRule type="containsText" dxfId="62" priority="37" operator="containsText" text="OK">
      <formula>NOT(ISERROR(SEARCH("OK",W237)))</formula>
    </cfRule>
  </conditionalFormatting>
  <conditionalFormatting sqref="X237:X247">
    <cfRule type="containsText" dxfId="61" priority="36" operator="containsText" text="OK">
      <formula>NOT(ISERROR(SEARCH("OK",X237)))</formula>
    </cfRule>
  </conditionalFormatting>
  <conditionalFormatting sqref="W237:W247">
    <cfRule type="containsText" dxfId="60" priority="35" operator="containsText" text="OK">
      <formula>NOT(ISERROR(SEARCH("OK",W237)))</formula>
    </cfRule>
  </conditionalFormatting>
  <conditionalFormatting sqref="X237:X247">
    <cfRule type="containsText" dxfId="59" priority="34" operator="containsText" text="OK">
      <formula>NOT(ISERROR(SEARCH("OK",X237)))</formula>
    </cfRule>
  </conditionalFormatting>
  <conditionalFormatting sqref="W237:W247">
    <cfRule type="containsText" dxfId="58" priority="33" operator="containsText" text="OK">
      <formula>NOT(ISERROR(SEARCH("OK",W237)))</formula>
    </cfRule>
  </conditionalFormatting>
  <conditionalFormatting sqref="X237:X247">
    <cfRule type="containsText" dxfId="57" priority="32" operator="containsText" text="OK">
      <formula>NOT(ISERROR(SEARCH("OK",X237)))</formula>
    </cfRule>
  </conditionalFormatting>
  <conditionalFormatting sqref="W237:W247">
    <cfRule type="containsText" dxfId="56" priority="31" operator="containsText" text="OK">
      <formula>NOT(ISERROR(SEARCH("OK",W237)))</formula>
    </cfRule>
  </conditionalFormatting>
  <conditionalFormatting sqref="W237:W247">
    <cfRule type="containsText" dxfId="55" priority="30" operator="containsText" text="OK">
      <formula>NOT(ISERROR(SEARCH("OK",W237)))</formula>
    </cfRule>
  </conditionalFormatting>
  <conditionalFormatting sqref="P248">
    <cfRule type="duplicateValues" dxfId="54" priority="29"/>
  </conditionalFormatting>
  <conditionalFormatting sqref="P249">
    <cfRule type="duplicateValues" dxfId="53" priority="28"/>
  </conditionalFormatting>
  <conditionalFormatting sqref="X248:AQ258 Y259:AQ262">
    <cfRule type="containsText" dxfId="52" priority="27" operator="containsText" text="OK">
      <formula>NOT(ISERROR(SEARCH("OK",X248)))</formula>
    </cfRule>
  </conditionalFormatting>
  <conditionalFormatting sqref="AQ248:AQ262">
    <cfRule type="containsText" dxfId="51" priority="26" operator="containsText" text="Pass">
      <formula>NOT(ISERROR(SEARCH("Pass",AQ248)))</formula>
    </cfRule>
  </conditionalFormatting>
  <conditionalFormatting sqref="V248:V258">
    <cfRule type="containsText" dxfId="50" priority="20" operator="containsText" text="D-NG">
      <formula>NOT(ISERROR(SEARCH("D-NG",V248)))</formula>
    </cfRule>
    <cfRule type="containsText" dxfId="49" priority="21" operator="containsText" text="C3">
      <formula>NOT(ISERROR(SEARCH("C3",V248)))</formula>
    </cfRule>
    <cfRule type="containsText" dxfId="48" priority="22" operator="containsText" text="C-">
      <formula>NOT(ISERROR(SEARCH("C-",V248)))</formula>
    </cfRule>
    <cfRule type="containsText" dxfId="47" priority="23" operator="containsText" text="C">
      <formula>NOT(ISERROR(SEARCH("C",V248)))</formula>
    </cfRule>
    <cfRule type="containsText" dxfId="46" priority="24" operator="containsText" text="A">
      <formula>NOT(ISERROR(SEARCH("A",V248)))</formula>
    </cfRule>
    <cfRule type="containsText" dxfId="45" priority="25" operator="containsText" text="B">
      <formula>NOT(ISERROR(SEARCH("B",V248)))</formula>
    </cfRule>
  </conditionalFormatting>
  <conditionalFormatting sqref="W248:W258">
    <cfRule type="containsText" dxfId="44" priority="19" operator="containsText" text="OK">
      <formula>NOT(ISERROR(SEARCH("OK",W248)))</formula>
    </cfRule>
  </conditionalFormatting>
  <conditionalFormatting sqref="X259:X260">
    <cfRule type="containsText" dxfId="43" priority="18" operator="containsText" text="OK">
      <formula>NOT(ISERROR(SEARCH("OK",X259)))</formula>
    </cfRule>
  </conditionalFormatting>
  <conditionalFormatting sqref="X259:X260">
    <cfRule type="containsText" dxfId="42" priority="17" operator="containsText" text="OK">
      <formula>NOT(ISERROR(SEARCH("OK",X259)))</formula>
    </cfRule>
  </conditionalFormatting>
  <conditionalFormatting sqref="W259:W260">
    <cfRule type="containsText" dxfId="41" priority="16" operator="containsText" text="OK">
      <formula>NOT(ISERROR(SEARCH("OK",W259)))</formula>
    </cfRule>
  </conditionalFormatting>
  <conditionalFormatting sqref="X259:X260">
    <cfRule type="containsText" dxfId="40" priority="15" operator="containsText" text="OK">
      <formula>NOT(ISERROR(SEARCH("OK",X259)))</formula>
    </cfRule>
  </conditionalFormatting>
  <conditionalFormatting sqref="W259:W260">
    <cfRule type="containsText" dxfId="39" priority="14" operator="containsText" text="OK">
      <formula>NOT(ISERROR(SEARCH("OK",W259)))</formula>
    </cfRule>
  </conditionalFormatting>
  <conditionalFormatting sqref="X259:X260">
    <cfRule type="containsText" dxfId="38" priority="13" operator="containsText" text="OK">
      <formula>NOT(ISERROR(SEARCH("OK",X259)))</formula>
    </cfRule>
  </conditionalFormatting>
  <conditionalFormatting sqref="W259:W260">
    <cfRule type="containsText" dxfId="37" priority="12" operator="containsText" text="OK">
      <formula>NOT(ISERROR(SEARCH("OK",W259)))</formula>
    </cfRule>
  </conditionalFormatting>
  <conditionalFormatting sqref="X259:X260">
    <cfRule type="containsText" dxfId="36" priority="11" operator="containsText" text="OK">
      <formula>NOT(ISERROR(SEARCH("OK",X259)))</formula>
    </cfRule>
  </conditionalFormatting>
  <conditionalFormatting sqref="W259:W260">
    <cfRule type="containsText" dxfId="35" priority="10" operator="containsText" text="OK">
      <formula>NOT(ISERROR(SEARCH("OK",W259)))</formula>
    </cfRule>
  </conditionalFormatting>
  <conditionalFormatting sqref="W259:W260">
    <cfRule type="containsText" dxfId="34" priority="9" operator="containsText" text="OK">
      <formula>NOT(ISERROR(SEARCH("OK",W259)))</formula>
    </cfRule>
  </conditionalFormatting>
  <conditionalFormatting sqref="X262">
    <cfRule type="containsText" dxfId="33" priority="8" operator="containsText" text="OK">
      <formula>NOT(ISERROR(SEARCH("OK",X262)))</formula>
    </cfRule>
  </conditionalFormatting>
  <conditionalFormatting sqref="V261:V262">
    <cfRule type="containsText" dxfId="32" priority="2" operator="containsText" text="D-NG">
      <formula>NOT(ISERROR(SEARCH("D-NG",V261)))</formula>
    </cfRule>
    <cfRule type="containsText" dxfId="31" priority="3" operator="containsText" text="C3">
      <formula>NOT(ISERROR(SEARCH("C3",V261)))</formula>
    </cfRule>
    <cfRule type="containsText" dxfId="30" priority="4" operator="containsText" text="C-">
      <formula>NOT(ISERROR(SEARCH("C-",V261)))</formula>
    </cfRule>
    <cfRule type="containsText" dxfId="29" priority="5" operator="containsText" text="C">
      <formula>NOT(ISERROR(SEARCH("C",V261)))</formula>
    </cfRule>
    <cfRule type="containsText" dxfId="28" priority="6" operator="containsText" text="A">
      <formula>NOT(ISERROR(SEARCH("A",V261)))</formula>
    </cfRule>
    <cfRule type="containsText" dxfId="27" priority="7" operator="containsText" text="B">
      <formula>NOT(ISERROR(SEARCH("B",V261)))</formula>
    </cfRule>
  </conditionalFormatting>
  <conditionalFormatting sqref="W262">
    <cfRule type="containsText" dxfId="26" priority="1" operator="containsText" text="OK">
      <formula>NOT(ISERROR(SEARCH("OK",W262)))</formula>
    </cfRule>
  </conditionalFormatting>
  <dataValidations disablePrompts="1" count="1">
    <dataValidation allowBlank="1" showInputMessage="1" sqref="X1"/>
  </dataValidations>
  <pageMargins left="0.7" right="0.7" top="0.75" bottom="0.75" header="0.3" footer="0.3"/>
  <pageSetup paperSize="9" orientation="portrait" horizontalDpi="300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AS3"/>
  <sheetViews>
    <sheetView showGridLines="0" zoomScale="111" zoomScaleNormal="111" zoomScalePageLayoutView="70" workbookViewId="0">
      <pane ySplit="2" topLeftCell="A3" activePane="bottomLeft" state="frozen"/>
      <selection pane="bottomLeft" activeCell="K16" sqref="K16"/>
    </sheetView>
  </sheetViews>
  <sheetFormatPr defaultColWidth="8.875" defaultRowHeight="16.5"/>
  <cols>
    <col min="1" max="1" width="4" style="69" customWidth="1"/>
    <col min="2" max="2" width="10.5" style="77" customWidth="1"/>
    <col min="3" max="3" width="9.375" style="77" customWidth="1"/>
    <col min="4" max="5" width="5.625" style="77" customWidth="1"/>
    <col min="6" max="6" width="4.5" style="69" customWidth="1"/>
    <col min="7" max="7" width="9.875" style="69" customWidth="1"/>
    <col min="8" max="8" width="5" style="60" customWidth="1"/>
    <col min="9" max="9" width="10.125" style="71" bestFit="1" customWidth="1"/>
    <col min="10" max="10" width="10.125" style="71" customWidth="1"/>
    <col min="11" max="13" width="9" style="71"/>
    <col min="14" max="14" width="8.5" style="69" customWidth="1"/>
    <col min="15" max="15" width="4.125" style="69" customWidth="1"/>
    <col min="16" max="16" width="10.125" style="70" customWidth="1"/>
    <col min="17" max="17" width="4" style="60" customWidth="1"/>
    <col min="18" max="18" width="5.875" style="60" customWidth="1"/>
    <col min="19" max="20" width="4.125" style="60" customWidth="1"/>
    <col min="21" max="21" width="2.5" style="60" hidden="1" customWidth="1"/>
    <col min="22" max="22" width="4.5" style="71" customWidth="1"/>
    <col min="23" max="23" width="11.375" style="71" customWidth="1"/>
    <col min="24" max="24" width="14.625" style="71" customWidth="1"/>
    <col min="25" max="27" width="9" style="71" customWidth="1"/>
    <col min="28" max="28" width="11.625" style="71" customWidth="1"/>
    <col min="29" max="32" width="9" style="71" customWidth="1"/>
    <col min="33" max="37" width="4.125" style="71" customWidth="1"/>
    <col min="38" max="38" width="5.5" style="71" customWidth="1"/>
    <col min="39" max="39" width="8.5" style="71" bestFit="1" customWidth="1"/>
    <col min="40" max="42" width="5.5" style="71" customWidth="1"/>
    <col min="43" max="43" width="7.625" style="71" customWidth="1"/>
    <col min="44" max="44" width="7.125" style="71" customWidth="1"/>
    <col min="45" max="45" width="6.875" style="71" customWidth="1"/>
    <col min="46" max="16384" width="8.875" style="60"/>
  </cols>
  <sheetData>
    <row r="1" spans="1:45">
      <c r="A1" s="110" t="s">
        <v>0</v>
      </c>
      <c r="B1" s="111" t="s">
        <v>1</v>
      </c>
      <c r="C1" s="112" t="s">
        <v>405</v>
      </c>
      <c r="D1" s="108" t="s">
        <v>518</v>
      </c>
      <c r="E1" s="108" t="s">
        <v>519</v>
      </c>
      <c r="F1" s="110" t="s">
        <v>3</v>
      </c>
      <c r="G1" s="110" t="s">
        <v>4</v>
      </c>
      <c r="H1" s="110" t="s">
        <v>26</v>
      </c>
      <c r="I1" s="97" t="s">
        <v>507</v>
      </c>
      <c r="J1" s="97" t="s">
        <v>27</v>
      </c>
      <c r="K1" s="95" t="s">
        <v>509</v>
      </c>
      <c r="L1" s="95" t="s">
        <v>510</v>
      </c>
      <c r="M1" s="97" t="s">
        <v>508</v>
      </c>
      <c r="N1" s="110" t="s">
        <v>5</v>
      </c>
      <c r="O1" s="110" t="s">
        <v>6</v>
      </c>
      <c r="P1" s="113" t="s">
        <v>24</v>
      </c>
      <c r="Q1" s="114" t="s">
        <v>25</v>
      </c>
      <c r="R1" s="110" t="b">
        <v>1</v>
      </c>
      <c r="S1" s="110" t="s">
        <v>8</v>
      </c>
      <c r="T1" s="110" t="s">
        <v>517</v>
      </c>
      <c r="U1" s="100" t="s">
        <v>27</v>
      </c>
      <c r="V1" s="115" t="s">
        <v>9</v>
      </c>
      <c r="W1" s="100" t="s">
        <v>10</v>
      </c>
      <c r="X1" s="117" t="s">
        <v>28</v>
      </c>
      <c r="Y1" s="117"/>
      <c r="Z1" s="117"/>
      <c r="AA1" s="117"/>
      <c r="AB1" s="100" t="s">
        <v>29</v>
      </c>
      <c r="AC1" s="98" t="s">
        <v>30</v>
      </c>
      <c r="AD1" s="98"/>
      <c r="AE1" s="98"/>
      <c r="AF1" s="98"/>
      <c r="AG1" s="98" t="s">
        <v>31</v>
      </c>
      <c r="AH1" s="98"/>
      <c r="AI1" s="98"/>
      <c r="AJ1" s="98"/>
      <c r="AK1" s="98"/>
      <c r="AL1" s="98" t="s">
        <v>408</v>
      </c>
      <c r="AM1" s="98" t="s">
        <v>11</v>
      </c>
      <c r="AN1" s="98" t="s">
        <v>32</v>
      </c>
      <c r="AO1" s="98" t="s">
        <v>33</v>
      </c>
      <c r="AP1" s="98" t="s">
        <v>34</v>
      </c>
      <c r="AQ1" s="98" t="s">
        <v>35</v>
      </c>
      <c r="AR1" s="98" t="s">
        <v>443</v>
      </c>
      <c r="AS1" s="98" t="s">
        <v>444</v>
      </c>
    </row>
    <row r="2" spans="1:45">
      <c r="A2" s="110"/>
      <c r="B2" s="111"/>
      <c r="C2" s="111"/>
      <c r="D2" s="109"/>
      <c r="E2" s="109"/>
      <c r="F2" s="110"/>
      <c r="G2" s="110"/>
      <c r="H2" s="110"/>
      <c r="I2" s="96"/>
      <c r="J2" s="96"/>
      <c r="K2" s="96"/>
      <c r="L2" s="96"/>
      <c r="M2" s="96"/>
      <c r="N2" s="110"/>
      <c r="O2" s="110"/>
      <c r="P2" s="113"/>
      <c r="Q2" s="110"/>
      <c r="R2" s="110"/>
      <c r="S2" s="110"/>
      <c r="T2" s="110"/>
      <c r="U2" s="98"/>
      <c r="V2" s="116"/>
      <c r="W2" s="98"/>
      <c r="X2" s="61" t="s">
        <v>445</v>
      </c>
      <c r="Y2" s="61" t="s">
        <v>446</v>
      </c>
      <c r="Z2" s="61" t="s">
        <v>447</v>
      </c>
      <c r="AA2" s="61" t="s">
        <v>448</v>
      </c>
      <c r="AB2" s="98"/>
      <c r="AC2" s="61" t="s">
        <v>449</v>
      </c>
      <c r="AD2" s="61" t="s">
        <v>446</v>
      </c>
      <c r="AE2" s="61" t="s">
        <v>447</v>
      </c>
      <c r="AF2" s="61" t="s">
        <v>448</v>
      </c>
      <c r="AG2" s="61" t="s">
        <v>450</v>
      </c>
      <c r="AH2" s="61" t="s">
        <v>451</v>
      </c>
      <c r="AI2" s="61" t="s">
        <v>452</v>
      </c>
      <c r="AJ2" s="61" t="s">
        <v>453</v>
      </c>
      <c r="AK2" s="61" t="s">
        <v>454</v>
      </c>
      <c r="AL2" s="98"/>
      <c r="AM2" s="98"/>
      <c r="AN2" s="98"/>
      <c r="AO2" s="98"/>
      <c r="AP2" s="98"/>
      <c r="AQ2" s="98"/>
      <c r="AR2" s="98"/>
      <c r="AS2" s="98"/>
    </row>
    <row r="3" spans="1:45">
      <c r="A3" s="62">
        <v>1</v>
      </c>
      <c r="B3" s="74">
        <v>43372</v>
      </c>
      <c r="C3" s="74">
        <v>43372</v>
      </c>
      <c r="D3" s="74" t="s">
        <v>520</v>
      </c>
      <c r="E3" s="74" t="s">
        <v>521</v>
      </c>
      <c r="F3" s="62" t="s">
        <v>461</v>
      </c>
      <c r="G3" s="33" t="s">
        <v>459</v>
      </c>
      <c r="H3" s="66" t="str">
        <f>IF(P3="","",VLOOKUP(S3,不良中英對比!$M$2:$N$14,2,0))</f>
        <v>White</v>
      </c>
      <c r="I3" s="33" t="s">
        <v>511</v>
      </c>
      <c r="J3" s="33"/>
      <c r="K3" s="33"/>
      <c r="L3" s="33"/>
      <c r="M3" s="33"/>
      <c r="N3" s="33" t="s">
        <v>460</v>
      </c>
      <c r="O3" s="62">
        <v>100</v>
      </c>
      <c r="P3" s="63" t="s">
        <v>466</v>
      </c>
      <c r="Q3" s="64">
        <f t="shared" ref="Q3" si="0">IF(LEN(P3)=0,0,IF(LEN(P3)=70,70,FALSE))</f>
        <v>70</v>
      </c>
      <c r="R3" s="65" t="b">
        <f>ISERROR(VLOOKUP(P3,P$1:P2,1,FALSE))</f>
        <v>1</v>
      </c>
      <c r="S3" s="33" t="str">
        <f t="shared" ref="S3" si="1">MID(P3,12,4)</f>
        <v>KGF4</v>
      </c>
      <c r="T3" s="65" t="str">
        <f t="shared" ref="T3" si="2">IF(MID(P3,18,3)="","",IF(MID(P3,18,3)=N3,MID(P3,18,3),"掃錯啦"))</f>
        <v>G2M</v>
      </c>
      <c r="U3" s="35"/>
      <c r="V3" s="35" t="s">
        <v>455</v>
      </c>
      <c r="W3" s="67" t="s">
        <v>456</v>
      </c>
      <c r="X3" s="36" t="s">
        <v>457</v>
      </c>
      <c r="Y3" s="36" t="s">
        <v>457</v>
      </c>
      <c r="Z3" s="36" t="s">
        <v>457</v>
      </c>
      <c r="AA3" s="36" t="s">
        <v>457</v>
      </c>
      <c r="AB3" s="36" t="s">
        <v>457</v>
      </c>
      <c r="AC3" s="36" t="s">
        <v>457</v>
      </c>
      <c r="AD3" s="36" t="s">
        <v>457</v>
      </c>
      <c r="AE3" s="36" t="s">
        <v>457</v>
      </c>
      <c r="AF3" s="36" t="s">
        <v>457</v>
      </c>
      <c r="AG3" s="36" t="s">
        <v>457</v>
      </c>
      <c r="AH3" s="36" t="s">
        <v>457</v>
      </c>
      <c r="AI3" s="36" t="s">
        <v>457</v>
      </c>
      <c r="AJ3" s="36" t="s">
        <v>457</v>
      </c>
      <c r="AK3" s="36" t="s">
        <v>457</v>
      </c>
      <c r="AL3" s="36" t="s">
        <v>457</v>
      </c>
      <c r="AM3" s="36" t="s">
        <v>414</v>
      </c>
      <c r="AN3" s="36" t="s">
        <v>457</v>
      </c>
      <c r="AO3" s="36" t="s">
        <v>457</v>
      </c>
      <c r="AP3" s="36" t="s">
        <v>457</v>
      </c>
      <c r="AQ3" s="36" t="str">
        <f t="shared" ref="AQ3" si="3">IF(AND(X3="ok",Y3="ok",Z3="ok",AA3="ok",AB3="ok",AC3="ok",AD3="ok",AE3="ok",AF3="ok",AG3="ok",AH3="ok",AI3="ok",AJ3="ok",AK3="ok",AL3="ok",AN3="ok",AM3="ok",AO3="ok",AP3="ok"),"Pass","Fail")</f>
        <v>Fail</v>
      </c>
      <c r="AR3" s="35"/>
      <c r="AS3" s="68"/>
    </row>
  </sheetData>
  <mergeCells count="35">
    <mergeCell ref="AO1:AO2"/>
    <mergeCell ref="AP1:AP2"/>
    <mergeCell ref="AQ1:AQ2"/>
    <mergeCell ref="AR1:AR2"/>
    <mergeCell ref="AC1:AF1"/>
    <mergeCell ref="AG1:AK1"/>
    <mergeCell ref="AL1:AL2"/>
    <mergeCell ref="AM1:AM2"/>
    <mergeCell ref="AN1:AN2"/>
    <mergeCell ref="T1:T2"/>
    <mergeCell ref="U1:U2"/>
    <mergeCell ref="V1:V2"/>
    <mergeCell ref="W1:W2"/>
    <mergeCell ref="X1:AA1"/>
    <mergeCell ref="L1:L2"/>
    <mergeCell ref="M1:M2"/>
    <mergeCell ref="AS1:AS2"/>
    <mergeCell ref="N1:N2"/>
    <mergeCell ref="A1:A2"/>
    <mergeCell ref="B1:B2"/>
    <mergeCell ref="C1:C2"/>
    <mergeCell ref="F1:F2"/>
    <mergeCell ref="G1:G2"/>
    <mergeCell ref="AB1:AB2"/>
    <mergeCell ref="O1:O2"/>
    <mergeCell ref="P1:P2"/>
    <mergeCell ref="Q1:Q2"/>
    <mergeCell ref="R1:R2"/>
    <mergeCell ref="S1:S2"/>
    <mergeCell ref="H1:H2"/>
    <mergeCell ref="D1:D2"/>
    <mergeCell ref="I1:I2"/>
    <mergeCell ref="J1:J2"/>
    <mergeCell ref="K1:K2"/>
    <mergeCell ref="E1:E2"/>
  </mergeCells>
  <phoneticPr fontId="1" type="noConversion"/>
  <conditionalFormatting sqref="Q1:Q1048576">
    <cfRule type="containsText" dxfId="25" priority="9108" operator="containsText" text="FALSE">
      <formula>NOT(ISERROR(SEARCH("FALSE",Q1)))</formula>
    </cfRule>
  </conditionalFormatting>
  <conditionalFormatting sqref="W3 X1:AP1048576">
    <cfRule type="containsText" dxfId="24" priority="9107" operator="containsText" text="OK">
      <formula>NOT(ISERROR(SEARCH("OK",W1)))</formula>
    </cfRule>
  </conditionalFormatting>
  <conditionalFormatting sqref="V1:V1048576">
    <cfRule type="containsText" dxfId="23" priority="8581" operator="containsText" text="D-NG">
      <formula>NOT(ISERROR(SEARCH("D-NG",V1)))</formula>
    </cfRule>
    <cfRule type="containsText" dxfId="22" priority="8582" operator="containsText" text="C3">
      <formula>NOT(ISERROR(SEARCH("C3",V1)))</formula>
    </cfRule>
    <cfRule type="containsText" dxfId="21" priority="8584" operator="containsText" text="C">
      <formula>NOT(ISERROR(SEARCH("C",V1)))</formula>
    </cfRule>
    <cfRule type="containsText" dxfId="20" priority="8585" operator="containsText" text="B">
      <formula>NOT(ISERROR(SEARCH("B",V1)))</formula>
    </cfRule>
    <cfRule type="containsText" dxfId="19" priority="8586" operator="containsText" text="A">
      <formula>NOT(ISERROR(SEARCH("A",V1)))</formula>
    </cfRule>
  </conditionalFormatting>
  <conditionalFormatting sqref="V3">
    <cfRule type="containsText" dxfId="18" priority="8276" operator="containsText" text="D-NG">
      <formula>NOT(ISERROR(SEARCH("D-NG",V3)))</formula>
    </cfRule>
    <cfRule type="containsText" dxfId="17" priority="8277" operator="containsText" text="C3">
      <formula>NOT(ISERROR(SEARCH("C3",V3)))</formula>
    </cfRule>
    <cfRule type="containsText" dxfId="16" priority="8278" operator="containsText" text="C-">
      <formula>NOT(ISERROR(SEARCH("C-",V3)))</formula>
    </cfRule>
    <cfRule type="containsText" dxfId="15" priority="8279" operator="containsText" text="C">
      <formula>NOT(ISERROR(SEARCH("C",V3)))</formula>
    </cfRule>
    <cfRule type="containsText" dxfId="14" priority="8280" operator="containsText" text="B">
      <formula>NOT(ISERROR(SEARCH("B",V3)))</formula>
    </cfRule>
    <cfRule type="containsText" dxfId="13" priority="8281" operator="containsText" text="A">
      <formula>NOT(ISERROR(SEARCH("A",V3)))</formula>
    </cfRule>
  </conditionalFormatting>
  <conditionalFormatting sqref="V3">
    <cfRule type="containsText" dxfId="12" priority="8253" operator="containsText" text="D-NG">
      <formula>NOT(ISERROR(SEARCH("D-NG",V3)))</formula>
    </cfRule>
    <cfRule type="containsText" dxfId="11" priority="8254" operator="containsText" text="C3">
      <formula>NOT(ISERROR(SEARCH("C3",V3)))</formula>
    </cfRule>
    <cfRule type="containsText" dxfId="10" priority="8255" operator="containsText" text="C-">
      <formula>NOT(ISERROR(SEARCH("C-",V3)))</formula>
    </cfRule>
    <cfRule type="containsText" dxfId="9" priority="8256" operator="containsText" text="C">
      <formula>NOT(ISERROR(SEARCH("C",V3)))</formula>
    </cfRule>
    <cfRule type="containsText" dxfId="8" priority="8257" operator="containsText" text="A">
      <formula>NOT(ISERROR(SEARCH("A",V3)))</formula>
    </cfRule>
    <cfRule type="containsText" dxfId="7" priority="8258" operator="containsText" text="B">
      <formula>NOT(ISERROR(SEARCH("B",V3)))</formula>
    </cfRule>
  </conditionalFormatting>
  <conditionalFormatting sqref="AQ3">
    <cfRule type="cellIs" dxfId="6" priority="8228" operator="notEqual">
      <formula>"Pass"</formula>
    </cfRule>
  </conditionalFormatting>
  <conditionalFormatting sqref="AQ3">
    <cfRule type="cellIs" dxfId="5" priority="304" operator="equal">
      <formula>"Pass"</formula>
    </cfRule>
  </conditionalFormatting>
  <conditionalFormatting sqref="P1:P1048576">
    <cfRule type="duplicateValues" dxfId="4" priority="9135"/>
  </conditionalFormatting>
  <dataValidations disablePrompts="1" count="1">
    <dataValidation allowBlank="1" showInputMessage="1" sqref="X1"/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P80"/>
  <sheetViews>
    <sheetView zoomScale="70" zoomScaleNormal="70" zoomScalePageLayoutView="70" workbookViewId="0">
      <selection activeCell="F7" sqref="F7"/>
    </sheetView>
  </sheetViews>
  <sheetFormatPr defaultColWidth="8.875" defaultRowHeight="16.5"/>
  <cols>
    <col min="1" max="1" width="4.625" style="55" bestFit="1" customWidth="1"/>
    <col min="2" max="2" width="26.5" style="55" bestFit="1" customWidth="1"/>
    <col min="3" max="3" width="31.5" style="55" customWidth="1"/>
    <col min="4" max="4" width="6.875" style="55" bestFit="1" customWidth="1"/>
    <col min="5" max="5" width="4.625" style="55" bestFit="1" customWidth="1"/>
    <col min="6" max="6" width="22.625" style="55" customWidth="1"/>
    <col min="7" max="7" width="44.125" style="55" customWidth="1"/>
    <col min="8" max="8" width="7.125" style="55" bestFit="1" customWidth="1"/>
    <col min="9" max="9" width="4.625" style="55" customWidth="1"/>
    <col min="10" max="10" width="23.625" style="55" customWidth="1"/>
    <col min="11" max="11" width="27.5" style="55" customWidth="1"/>
    <col min="12" max="12" width="6.875" style="55" bestFit="1" customWidth="1"/>
    <col min="13" max="13" width="6.625" style="32" bestFit="1" customWidth="1"/>
    <col min="14" max="14" width="5.125" style="32" bestFit="1" customWidth="1"/>
    <col min="15" max="16" width="4.875" style="32" bestFit="1" customWidth="1"/>
    <col min="17" max="16384" width="8.875" style="32"/>
  </cols>
  <sheetData>
    <row r="1" spans="1:16">
      <c r="A1" s="25" t="s">
        <v>49</v>
      </c>
      <c r="B1" s="26" t="s">
        <v>50</v>
      </c>
      <c r="C1" s="27" t="s">
        <v>51</v>
      </c>
      <c r="D1" s="28"/>
      <c r="E1" s="29" t="s">
        <v>52</v>
      </c>
      <c r="F1" s="30" t="s">
        <v>53</v>
      </c>
      <c r="G1" s="31" t="s">
        <v>54</v>
      </c>
      <c r="H1" s="28"/>
      <c r="I1" s="29" t="s">
        <v>52</v>
      </c>
      <c r="J1" s="30" t="s">
        <v>53</v>
      </c>
      <c r="K1" s="31" t="s">
        <v>54</v>
      </c>
      <c r="L1" s="28"/>
      <c r="M1" s="118" t="s">
        <v>55</v>
      </c>
      <c r="N1" s="118"/>
    </row>
    <row r="2" spans="1:16">
      <c r="A2" s="33">
        <v>1</v>
      </c>
      <c r="B2" s="34" t="s">
        <v>57</v>
      </c>
      <c r="C2" s="35" t="s">
        <v>58</v>
      </c>
      <c r="D2" s="28" t="s">
        <v>19</v>
      </c>
      <c r="E2" s="33">
        <v>58</v>
      </c>
      <c r="F2" s="36" t="s">
        <v>436</v>
      </c>
      <c r="G2" s="35" t="s">
        <v>59</v>
      </c>
      <c r="H2" s="28" t="s">
        <v>19</v>
      </c>
      <c r="I2" s="33">
        <v>1</v>
      </c>
      <c r="J2" s="36" t="s">
        <v>23</v>
      </c>
      <c r="K2" s="35" t="s">
        <v>60</v>
      </c>
      <c r="L2" s="37" t="s">
        <v>61</v>
      </c>
      <c r="M2" s="38" t="s">
        <v>8</v>
      </c>
      <c r="N2" s="38" t="s">
        <v>62</v>
      </c>
    </row>
    <row r="3" spans="1:16">
      <c r="A3" s="33">
        <v>2</v>
      </c>
      <c r="B3" s="34" t="s">
        <v>63</v>
      </c>
      <c r="C3" s="35" t="s">
        <v>64</v>
      </c>
      <c r="D3" s="39" t="s">
        <v>66</v>
      </c>
      <c r="E3" s="33">
        <v>59</v>
      </c>
      <c r="F3" s="36" t="s">
        <v>67</v>
      </c>
      <c r="G3" s="35" t="s">
        <v>68</v>
      </c>
      <c r="H3" s="28" t="s">
        <v>19</v>
      </c>
      <c r="I3" s="33">
        <v>2</v>
      </c>
      <c r="J3" s="36" t="s">
        <v>69</v>
      </c>
      <c r="K3" s="35" t="s">
        <v>70</v>
      </c>
      <c r="L3" s="28" t="s">
        <v>15</v>
      </c>
      <c r="M3" s="38" t="s">
        <v>561</v>
      </c>
      <c r="N3" s="38" t="s">
        <v>71</v>
      </c>
    </row>
    <row r="4" spans="1:16">
      <c r="A4" s="33">
        <v>3</v>
      </c>
      <c r="B4" s="34" t="s">
        <v>441</v>
      </c>
      <c r="C4" s="35" t="s">
        <v>72</v>
      </c>
      <c r="D4" s="39" t="s">
        <v>65</v>
      </c>
      <c r="E4" s="33">
        <v>60</v>
      </c>
      <c r="F4" s="36" t="s">
        <v>73</v>
      </c>
      <c r="G4" s="35" t="s">
        <v>74</v>
      </c>
      <c r="H4" s="28" t="s">
        <v>14</v>
      </c>
      <c r="I4" s="33">
        <v>3</v>
      </c>
      <c r="J4" s="36" t="s">
        <v>75</v>
      </c>
      <c r="K4" s="35" t="s">
        <v>76</v>
      </c>
      <c r="L4" s="28" t="s">
        <v>15</v>
      </c>
      <c r="M4" s="38" t="s">
        <v>413</v>
      </c>
      <c r="N4" s="38" t="s">
        <v>77</v>
      </c>
    </row>
    <row r="5" spans="1:16">
      <c r="A5" s="33">
        <v>4</v>
      </c>
      <c r="B5" s="34" t="s">
        <v>78</v>
      </c>
      <c r="C5" s="35" t="s">
        <v>79</v>
      </c>
      <c r="D5" s="28" t="s">
        <v>14</v>
      </c>
      <c r="E5" s="33">
        <v>61</v>
      </c>
      <c r="F5" s="36" t="s">
        <v>43</v>
      </c>
      <c r="G5" s="35" t="s">
        <v>80</v>
      </c>
      <c r="H5" s="28" t="s">
        <v>15</v>
      </c>
      <c r="I5" s="33">
        <v>4</v>
      </c>
      <c r="J5" s="36" t="s">
        <v>81</v>
      </c>
      <c r="K5" s="35" t="s">
        <v>82</v>
      </c>
      <c r="L5" s="28" t="s">
        <v>15</v>
      </c>
      <c r="M5" s="38"/>
      <c r="N5" s="38"/>
    </row>
    <row r="6" spans="1:16">
      <c r="A6" s="33">
        <v>5</v>
      </c>
      <c r="B6" s="34" t="s">
        <v>17</v>
      </c>
      <c r="C6" s="35" t="s">
        <v>83</v>
      </c>
      <c r="D6" s="28" t="s">
        <v>14</v>
      </c>
      <c r="E6" s="33">
        <v>62</v>
      </c>
      <c r="F6" s="36" t="s">
        <v>84</v>
      </c>
      <c r="G6" s="35" t="s">
        <v>85</v>
      </c>
      <c r="H6" s="28" t="s">
        <v>14</v>
      </c>
      <c r="I6" s="33">
        <v>5</v>
      </c>
      <c r="J6" s="36" t="s">
        <v>412</v>
      </c>
      <c r="K6" s="35" t="s">
        <v>86</v>
      </c>
      <c r="L6" s="28" t="s">
        <v>14</v>
      </c>
      <c r="M6" s="38"/>
      <c r="N6" s="38"/>
      <c r="O6" s="40"/>
      <c r="P6" s="40"/>
    </row>
    <row r="7" spans="1:16">
      <c r="A7" s="33">
        <v>6</v>
      </c>
      <c r="B7" s="34" t="s">
        <v>435</v>
      </c>
      <c r="C7" s="35" t="s">
        <v>87</v>
      </c>
      <c r="D7" s="28" t="s">
        <v>14</v>
      </c>
      <c r="E7" s="33">
        <v>63</v>
      </c>
      <c r="F7" s="36" t="s">
        <v>88</v>
      </c>
      <c r="G7" s="35" t="s">
        <v>89</v>
      </c>
      <c r="H7" s="28" t="s">
        <v>14</v>
      </c>
      <c r="I7" s="33">
        <v>6</v>
      </c>
      <c r="J7" s="36" t="s">
        <v>21</v>
      </c>
      <c r="K7" s="35" t="s">
        <v>90</v>
      </c>
      <c r="L7" s="28" t="s">
        <v>15</v>
      </c>
      <c r="M7" s="41"/>
      <c r="N7" s="41"/>
      <c r="O7" s="40"/>
      <c r="P7" s="40"/>
    </row>
    <row r="8" spans="1:16">
      <c r="A8" s="33">
        <v>7</v>
      </c>
      <c r="B8" s="34" t="s">
        <v>91</v>
      </c>
      <c r="C8" s="35" t="s">
        <v>92</v>
      </c>
      <c r="D8" s="28" t="s">
        <v>14</v>
      </c>
      <c r="E8" s="33">
        <v>64</v>
      </c>
      <c r="F8" s="36" t="s">
        <v>41</v>
      </c>
      <c r="G8" s="35" t="s">
        <v>93</v>
      </c>
      <c r="H8" s="28" t="s">
        <v>15</v>
      </c>
      <c r="I8" s="33">
        <v>7</v>
      </c>
      <c r="J8" s="36" t="s">
        <v>392</v>
      </c>
      <c r="K8" s="35" t="s">
        <v>94</v>
      </c>
      <c r="L8" s="28" t="s">
        <v>15</v>
      </c>
      <c r="M8" s="119" t="s">
        <v>56</v>
      </c>
      <c r="N8" s="120"/>
      <c r="O8" s="40"/>
      <c r="P8" s="40"/>
    </row>
    <row r="9" spans="1:16">
      <c r="A9" s="33">
        <v>8</v>
      </c>
      <c r="B9" s="34" t="s">
        <v>95</v>
      </c>
      <c r="C9" s="35" t="s">
        <v>96</v>
      </c>
      <c r="D9" s="28" t="s">
        <v>14</v>
      </c>
      <c r="E9" s="33">
        <v>65</v>
      </c>
      <c r="F9" s="36" t="s">
        <v>97</v>
      </c>
      <c r="G9" s="35" t="s">
        <v>98</v>
      </c>
      <c r="H9" s="28" t="s">
        <v>15</v>
      </c>
      <c r="I9" s="33">
        <v>8</v>
      </c>
      <c r="J9" s="36" t="s">
        <v>48</v>
      </c>
      <c r="K9" s="35" t="s">
        <v>99</v>
      </c>
      <c r="L9" s="28" t="s">
        <v>15</v>
      </c>
      <c r="M9" s="38" t="s">
        <v>8</v>
      </c>
      <c r="N9" s="38" t="s">
        <v>62</v>
      </c>
      <c r="O9" s="40"/>
      <c r="P9" s="40"/>
    </row>
    <row r="10" spans="1:16">
      <c r="A10" s="33">
        <v>9</v>
      </c>
      <c r="B10" s="34" t="s">
        <v>100</v>
      </c>
      <c r="C10" s="35" t="s">
        <v>101</v>
      </c>
      <c r="D10" s="28" t="s">
        <v>14</v>
      </c>
      <c r="E10" s="33">
        <v>66</v>
      </c>
      <c r="F10" s="36" t="s">
        <v>102</v>
      </c>
      <c r="G10" s="35" t="s">
        <v>103</v>
      </c>
      <c r="H10" s="37" t="s">
        <v>61</v>
      </c>
      <c r="I10" s="33">
        <v>9</v>
      </c>
      <c r="J10" s="36" t="s">
        <v>45</v>
      </c>
      <c r="K10" s="35" t="s">
        <v>104</v>
      </c>
      <c r="L10" s="37" t="s">
        <v>61</v>
      </c>
      <c r="M10" s="38" t="s">
        <v>432</v>
      </c>
      <c r="N10" s="38" t="s">
        <v>77</v>
      </c>
      <c r="O10" s="40"/>
      <c r="P10" s="40"/>
    </row>
    <row r="11" spans="1:16">
      <c r="A11" s="33">
        <v>10</v>
      </c>
      <c r="B11" s="34" t="s">
        <v>105</v>
      </c>
      <c r="C11" s="35" t="s">
        <v>106</v>
      </c>
      <c r="D11" s="28" t="s">
        <v>14</v>
      </c>
      <c r="E11" s="33">
        <v>67</v>
      </c>
      <c r="F11" s="36" t="s">
        <v>107</v>
      </c>
      <c r="G11" s="35" t="s">
        <v>108</v>
      </c>
      <c r="H11" s="37" t="s">
        <v>61</v>
      </c>
      <c r="I11" s="33">
        <v>10</v>
      </c>
      <c r="J11" s="36" t="s">
        <v>458</v>
      </c>
      <c r="K11" s="35" t="s">
        <v>109</v>
      </c>
      <c r="L11" s="39" t="s">
        <v>110</v>
      </c>
      <c r="M11" s="38" t="s">
        <v>406</v>
      </c>
      <c r="N11" s="38" t="s">
        <v>71</v>
      </c>
      <c r="O11" s="40"/>
      <c r="P11" s="40"/>
    </row>
    <row r="12" spans="1:16">
      <c r="A12" s="33">
        <v>11</v>
      </c>
      <c r="B12" s="34" t="s">
        <v>111</v>
      </c>
      <c r="C12" s="35" t="s">
        <v>112</v>
      </c>
      <c r="D12" s="37" t="s">
        <v>61</v>
      </c>
      <c r="E12" s="33">
        <v>68</v>
      </c>
      <c r="F12" s="36" t="s">
        <v>113</v>
      </c>
      <c r="G12" s="35" t="s">
        <v>114</v>
      </c>
      <c r="H12" s="37" t="s">
        <v>61</v>
      </c>
      <c r="I12" s="33">
        <v>11</v>
      </c>
      <c r="J12" s="36" t="s">
        <v>115</v>
      </c>
      <c r="K12" s="35" t="s">
        <v>116</v>
      </c>
      <c r="L12" s="28" t="s">
        <v>36</v>
      </c>
      <c r="M12" s="33" t="s">
        <v>467</v>
      </c>
      <c r="N12" s="38" t="s">
        <v>71</v>
      </c>
      <c r="O12" s="40"/>
      <c r="P12" s="40"/>
    </row>
    <row r="13" spans="1:16">
      <c r="A13" s="33">
        <v>12</v>
      </c>
      <c r="B13" s="34" t="s">
        <v>473</v>
      </c>
      <c r="C13" s="35" t="s">
        <v>117</v>
      </c>
      <c r="D13" s="37" t="s">
        <v>61</v>
      </c>
      <c r="E13" s="33">
        <v>69</v>
      </c>
      <c r="F13" s="36" t="s">
        <v>471</v>
      </c>
      <c r="G13" s="35" t="s">
        <v>118</v>
      </c>
      <c r="H13" s="37" t="s">
        <v>61</v>
      </c>
      <c r="I13" s="33">
        <v>12</v>
      </c>
      <c r="J13" s="36" t="s">
        <v>119</v>
      </c>
      <c r="K13" s="35" t="s">
        <v>120</v>
      </c>
      <c r="L13" s="28" t="s">
        <v>36</v>
      </c>
      <c r="M13" s="38"/>
      <c r="N13" s="38"/>
      <c r="O13" s="40"/>
      <c r="P13" s="40"/>
    </row>
    <row r="14" spans="1:16">
      <c r="A14" s="33">
        <v>13</v>
      </c>
      <c r="B14" s="34" t="s">
        <v>121</v>
      </c>
      <c r="C14" s="35" t="s">
        <v>122</v>
      </c>
      <c r="D14" s="28" t="s">
        <v>19</v>
      </c>
      <c r="E14" s="33">
        <v>70</v>
      </c>
      <c r="F14" s="36" t="s">
        <v>474</v>
      </c>
      <c r="G14" s="35" t="s">
        <v>123</v>
      </c>
      <c r="H14" s="39" t="s">
        <v>66</v>
      </c>
      <c r="I14" s="33">
        <v>13</v>
      </c>
      <c r="J14" s="36" t="s">
        <v>124</v>
      </c>
      <c r="K14" s="35" t="s">
        <v>125</v>
      </c>
      <c r="L14" s="28" t="s">
        <v>36</v>
      </c>
      <c r="M14" s="38"/>
      <c r="N14" s="38"/>
      <c r="O14" s="40"/>
      <c r="P14" s="40"/>
    </row>
    <row r="15" spans="1:16">
      <c r="A15" s="33">
        <v>14</v>
      </c>
      <c r="B15" s="34" t="s">
        <v>126</v>
      </c>
      <c r="C15" s="35" t="s">
        <v>127</v>
      </c>
      <c r="D15" s="37" t="s">
        <v>61</v>
      </c>
      <c r="E15" s="33">
        <v>71</v>
      </c>
      <c r="F15" s="36" t="s">
        <v>465</v>
      </c>
      <c r="G15" s="35" t="s">
        <v>128</v>
      </c>
      <c r="H15" s="39" t="s">
        <v>66</v>
      </c>
      <c r="I15" s="33">
        <v>14</v>
      </c>
      <c r="J15" s="36" t="s">
        <v>129</v>
      </c>
      <c r="K15" s="35" t="s">
        <v>130</v>
      </c>
      <c r="L15" s="28"/>
      <c r="M15" s="42"/>
      <c r="N15" s="43"/>
      <c r="O15" s="43"/>
      <c r="P15" s="43"/>
    </row>
    <row r="16" spans="1:16">
      <c r="A16" s="33">
        <v>15</v>
      </c>
      <c r="B16" s="34" t="s">
        <v>131</v>
      </c>
      <c r="C16" s="35" t="s">
        <v>132</v>
      </c>
      <c r="D16" s="37" t="s">
        <v>61</v>
      </c>
      <c r="E16" s="33">
        <v>72</v>
      </c>
      <c r="F16" s="36" t="s">
        <v>411</v>
      </c>
      <c r="G16" s="35" t="s">
        <v>133</v>
      </c>
      <c r="H16" s="28" t="s">
        <v>19</v>
      </c>
      <c r="I16" s="33">
        <v>15</v>
      </c>
      <c r="J16" s="36" t="s">
        <v>134</v>
      </c>
      <c r="K16" s="35" t="s">
        <v>135</v>
      </c>
      <c r="L16" s="28" t="s">
        <v>36</v>
      </c>
      <c r="M16" s="44" t="s">
        <v>136</v>
      </c>
      <c r="N16" s="38"/>
      <c r="O16" s="38"/>
      <c r="P16" s="38"/>
    </row>
    <row r="17" spans="1:16">
      <c r="A17" s="33">
        <v>16</v>
      </c>
      <c r="B17" s="34" t="s">
        <v>137</v>
      </c>
      <c r="C17" s="35" t="s">
        <v>138</v>
      </c>
      <c r="D17" s="37" t="s">
        <v>61</v>
      </c>
      <c r="E17" s="33">
        <v>73</v>
      </c>
      <c r="F17" s="36" t="s">
        <v>139</v>
      </c>
      <c r="G17" s="35" t="s">
        <v>140</v>
      </c>
      <c r="H17" s="28"/>
      <c r="I17" s="33">
        <v>16</v>
      </c>
      <c r="J17" s="36" t="s">
        <v>141</v>
      </c>
      <c r="K17" s="35" t="s">
        <v>142</v>
      </c>
      <c r="L17" s="37" t="s">
        <v>61</v>
      </c>
      <c r="M17" s="44" t="s">
        <v>143</v>
      </c>
      <c r="N17" s="38"/>
      <c r="O17" s="38"/>
      <c r="P17" s="38"/>
    </row>
    <row r="18" spans="1:16">
      <c r="A18" s="33">
        <v>17</v>
      </c>
      <c r="B18" s="34" t="s">
        <v>144</v>
      </c>
      <c r="C18" s="35" t="s">
        <v>145</v>
      </c>
      <c r="D18" s="37" t="s">
        <v>61</v>
      </c>
      <c r="E18" s="33">
        <v>74</v>
      </c>
      <c r="F18" s="36" t="s">
        <v>146</v>
      </c>
      <c r="G18" s="35" t="s">
        <v>147</v>
      </c>
      <c r="H18" s="28"/>
      <c r="I18" s="33">
        <v>17</v>
      </c>
      <c r="J18" s="36" t="s">
        <v>148</v>
      </c>
      <c r="K18" s="35" t="s">
        <v>149</v>
      </c>
      <c r="L18" s="37" t="s">
        <v>61</v>
      </c>
      <c r="M18" s="44" t="s">
        <v>150</v>
      </c>
      <c r="N18" s="38"/>
      <c r="O18" s="38"/>
      <c r="P18" s="38"/>
    </row>
    <row r="19" spans="1:16">
      <c r="A19" s="33">
        <v>18</v>
      </c>
      <c r="B19" s="34" t="s">
        <v>391</v>
      </c>
      <c r="C19" s="35" t="s">
        <v>151</v>
      </c>
      <c r="D19" s="37" t="s">
        <v>61</v>
      </c>
      <c r="E19" s="33">
        <v>75</v>
      </c>
      <c r="F19" s="36" t="s">
        <v>152</v>
      </c>
      <c r="G19" s="35" t="s">
        <v>153</v>
      </c>
      <c r="H19" s="28"/>
      <c r="I19" s="33">
        <v>18</v>
      </c>
      <c r="J19" s="36" t="s">
        <v>22</v>
      </c>
      <c r="K19" s="35" t="s">
        <v>154</v>
      </c>
      <c r="L19" s="37" t="s">
        <v>61</v>
      </c>
      <c r="M19" s="45"/>
      <c r="N19" s="46"/>
      <c r="O19" s="46"/>
      <c r="P19" s="46"/>
    </row>
    <row r="20" spans="1:16">
      <c r="A20" s="33">
        <v>19</v>
      </c>
      <c r="B20" s="34" t="s">
        <v>155</v>
      </c>
      <c r="C20" s="35" t="s">
        <v>156</v>
      </c>
      <c r="D20" s="28"/>
      <c r="E20" s="33">
        <v>76</v>
      </c>
      <c r="F20" s="36" t="s">
        <v>157</v>
      </c>
      <c r="G20" s="35" t="s">
        <v>158</v>
      </c>
      <c r="H20" s="28"/>
      <c r="I20" s="33">
        <v>19</v>
      </c>
      <c r="J20" s="36" t="s">
        <v>159</v>
      </c>
      <c r="K20" s="35" t="s">
        <v>160</v>
      </c>
      <c r="L20" s="28" t="s">
        <v>36</v>
      </c>
      <c r="M20" s="40"/>
      <c r="N20" s="40"/>
      <c r="O20" s="40"/>
      <c r="P20" s="40"/>
    </row>
    <row r="21" spans="1:16">
      <c r="A21" s="33">
        <v>20</v>
      </c>
      <c r="B21" s="34" t="s">
        <v>161</v>
      </c>
      <c r="C21" s="35" t="s">
        <v>162</v>
      </c>
      <c r="D21" s="28"/>
      <c r="E21" s="33">
        <v>77</v>
      </c>
      <c r="F21" s="36" t="s">
        <v>163</v>
      </c>
      <c r="G21" s="35" t="s">
        <v>164</v>
      </c>
      <c r="H21" s="28" t="s">
        <v>19</v>
      </c>
      <c r="I21" s="33">
        <v>20</v>
      </c>
      <c r="J21" s="36" t="s">
        <v>165</v>
      </c>
      <c r="K21" s="35" t="s">
        <v>166</v>
      </c>
      <c r="L21" s="28" t="s">
        <v>36</v>
      </c>
      <c r="M21" s="40"/>
      <c r="N21" s="40"/>
      <c r="O21" s="40"/>
      <c r="P21" s="40"/>
    </row>
    <row r="22" spans="1:16">
      <c r="A22" s="33">
        <v>21</v>
      </c>
      <c r="B22" s="34" t="s">
        <v>438</v>
      </c>
      <c r="C22" s="35" t="s">
        <v>167</v>
      </c>
      <c r="D22" s="28"/>
      <c r="E22" s="33">
        <v>78</v>
      </c>
      <c r="F22" s="36" t="s">
        <v>168</v>
      </c>
      <c r="G22" s="35" t="s">
        <v>169</v>
      </c>
      <c r="H22" s="28" t="s">
        <v>19</v>
      </c>
      <c r="I22" s="33">
        <v>21</v>
      </c>
      <c r="J22" s="36" t="s">
        <v>170</v>
      </c>
      <c r="K22" s="35" t="s">
        <v>171</v>
      </c>
      <c r="L22" s="28" t="s">
        <v>36</v>
      </c>
      <c r="M22" s="40"/>
      <c r="N22" s="40"/>
      <c r="O22" s="40"/>
      <c r="P22" s="40"/>
    </row>
    <row r="23" spans="1:16">
      <c r="A23" s="33">
        <v>22</v>
      </c>
      <c r="B23" s="34" t="s">
        <v>172</v>
      </c>
      <c r="C23" s="35" t="s">
        <v>173</v>
      </c>
      <c r="D23" s="28"/>
      <c r="E23" s="33">
        <v>79</v>
      </c>
      <c r="F23" s="36" t="s">
        <v>472</v>
      </c>
      <c r="G23" s="35" t="s">
        <v>174</v>
      </c>
      <c r="H23" s="28" t="s">
        <v>19</v>
      </c>
      <c r="I23" s="33">
        <v>22</v>
      </c>
      <c r="J23" s="36" t="s">
        <v>175</v>
      </c>
      <c r="K23" s="35" t="s">
        <v>176</v>
      </c>
      <c r="L23" s="28" t="s">
        <v>36</v>
      </c>
      <c r="M23" s="40"/>
      <c r="N23" s="40"/>
      <c r="O23" s="40"/>
      <c r="P23" s="40"/>
    </row>
    <row r="24" spans="1:16">
      <c r="A24" s="33">
        <v>23</v>
      </c>
      <c r="B24" s="34" t="s">
        <v>177</v>
      </c>
      <c r="C24" s="35" t="s">
        <v>178</v>
      </c>
      <c r="D24" s="28"/>
      <c r="E24" s="33">
        <v>80</v>
      </c>
      <c r="F24" s="36" t="s">
        <v>179</v>
      </c>
      <c r="G24" s="35" t="s">
        <v>180</v>
      </c>
      <c r="H24" s="28" t="s">
        <v>19</v>
      </c>
      <c r="I24" s="33">
        <v>23</v>
      </c>
      <c r="J24" s="36" t="s">
        <v>476</v>
      </c>
      <c r="K24" s="35" t="s">
        <v>181</v>
      </c>
      <c r="L24" s="28" t="s">
        <v>36</v>
      </c>
      <c r="M24" s="40"/>
      <c r="N24" s="40"/>
      <c r="O24" s="40"/>
      <c r="P24" s="40"/>
    </row>
    <row r="25" spans="1:16">
      <c r="A25" s="33">
        <v>24</v>
      </c>
      <c r="B25" s="34" t="s">
        <v>182</v>
      </c>
      <c r="C25" s="35" t="s">
        <v>183</v>
      </c>
      <c r="D25" s="28"/>
      <c r="E25" s="33">
        <v>81</v>
      </c>
      <c r="F25" s="36" t="s">
        <v>184</v>
      </c>
      <c r="G25" s="35" t="s">
        <v>185</v>
      </c>
      <c r="H25" s="28" t="s">
        <v>19</v>
      </c>
      <c r="I25" s="33">
        <v>24</v>
      </c>
      <c r="J25" s="36" t="s">
        <v>186</v>
      </c>
      <c r="K25" s="35" t="s">
        <v>187</v>
      </c>
      <c r="L25" s="28" t="s">
        <v>19</v>
      </c>
      <c r="M25" s="40"/>
      <c r="N25" s="40"/>
      <c r="O25" s="40"/>
      <c r="P25" s="40"/>
    </row>
    <row r="26" spans="1:16">
      <c r="A26" s="33">
        <v>25</v>
      </c>
      <c r="B26" s="34" t="s">
        <v>188</v>
      </c>
      <c r="C26" s="35" t="s">
        <v>189</v>
      </c>
      <c r="D26" s="28"/>
      <c r="E26" s="33">
        <v>82</v>
      </c>
      <c r="F26" s="36" t="s">
        <v>190</v>
      </c>
      <c r="G26" s="35" t="s">
        <v>191</v>
      </c>
      <c r="H26" s="28" t="s">
        <v>19</v>
      </c>
      <c r="I26" s="33">
        <v>25</v>
      </c>
      <c r="J26" s="36" t="s">
        <v>18</v>
      </c>
      <c r="K26" s="35" t="s">
        <v>192</v>
      </c>
      <c r="L26" s="37" t="s">
        <v>61</v>
      </c>
      <c r="M26" s="40"/>
      <c r="N26" s="40"/>
      <c r="O26" s="40"/>
      <c r="P26" s="40"/>
    </row>
    <row r="27" spans="1:16">
      <c r="A27" s="33">
        <v>26</v>
      </c>
      <c r="B27" s="34" t="s">
        <v>193</v>
      </c>
      <c r="C27" s="35" t="s">
        <v>194</v>
      </c>
      <c r="D27" s="37"/>
      <c r="E27" s="33">
        <v>83</v>
      </c>
      <c r="F27" s="36" t="s">
        <v>195</v>
      </c>
      <c r="G27" s="35" t="s">
        <v>196</v>
      </c>
      <c r="H27" s="28"/>
      <c r="I27" s="33">
        <v>26</v>
      </c>
      <c r="J27" s="36" t="s">
        <v>197</v>
      </c>
      <c r="K27" s="35" t="s">
        <v>198</v>
      </c>
      <c r="L27" s="28" t="s">
        <v>36</v>
      </c>
      <c r="M27" s="40"/>
      <c r="N27" s="40"/>
      <c r="O27" s="40"/>
      <c r="P27" s="40"/>
    </row>
    <row r="28" spans="1:16">
      <c r="A28" s="33">
        <v>27</v>
      </c>
      <c r="B28" s="34" t="s">
        <v>199</v>
      </c>
      <c r="C28" s="35" t="s">
        <v>200</v>
      </c>
      <c r="D28" s="28"/>
      <c r="E28" s="33">
        <v>84</v>
      </c>
      <c r="F28" s="36" t="s">
        <v>201</v>
      </c>
      <c r="G28" s="35" t="s">
        <v>202</v>
      </c>
      <c r="H28" s="28" t="s">
        <v>19</v>
      </c>
      <c r="I28" s="33">
        <v>27</v>
      </c>
      <c r="J28" s="36" t="s">
        <v>203</v>
      </c>
      <c r="K28" s="35" t="s">
        <v>204</v>
      </c>
      <c r="L28" s="37" t="s">
        <v>61</v>
      </c>
      <c r="M28" s="40"/>
      <c r="N28" s="40"/>
      <c r="O28" s="40"/>
      <c r="P28" s="40"/>
    </row>
    <row r="29" spans="1:16">
      <c r="A29" s="33">
        <v>28</v>
      </c>
      <c r="B29" s="34" t="s">
        <v>205</v>
      </c>
      <c r="C29" s="35" t="s">
        <v>206</v>
      </c>
      <c r="D29" s="28"/>
      <c r="E29" s="33">
        <v>85</v>
      </c>
      <c r="F29" s="36" t="s">
        <v>207</v>
      </c>
      <c r="G29" s="35" t="s">
        <v>208</v>
      </c>
      <c r="H29" s="28" t="s">
        <v>19</v>
      </c>
      <c r="I29" s="33">
        <v>28</v>
      </c>
      <c r="J29" s="36" t="s">
        <v>209</v>
      </c>
      <c r="K29" s="35" t="s">
        <v>210</v>
      </c>
      <c r="L29" s="37" t="s">
        <v>61</v>
      </c>
      <c r="M29" s="40"/>
      <c r="N29" s="40"/>
      <c r="O29" s="40"/>
      <c r="P29" s="40"/>
    </row>
    <row r="30" spans="1:16">
      <c r="A30" s="33">
        <v>29</v>
      </c>
      <c r="B30" s="34" t="s">
        <v>211</v>
      </c>
      <c r="C30" s="35" t="s">
        <v>212</v>
      </c>
      <c r="D30" s="37" t="s">
        <v>61</v>
      </c>
      <c r="E30" s="33">
        <v>86</v>
      </c>
      <c r="F30" s="36" t="s">
        <v>39</v>
      </c>
      <c r="G30" s="35" t="s">
        <v>213</v>
      </c>
      <c r="H30" s="28" t="s">
        <v>19</v>
      </c>
      <c r="I30" s="33">
        <v>29</v>
      </c>
      <c r="J30" s="36" t="s">
        <v>214</v>
      </c>
      <c r="K30" s="35" t="s">
        <v>215</v>
      </c>
      <c r="L30" s="37" t="s">
        <v>61</v>
      </c>
      <c r="M30" s="40"/>
      <c r="N30" s="40"/>
      <c r="O30" s="40"/>
      <c r="P30" s="40"/>
    </row>
    <row r="31" spans="1:16">
      <c r="A31" s="33">
        <v>30</v>
      </c>
      <c r="B31" s="34" t="s">
        <v>216</v>
      </c>
      <c r="C31" s="35" t="s">
        <v>217</v>
      </c>
      <c r="D31" s="28" t="s">
        <v>19</v>
      </c>
      <c r="E31" s="33">
        <v>87</v>
      </c>
      <c r="F31" s="36" t="s">
        <v>46</v>
      </c>
      <c r="G31" s="35" t="s">
        <v>218</v>
      </c>
      <c r="H31" s="28" t="s">
        <v>19</v>
      </c>
      <c r="I31" s="33">
        <v>30</v>
      </c>
      <c r="J31" s="36" t="s">
        <v>42</v>
      </c>
      <c r="K31" s="35" t="s">
        <v>219</v>
      </c>
      <c r="L31" s="28" t="s">
        <v>36</v>
      </c>
      <c r="M31" s="40"/>
      <c r="N31" s="40"/>
      <c r="O31" s="40"/>
      <c r="P31" s="40"/>
    </row>
    <row r="32" spans="1:16">
      <c r="A32" s="33">
        <v>31</v>
      </c>
      <c r="B32" s="34" t="s">
        <v>220</v>
      </c>
      <c r="C32" s="35" t="s">
        <v>221</v>
      </c>
      <c r="D32" s="28" t="s">
        <v>19</v>
      </c>
      <c r="E32" s="33">
        <v>88</v>
      </c>
      <c r="F32" s="36" t="s">
        <v>437</v>
      </c>
      <c r="G32" s="35" t="s">
        <v>222</v>
      </c>
      <c r="H32" s="28" t="s">
        <v>19</v>
      </c>
      <c r="I32" s="33">
        <v>31</v>
      </c>
      <c r="J32" s="36" t="s">
        <v>223</v>
      </c>
      <c r="K32" s="35" t="s">
        <v>224</v>
      </c>
      <c r="L32" s="28" t="s">
        <v>36</v>
      </c>
      <c r="M32" s="40"/>
      <c r="N32" s="40"/>
      <c r="O32" s="40"/>
      <c r="P32" s="40"/>
    </row>
    <row r="33" spans="1:16">
      <c r="A33" s="33">
        <v>32</v>
      </c>
      <c r="B33" s="34" t="s">
        <v>434</v>
      </c>
      <c r="C33" s="35" t="s">
        <v>225</v>
      </c>
      <c r="D33" s="37" t="s">
        <v>61</v>
      </c>
      <c r="E33" s="33">
        <v>89</v>
      </c>
      <c r="F33" s="36" t="s">
        <v>226</v>
      </c>
      <c r="G33" s="35" t="s">
        <v>227</v>
      </c>
      <c r="H33" s="28" t="s">
        <v>19</v>
      </c>
      <c r="I33" s="33">
        <v>32</v>
      </c>
      <c r="J33" s="36" t="s">
        <v>16</v>
      </c>
      <c r="K33" s="35" t="s">
        <v>228</v>
      </c>
      <c r="L33" s="28" t="s">
        <v>36</v>
      </c>
      <c r="M33" s="40"/>
      <c r="N33" s="40"/>
      <c r="O33" s="40"/>
      <c r="P33" s="40"/>
    </row>
    <row r="34" spans="1:16">
      <c r="A34" s="33">
        <v>33</v>
      </c>
      <c r="B34" s="34" t="s">
        <v>229</v>
      </c>
      <c r="C34" s="35" t="s">
        <v>230</v>
      </c>
      <c r="D34" s="28" t="s">
        <v>19</v>
      </c>
      <c r="E34" s="33">
        <v>90</v>
      </c>
      <c r="F34" s="36" t="s">
        <v>231</v>
      </c>
      <c r="G34" s="35" t="s">
        <v>232</v>
      </c>
      <c r="H34" s="28" t="s">
        <v>19</v>
      </c>
      <c r="I34" s="33">
        <v>33</v>
      </c>
      <c r="J34" s="36" t="s">
        <v>233</v>
      </c>
      <c r="K34" s="35" t="s">
        <v>234</v>
      </c>
      <c r="L34" s="28" t="s">
        <v>36</v>
      </c>
      <c r="M34" s="40"/>
      <c r="N34" s="40"/>
      <c r="O34" s="40"/>
      <c r="P34" s="40"/>
    </row>
    <row r="35" spans="1:16">
      <c r="A35" s="33">
        <v>34</v>
      </c>
      <c r="B35" s="34" t="s">
        <v>235</v>
      </c>
      <c r="C35" s="35" t="s">
        <v>236</v>
      </c>
      <c r="D35" s="28" t="s">
        <v>19</v>
      </c>
      <c r="E35" s="33">
        <v>91</v>
      </c>
      <c r="F35" s="36" t="s">
        <v>237</v>
      </c>
      <c r="G35" s="35" t="s">
        <v>238</v>
      </c>
      <c r="H35" s="28"/>
      <c r="I35" s="33">
        <v>34</v>
      </c>
      <c r="J35" s="36" t="s">
        <v>239</v>
      </c>
      <c r="K35" s="35" t="s">
        <v>240</v>
      </c>
      <c r="L35" s="28" t="s">
        <v>36</v>
      </c>
      <c r="M35" s="40"/>
      <c r="N35" s="40"/>
      <c r="O35" s="40"/>
      <c r="P35" s="40"/>
    </row>
    <row r="36" spans="1:16">
      <c r="A36" s="33">
        <v>35</v>
      </c>
      <c r="B36" s="34" t="s">
        <v>241</v>
      </c>
      <c r="C36" s="35" t="s">
        <v>242</v>
      </c>
      <c r="D36" s="28" t="s">
        <v>19</v>
      </c>
      <c r="E36" s="33">
        <v>92</v>
      </c>
      <c r="F36" s="36" t="s">
        <v>243</v>
      </c>
      <c r="G36" s="35" t="s">
        <v>244</v>
      </c>
      <c r="H36" s="37" t="s">
        <v>61</v>
      </c>
      <c r="I36" s="33">
        <v>35</v>
      </c>
      <c r="J36" s="36" t="s">
        <v>245</v>
      </c>
      <c r="K36" s="35" t="s">
        <v>246</v>
      </c>
      <c r="L36" s="37" t="s">
        <v>61</v>
      </c>
      <c r="M36" s="40"/>
      <c r="N36" s="40"/>
      <c r="O36" s="40"/>
      <c r="P36" s="40"/>
    </row>
    <row r="37" spans="1:16">
      <c r="A37" s="33">
        <v>36</v>
      </c>
      <c r="B37" s="34" t="s">
        <v>247</v>
      </c>
      <c r="C37" s="35" t="s">
        <v>248</v>
      </c>
      <c r="D37" s="28" t="s">
        <v>19</v>
      </c>
      <c r="E37" s="33">
        <v>93</v>
      </c>
      <c r="F37" s="36" t="s">
        <v>249</v>
      </c>
      <c r="G37" s="35" t="s">
        <v>250</v>
      </c>
      <c r="H37" s="28"/>
      <c r="I37" s="33">
        <v>36</v>
      </c>
      <c r="J37" s="36" t="s">
        <v>251</v>
      </c>
      <c r="K37" s="35" t="s">
        <v>252</v>
      </c>
      <c r="L37" s="37" t="s">
        <v>61</v>
      </c>
      <c r="M37" s="40"/>
      <c r="N37" s="40"/>
      <c r="O37" s="40"/>
      <c r="P37" s="40"/>
    </row>
    <row r="38" spans="1:16">
      <c r="A38" s="33">
        <v>37</v>
      </c>
      <c r="B38" s="34" t="s">
        <v>253</v>
      </c>
      <c r="C38" s="35" t="s">
        <v>254</v>
      </c>
      <c r="D38" s="28" t="s">
        <v>19</v>
      </c>
      <c r="E38" s="33">
        <v>94</v>
      </c>
      <c r="F38" s="36" t="s">
        <v>399</v>
      </c>
      <c r="G38" s="35" t="s">
        <v>255</v>
      </c>
      <c r="H38" s="28" t="s">
        <v>19</v>
      </c>
      <c r="I38" s="33">
        <v>37</v>
      </c>
      <c r="J38" s="36" t="s">
        <v>40</v>
      </c>
      <c r="K38" s="35" t="s">
        <v>256</v>
      </c>
      <c r="L38" s="28" t="s">
        <v>36</v>
      </c>
      <c r="M38" s="40"/>
      <c r="N38" s="40"/>
      <c r="O38" s="40"/>
      <c r="P38" s="40"/>
    </row>
    <row r="39" spans="1:16">
      <c r="A39" s="33">
        <v>38</v>
      </c>
      <c r="B39" s="34" t="s">
        <v>257</v>
      </c>
      <c r="C39" s="35" t="s">
        <v>258</v>
      </c>
      <c r="D39" s="28"/>
      <c r="E39" s="33">
        <v>95</v>
      </c>
      <c r="F39" s="36" t="s">
        <v>433</v>
      </c>
      <c r="G39" s="35" t="s">
        <v>259</v>
      </c>
      <c r="H39" s="28"/>
      <c r="I39" s="33">
        <v>38</v>
      </c>
      <c r="J39" s="36" t="s">
        <v>260</v>
      </c>
      <c r="K39" s="35" t="s">
        <v>261</v>
      </c>
      <c r="L39" s="28" t="s">
        <v>36</v>
      </c>
      <c r="M39" s="40"/>
      <c r="N39" s="40"/>
      <c r="O39" s="40"/>
      <c r="P39" s="40"/>
    </row>
    <row r="40" spans="1:16">
      <c r="A40" s="33">
        <v>39</v>
      </c>
      <c r="B40" s="34" t="s">
        <v>262</v>
      </c>
      <c r="C40" s="35" t="s">
        <v>263</v>
      </c>
      <c r="D40" s="28"/>
      <c r="E40" s="33">
        <v>96</v>
      </c>
      <c r="F40" s="36" t="s">
        <v>475</v>
      </c>
      <c r="G40" s="35" t="s">
        <v>264</v>
      </c>
      <c r="H40" s="28"/>
      <c r="I40" s="33">
        <v>39</v>
      </c>
      <c r="J40" s="36" t="s">
        <v>265</v>
      </c>
      <c r="K40" s="35" t="s">
        <v>266</v>
      </c>
      <c r="L40" s="37" t="s">
        <v>61</v>
      </c>
      <c r="M40" s="40"/>
      <c r="N40" s="40"/>
      <c r="O40" s="40"/>
      <c r="P40" s="40"/>
    </row>
    <row r="41" spans="1:16">
      <c r="A41" s="33">
        <v>40</v>
      </c>
      <c r="B41" s="34" t="s">
        <v>267</v>
      </c>
      <c r="C41" s="35" t="s">
        <v>268</v>
      </c>
      <c r="D41" s="28"/>
      <c r="E41" s="33">
        <v>97</v>
      </c>
      <c r="F41" s="36" t="s">
        <v>269</v>
      </c>
      <c r="G41" s="35" t="s">
        <v>270</v>
      </c>
      <c r="H41" s="28"/>
      <c r="I41" s="33">
        <v>40</v>
      </c>
      <c r="J41" s="36" t="s">
        <v>271</v>
      </c>
      <c r="K41" s="35" t="s">
        <v>272</v>
      </c>
      <c r="L41" s="37" t="s">
        <v>61</v>
      </c>
      <c r="M41" s="40"/>
      <c r="N41" s="40"/>
      <c r="O41" s="40"/>
      <c r="P41" s="40"/>
    </row>
    <row r="42" spans="1:16">
      <c r="A42" s="33">
        <v>41</v>
      </c>
      <c r="B42" s="34" t="s">
        <v>273</v>
      </c>
      <c r="C42" s="47" t="s">
        <v>464</v>
      </c>
      <c r="D42" s="28"/>
      <c r="E42" s="33">
        <v>98</v>
      </c>
      <c r="F42" s="36" t="s">
        <v>274</v>
      </c>
      <c r="G42" s="35" t="s">
        <v>275</v>
      </c>
      <c r="H42" s="28"/>
      <c r="I42" s="33">
        <v>41</v>
      </c>
      <c r="J42" s="36" t="s">
        <v>276</v>
      </c>
      <c r="K42" s="35" t="s">
        <v>277</v>
      </c>
      <c r="L42" s="28"/>
      <c r="M42" s="40"/>
      <c r="N42" s="40"/>
      <c r="O42" s="40"/>
      <c r="P42" s="40"/>
    </row>
    <row r="43" spans="1:16">
      <c r="A43" s="33">
        <v>42</v>
      </c>
      <c r="B43" s="34" t="s">
        <v>403</v>
      </c>
      <c r="C43" s="35" t="s">
        <v>278</v>
      </c>
      <c r="D43" s="28" t="s">
        <v>19</v>
      </c>
      <c r="E43" s="33">
        <v>99</v>
      </c>
      <c r="F43" s="36" t="s">
        <v>279</v>
      </c>
      <c r="G43" s="35" t="s">
        <v>280</v>
      </c>
      <c r="H43" s="28" t="s">
        <v>19</v>
      </c>
      <c r="I43" s="33">
        <v>42</v>
      </c>
      <c r="J43" s="36" t="s">
        <v>281</v>
      </c>
      <c r="K43" s="35" t="s">
        <v>282</v>
      </c>
      <c r="L43" s="28"/>
      <c r="M43" s="40"/>
      <c r="N43" s="40"/>
      <c r="O43" s="40"/>
      <c r="P43" s="40"/>
    </row>
    <row r="44" spans="1:16">
      <c r="A44" s="33">
        <v>43</v>
      </c>
      <c r="B44" s="34" t="s">
        <v>283</v>
      </c>
      <c r="C44" s="35" t="s">
        <v>284</v>
      </c>
      <c r="D44" s="28" t="s">
        <v>19</v>
      </c>
      <c r="E44" s="33">
        <v>100</v>
      </c>
      <c r="F44" s="36" t="s">
        <v>285</v>
      </c>
      <c r="G44" s="35" t="s">
        <v>286</v>
      </c>
      <c r="H44" s="37" t="s">
        <v>61</v>
      </c>
      <c r="I44" s="33">
        <v>43</v>
      </c>
      <c r="J44" s="36" t="s">
        <v>287</v>
      </c>
      <c r="K44" s="35" t="s">
        <v>288</v>
      </c>
      <c r="L44" s="28"/>
      <c r="M44" s="40"/>
      <c r="N44" s="40"/>
      <c r="O44" s="40"/>
      <c r="P44" s="40"/>
    </row>
    <row r="45" spans="1:16">
      <c r="A45" s="33">
        <v>44</v>
      </c>
      <c r="B45" s="34" t="s">
        <v>398</v>
      </c>
      <c r="C45" s="35" t="s">
        <v>289</v>
      </c>
      <c r="D45" s="39" t="s">
        <v>66</v>
      </c>
      <c r="E45" s="33">
        <v>101</v>
      </c>
      <c r="F45" s="36" t="s">
        <v>44</v>
      </c>
      <c r="G45" s="35" t="s">
        <v>290</v>
      </c>
      <c r="H45" s="37" t="s">
        <v>61</v>
      </c>
      <c r="I45" s="33">
        <v>44</v>
      </c>
      <c r="J45" s="36" t="s">
        <v>291</v>
      </c>
      <c r="K45" s="35" t="s">
        <v>292</v>
      </c>
      <c r="L45" s="28"/>
      <c r="M45" s="40"/>
      <c r="N45" s="40"/>
      <c r="O45" s="40"/>
      <c r="P45" s="40"/>
    </row>
    <row r="46" spans="1:16">
      <c r="A46" s="33">
        <v>45</v>
      </c>
      <c r="B46" s="34" t="s">
        <v>404</v>
      </c>
      <c r="C46" s="35" t="s">
        <v>293</v>
      </c>
      <c r="D46" s="28" t="s">
        <v>19</v>
      </c>
      <c r="E46" s="33">
        <v>102</v>
      </c>
      <c r="F46" s="36" t="s">
        <v>294</v>
      </c>
      <c r="G46" s="35" t="s">
        <v>295</v>
      </c>
      <c r="H46" s="28"/>
      <c r="I46" s="33">
        <v>45</v>
      </c>
      <c r="J46" s="36" t="s">
        <v>296</v>
      </c>
      <c r="K46" s="35" t="s">
        <v>297</v>
      </c>
      <c r="L46" s="37" t="s">
        <v>61</v>
      </c>
      <c r="M46" s="40"/>
      <c r="N46" s="40"/>
      <c r="O46" s="40"/>
      <c r="P46" s="40"/>
    </row>
    <row r="47" spans="1:16">
      <c r="A47" s="33">
        <v>46</v>
      </c>
      <c r="B47" s="34" t="s">
        <v>407</v>
      </c>
      <c r="C47" s="35" t="s">
        <v>298</v>
      </c>
      <c r="D47" s="28" t="s">
        <v>19</v>
      </c>
      <c r="E47" s="33">
        <v>103</v>
      </c>
      <c r="F47" s="36" t="s">
        <v>18</v>
      </c>
      <c r="G47" s="35" t="s">
        <v>192</v>
      </c>
      <c r="H47" s="37" t="s">
        <v>61</v>
      </c>
      <c r="I47" s="33">
        <v>46</v>
      </c>
      <c r="J47" s="36" t="s">
        <v>299</v>
      </c>
      <c r="K47" s="35" t="s">
        <v>300</v>
      </c>
      <c r="L47" s="28" t="s">
        <v>36</v>
      </c>
      <c r="M47" s="40"/>
      <c r="N47" s="40"/>
      <c r="O47" s="40"/>
      <c r="P47" s="40"/>
    </row>
    <row r="48" spans="1:16">
      <c r="A48" s="33">
        <v>47</v>
      </c>
      <c r="B48" s="34" t="s">
        <v>401</v>
      </c>
      <c r="C48" s="35" t="s">
        <v>301</v>
      </c>
      <c r="D48" s="28" t="s">
        <v>19</v>
      </c>
      <c r="E48" s="33">
        <v>104</v>
      </c>
      <c r="F48" s="36" t="s">
        <v>42</v>
      </c>
      <c r="G48" s="35" t="s">
        <v>219</v>
      </c>
      <c r="H48" s="28" t="s">
        <v>36</v>
      </c>
      <c r="I48" s="33">
        <v>47</v>
      </c>
      <c r="J48" s="36" t="s">
        <v>302</v>
      </c>
      <c r="K48" s="35" t="s">
        <v>303</v>
      </c>
      <c r="L48" s="28" t="s">
        <v>36</v>
      </c>
      <c r="M48" s="40"/>
      <c r="N48" s="40"/>
      <c r="O48" s="40"/>
      <c r="P48" s="40"/>
    </row>
    <row r="49" spans="1:16">
      <c r="A49" s="33">
        <v>48</v>
      </c>
      <c r="B49" s="34" t="s">
        <v>304</v>
      </c>
      <c r="C49" s="35" t="s">
        <v>305</v>
      </c>
      <c r="D49" s="28" t="s">
        <v>19</v>
      </c>
      <c r="E49" s="33">
        <v>105</v>
      </c>
      <c r="F49" s="36" t="s">
        <v>306</v>
      </c>
      <c r="G49" s="35" t="s">
        <v>307</v>
      </c>
      <c r="H49" s="28"/>
      <c r="I49" s="33">
        <v>48</v>
      </c>
      <c r="J49" s="36" t="s">
        <v>308</v>
      </c>
      <c r="K49" s="35" t="s">
        <v>309</v>
      </c>
      <c r="L49" s="28" t="s">
        <v>36</v>
      </c>
      <c r="M49" s="40"/>
      <c r="N49" s="40"/>
      <c r="O49" s="40"/>
      <c r="P49" s="40"/>
    </row>
    <row r="50" spans="1:16">
      <c r="A50" s="33">
        <v>49</v>
      </c>
      <c r="B50" s="36" t="s">
        <v>310</v>
      </c>
      <c r="C50" s="35" t="s">
        <v>311</v>
      </c>
      <c r="D50" s="37" t="s">
        <v>61</v>
      </c>
      <c r="E50" s="33">
        <v>106</v>
      </c>
      <c r="F50" s="36" t="s">
        <v>312</v>
      </c>
      <c r="G50" s="35" t="s">
        <v>313</v>
      </c>
      <c r="H50" s="28"/>
      <c r="I50" s="33">
        <v>49</v>
      </c>
      <c r="J50" s="36" t="s">
        <v>314</v>
      </c>
      <c r="K50" s="35" t="s">
        <v>315</v>
      </c>
      <c r="L50" s="28" t="s">
        <v>36</v>
      </c>
      <c r="M50" s="40"/>
      <c r="N50" s="40"/>
      <c r="O50" s="40"/>
      <c r="P50" s="40"/>
    </row>
    <row r="51" spans="1:16">
      <c r="A51" s="33">
        <v>50</v>
      </c>
      <c r="B51" s="34" t="s">
        <v>462</v>
      </c>
      <c r="C51" s="35" t="s">
        <v>118</v>
      </c>
      <c r="D51" s="37" t="s">
        <v>61</v>
      </c>
      <c r="E51" s="33">
        <v>107</v>
      </c>
      <c r="F51" s="36" t="s">
        <v>470</v>
      </c>
      <c r="G51" s="35" t="s">
        <v>316</v>
      </c>
      <c r="H51" s="28"/>
      <c r="I51" s="33">
        <v>50</v>
      </c>
      <c r="J51" s="36" t="s">
        <v>317</v>
      </c>
      <c r="K51" s="35" t="s">
        <v>318</v>
      </c>
      <c r="L51" s="28" t="s">
        <v>36</v>
      </c>
      <c r="M51" s="40"/>
      <c r="N51" s="40"/>
      <c r="O51" s="40"/>
      <c r="P51" s="40"/>
    </row>
    <row r="52" spans="1:16">
      <c r="A52" s="33">
        <v>51</v>
      </c>
      <c r="B52" s="34" t="s">
        <v>319</v>
      </c>
      <c r="C52" s="35" t="s">
        <v>320</v>
      </c>
      <c r="D52" s="37" t="s">
        <v>61</v>
      </c>
      <c r="E52" s="33">
        <v>108</v>
      </c>
      <c r="F52" s="36" t="s">
        <v>463</v>
      </c>
      <c r="G52" s="35" t="s">
        <v>321</v>
      </c>
      <c r="H52" s="28"/>
      <c r="I52" s="33">
        <v>51</v>
      </c>
      <c r="J52" s="36" t="s">
        <v>322</v>
      </c>
      <c r="K52" s="35" t="s">
        <v>323</v>
      </c>
      <c r="L52" s="28" t="s">
        <v>36</v>
      </c>
      <c r="M52" s="40"/>
      <c r="N52" s="40"/>
      <c r="O52" s="40"/>
      <c r="P52" s="40"/>
    </row>
    <row r="53" spans="1:16">
      <c r="A53" s="33">
        <v>52</v>
      </c>
      <c r="B53" s="34" t="s">
        <v>324</v>
      </c>
      <c r="C53" s="35" t="s">
        <v>325</v>
      </c>
      <c r="D53" s="28" t="s">
        <v>19</v>
      </c>
      <c r="E53" s="33">
        <v>109</v>
      </c>
      <c r="F53" s="36" t="s">
        <v>326</v>
      </c>
      <c r="G53" s="35"/>
      <c r="H53" s="28"/>
      <c r="I53" s="33">
        <v>52</v>
      </c>
      <c r="J53" s="36" t="s">
        <v>327</v>
      </c>
      <c r="K53" s="35" t="s">
        <v>328</v>
      </c>
      <c r="L53" s="28" t="s">
        <v>36</v>
      </c>
      <c r="M53" s="40"/>
      <c r="N53" s="40"/>
      <c r="O53" s="40"/>
      <c r="P53" s="40"/>
    </row>
    <row r="54" spans="1:16">
      <c r="A54" s="33">
        <v>53</v>
      </c>
      <c r="B54" s="34" t="s">
        <v>395</v>
      </c>
      <c r="C54" s="35" t="s">
        <v>329</v>
      </c>
      <c r="D54" s="39" t="s">
        <v>66</v>
      </c>
      <c r="E54" s="33">
        <v>110</v>
      </c>
      <c r="F54" s="36" t="s">
        <v>330</v>
      </c>
      <c r="G54" s="35" t="s">
        <v>331</v>
      </c>
      <c r="H54" s="37" t="s">
        <v>61</v>
      </c>
      <c r="I54" s="33">
        <v>53</v>
      </c>
      <c r="J54" s="36" t="s">
        <v>332</v>
      </c>
      <c r="K54" s="35" t="s">
        <v>333</v>
      </c>
      <c r="L54" s="28" t="s">
        <v>36</v>
      </c>
      <c r="M54" s="40"/>
      <c r="N54" s="40"/>
      <c r="O54" s="40"/>
      <c r="P54" s="40"/>
    </row>
    <row r="55" spans="1:16">
      <c r="A55" s="33">
        <v>54</v>
      </c>
      <c r="B55" s="34" t="s">
        <v>334</v>
      </c>
      <c r="C55" s="35" t="s">
        <v>335</v>
      </c>
      <c r="D55" s="28" t="s">
        <v>19</v>
      </c>
      <c r="E55" s="33">
        <v>111</v>
      </c>
      <c r="F55" s="36" t="s">
        <v>336</v>
      </c>
      <c r="G55" s="35" t="s">
        <v>337</v>
      </c>
      <c r="H55" s="28"/>
      <c r="I55" s="33">
        <v>54</v>
      </c>
      <c r="J55" s="36" t="s">
        <v>338</v>
      </c>
      <c r="K55" s="35" t="s">
        <v>339</v>
      </c>
      <c r="L55" s="28" t="s">
        <v>36</v>
      </c>
      <c r="M55" s="40"/>
      <c r="N55" s="40"/>
      <c r="O55" s="40"/>
      <c r="P55" s="40"/>
    </row>
    <row r="56" spans="1:16">
      <c r="A56" s="33">
        <v>55</v>
      </c>
      <c r="B56" s="34" t="s">
        <v>340</v>
      </c>
      <c r="C56" s="35" t="s">
        <v>341</v>
      </c>
      <c r="D56" s="37" t="s">
        <v>61</v>
      </c>
      <c r="E56" s="33">
        <v>112</v>
      </c>
      <c r="F56" s="36" t="s">
        <v>342</v>
      </c>
      <c r="G56" s="35" t="s">
        <v>343</v>
      </c>
      <c r="H56" s="28"/>
      <c r="I56" s="33">
        <v>55</v>
      </c>
      <c r="J56" s="36" t="s">
        <v>344</v>
      </c>
      <c r="K56" s="35"/>
      <c r="L56" s="28" t="s">
        <v>36</v>
      </c>
      <c r="M56" s="40"/>
      <c r="N56" s="40"/>
      <c r="O56" s="40"/>
      <c r="P56" s="40"/>
    </row>
    <row r="57" spans="1:16">
      <c r="A57" s="33">
        <v>56</v>
      </c>
      <c r="B57" s="34" t="s">
        <v>345</v>
      </c>
      <c r="C57" s="35" t="s">
        <v>346</v>
      </c>
      <c r="D57" s="28" t="s">
        <v>19</v>
      </c>
      <c r="E57" s="33">
        <v>113</v>
      </c>
      <c r="F57" s="36" t="s">
        <v>347</v>
      </c>
      <c r="G57" s="35" t="s">
        <v>348</v>
      </c>
      <c r="H57" s="28"/>
      <c r="I57" s="33">
        <v>56</v>
      </c>
      <c r="J57" s="36" t="s">
        <v>442</v>
      </c>
      <c r="K57" s="35" t="s">
        <v>349</v>
      </c>
      <c r="L57" s="28" t="s">
        <v>20</v>
      </c>
      <c r="M57" s="40"/>
      <c r="N57" s="40"/>
      <c r="O57" s="40"/>
      <c r="P57" s="40"/>
    </row>
    <row r="58" spans="1:16">
      <c r="A58" s="33">
        <v>57</v>
      </c>
      <c r="B58" s="34" t="s">
        <v>396</v>
      </c>
      <c r="C58" s="35" t="s">
        <v>341</v>
      </c>
      <c r="D58" s="37" t="s">
        <v>61</v>
      </c>
      <c r="E58" s="33">
        <v>114</v>
      </c>
      <c r="F58" s="36" t="s">
        <v>469</v>
      </c>
      <c r="G58" s="35" t="s">
        <v>350</v>
      </c>
      <c r="H58" s="39" t="s">
        <v>66</v>
      </c>
      <c r="I58" s="33">
        <v>57</v>
      </c>
      <c r="J58" s="36" t="s">
        <v>351</v>
      </c>
      <c r="K58" s="35"/>
      <c r="L58" s="28" t="s">
        <v>36</v>
      </c>
      <c r="M58" s="40"/>
      <c r="N58" s="40"/>
      <c r="O58" s="40"/>
      <c r="P58" s="40"/>
    </row>
    <row r="59" spans="1:16">
      <c r="A59" s="33">
        <v>58</v>
      </c>
      <c r="B59" s="36" t="s">
        <v>410</v>
      </c>
      <c r="C59" s="35" t="s">
        <v>353</v>
      </c>
      <c r="D59" s="28" t="s">
        <v>19</v>
      </c>
      <c r="E59" s="33">
        <v>115</v>
      </c>
      <c r="F59" s="36" t="s">
        <v>354</v>
      </c>
      <c r="G59" s="35" t="s">
        <v>355</v>
      </c>
      <c r="H59" s="37" t="s">
        <v>61</v>
      </c>
      <c r="I59" s="33">
        <v>58</v>
      </c>
      <c r="J59" s="36" t="s">
        <v>356</v>
      </c>
      <c r="K59" s="36" t="s">
        <v>357</v>
      </c>
      <c r="L59" s="28" t="s">
        <v>36</v>
      </c>
      <c r="M59" s="40"/>
      <c r="N59" s="40"/>
      <c r="O59" s="40"/>
      <c r="P59" s="40"/>
    </row>
    <row r="60" spans="1:16">
      <c r="A60" s="33">
        <v>59</v>
      </c>
      <c r="B60" s="48" t="s">
        <v>468</v>
      </c>
      <c r="C60" s="35" t="s">
        <v>358</v>
      </c>
      <c r="D60" s="37" t="s">
        <v>61</v>
      </c>
      <c r="E60" s="33">
        <v>116</v>
      </c>
      <c r="F60" s="36" t="s">
        <v>402</v>
      </c>
      <c r="G60" s="35" t="s">
        <v>359</v>
      </c>
      <c r="H60" s="37" t="s">
        <v>393</v>
      </c>
      <c r="I60" s="33">
        <v>59</v>
      </c>
      <c r="J60" s="48" t="s">
        <v>360</v>
      </c>
      <c r="K60" s="49"/>
      <c r="L60" s="37" t="s">
        <v>61</v>
      </c>
      <c r="M60" s="40"/>
      <c r="N60" s="40"/>
      <c r="O60" s="40"/>
      <c r="P60" s="40"/>
    </row>
    <row r="61" spans="1:16">
      <c r="A61" s="33">
        <v>60</v>
      </c>
      <c r="B61" s="48" t="s">
        <v>439</v>
      </c>
      <c r="C61" s="35" t="s">
        <v>440</v>
      </c>
      <c r="D61" s="28"/>
      <c r="E61" s="33">
        <v>117</v>
      </c>
      <c r="F61" s="36" t="s">
        <v>37</v>
      </c>
      <c r="G61" s="35" t="s">
        <v>361</v>
      </c>
      <c r="H61" s="28" t="s">
        <v>19</v>
      </c>
      <c r="I61" s="28"/>
      <c r="J61" s="48" t="s">
        <v>362</v>
      </c>
      <c r="K61" s="50" t="s">
        <v>363</v>
      </c>
      <c r="L61" s="28"/>
      <c r="M61" s="40"/>
      <c r="N61" s="40"/>
      <c r="O61" s="40"/>
      <c r="P61" s="40"/>
    </row>
    <row r="62" spans="1:16">
      <c r="A62" s="51"/>
      <c r="B62" s="52"/>
      <c r="C62" s="52"/>
      <c r="D62" s="28"/>
      <c r="E62" s="33">
        <v>118</v>
      </c>
      <c r="F62" s="36" t="s">
        <v>364</v>
      </c>
      <c r="G62" s="35" t="s">
        <v>365</v>
      </c>
      <c r="H62" s="28" t="s">
        <v>19</v>
      </c>
      <c r="I62" s="51"/>
      <c r="J62" s="52"/>
      <c r="K62" s="52"/>
      <c r="L62" s="28"/>
      <c r="M62" s="40"/>
      <c r="N62" s="40"/>
      <c r="O62" s="40"/>
      <c r="P62" s="40"/>
    </row>
    <row r="63" spans="1:16">
      <c r="A63" s="51"/>
      <c r="B63" s="53"/>
      <c r="C63" s="52"/>
      <c r="D63" s="28"/>
      <c r="E63" s="33">
        <v>119</v>
      </c>
      <c r="F63" s="36" t="s">
        <v>366</v>
      </c>
      <c r="G63" s="35" t="s">
        <v>367</v>
      </c>
      <c r="H63" s="28" t="s">
        <v>19</v>
      </c>
      <c r="I63" s="51"/>
      <c r="J63" s="52"/>
      <c r="K63" s="52"/>
      <c r="L63" s="28"/>
      <c r="M63" s="40"/>
      <c r="N63" s="40"/>
      <c r="O63" s="40"/>
      <c r="P63" s="40"/>
    </row>
    <row r="64" spans="1:16">
      <c r="A64" s="51"/>
      <c r="B64" s="52"/>
      <c r="C64" s="52"/>
      <c r="D64" s="28"/>
      <c r="E64" s="33">
        <v>120</v>
      </c>
      <c r="F64" s="36" t="s">
        <v>368</v>
      </c>
      <c r="G64" s="35" t="s">
        <v>369</v>
      </c>
      <c r="H64" s="28" t="s">
        <v>19</v>
      </c>
      <c r="I64" s="51"/>
      <c r="J64" s="52"/>
      <c r="K64" s="52"/>
      <c r="L64" s="28"/>
      <c r="M64" s="40"/>
      <c r="N64" s="40"/>
      <c r="O64" s="40"/>
      <c r="P64" s="40"/>
    </row>
    <row r="65" spans="1:16">
      <c r="A65" s="51"/>
      <c r="B65" s="52"/>
      <c r="C65" s="52"/>
      <c r="D65" s="28"/>
      <c r="E65" s="33">
        <v>121</v>
      </c>
      <c r="F65" s="36" t="s">
        <v>409</v>
      </c>
      <c r="G65" s="35" t="s">
        <v>370</v>
      </c>
      <c r="H65" s="28" t="s">
        <v>19</v>
      </c>
      <c r="I65" s="51"/>
      <c r="J65" s="52"/>
      <c r="K65" s="52"/>
      <c r="L65" s="28"/>
      <c r="M65" s="40"/>
      <c r="N65" s="40"/>
      <c r="O65" s="40"/>
      <c r="P65" s="40"/>
    </row>
    <row r="66" spans="1:16">
      <c r="A66" s="51"/>
      <c r="B66" s="52"/>
      <c r="C66" s="52"/>
      <c r="D66" s="28"/>
      <c r="E66" s="33">
        <v>122</v>
      </c>
      <c r="F66" s="36" t="s">
        <v>371</v>
      </c>
      <c r="G66" s="35" t="s">
        <v>372</v>
      </c>
      <c r="H66" s="28" t="s">
        <v>19</v>
      </c>
      <c r="I66" s="51"/>
      <c r="J66" s="52"/>
      <c r="K66" s="52"/>
      <c r="L66" s="28"/>
      <c r="M66" s="40"/>
      <c r="N66" s="40"/>
      <c r="O66" s="40"/>
      <c r="P66" s="40"/>
    </row>
    <row r="67" spans="1:16">
      <c r="A67" s="51"/>
      <c r="B67" s="52"/>
      <c r="C67" s="52"/>
      <c r="D67" s="28"/>
      <c r="E67" s="33">
        <v>123</v>
      </c>
      <c r="F67" s="36" t="s">
        <v>373</v>
      </c>
      <c r="G67" s="35" t="s">
        <v>374</v>
      </c>
      <c r="H67" s="28" t="s">
        <v>19</v>
      </c>
      <c r="I67" s="51"/>
      <c r="J67" s="52"/>
      <c r="K67" s="52"/>
      <c r="L67" s="28"/>
      <c r="M67" s="40"/>
      <c r="N67" s="40"/>
      <c r="O67" s="40"/>
      <c r="P67" s="40"/>
    </row>
    <row r="68" spans="1:16">
      <c r="A68" s="51"/>
      <c r="B68" s="52"/>
      <c r="C68" s="52"/>
      <c r="D68" s="28"/>
      <c r="E68" s="33">
        <v>124</v>
      </c>
      <c r="F68" s="36" t="s">
        <v>13</v>
      </c>
      <c r="G68" s="35" t="s">
        <v>375</v>
      </c>
      <c r="H68" s="28" t="s">
        <v>19</v>
      </c>
      <c r="I68" s="51"/>
      <c r="J68" s="52"/>
      <c r="K68" s="52"/>
      <c r="L68" s="28"/>
      <c r="M68" s="40"/>
      <c r="N68" s="40"/>
      <c r="O68" s="40"/>
      <c r="P68" s="40"/>
    </row>
    <row r="69" spans="1:16">
      <c r="A69" s="51"/>
      <c r="B69" s="52"/>
      <c r="C69" s="52"/>
      <c r="D69" s="28"/>
      <c r="E69" s="33">
        <v>125</v>
      </c>
      <c r="F69" s="36" t="s">
        <v>400</v>
      </c>
      <c r="G69" s="35" t="s">
        <v>376</v>
      </c>
      <c r="H69" s="54" t="s">
        <v>394</v>
      </c>
      <c r="I69" s="51"/>
      <c r="J69" s="52"/>
      <c r="K69" s="52"/>
      <c r="L69" s="28"/>
      <c r="M69" s="40"/>
      <c r="N69" s="40"/>
      <c r="O69" s="40"/>
      <c r="P69" s="40"/>
    </row>
    <row r="70" spans="1:16">
      <c r="A70" s="51"/>
      <c r="B70" s="52"/>
      <c r="C70" s="52"/>
      <c r="D70" s="28"/>
      <c r="E70" s="33">
        <v>126</v>
      </c>
      <c r="F70" s="36" t="s">
        <v>377</v>
      </c>
      <c r="G70" s="35"/>
      <c r="H70" s="28" t="s">
        <v>19</v>
      </c>
      <c r="I70" s="51"/>
      <c r="J70" s="52"/>
      <c r="K70" s="52"/>
      <c r="L70" s="28"/>
      <c r="M70" s="40"/>
      <c r="N70" s="40"/>
      <c r="O70" s="40"/>
      <c r="P70" s="40"/>
    </row>
    <row r="71" spans="1:16">
      <c r="A71" s="51"/>
      <c r="B71" s="52"/>
      <c r="C71" s="52"/>
      <c r="D71" s="28"/>
      <c r="E71" s="33">
        <v>127</v>
      </c>
      <c r="F71" s="36" t="s">
        <v>352</v>
      </c>
      <c r="G71" s="35" t="s">
        <v>378</v>
      </c>
      <c r="H71" s="28" t="s">
        <v>19</v>
      </c>
      <c r="I71" s="51"/>
      <c r="J71" s="52"/>
      <c r="K71" s="52"/>
      <c r="L71" s="28"/>
      <c r="M71" s="40"/>
      <c r="N71" s="40"/>
      <c r="O71" s="40"/>
      <c r="P71" s="40"/>
    </row>
    <row r="72" spans="1:16">
      <c r="A72" s="51"/>
      <c r="B72" s="52"/>
      <c r="C72" s="52"/>
      <c r="D72" s="28"/>
      <c r="E72" s="33">
        <v>128</v>
      </c>
      <c r="F72" s="36" t="s">
        <v>379</v>
      </c>
      <c r="G72" s="35"/>
      <c r="H72" s="28" t="s">
        <v>19</v>
      </c>
      <c r="I72" s="51"/>
      <c r="J72" s="52"/>
      <c r="K72" s="52"/>
      <c r="L72" s="28"/>
      <c r="M72" s="40"/>
      <c r="N72" s="40"/>
      <c r="O72" s="40"/>
      <c r="P72" s="40"/>
    </row>
    <row r="73" spans="1:16">
      <c r="A73" s="51"/>
      <c r="B73" s="52"/>
      <c r="C73" s="52"/>
      <c r="D73" s="28"/>
      <c r="E73" s="33">
        <v>129</v>
      </c>
      <c r="F73" s="36" t="s">
        <v>397</v>
      </c>
      <c r="G73" s="35" t="s">
        <v>380</v>
      </c>
      <c r="H73" s="28" t="s">
        <v>19</v>
      </c>
      <c r="I73" s="51"/>
      <c r="J73" s="52"/>
      <c r="K73" s="52"/>
      <c r="L73" s="28"/>
      <c r="M73" s="40"/>
      <c r="N73" s="40"/>
      <c r="O73" s="40"/>
      <c r="P73" s="40"/>
    </row>
    <row r="74" spans="1:16">
      <c r="A74" s="51"/>
      <c r="B74" s="52"/>
      <c r="C74" s="52"/>
      <c r="D74" s="28"/>
      <c r="E74" s="33">
        <v>130</v>
      </c>
      <c r="F74" s="36" t="s">
        <v>47</v>
      </c>
      <c r="G74" s="35" t="s">
        <v>381</v>
      </c>
      <c r="H74" s="28" t="s">
        <v>19</v>
      </c>
      <c r="I74" s="52"/>
      <c r="J74" s="52"/>
      <c r="K74" s="52"/>
      <c r="M74" s="40"/>
      <c r="N74" s="40"/>
      <c r="O74" s="40"/>
      <c r="P74" s="40"/>
    </row>
    <row r="75" spans="1:16">
      <c r="A75" s="51"/>
      <c r="B75" s="52"/>
      <c r="C75" s="52"/>
      <c r="D75" s="28"/>
      <c r="E75" s="33">
        <v>131</v>
      </c>
      <c r="F75" s="36" t="s">
        <v>382</v>
      </c>
      <c r="G75" s="35" t="s">
        <v>383</v>
      </c>
      <c r="H75" s="28" t="s">
        <v>19</v>
      </c>
      <c r="I75" s="56"/>
      <c r="J75" s="56"/>
      <c r="K75" s="56"/>
      <c r="M75" s="40"/>
      <c r="N75" s="40"/>
      <c r="O75" s="40"/>
      <c r="P75" s="40"/>
    </row>
    <row r="76" spans="1:16">
      <c r="A76" s="51"/>
      <c r="B76" s="52"/>
      <c r="C76" s="52"/>
      <c r="D76" s="28"/>
      <c r="E76" s="33">
        <v>132</v>
      </c>
      <c r="F76" s="36" t="s">
        <v>384</v>
      </c>
      <c r="G76" s="35" t="s">
        <v>385</v>
      </c>
      <c r="H76" s="37" t="s">
        <v>61</v>
      </c>
      <c r="I76" s="56"/>
      <c r="J76" s="56"/>
      <c r="K76" s="56"/>
      <c r="M76" s="40"/>
      <c r="N76" s="40"/>
      <c r="O76" s="40"/>
      <c r="P76" s="40"/>
    </row>
    <row r="77" spans="1:16">
      <c r="A77" s="51"/>
      <c r="B77" s="52"/>
      <c r="C77" s="52"/>
      <c r="D77" s="28"/>
      <c r="E77" s="33">
        <v>133</v>
      </c>
      <c r="F77" s="36" t="s">
        <v>38</v>
      </c>
      <c r="G77" s="35" t="s">
        <v>386</v>
      </c>
      <c r="H77" s="28" t="s">
        <v>19</v>
      </c>
      <c r="I77" s="56"/>
      <c r="J77" s="56"/>
      <c r="K77" s="56"/>
      <c r="M77" s="40"/>
      <c r="N77" s="40"/>
      <c r="O77" s="40"/>
      <c r="P77" s="57"/>
    </row>
    <row r="78" spans="1:16">
      <c r="A78" s="52"/>
      <c r="B78" s="52"/>
      <c r="C78" s="52"/>
      <c r="D78" s="58"/>
      <c r="E78" s="33">
        <v>134</v>
      </c>
      <c r="F78" s="36" t="s">
        <v>387</v>
      </c>
      <c r="G78" s="35" t="s">
        <v>388</v>
      </c>
      <c r="H78" s="37" t="s">
        <v>61</v>
      </c>
      <c r="I78" s="56"/>
      <c r="J78" s="56"/>
      <c r="K78" s="56"/>
      <c r="M78" s="59"/>
      <c r="N78" s="59"/>
      <c r="O78" s="59"/>
      <c r="P78" s="57"/>
    </row>
    <row r="79" spans="1:16">
      <c r="A79" s="52"/>
      <c r="B79" s="52"/>
      <c r="C79" s="52"/>
      <c r="E79" s="33">
        <v>135</v>
      </c>
      <c r="F79" s="36" t="s">
        <v>389</v>
      </c>
      <c r="G79" s="35" t="s">
        <v>390</v>
      </c>
      <c r="H79" s="37" t="s">
        <v>61</v>
      </c>
      <c r="I79" s="56"/>
      <c r="J79" s="56"/>
      <c r="K79" s="56"/>
      <c r="M79" s="59"/>
      <c r="N79" s="59"/>
      <c r="O79" s="59"/>
      <c r="P79" s="59"/>
    </row>
    <row r="80" spans="1:16">
      <c r="F80" s="36" t="s">
        <v>617</v>
      </c>
      <c r="G80" s="35" t="s">
        <v>618</v>
      </c>
    </row>
  </sheetData>
  <mergeCells count="2">
    <mergeCell ref="M1:N1"/>
    <mergeCell ref="M8:N8"/>
  </mergeCells>
  <phoneticPr fontId="1" type="noConversion"/>
  <conditionalFormatting sqref="P77">
    <cfRule type="duplicateValues" dxfId="3" priority="4"/>
  </conditionalFormatting>
  <conditionalFormatting sqref="P77">
    <cfRule type="duplicateValues" dxfId="2" priority="3"/>
  </conditionalFormatting>
  <conditionalFormatting sqref="P78">
    <cfRule type="duplicateValues" dxfId="1" priority="2"/>
  </conditionalFormatting>
  <conditionalFormatting sqref="P78">
    <cfRule type="duplicateValues" dxfId="0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GIS</vt:lpstr>
      <vt:lpstr>LG</vt:lpstr>
      <vt:lpstr>不良中英對比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2019-04-19T21:03:50Z</dcterms:modified>
</cp:coreProperties>
</file>