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\OneDrive\Desktop\"/>
    </mc:Choice>
  </mc:AlternateContent>
  <xr:revisionPtr revIDLastSave="0" documentId="8_{C58D58E1-D9CC-4901-9CA1-7605C3CF543A}" xr6:coauthVersionLast="47" xr6:coauthVersionMax="47" xr10:uidLastSave="{00000000-0000-0000-0000-000000000000}"/>
  <bookViews>
    <workbookView xWindow="3760" yWindow="1020" windowWidth="14400" windowHeight="7810" xr2:uid="{1373C71D-8B09-4A4B-8A34-FA42F096A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P37" i="1"/>
  <c r="P36" i="1"/>
  <c r="P35" i="1"/>
  <c r="P34" i="1"/>
  <c r="P33" i="1"/>
  <c r="O37" i="1"/>
  <c r="O36" i="1"/>
  <c r="O35" i="1"/>
  <c r="O34" i="1"/>
  <c r="O33" i="1"/>
  <c r="M37" i="1"/>
  <c r="M36" i="1"/>
  <c r="M35" i="1"/>
  <c r="M34" i="1"/>
  <c r="M33" i="1"/>
  <c r="L37" i="1"/>
  <c r="L36" i="1"/>
  <c r="L35" i="1"/>
  <c r="L34" i="1"/>
  <c r="L33" i="1"/>
  <c r="G37" i="1"/>
  <c r="G36" i="1"/>
  <c r="G35" i="1"/>
  <c r="G34" i="1"/>
  <c r="G33" i="1"/>
  <c r="F37" i="1"/>
  <c r="F36" i="1"/>
  <c r="F35" i="1"/>
  <c r="F34" i="1"/>
  <c r="F33" i="1"/>
  <c r="E37" i="1"/>
  <c r="E36" i="1"/>
  <c r="E35" i="1"/>
  <c r="E34" i="1"/>
  <c r="E33" i="1"/>
  <c r="D37" i="1"/>
  <c r="D36" i="1"/>
  <c r="D35" i="1"/>
  <c r="D34" i="1"/>
  <c r="D33" i="1"/>
  <c r="Q27" i="1"/>
  <c r="Q28" i="1"/>
  <c r="Q29" i="1"/>
  <c r="Q30" i="1"/>
  <c r="Q26" i="1"/>
  <c r="P27" i="1"/>
  <c r="P28" i="1"/>
  <c r="P29" i="1"/>
  <c r="P30" i="1"/>
  <c r="P26" i="1"/>
  <c r="O27" i="1"/>
  <c r="O28" i="1"/>
  <c r="O29" i="1"/>
  <c r="O30" i="1"/>
  <c r="O26" i="1"/>
  <c r="M27" i="1"/>
  <c r="M28" i="1"/>
  <c r="M29" i="1"/>
  <c r="M30" i="1"/>
  <c r="M26" i="1"/>
  <c r="L27" i="1"/>
  <c r="L28" i="1"/>
  <c r="L29" i="1"/>
  <c r="L30" i="1"/>
  <c r="L26" i="1"/>
  <c r="G27" i="1"/>
  <c r="G28" i="1"/>
  <c r="G29" i="1"/>
  <c r="G30" i="1"/>
  <c r="G26" i="1"/>
  <c r="F30" i="1"/>
  <c r="F29" i="1"/>
  <c r="F28" i="1"/>
  <c r="F27" i="1"/>
  <c r="F26" i="1"/>
  <c r="E27" i="1"/>
  <c r="E28" i="1"/>
  <c r="E29" i="1"/>
  <c r="E30" i="1"/>
  <c r="E26" i="1"/>
  <c r="D27" i="1"/>
  <c r="D28" i="1"/>
  <c r="D29" i="1"/>
  <c r="D30" i="1"/>
  <c r="D26" i="1"/>
  <c r="Q20" i="1"/>
  <c r="Q21" i="1"/>
  <c r="Q22" i="1"/>
  <c r="Q23" i="1"/>
  <c r="Q19" i="1"/>
  <c r="P20" i="1"/>
  <c r="P21" i="1"/>
  <c r="P22" i="1"/>
  <c r="P23" i="1"/>
  <c r="P19" i="1"/>
  <c r="O20" i="1"/>
  <c r="O21" i="1"/>
  <c r="O22" i="1"/>
  <c r="O23" i="1"/>
  <c r="O19" i="1"/>
  <c r="M20" i="1"/>
  <c r="M21" i="1"/>
  <c r="M22" i="1"/>
  <c r="M23" i="1"/>
  <c r="M19" i="1"/>
  <c r="L20" i="1"/>
  <c r="L21" i="1"/>
  <c r="L22" i="1"/>
  <c r="L23" i="1"/>
  <c r="L19" i="1"/>
  <c r="G20" i="1"/>
  <c r="G21" i="1"/>
  <c r="G22" i="1"/>
  <c r="G23" i="1"/>
  <c r="G19" i="1"/>
  <c r="F23" i="1"/>
  <c r="F22" i="1"/>
  <c r="F21" i="1"/>
  <c r="F20" i="1"/>
  <c r="F19" i="1"/>
  <c r="E20" i="1"/>
  <c r="E21" i="1"/>
  <c r="E22" i="1"/>
  <c r="E23" i="1"/>
  <c r="E19" i="1"/>
  <c r="D20" i="1"/>
  <c r="D21" i="1"/>
  <c r="D22" i="1"/>
  <c r="D23" i="1"/>
  <c r="D19" i="1"/>
  <c r="Q13" i="1"/>
  <c r="Q14" i="1"/>
  <c r="Q15" i="1"/>
  <c r="Q16" i="1"/>
  <c r="Q12" i="1"/>
  <c r="P13" i="1"/>
  <c r="P14" i="1"/>
  <c r="P15" i="1"/>
  <c r="P16" i="1"/>
  <c r="P12" i="1"/>
  <c r="O13" i="1"/>
  <c r="O14" i="1"/>
  <c r="O15" i="1"/>
  <c r="O16" i="1"/>
  <c r="O12" i="1"/>
  <c r="M13" i="1"/>
  <c r="M14" i="1"/>
  <c r="M15" i="1"/>
  <c r="M16" i="1"/>
  <c r="M12" i="1"/>
  <c r="L13" i="1"/>
  <c r="L14" i="1"/>
  <c r="L15" i="1"/>
  <c r="L16" i="1"/>
  <c r="L12" i="1"/>
  <c r="G12" i="1"/>
  <c r="G13" i="1"/>
  <c r="G14" i="1"/>
  <c r="G15" i="1"/>
  <c r="G16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Q6" i="1"/>
  <c r="Q7" i="1"/>
  <c r="Q8" i="1"/>
  <c r="Q9" i="1"/>
  <c r="Q5" i="1"/>
  <c r="P6" i="1"/>
  <c r="P7" i="1"/>
  <c r="P8" i="1"/>
  <c r="P9" i="1"/>
  <c r="P5" i="1"/>
  <c r="O6" i="1"/>
  <c r="O7" i="1"/>
  <c r="O8" i="1"/>
  <c r="O9" i="1"/>
  <c r="O5" i="1"/>
  <c r="M6" i="1"/>
  <c r="M7" i="1"/>
  <c r="M8" i="1"/>
  <c r="M9" i="1"/>
  <c r="M5" i="1"/>
  <c r="L6" i="1"/>
  <c r="L7" i="1"/>
  <c r="L8" i="1"/>
  <c r="L9" i="1"/>
  <c r="L5" i="1"/>
  <c r="E9" i="1"/>
  <c r="G8" i="1"/>
  <c r="G6" i="1"/>
  <c r="G7" i="1"/>
  <c r="G9" i="1"/>
  <c r="G5" i="1"/>
  <c r="F6" i="1"/>
  <c r="F7" i="1"/>
  <c r="F8" i="1"/>
  <c r="F9" i="1"/>
  <c r="F5" i="1"/>
  <c r="E6" i="1"/>
  <c r="E7" i="1"/>
  <c r="E8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<sst xmlns="http://schemas.openxmlformats.org/spreadsheetml/2006/main" count="90" uniqueCount="22">
  <si>
    <t>LYNX</t>
  </si>
  <si>
    <t>L(km)</t>
  </si>
  <si>
    <t>Ht(m)</t>
  </si>
  <si>
    <t>de(mm)</t>
  </si>
  <si>
    <t>Few(kg)</t>
  </si>
  <si>
    <t>BMEw(kgm)</t>
  </si>
  <si>
    <t>T1e(kg)</t>
  </si>
  <si>
    <t>BMEt(kgm)</t>
  </si>
  <si>
    <t>h2(m)</t>
  </si>
  <si>
    <t>h3(m)</t>
  </si>
  <si>
    <t>dp(mm)</t>
  </si>
  <si>
    <t>BMPw(kgm)</t>
  </si>
  <si>
    <t>BMPt(kgm)</t>
  </si>
  <si>
    <t>TBM(kgm)</t>
  </si>
  <si>
    <t>TW(tonnes)</t>
  </si>
  <si>
    <t>Fwp(kg)</t>
  </si>
  <si>
    <t>T1p(kg)</t>
  </si>
  <si>
    <t>PANTHER</t>
  </si>
  <si>
    <t>h1(m)</t>
  </si>
  <si>
    <t>LION</t>
  </si>
  <si>
    <t>BEAR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</si>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</sst>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43D1-480D-494B-8DA8-563C1AE6B747}">
  <dimension ref="A3:R37"/>
  <sheetViews>
    <sheetView tabSelected="1" topLeftCell="A6" zoomScale="102" zoomScaleNormal="115" workbookViewId="0">
      <selection activeCell="Q39" sqref="Q39"/>
    </sheetView>
  </sheetViews>
  <sheetFormatPr defaultRowHeight="14.5" x14ac:dyDescent="0.35"/>
  <cols>
    <col min="5" max="5" width="14" customWidth="1"/>
    <col min="7" max="7" width="12.81640625" customWidth="1"/>
    <col min="13" max="13" width="16.26953125" customWidth="1"/>
    <col min="16" max="16" width="17.1796875" customWidth="1"/>
  </cols>
  <sheetData>
    <row r="3" spans="1:18" x14ac:dyDescent="0.3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18</v>
      </c>
      <c r="I4" s="1" t="s">
        <v>8</v>
      </c>
      <c r="J4" s="1" t="s">
        <v>9</v>
      </c>
      <c r="K4" s="1" t="s">
        <v>10</v>
      </c>
      <c r="L4" s="1" t="s">
        <v>15</v>
      </c>
      <c r="M4" s="1" t="s">
        <v>11</v>
      </c>
      <c r="N4" s="1" t="s">
        <v>16</v>
      </c>
      <c r="O4" s="1" t="s">
        <v>12</v>
      </c>
      <c r="P4" s="1" t="s">
        <v>13</v>
      </c>
      <c r="Q4" s="1" t="s">
        <v>14</v>
      </c>
      <c r="R4" s="1"/>
    </row>
    <row r="5" spans="1:18" x14ac:dyDescent="0.35">
      <c r="A5">
        <v>0.25</v>
      </c>
      <c r="B5">
        <v>26.26464</v>
      </c>
      <c r="C5">
        <v>14.6</v>
      </c>
      <c r="D5">
        <f>(2*C5*100*A5)/3</f>
        <v>243.33333333333334</v>
      </c>
      <c r="E5">
        <f>D5*B5</f>
        <v>6391.0623999999998</v>
      </c>
      <c r="F5">
        <f>6664/2</f>
        <v>3332</v>
      </c>
      <c r="G5">
        <f>2*F5*0.0464818*B5</f>
        <v>8135.5960830305266</v>
      </c>
      <c r="H5">
        <v>10.26984</v>
      </c>
      <c r="I5">
        <v>13.08709</v>
      </c>
      <c r="J5">
        <v>15.904339999999999</v>
      </c>
      <c r="K5">
        <v>19.53</v>
      </c>
      <c r="L5">
        <f>(100*2*K5*A5)/3</f>
        <v>325.5</v>
      </c>
      <c r="M5">
        <f>(H5+I5+J5)*L5</f>
        <v>12779.543384999999</v>
      </c>
      <c r="N5">
        <v>4041.7939999999999</v>
      </c>
      <c r="O5">
        <f>2*N5*0.0464818*(H5+I5+J5)*2</f>
        <v>29504.037248128934</v>
      </c>
      <c r="P5">
        <f>M5+E5+O5+G5</f>
        <v>56810.239116159457</v>
      </c>
      <c r="Q5">
        <f>0.000631*B5*(P5*2)^(1/2)</f>
        <v>5.5863625570681519</v>
      </c>
    </row>
    <row r="6" spans="1:18" x14ac:dyDescent="0.35">
      <c r="A6">
        <v>0.27500000000000002</v>
      </c>
      <c r="B6">
        <v>26.93281</v>
      </c>
      <c r="C6">
        <v>14.6</v>
      </c>
      <c r="D6">
        <f t="shared" ref="D6:D9" si="0">(2*C6*100*A6)/3</f>
        <v>267.66666666666669</v>
      </c>
      <c r="E6">
        <f t="shared" ref="E6:E9" si="1">D6*B6</f>
        <v>7209.0154766666674</v>
      </c>
      <c r="F6">
        <f t="shared" ref="F6:F9" si="2">6664/2</f>
        <v>3332</v>
      </c>
      <c r="G6">
        <f t="shared" ref="G6:G9" si="3">2*F6*0.0464818*B6</f>
        <v>8342.5648910857108</v>
      </c>
      <c r="H6">
        <v>10.93801</v>
      </c>
      <c r="I6">
        <v>13.75526</v>
      </c>
      <c r="J6">
        <v>16.572510000000001</v>
      </c>
      <c r="K6">
        <v>19.53</v>
      </c>
      <c r="L6">
        <f t="shared" ref="L6:L9" si="4">(100*2*K6*A6)/3</f>
        <v>358.05</v>
      </c>
      <c r="M6">
        <f t="shared" ref="M6:M9" si="5">(H6+I6+J6)*L6</f>
        <v>14775.212529</v>
      </c>
      <c r="N6">
        <v>4041.7939999999999</v>
      </c>
      <c r="O6">
        <f t="shared" ref="O6:O9" si="6">2*N6*0.0464818*(H6+I6+J6)*2</f>
        <v>31010.385303203235</v>
      </c>
      <c r="P6">
        <f t="shared" ref="P6:P9" si="7">M6+E6+O6+G6</f>
        <v>61337.178199955611</v>
      </c>
      <c r="Q6">
        <f t="shared" ref="Q6:Q9" si="8">0.000631*B6*(P6*2)^(1/2)</f>
        <v>5.9523426087878049</v>
      </c>
    </row>
    <row r="7" spans="1:18" x14ac:dyDescent="0.35">
      <c r="A7">
        <v>0.3</v>
      </c>
      <c r="B7">
        <v>27.65822</v>
      </c>
      <c r="C7">
        <v>14.6</v>
      </c>
      <c r="D7">
        <f t="shared" si="0"/>
        <v>292</v>
      </c>
      <c r="E7">
        <f t="shared" si="1"/>
        <v>8076.2002400000001</v>
      </c>
      <c r="F7">
        <f t="shared" si="2"/>
        <v>3332</v>
      </c>
      <c r="G7">
        <f t="shared" si="3"/>
        <v>8567.2640590389437</v>
      </c>
      <c r="H7">
        <v>11.66342</v>
      </c>
      <c r="I7">
        <v>14.48067</v>
      </c>
      <c r="J7">
        <v>17.297920000000001</v>
      </c>
      <c r="K7">
        <v>19.53</v>
      </c>
      <c r="L7">
        <f t="shared" si="4"/>
        <v>390.59999999999997</v>
      </c>
      <c r="M7">
        <f t="shared" si="5"/>
        <v>16968.449105999996</v>
      </c>
      <c r="N7">
        <v>4041.7939999999999</v>
      </c>
      <c r="O7">
        <f t="shared" si="6"/>
        <v>32645.777407954192</v>
      </c>
      <c r="P7">
        <f t="shared" si="7"/>
        <v>66257.69081299314</v>
      </c>
      <c r="Q7">
        <f t="shared" si="8"/>
        <v>6.3531152210180393</v>
      </c>
    </row>
    <row r="8" spans="1:18" x14ac:dyDescent="0.35">
      <c r="A8">
        <v>0.32500000000000001</v>
      </c>
      <c r="B8">
        <v>28.440919999999998</v>
      </c>
      <c r="C8">
        <v>14.6</v>
      </c>
      <c r="D8">
        <f t="shared" si="0"/>
        <v>316.33333333333331</v>
      </c>
      <c r="E8">
        <f t="shared" si="1"/>
        <v>8996.8110266666663</v>
      </c>
      <c r="F8">
        <f t="shared" si="2"/>
        <v>3332</v>
      </c>
      <c r="G8">
        <f t="shared" si="3"/>
        <v>8809.7090746259819</v>
      </c>
      <c r="H8">
        <v>12.446120000000001</v>
      </c>
      <c r="I8">
        <v>15.26337</v>
      </c>
      <c r="J8">
        <v>18.08062</v>
      </c>
      <c r="K8">
        <v>19.53</v>
      </c>
      <c r="L8">
        <f t="shared" si="4"/>
        <v>423.15000000000003</v>
      </c>
      <c r="M8">
        <f t="shared" si="5"/>
        <v>19376.0850465</v>
      </c>
      <c r="N8">
        <v>4041.7939999999999</v>
      </c>
      <c r="O8">
        <f t="shared" si="6"/>
        <v>34410.326284298018</v>
      </c>
      <c r="P8">
        <f t="shared" si="7"/>
        <v>71592.931432090671</v>
      </c>
      <c r="Q8">
        <f t="shared" si="8"/>
        <v>6.7908333133616017</v>
      </c>
    </row>
    <row r="9" spans="1:18" x14ac:dyDescent="0.35">
      <c r="A9">
        <v>0.35</v>
      </c>
      <c r="B9">
        <v>29.280999999999999</v>
      </c>
      <c r="C9">
        <v>14.6</v>
      </c>
      <c r="D9">
        <f t="shared" si="0"/>
        <v>340.66666666666663</v>
      </c>
      <c r="E9">
        <f t="shared" si="1"/>
        <v>9975.0606666666645</v>
      </c>
      <c r="F9">
        <f t="shared" si="2"/>
        <v>3332</v>
      </c>
      <c r="G9">
        <f t="shared" si="3"/>
        <v>9069.9278157711979</v>
      </c>
      <c r="H9">
        <v>13.286199999999999</v>
      </c>
      <c r="I9">
        <v>16.103449999999999</v>
      </c>
      <c r="J9">
        <v>18.9207</v>
      </c>
      <c r="K9">
        <v>19.53</v>
      </c>
      <c r="L9">
        <f t="shared" si="4"/>
        <v>455.7</v>
      </c>
      <c r="M9">
        <f t="shared" si="5"/>
        <v>22015.026494999998</v>
      </c>
      <c r="N9">
        <v>4041.7939999999999</v>
      </c>
      <c r="O9">
        <f t="shared" si="6"/>
        <v>36304.234831683891</v>
      </c>
      <c r="P9">
        <f t="shared" si="7"/>
        <v>77364.249809121742</v>
      </c>
      <c r="Q9">
        <f t="shared" si="8"/>
        <v>7.2677573828741826</v>
      </c>
    </row>
    <row r="10" spans="1:18" x14ac:dyDescent="0.3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3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18</v>
      </c>
      <c r="I11" s="1" t="s">
        <v>8</v>
      </c>
      <c r="J11" s="1" t="s">
        <v>9</v>
      </c>
      <c r="K11" s="1" t="s">
        <v>10</v>
      </c>
      <c r="L11" s="1" t="s">
        <v>15</v>
      </c>
      <c r="M11" s="1" t="s">
        <v>11</v>
      </c>
      <c r="N11" s="1" t="s">
        <v>16</v>
      </c>
      <c r="O11" s="1" t="s">
        <v>12</v>
      </c>
      <c r="P11" s="1" t="s">
        <v>13</v>
      </c>
      <c r="Q11" s="1" t="s">
        <v>14</v>
      </c>
    </row>
    <row r="12" spans="1:18" x14ac:dyDescent="0.35">
      <c r="A12">
        <v>0.25</v>
      </c>
      <c r="B12">
        <v>26.231850000000001</v>
      </c>
      <c r="C12">
        <v>14.6</v>
      </c>
      <c r="D12">
        <f>(2*C12*100*A12)/3</f>
        <v>243.33333333333334</v>
      </c>
      <c r="E12">
        <f>D12*B12</f>
        <v>6383.0835000000006</v>
      </c>
      <c r="F12">
        <f>6664/2</f>
        <v>3332</v>
      </c>
      <c r="G12">
        <f>2*F12*0.0464818*B12</f>
        <v>8125.4392259191191</v>
      </c>
      <c r="H12">
        <v>10.23705</v>
      </c>
      <c r="I12">
        <v>13.0543</v>
      </c>
      <c r="J12">
        <v>15.871549999999999</v>
      </c>
      <c r="K12">
        <v>21</v>
      </c>
      <c r="L12">
        <f>(100*2*K12*A12)/3</f>
        <v>350</v>
      </c>
      <c r="M12">
        <f>(H12+I12+J12)*L12</f>
        <v>13707.014999999999</v>
      </c>
      <c r="N12">
        <v>4627.9309999999996</v>
      </c>
      <c r="O12">
        <f>2*N12*0.0464818*(H12+I12+J12)*2</f>
        <v>33698.040501657117</v>
      </c>
      <c r="P12">
        <f>M12+E12+O12+G12</f>
        <v>61913.578227576232</v>
      </c>
      <c r="Q12" s="3">
        <f>0.000631*B12*(P12*2)^(1/2)</f>
        <v>5.824601658003437</v>
      </c>
    </row>
    <row r="13" spans="1:18" x14ac:dyDescent="0.35">
      <c r="A13">
        <v>0.27500000000000002</v>
      </c>
      <c r="B13">
        <v>26.88458</v>
      </c>
      <c r="C13">
        <v>14.6</v>
      </c>
      <c r="D13">
        <f t="shared" ref="D13:D16" si="9">(2*C13*100*A13)/3</f>
        <v>267.66666666666669</v>
      </c>
      <c r="E13">
        <f t="shared" ref="E13:E16" si="10">D13*B13</f>
        <v>7196.1059133333338</v>
      </c>
      <c r="F13">
        <f t="shared" ref="F13:F16" si="11">6664/2</f>
        <v>3332</v>
      </c>
      <c r="G13">
        <f t="shared" ref="G13:G16" si="12">2*F13*0.0464818*B13</f>
        <v>8327.625421171615</v>
      </c>
      <c r="H13">
        <v>10.88978</v>
      </c>
      <c r="I13">
        <v>13.70703</v>
      </c>
      <c r="J13">
        <v>16.524280000000001</v>
      </c>
      <c r="K13">
        <v>21</v>
      </c>
      <c r="L13">
        <f t="shared" ref="L13:L16" si="13">(100*2*K13*A13)/3</f>
        <v>385</v>
      </c>
      <c r="M13">
        <f t="shared" ref="M13:M16" si="14">(H13+I13+J13)*L13</f>
        <v>15831.619649999999</v>
      </c>
      <c r="N13">
        <v>4627.9309999999996</v>
      </c>
      <c r="O13">
        <f t="shared" ref="O13:O16" si="15">2*N13*0.0464818*(H13+I13+J13)*2</f>
        <v>35382.981247361335</v>
      </c>
      <c r="P13">
        <f t="shared" ref="P13:P16" si="16">M13+E13+O13+G13</f>
        <v>66738.332231866283</v>
      </c>
      <c r="Q13" s="3">
        <f t="shared" ref="Q13:Q16" si="17">0.000631*B13*(P13*2)^(1/2)</f>
        <v>6.1977676104483885</v>
      </c>
    </row>
    <row r="14" spans="1:18" x14ac:dyDescent="0.35">
      <c r="A14">
        <v>0.3</v>
      </c>
      <c r="B14">
        <v>27.591570000000001</v>
      </c>
      <c r="C14">
        <v>14.6</v>
      </c>
      <c r="D14">
        <f t="shared" si="9"/>
        <v>292</v>
      </c>
      <c r="E14">
        <f t="shared" si="10"/>
        <v>8056.7384400000001</v>
      </c>
      <c r="F14">
        <f t="shared" si="11"/>
        <v>3332</v>
      </c>
      <c r="G14">
        <f t="shared" si="12"/>
        <v>8546.6189072708639</v>
      </c>
      <c r="H14">
        <v>11.596769999999999</v>
      </c>
      <c r="I14">
        <v>14.414020000000001</v>
      </c>
      <c r="J14">
        <v>17.231269999999999</v>
      </c>
      <c r="K14">
        <v>21</v>
      </c>
      <c r="L14">
        <f t="shared" si="13"/>
        <v>420</v>
      </c>
      <c r="M14">
        <f t="shared" si="14"/>
        <v>18161.665199999999</v>
      </c>
      <c r="N14">
        <v>4627.9309999999996</v>
      </c>
      <c r="O14">
        <f t="shared" si="15"/>
        <v>37207.987387427565</v>
      </c>
      <c r="P14">
        <f t="shared" si="16"/>
        <v>71973.009934698435</v>
      </c>
      <c r="Q14" s="3">
        <f t="shared" si="17"/>
        <v>6.6054985709486145</v>
      </c>
    </row>
    <row r="15" spans="1:18" x14ac:dyDescent="0.35">
      <c r="A15">
        <v>0.32500000000000001</v>
      </c>
      <c r="B15">
        <v>28.352820000000001</v>
      </c>
      <c r="C15">
        <v>14.6</v>
      </c>
      <c r="D15">
        <f t="shared" si="9"/>
        <v>316.33333333333331</v>
      </c>
      <c r="E15">
        <f t="shared" si="10"/>
        <v>8968.9420599999994</v>
      </c>
      <c r="F15">
        <f t="shared" si="11"/>
        <v>3332</v>
      </c>
      <c r="G15">
        <f t="shared" si="12"/>
        <v>8782.419684216864</v>
      </c>
      <c r="H15">
        <v>12.35802</v>
      </c>
      <c r="I15">
        <v>15.175269999999999</v>
      </c>
      <c r="J15">
        <v>17.992519999999999</v>
      </c>
      <c r="K15">
        <v>21</v>
      </c>
      <c r="L15">
        <f t="shared" si="13"/>
        <v>455</v>
      </c>
      <c r="M15">
        <f t="shared" si="14"/>
        <v>20714.243549999999</v>
      </c>
      <c r="N15">
        <v>4627.9309999999996</v>
      </c>
      <c r="O15">
        <f t="shared" si="15"/>
        <v>39173.058921855802</v>
      </c>
      <c r="P15">
        <f t="shared" si="16"/>
        <v>77638.664216072662</v>
      </c>
      <c r="Q15" s="3">
        <f t="shared" si="17"/>
        <v>7.0498462433309754</v>
      </c>
    </row>
    <row r="16" spans="1:18" x14ac:dyDescent="0.35">
      <c r="A16">
        <v>0.35</v>
      </c>
      <c r="B16">
        <v>29.168410000000002</v>
      </c>
      <c r="C16">
        <v>14.6</v>
      </c>
      <c r="D16">
        <f t="shared" si="9"/>
        <v>340.66666666666663</v>
      </c>
      <c r="E16">
        <f t="shared" si="10"/>
        <v>9936.7050066666652</v>
      </c>
      <c r="F16">
        <f t="shared" si="11"/>
        <v>3332</v>
      </c>
      <c r="G16">
        <f t="shared" si="12"/>
        <v>9035.0525323868314</v>
      </c>
      <c r="H16">
        <v>13.17361</v>
      </c>
      <c r="I16">
        <v>15.99086</v>
      </c>
      <c r="J16">
        <v>18.808109999999999</v>
      </c>
      <c r="K16">
        <v>21</v>
      </c>
      <c r="L16">
        <f t="shared" si="13"/>
        <v>490</v>
      </c>
      <c r="M16">
        <f t="shared" si="14"/>
        <v>23506.564200000001</v>
      </c>
      <c r="N16">
        <v>4627.9309999999996</v>
      </c>
      <c r="O16">
        <f t="shared" si="15"/>
        <v>41278.402360626664</v>
      </c>
      <c r="P16">
        <f t="shared" si="16"/>
        <v>83756.724099680156</v>
      </c>
      <c r="Q16" s="3">
        <f t="shared" si="17"/>
        <v>7.5329824290120646</v>
      </c>
    </row>
    <row r="17" spans="1:17" x14ac:dyDescent="0.35">
      <c r="A17" s="2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18</v>
      </c>
      <c r="I18" s="1" t="s">
        <v>8</v>
      </c>
      <c r="J18" s="1" t="s">
        <v>9</v>
      </c>
      <c r="K18" s="1" t="s">
        <v>10</v>
      </c>
      <c r="L18" s="1" t="s">
        <v>15</v>
      </c>
      <c r="M18" s="1" t="s">
        <v>11</v>
      </c>
      <c r="N18" s="1" t="s">
        <v>16</v>
      </c>
      <c r="O18" s="1" t="s">
        <v>12</v>
      </c>
      <c r="P18" s="1" t="s">
        <v>13</v>
      </c>
      <c r="Q18" s="1" t="s">
        <v>14</v>
      </c>
    </row>
    <row r="19" spans="1:17" x14ac:dyDescent="0.35">
      <c r="A19">
        <v>0.25</v>
      </c>
      <c r="B19">
        <v>26.254439999999999</v>
      </c>
      <c r="C19">
        <v>14.6</v>
      </c>
      <c r="D19">
        <f>(2*C19*100*A19)/3</f>
        <v>243.33333333333334</v>
      </c>
      <c r="E19">
        <f>D19*B19</f>
        <v>6388.5803999999998</v>
      </c>
      <c r="F19">
        <f>6664/2</f>
        <v>3332</v>
      </c>
      <c r="G19">
        <f>2*F19*0.0464818*B19</f>
        <v>8132.4365849354863</v>
      </c>
      <c r="H19">
        <v>10.259600000000001</v>
      </c>
      <c r="I19">
        <v>13.0769</v>
      </c>
      <c r="J19">
        <v>15.8941</v>
      </c>
      <c r="K19">
        <v>22.26</v>
      </c>
      <c r="L19">
        <f>(100*2*K19*A19)/3</f>
        <v>371</v>
      </c>
      <c r="M19">
        <f>(H19+I19+J19)*L19</f>
        <v>14554.552600000001</v>
      </c>
      <c r="N19">
        <v>5147.808</v>
      </c>
      <c r="O19">
        <f>2*N19*0.0464818*(H19+I19+J19)*2</f>
        <v>37548.294877385793</v>
      </c>
      <c r="P19">
        <f>M19+E19+O19+G19</f>
        <v>66623.864462321275</v>
      </c>
      <c r="Q19" s="3">
        <f>0.000631*B19*(P19*2)^(1/2)</f>
        <v>6.0473071346893601</v>
      </c>
    </row>
    <row r="20" spans="1:17" x14ac:dyDescent="0.35">
      <c r="A20">
        <v>0.27500000000000002</v>
      </c>
      <c r="B20">
        <v>26.902799999999999</v>
      </c>
      <c r="C20">
        <v>14.6</v>
      </c>
      <c r="D20">
        <f t="shared" ref="D20:D23" si="18">(2*C20*100*A20)/3</f>
        <v>267.66666666666669</v>
      </c>
      <c r="E20">
        <f t="shared" ref="E20:E23" si="19">D20*B20</f>
        <v>7200.9828000000007</v>
      </c>
      <c r="F20">
        <f t="shared" ref="F20:F23" si="20">6664/2</f>
        <v>3332</v>
      </c>
      <c r="G20">
        <f t="shared" ref="G20:G23" si="21">2*F20*0.0464818*B20</f>
        <v>8333.2691520825592</v>
      </c>
      <c r="H20">
        <v>10.907999999999999</v>
      </c>
      <c r="I20">
        <v>13.725300000000001</v>
      </c>
      <c r="J20">
        <v>16.5425</v>
      </c>
      <c r="K20">
        <v>22.26</v>
      </c>
      <c r="L20">
        <f t="shared" ref="L20:L23" si="22">(100*2*K20*A20)/3</f>
        <v>408.10000000000008</v>
      </c>
      <c r="M20">
        <f t="shared" ref="M20:M23" si="23">(H20+I20+J20)*L20</f>
        <v>16803.843980000001</v>
      </c>
      <c r="N20">
        <v>5147.808</v>
      </c>
      <c r="O20">
        <f t="shared" ref="O20:O23" si="24">2*N20*0.0464818*(H20+I20+J20)*2</f>
        <v>39410.079892029738</v>
      </c>
      <c r="P20">
        <f t="shared" ref="P20:P23" si="25">M20+E20+O20+G20</f>
        <v>71748.175824112303</v>
      </c>
      <c r="Q20" s="3">
        <f t="shared" ref="Q20:Q23" si="26">0.000631*B20*(P20*2)^(1/2)</f>
        <v>6.4305374524044634</v>
      </c>
    </row>
    <row r="21" spans="1:17" x14ac:dyDescent="0.35">
      <c r="A21">
        <v>0.3</v>
      </c>
      <c r="B21">
        <v>27.6036</v>
      </c>
      <c r="C21">
        <v>14.6</v>
      </c>
      <c r="D21">
        <f t="shared" si="18"/>
        <v>292</v>
      </c>
      <c r="E21">
        <f t="shared" si="19"/>
        <v>8060.2511999999997</v>
      </c>
      <c r="F21">
        <f t="shared" si="20"/>
        <v>3332</v>
      </c>
      <c r="G21">
        <f t="shared" si="21"/>
        <v>8550.3452564947183</v>
      </c>
      <c r="H21">
        <v>11.6088</v>
      </c>
      <c r="I21">
        <v>14.4261</v>
      </c>
      <c r="J21">
        <v>17.243300000000001</v>
      </c>
      <c r="K21">
        <v>22.26</v>
      </c>
      <c r="L21">
        <f t="shared" si="22"/>
        <v>445.2</v>
      </c>
      <c r="M21">
        <f t="shared" si="23"/>
        <v>19267.45464</v>
      </c>
      <c r="N21">
        <v>5147.808</v>
      </c>
      <c r="O21">
        <f t="shared" si="24"/>
        <v>41422.323782008883</v>
      </c>
      <c r="P21">
        <f t="shared" si="25"/>
        <v>77300.3748785036</v>
      </c>
      <c r="Q21" s="3">
        <f t="shared" si="26"/>
        <v>6.8485855093604835</v>
      </c>
    </row>
    <row r="22" spans="1:17" x14ac:dyDescent="0.35">
      <c r="A22">
        <v>0.32500000000000001</v>
      </c>
      <c r="B22">
        <v>28.3567</v>
      </c>
      <c r="C22">
        <v>14.6</v>
      </c>
      <c r="D22">
        <f t="shared" si="18"/>
        <v>316.33333333333331</v>
      </c>
      <c r="E22">
        <f t="shared" si="19"/>
        <v>8970.1694333333326</v>
      </c>
      <c r="F22">
        <f t="shared" si="20"/>
        <v>3332</v>
      </c>
      <c r="G22">
        <f t="shared" si="21"/>
        <v>8783.6215325118392</v>
      </c>
      <c r="H22">
        <v>12.3619</v>
      </c>
      <c r="I22">
        <v>15.1792</v>
      </c>
      <c r="J22">
        <v>17.996400000000001</v>
      </c>
      <c r="K22">
        <v>22.26</v>
      </c>
      <c r="L22">
        <f t="shared" si="22"/>
        <v>482.3</v>
      </c>
      <c r="M22">
        <f t="shared" si="23"/>
        <v>21962.736250000002</v>
      </c>
      <c r="N22">
        <v>5147.808</v>
      </c>
      <c r="O22">
        <f t="shared" si="24"/>
        <v>43584.739412064962</v>
      </c>
      <c r="P22">
        <f t="shared" si="25"/>
        <v>83301.26662791014</v>
      </c>
      <c r="Q22" s="3">
        <f t="shared" si="26"/>
        <v>7.3034127981763337</v>
      </c>
    </row>
    <row r="23" spans="1:17" x14ac:dyDescent="0.35">
      <c r="A23">
        <v>0.35</v>
      </c>
      <c r="B23">
        <v>29.162199999999999</v>
      </c>
      <c r="C23">
        <v>14.6</v>
      </c>
      <c r="D23">
        <f t="shared" si="18"/>
        <v>340.66666666666663</v>
      </c>
      <c r="E23">
        <f t="shared" si="19"/>
        <v>9934.5894666666645</v>
      </c>
      <c r="F23">
        <f t="shared" si="20"/>
        <v>3332</v>
      </c>
      <c r="G23">
        <f t="shared" si="21"/>
        <v>9033.128955605438</v>
      </c>
      <c r="H23">
        <v>13.167400000000001</v>
      </c>
      <c r="I23">
        <v>15.9847</v>
      </c>
      <c r="J23">
        <v>18.8019</v>
      </c>
      <c r="K23">
        <v>22.26</v>
      </c>
      <c r="L23">
        <f t="shared" si="22"/>
        <v>519.4</v>
      </c>
      <c r="M23">
        <f t="shared" si="23"/>
        <v>24907.3076</v>
      </c>
      <c r="N23">
        <v>5147.808</v>
      </c>
      <c r="O23">
        <f t="shared" si="24"/>
        <v>45897.613917456227</v>
      </c>
      <c r="P23">
        <f t="shared" si="25"/>
        <v>89772.639939728339</v>
      </c>
      <c r="Q23" s="3">
        <f t="shared" si="26"/>
        <v>7.797163471337714</v>
      </c>
    </row>
    <row r="24" spans="1:17" x14ac:dyDescent="0.3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18</v>
      </c>
      <c r="I25" s="1" t="s">
        <v>8</v>
      </c>
      <c r="J25" s="1" t="s">
        <v>9</v>
      </c>
      <c r="K25" s="1" t="s">
        <v>10</v>
      </c>
      <c r="L25" s="1" t="s">
        <v>15</v>
      </c>
      <c r="M25" s="1" t="s">
        <v>11</v>
      </c>
      <c r="N25" s="1" t="s">
        <v>16</v>
      </c>
      <c r="O25" s="1" t="s">
        <v>12</v>
      </c>
      <c r="P25" s="1" t="s">
        <v>13</v>
      </c>
      <c r="Q25" s="1" t="s">
        <v>14</v>
      </c>
    </row>
    <row r="26" spans="1:17" x14ac:dyDescent="0.35">
      <c r="A26">
        <v>0.25</v>
      </c>
      <c r="B26">
        <v>26.2194</v>
      </c>
      <c r="C26">
        <v>14.6</v>
      </c>
      <c r="D26">
        <f>(2*C26*100*A26)/3</f>
        <v>243.33333333333334</v>
      </c>
      <c r="E26">
        <f>D26*B26</f>
        <v>6380.0540000000001</v>
      </c>
      <c r="F26">
        <f>6664/2</f>
        <v>3332</v>
      </c>
      <c r="G26">
        <f>2*F26*0.0464818*B26</f>
        <v>8121.5827797148795</v>
      </c>
      <c r="H26">
        <v>10.224600000000001</v>
      </c>
      <c r="I26">
        <v>13.0419</v>
      </c>
      <c r="J26">
        <v>15.8591</v>
      </c>
      <c r="K26">
        <v>23.45</v>
      </c>
      <c r="L26">
        <f>(100*2*K26*A26)/3</f>
        <v>390.83333333333331</v>
      </c>
      <c r="M26">
        <f>(H26+I26+J26)*L26</f>
        <v>15291.588666666665</v>
      </c>
      <c r="N26">
        <v>5710.4110000000001</v>
      </c>
      <c r="O26">
        <f>2*N26*0.0464818*(H26+I26+J26)*2</f>
        <v>41540.460518535547</v>
      </c>
      <c r="P26">
        <f>M26+E26+O26+G26</f>
        <v>71333.685964917095</v>
      </c>
      <c r="Q26" s="3">
        <f>0.000631*B26*(P26*2)^(1/2)</f>
        <v>6.2490563229097447</v>
      </c>
    </row>
    <row r="27" spans="1:17" x14ac:dyDescent="0.35">
      <c r="A27">
        <v>0.27500000000000002</v>
      </c>
      <c r="B27">
        <v>26.856400000000001</v>
      </c>
      <c r="C27">
        <v>14.6</v>
      </c>
      <c r="D27">
        <f t="shared" ref="D27:D30" si="27">(2*C27*100*A27)/3</f>
        <v>267.66666666666669</v>
      </c>
      <c r="E27">
        <f t="shared" ref="E27:E30" si="28">D27*B27</f>
        <v>7188.5630666666675</v>
      </c>
      <c r="F27">
        <f t="shared" ref="F27:F30" si="29">6664/2</f>
        <v>3332</v>
      </c>
      <c r="G27">
        <f t="shared" ref="G27:G30" si="30">2*F27*0.0464818*B27</f>
        <v>8318.8965332972784</v>
      </c>
      <c r="H27">
        <v>10.861599999999999</v>
      </c>
      <c r="I27">
        <v>13.678800000000001</v>
      </c>
      <c r="J27">
        <v>16.496099999999998</v>
      </c>
      <c r="K27">
        <v>23.45</v>
      </c>
      <c r="L27">
        <f t="shared" ref="L27:L30" si="31">(100*2*K27*A27)/3</f>
        <v>429.91666666666669</v>
      </c>
      <c r="M27">
        <f t="shared" ref="M27:M30" si="32">(H27+I27+J27)*L27</f>
        <v>17642.275291666665</v>
      </c>
      <c r="N27">
        <v>5710.4110000000001</v>
      </c>
      <c r="O27">
        <f t="shared" ref="O27:O30" si="33">2*N27*0.0464818*(H27+I27+J27)*2</f>
        <v>43569.302657822082</v>
      </c>
      <c r="P27">
        <f t="shared" ref="P27:P30" si="34">M27+E27+O27+G27</f>
        <v>76719.037549452696</v>
      </c>
      <c r="Q27" s="3">
        <f t="shared" ref="Q27:Q30" si="35">0.000631*B27*(P27*2)^(1/2)</f>
        <v>6.6380990239542825</v>
      </c>
    </row>
    <row r="28" spans="1:17" x14ac:dyDescent="0.35">
      <c r="A28">
        <v>0.3</v>
      </c>
      <c r="B28">
        <v>27.543800000000001</v>
      </c>
      <c r="C28">
        <v>14.6</v>
      </c>
      <c r="D28">
        <f t="shared" si="27"/>
        <v>292</v>
      </c>
      <c r="E28">
        <f t="shared" si="28"/>
        <v>8042.7896000000001</v>
      </c>
      <c r="F28">
        <f t="shared" si="29"/>
        <v>3332</v>
      </c>
      <c r="G28">
        <f t="shared" si="30"/>
        <v>8531.8219245257587</v>
      </c>
      <c r="H28">
        <v>11.548999999999999</v>
      </c>
      <c r="I28">
        <v>14.366300000000001</v>
      </c>
      <c r="J28">
        <v>17.183499999999999</v>
      </c>
      <c r="K28">
        <v>23.45</v>
      </c>
      <c r="L28">
        <f t="shared" si="31"/>
        <v>469</v>
      </c>
      <c r="M28">
        <f t="shared" si="32"/>
        <v>20213.337199999998</v>
      </c>
      <c r="N28">
        <v>5710.4110000000001</v>
      </c>
      <c r="O28">
        <f t="shared" si="33"/>
        <v>45758.889315339817</v>
      </c>
      <c r="P28">
        <f t="shared" si="34"/>
        <v>82546.838039865586</v>
      </c>
      <c r="Q28" s="3">
        <f t="shared" si="35"/>
        <v>7.0618491203632328</v>
      </c>
    </row>
    <row r="29" spans="1:17" x14ac:dyDescent="0.35">
      <c r="A29">
        <v>0.32500000000000001</v>
      </c>
      <c r="B29">
        <v>28.281600000000001</v>
      </c>
      <c r="C29">
        <v>14.6</v>
      </c>
      <c r="D29">
        <f t="shared" si="27"/>
        <v>316.33333333333331</v>
      </c>
      <c r="E29">
        <f t="shared" si="28"/>
        <v>8946.4128000000001</v>
      </c>
      <c r="F29">
        <f t="shared" si="29"/>
        <v>3332</v>
      </c>
      <c r="G29">
        <f t="shared" si="30"/>
        <v>8760.3589534003186</v>
      </c>
      <c r="H29">
        <v>12.286799999999999</v>
      </c>
      <c r="I29">
        <v>15.103999999999999</v>
      </c>
      <c r="J29">
        <v>17.921299999999999</v>
      </c>
      <c r="K29">
        <v>23.45</v>
      </c>
      <c r="L29">
        <f t="shared" si="31"/>
        <v>508.08333333333331</v>
      </c>
      <c r="M29">
        <f t="shared" si="32"/>
        <v>23022.322808333334</v>
      </c>
      <c r="N29">
        <v>5710.4110000000001</v>
      </c>
      <c r="O29">
        <f t="shared" si="33"/>
        <v>48108.795802797518</v>
      </c>
      <c r="P29">
        <f t="shared" si="34"/>
        <v>88837.890364531166</v>
      </c>
      <c r="Q29" s="3">
        <f t="shared" si="35"/>
        <v>7.5222445965228895</v>
      </c>
    </row>
    <row r="30" spans="1:17" x14ac:dyDescent="0.35">
      <c r="A30">
        <v>0.35</v>
      </c>
      <c r="B30">
        <v>29.069800000000001</v>
      </c>
      <c r="C30">
        <v>14.6</v>
      </c>
      <c r="D30">
        <f t="shared" si="27"/>
        <v>340.66666666666663</v>
      </c>
      <c r="E30">
        <f t="shared" si="28"/>
        <v>9903.1118666666662</v>
      </c>
      <c r="F30">
        <f t="shared" si="29"/>
        <v>3332</v>
      </c>
      <c r="G30">
        <f t="shared" si="30"/>
        <v>9004.5076199209598</v>
      </c>
      <c r="H30">
        <v>13.074999999999999</v>
      </c>
      <c r="I30">
        <v>15.892200000000001</v>
      </c>
      <c r="J30">
        <v>18.709499999999998</v>
      </c>
      <c r="K30">
        <v>23.45</v>
      </c>
      <c r="L30">
        <f t="shared" si="31"/>
        <v>547.16666666666663</v>
      </c>
      <c r="M30">
        <f t="shared" si="32"/>
        <v>26087.101016666664</v>
      </c>
      <c r="N30">
        <v>5710.4110000000001</v>
      </c>
      <c r="O30">
        <f t="shared" si="33"/>
        <v>50619.340636413588</v>
      </c>
      <c r="P30">
        <f t="shared" si="34"/>
        <v>95614.061139667872</v>
      </c>
      <c r="Q30" s="3">
        <f t="shared" si="35"/>
        <v>8.0213466166493088</v>
      </c>
    </row>
    <row r="31" spans="1:17" x14ac:dyDescent="0.35">
      <c r="A31" s="2" t="s">
        <v>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18</v>
      </c>
      <c r="I32" s="1" t="s">
        <v>8</v>
      </c>
      <c r="J32" s="1" t="s">
        <v>9</v>
      </c>
      <c r="K32" s="1" t="s">
        <v>10</v>
      </c>
      <c r="L32" s="1" t="s">
        <v>15</v>
      </c>
      <c r="M32" s="1" t="s">
        <v>11</v>
      </c>
      <c r="N32" s="1" t="s">
        <v>16</v>
      </c>
      <c r="O32" s="1" t="s">
        <v>12</v>
      </c>
      <c r="P32" s="1" t="s">
        <v>13</v>
      </c>
      <c r="Q32" s="1" t="s">
        <v>14</v>
      </c>
    </row>
    <row r="33" spans="1:17" x14ac:dyDescent="0.35">
      <c r="A33">
        <v>0.25</v>
      </c>
      <c r="B33">
        <v>25.767099999999999</v>
      </c>
      <c r="C33">
        <v>14.6</v>
      </c>
      <c r="D33">
        <f>(2*C33*100*A33)/3</f>
        <v>243.33333333333334</v>
      </c>
      <c r="E33">
        <f>D33*B33</f>
        <v>6269.9943333333331</v>
      </c>
      <c r="F33">
        <f>6664/2</f>
        <v>3332</v>
      </c>
      <c r="G33">
        <f>2*F33*0.0464818*B33</f>
        <v>7981.480722029919</v>
      </c>
      <c r="H33">
        <v>9.7722999999999995</v>
      </c>
      <c r="I33">
        <v>12.589600000000001</v>
      </c>
      <c r="J33">
        <v>15.4068</v>
      </c>
      <c r="K33">
        <v>25.97</v>
      </c>
      <c r="L33">
        <f>(100*2*K33*A33)/3</f>
        <v>432.83333333333331</v>
      </c>
      <c r="M33">
        <f>(H33+I33+J33)*L33</f>
        <v>16347.552316666664</v>
      </c>
      <c r="N33">
        <v>6934.07</v>
      </c>
      <c r="O33">
        <f>2*N33*0.0464818*(H33+I33+J33)*2</f>
        <v>48692.624936334454</v>
      </c>
      <c r="P33">
        <f>M33+E33+O33+G33</f>
        <v>79291.65230836437</v>
      </c>
      <c r="Q33" s="3">
        <f>0.000631*B33*(P33*2)^(1/2)</f>
        <v>6.4747593874687865</v>
      </c>
    </row>
    <row r="34" spans="1:17" x14ac:dyDescent="0.35">
      <c r="A34">
        <v>0.27500000000000002</v>
      </c>
      <c r="B34">
        <v>26.349299999999999</v>
      </c>
      <c r="C34">
        <v>14.6</v>
      </c>
      <c r="D34">
        <f t="shared" ref="D34:D37" si="36">(2*C34*100*A34)/3</f>
        <v>267.66666666666669</v>
      </c>
      <c r="E34">
        <f t="shared" ref="E34:E37" si="37">D34*B34</f>
        <v>7052.8293000000003</v>
      </c>
      <c r="F34">
        <f t="shared" ref="F34:F37" si="38">6664/2</f>
        <v>3332</v>
      </c>
      <c r="G34">
        <f t="shared" ref="G34:G37" si="39">2*F34*0.0464818*B34</f>
        <v>8161.819917219359</v>
      </c>
      <c r="H34">
        <v>10.3545</v>
      </c>
      <c r="I34">
        <v>13.1717</v>
      </c>
      <c r="J34">
        <v>15.989000000000001</v>
      </c>
      <c r="K34">
        <v>25.97</v>
      </c>
      <c r="L34">
        <f t="shared" ref="L34:L37" si="40">(100*2*K34*A34)/3</f>
        <v>476.11666666666673</v>
      </c>
      <c r="M34">
        <f t="shared" ref="M34:M37" si="41">(H34+I34+J34)*L34</f>
        <v>18813.84530666667</v>
      </c>
      <c r="N34">
        <v>6934.07</v>
      </c>
      <c r="O34">
        <f t="shared" ref="O34:O37" si="42">2*N34*0.0464818*(H34+I34+J34)*2</f>
        <v>50944.269008047493</v>
      </c>
      <c r="P34">
        <f t="shared" ref="P34:P37" si="43">M34+E34+O34+G34</f>
        <v>84972.763531933524</v>
      </c>
      <c r="Q34" s="3">
        <f t="shared" ref="Q34:Q37" si="44">0.000631*B34*(P34*2)^(1/2)</f>
        <v>6.8541453619829769</v>
      </c>
    </row>
    <row r="35" spans="1:17" x14ac:dyDescent="0.35">
      <c r="A35">
        <v>0.3</v>
      </c>
      <c r="B35">
        <v>26.982199999999999</v>
      </c>
      <c r="C35">
        <v>14.6</v>
      </c>
      <c r="D35">
        <f t="shared" si="36"/>
        <v>292</v>
      </c>
      <c r="E35">
        <f t="shared" si="37"/>
        <v>7878.8023999999996</v>
      </c>
      <c r="F35">
        <f t="shared" si="38"/>
        <v>3332</v>
      </c>
      <c r="G35">
        <f t="shared" si="39"/>
        <v>8357.8636764694384</v>
      </c>
      <c r="H35">
        <v>10.987399999999999</v>
      </c>
      <c r="I35">
        <v>13.804600000000001</v>
      </c>
      <c r="J35">
        <v>16.6219</v>
      </c>
      <c r="K35">
        <v>25.97</v>
      </c>
      <c r="L35">
        <f t="shared" si="40"/>
        <v>519.4</v>
      </c>
      <c r="M35">
        <f t="shared" si="41"/>
        <v>21510.379659999999</v>
      </c>
      <c r="N35">
        <v>6934.07</v>
      </c>
      <c r="O35">
        <f t="shared" si="42"/>
        <v>53392.134223599474</v>
      </c>
      <c r="P35">
        <f t="shared" si="43"/>
        <v>91139.179960068912</v>
      </c>
      <c r="Q35" s="3">
        <f t="shared" si="44"/>
        <v>7.2689933655035031</v>
      </c>
    </row>
    <row r="36" spans="1:17" x14ac:dyDescent="0.35">
      <c r="A36">
        <v>0.32500000000000001</v>
      </c>
      <c r="B36">
        <v>27.665600000000001</v>
      </c>
      <c r="C36">
        <v>14.6</v>
      </c>
      <c r="D36">
        <f t="shared" si="36"/>
        <v>316.33333333333331</v>
      </c>
      <c r="E36">
        <f t="shared" si="37"/>
        <v>8751.5514666666659</v>
      </c>
      <c r="F36">
        <f t="shared" si="38"/>
        <v>3332</v>
      </c>
      <c r="G36">
        <f t="shared" si="39"/>
        <v>8569.5500488371199</v>
      </c>
      <c r="H36">
        <v>11.6708</v>
      </c>
      <c r="I36">
        <v>14.488</v>
      </c>
      <c r="J36">
        <v>17.305299999999999</v>
      </c>
      <c r="K36">
        <v>25.97</v>
      </c>
      <c r="L36">
        <f t="shared" si="40"/>
        <v>562.68333333333328</v>
      </c>
      <c r="M36">
        <f t="shared" si="41"/>
        <v>24456.524668333332</v>
      </c>
      <c r="N36">
        <v>6934.07</v>
      </c>
      <c r="O36">
        <f t="shared" si="42"/>
        <v>56035.318120436619</v>
      </c>
      <c r="P36">
        <f t="shared" si="43"/>
        <v>97812.944304273726</v>
      </c>
      <c r="Q36" s="3">
        <f t="shared" si="44"/>
        <v>7.7211611447865334</v>
      </c>
    </row>
    <row r="37" spans="1:17" x14ac:dyDescent="0.35">
      <c r="A37">
        <v>0.35</v>
      </c>
      <c r="B37">
        <v>28.3992</v>
      </c>
      <c r="C37">
        <v>14.6</v>
      </c>
      <c r="D37">
        <f t="shared" si="36"/>
        <v>340.66666666666663</v>
      </c>
      <c r="E37">
        <f t="shared" si="37"/>
        <v>9674.6607999999997</v>
      </c>
      <c r="F37">
        <f t="shared" si="38"/>
        <v>3332</v>
      </c>
      <c r="G37">
        <f t="shared" si="39"/>
        <v>8796.7861079078393</v>
      </c>
      <c r="H37">
        <v>12.404400000000001</v>
      </c>
      <c r="I37">
        <v>15.2217</v>
      </c>
      <c r="J37">
        <v>18.038900000000002</v>
      </c>
      <c r="K37">
        <v>25.97</v>
      </c>
      <c r="L37">
        <f t="shared" si="40"/>
        <v>605.96666666666658</v>
      </c>
      <c r="M37">
        <f t="shared" si="41"/>
        <v>27671.467833333332</v>
      </c>
      <c r="N37">
        <v>6934.07</v>
      </c>
      <c r="O37">
        <f t="shared" si="42"/>
        <v>58872.789312783163</v>
      </c>
      <c r="P37">
        <f t="shared" si="43"/>
        <v>105015.70405402435</v>
      </c>
      <c r="Q37" s="3">
        <f t="shared" si="44"/>
        <v>8.2125416948887047</v>
      </c>
    </row>
  </sheetData>
  <mergeCells count="5">
    <mergeCell ref="A31:Q31"/>
    <mergeCell ref="A3:Q3"/>
    <mergeCell ref="A10:Q10"/>
    <mergeCell ref="A17:Q17"/>
    <mergeCell ref="A24:Q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</dc:creator>
  <cp:lastModifiedBy>Muskan</cp:lastModifiedBy>
  <dcterms:created xsi:type="dcterms:W3CDTF">2024-01-30T12:03:14Z</dcterms:created>
  <dcterms:modified xsi:type="dcterms:W3CDTF">2024-01-30T13:37:25Z</dcterms:modified>
</cp:coreProperties>
</file>