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áfico Primer Sprint" sheetId="1" r:id="rId4"/>
    <sheet state="visible" name="Gráfico Segundo Sprint" sheetId="2" r:id="rId5"/>
    <sheet state="visible" name="Gráfico Tercer Sprint" sheetId="3" r:id="rId6"/>
  </sheets>
  <definedNames/>
  <calcPr/>
  <extLst>
    <ext uri="GoogleSheetsCustomDataVersion2">
      <go:sheetsCustomData xmlns:go="http://customooxmlschemas.google.com/" r:id="rId7" roundtripDataChecksum="pEdhXzUUmVAqHF4C2OpBp84ysZ71NFDBPyyEXQV77og="/>
    </ext>
  </extLst>
</workbook>
</file>

<file path=xl/sharedStrings.xml><?xml version="1.0" encoding="utf-8"?>
<sst xmlns="http://schemas.openxmlformats.org/spreadsheetml/2006/main" count="116" uniqueCount="26">
  <si>
    <t>Gráfico Burn Down Primer Sprint</t>
  </si>
  <si>
    <t>Fecha</t>
  </si>
  <si>
    <t>Esperado</t>
  </si>
  <si>
    <t>Real</t>
  </si>
  <si>
    <t>Total puntos quemados</t>
  </si>
  <si>
    <t>¿Se quemó historia(s)?</t>
  </si>
  <si>
    <t>Valor para la función del burndown</t>
  </si>
  <si>
    <t>No</t>
  </si>
  <si>
    <t>Sí</t>
  </si>
  <si>
    <t>Se quemó la historia "Iniciar sesión" para la web, por lo tanto se puso la mitad del puntaje como referencia. (Resta: -3.15)</t>
  </si>
  <si>
    <t>Se quemarón las historias "Crear animales", "Eliminar animales" y "Actualizar animales" de la página web. (Resta: -6, -3.3 y -3)</t>
  </si>
  <si>
    <t>Se quemarón las historias "Visualizar mapa" y "Actualizar mapa" de la página web. (Resta: -4.3, -4)</t>
  </si>
  <si>
    <t>Se quemó la historia "Visualizar listado de animales" (Resta: -3)</t>
  </si>
  <si>
    <t>Se quemó la historia de "Ver popularidad animal" (Resta: -5.6)</t>
  </si>
  <si>
    <t>Se quemó la historia de "Registrarse en ZooLife" (Resta: -2.3)</t>
  </si>
  <si>
    <t>Se quemaron las historias "Cerrar sesión" de ambas apps, "Iniciar sesión" de la aplicación móvil y "Visualizar imagen mapa"(Resta: -3.15, -3, -4.3)</t>
  </si>
  <si>
    <t>Se quemó la historia "Valorar animales" (Resta: -4)</t>
  </si>
  <si>
    <t>Se quemaron las historias "Visualizar información animal", "Animales vistos", "Visualizar vídeo acerca de animales", "Escuchar audio", "Visualizar vídeo", "Visualizar animales" (Resta: -4.3 / -3,6 / -5 / -4.6 / -3.3)</t>
  </si>
  <si>
    <r>
      <rPr>
        <rFont val="Arial"/>
        <b/>
        <color theme="1"/>
      </rPr>
      <t>Interpretación del gráfico:</t>
    </r>
    <r>
      <rPr>
        <rFont val="Arial"/>
        <color theme="1"/>
      </rPr>
      <t xml:space="preserve">
- En el primer tramo (desde el día 16 hasta el 17) se puede observar que no se logró quemar historias, esto es debido a que el equipo comenzó a estudiar, realizar las configuraciones iniciales, instalaciones iniciales y definir qué haría cada uno, por lo tanto, se considera que es etapa de preparación inicial.
- Para los días 18 y 19 se experimenta el primer quemado de la historia, en donde la misma es de un esfuerzo bajo y es por esto que descendió levemente en el gráfico, sin embargo se seguía trabajando en otras historias en paralelo.
- Para los días 20 y 21 se experimenta un descenso notable en el gráfico, ya que como se mencionó anteriormente, se estuvo trabajando en paralelo otras historias y al momento de finalizar, se ve este descenso.
- Para los días 22 y 23 se experimenta un leve descenso del gráfico, esto es debido a que se quemó una historia de bajo esfuerzo y en las otras que se están trabajando no se han podido terminar para simbolizarlas en el gráfico.
- Para los días 24 y 25 se experimenta un descenso medianamente leve, debido a que ya se quemaron dos historias que una era de esfuerzo bajo y la otra alto, mientras que se sigue trabajando en las demás.
- Para los días 26 y 27 no se experimenta ningún descenso, esto se debe a las dificultades de realizar el resto de historias por su complejidad y cantidad, en donde impide que las podamos quemar momentáneamente.
- Para los días 28 y 29 se experimenta un descenso notable en el gráfico, esto es debido a que se quemaron varias historias con bajo y medio nivel de esfuerzo, que fue parte del progreso que se realizó en los días anteriores.
- Para el día 30 se experimenta el descenso más significativo del Sprint, esto se debe a que todos los detalles y funcionalidades que faltaban se pudieron concretar en ese día, dando así el fin al Sprint.
</t>
    </r>
    <r>
      <rPr>
        <rFont val="Arial"/>
        <b/>
        <color theme="1"/>
      </rPr>
      <t>Conclusión:</t>
    </r>
    <r>
      <rPr>
        <rFont val="Arial"/>
        <color theme="1"/>
      </rPr>
      <t xml:space="preserve">
- Según la información del gráfico, podemos concluir que en el primer tramo hubo un estanque inicial desde el 16 hasta el 19, esto es debido a la falta de práctica y ritmo que presentó el equipo en el inicio de este proyecto, sin embargo en el día en que más se acercó al resultado esperado de trabajo fue el día 21, ya que casi intersectan las dos líneas, después de ese día se experimentan leves descensos hasta el día 27, en donde se puede observar la finalización de varias historias de usuario en el último período. Después de analizar esta información, es importante definir los errores que se cometieron(tanto técnicos y distribución de trabajo) y redefinir de mejor forma las historias para el siguiente sprint, para evitar acumular muchas historias en el último período y además estar por sobre lo esperado o al menos estar lo más cerca de lo esperado.</t>
    </r>
  </si>
  <si>
    <t>Gráfico Burn Down Segundo Sprint</t>
  </si>
  <si>
    <t>Valor para la constante del gráfico</t>
  </si>
  <si>
    <t>Se quemaron las historias "Crear preguntas de trivia", "Visualizar preguntas de trivia", "Actualizar preguntas de trivia", "Eliminar preguntas de trivia" (Resta: - 5,3 / -2,6 / 3,0 / 2,6)</t>
  </si>
  <si>
    <t>Se quemaron las historia "CRUD premios trivia", "CRUD plantas zoológico (aún no se añade en el backlog)"</t>
  </si>
  <si>
    <t xml:space="preserve">Se quemaron las historias </t>
  </si>
  <si>
    <t>Del 1 al 5 de octubre: En este tramo se observa un progreso constante, con un descenso moderado en los puntos reales. Esto indica que el equipo logró quemar varias historias de usuario de bajo a medio esfuerzo. Sin embargo, en días como el 2 de octubre, no se quemaron historias, lo que podría reflejar obstáculos iniciales o tareas que no sumaron directamente al progreso visible en el gráfico.
Del 6 al 9 de octubre: Durante este período, no se quemaron historias, lo que refleja una pausa en la productividad visible. Esto podría estar asociado a ajustes, bloqueos técnicos o la concentración del equipo en actividades de soporte, como pruebas o revisión de historias aún no finalizadas. Este estancamiento es un área de oportunidad que debe evaluarse en retrospectivas.
Del 10 al 15 de octubre: Aunque hay días donde se logra un pequeño progreso (como el 10 y el 11), en general se aprecia una estabilidad en el gráfico real. Esto indica que las historias quemadas fueron de bajo esfuerzo o que el equipo estaba avanzando en paralelo con historias de mayor complejidad que aún no se podían cerrar.
Del 16 al 21 de octubre: Se aprecia un período de completo estancamiento en el gráfico real, mientras que la línea esperada sigue descendiendo. Esto muestra una clara desviación respecto a lo planificado. La ausencia de progreso visible sugiere que se enfrentaron retos significativos, como historias muy grandes, problemas técnicos, o incluso una sobrecarga de tareas que impidió avances en la quema de puntos.
Del 22 al 25 de octubre: Este tramo muestra un regreso al progreso, con descensos significativos en los puntos reales. El 22 destaca con un descenso pronunciado, lo que indica que se quemó una historia de mayor esfuerzo. En los días siguientes, se continuaron cerrando historias de tamaño medio o bajo, recuperando parcialmente la tendencia esperada.
Del 26 al 27 de octubre: Se observa un descenso importante en los puntos reales, lo que refleja un esfuerzo significativo para cerrar varias historias, probablemente acumuladas durante el período anterior. Este es un punto alto del sprint, donde se concreta una gran parte del trabajo planeado.
Del 28 al 31 de octubre: En los últimos días del sprint, la línea real se estabiliza, ya que no se quemaron más historias. Esto podría indicar que las historias restantes eran de alto esfuerzo o no alcanzaron la madurez necesaria para cerrarse antes del final del sprint.
Conclusión:
El burndown chart muestra un sprint con ciertos desafíos. Aunque se logró un buen ritmo de trabajo en el inicio y hacia el final del sprint, el período central (del 6 al 21 de octubre) evidenció un estancamiento notable. Esto pudo deberse a una mala estimación del esfuerzo necesario para las historias, bloqueos técnicos o una sobrecarga de tareas acumuladas.
El día con mayor quema de puntos fue el 26 de octubre, mostrando un esfuerzo concentrado en cerrar historias pendientes. Sin embargo, este patrón puede ser un indicativo de una mala distribución del trabajo durante el sprint, generando presión al final del período.</t>
  </si>
  <si>
    <t>Interpretacion del grafico
Del 1 al 4 de noviembre: En este tramo inicial se observa un progreso constante, con descensos regulares en los puntos reales. Se quemaron historias con un nivel de esfuerzo medio, destacando el 4 de noviembre con un descenso notable de 4.6 puntos. Esto sugiere un buen arranque del sprint, con un enfoque claro en las tareas prioritarias.
Del 5 al 7 de noviembre: El día 5 no se quemaron historias, posiblemente debido a la preparación o bloqueos en el flujo de trabajo. Sin embargo, el 6 y 7 de noviembre muestran una gran recuperación, especialmente el 7 con un descenso significativo de 9.2 puntos, lo que podría indicar que se completaron varias historias en paralelo o una historia grande que acumulaba esfuerzo.
Del 8 al 9 de noviembre: Este período muestra un estancamiento en el gráfico real, ya que no se quemaron historias. Aunque el equipo probablemente trabajó en historias más complejas, estas no se reflejaron como progreso visible. Esta pausa puede representar una oportunidad para mejorar la estimación del tamaño de las historias y su división.
Del 10 al 13 de noviembre: El 10 y 11 de noviembre muestran avances destacados, especialmente el 11 con un descenso de 9.6 puntos, lo que indica que se completaron varias historias importantes. Sin embargo, del 12 al 14 no hubo progreso visible, lo que refleja un estancamiento similar al del período anterior.
Del 15 al 18 de noviembre: En este tramo, el equipo retomó el ritmo de trabajo, quemando historias regularmente. El 17 destaca con un descenso importante de 9 puntos, lo que pudo ser resultado de finalizar historias grandes o múltiples tareas acumuladas.
Del 19 al 22 de noviembre: Este tramo final del sprint muestra un progreso acelerado. Los días 19 y 21 destacan por la quema de 5 y 6.4 puntos respectivamente, mientras que el 22 de noviembre marca el cierre del sprint al alcanzar el objetivo con la línea real tocando el eje X. Esto refleja un gran esfuerzo del equipo para completar historias acumuladas antes del cierre.
Del 23 de noviembre al 1 de diciembre: Durante este período no se registraron puntos quemados, ya que el sprint finalizó el 22 de noviembre. Esto indica que el equipo concluyó todas las historias planificadas, dejando un buffer de tiempo para tareas adicionales o posibles revisiones.
Conclusión:
El gráfico evidencia un sprint exitoso, con un progreso constante y grandes descensos en los puntos reales en momentos clave. A pesar de algunos períodos de estancamiento (como el 8-9 y 12-14 de noviembre), el equipo logró recuperar el ritmo, quemando historias importantes en los tramos medios y finales del sprint.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</si>
</sst>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7">
    <font>
      <sz val="10.0"/>
      <color rgb="FF000000"/>
      <name val="Arial"/>
      <scheme val="minor"/>
    </font>
    <font>
      <sz val="14.0"/>
      <color theme="1"/>
      <name val="Merriweather"/>
    </font>
    <font>
      <b/>
      <color theme="1"/>
      <name val="Arial"/>
    </font>
    <font>
      <color theme="1"/>
      <name val="Arial"/>
    </font>
    <font>
      <color rgb="FF000000"/>
      <name val="Arial"/>
    </font>
    <font>
      <color rgb="FFFFFFFF"/>
      <name val="Arial"/>
    </font>
    <font/>
  </fonts>
  <fills count="3">
    <fill>
      <patternFill patternType="none"/>
    </fill>
    <fill>
      <patternFill patternType="lightGray"/>
    </fill>
    <fill>
      <patternFill patternType="solid">
        <fgColor rgb="FFC9DAF8"/>
        <bgColor rgb="FFC9DAF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1" fillId="2" fontId="2" numFmtId="0" xfId="0" applyAlignment="1" applyBorder="1" applyFont="1">
      <alignment horizontal="center" shrinkToFit="0" vertical="center" wrapText="1"/>
    </xf>
    <xf borderId="1" fillId="2" fontId="2" numFmtId="0" xfId="0" applyAlignment="1" applyBorder="1" applyFont="1">
      <alignment horizontal="center" shrinkToFit="0" wrapText="1"/>
    </xf>
    <xf borderId="0" fillId="0" fontId="3" numFmtId="0" xfId="0" applyFont="1"/>
    <xf borderId="1" fillId="0" fontId="3" numFmtId="164" xfId="0" applyAlignment="1" applyBorder="1" applyFont="1" applyNumberFormat="1">
      <alignment horizontal="center"/>
    </xf>
    <xf borderId="1" fillId="0" fontId="3" numFmtId="0" xfId="0" applyAlignment="1" applyBorder="1" applyFont="1">
      <alignment horizontal="center"/>
    </xf>
    <xf borderId="1" fillId="0" fontId="3" numFmtId="0" xfId="0" applyAlignment="1" applyBorder="1" applyFont="1">
      <alignment horizontal="center" vertical="bottom"/>
    </xf>
    <xf borderId="1" fillId="0" fontId="4" numFmtId="0" xfId="0" applyAlignment="1" applyBorder="1" applyFont="1">
      <alignment horizontal="center"/>
    </xf>
    <xf borderId="0" fillId="0" fontId="5" numFmtId="0" xfId="0" applyFont="1"/>
    <xf borderId="0" fillId="0" fontId="4" numFmtId="0" xfId="0" applyFont="1"/>
    <xf borderId="1" fillId="0" fontId="3" numFmtId="1" xfId="0" applyAlignment="1" applyBorder="1" applyFont="1" applyNumberFormat="1">
      <alignment horizontal="center"/>
    </xf>
    <xf borderId="0" fillId="0" fontId="3" numFmtId="0" xfId="0" applyAlignment="1" applyFont="1">
      <alignment shrinkToFit="0" vertical="bottom" wrapText="1"/>
    </xf>
    <xf borderId="0" fillId="0" fontId="3" numFmtId="0" xfId="0" applyAlignment="1" applyFont="1">
      <alignment shrinkToFit="0" wrapText="1"/>
    </xf>
    <xf borderId="1" fillId="0" fontId="3" numFmtId="0" xfId="0" applyAlignment="1" applyBorder="1" applyFont="1">
      <alignment horizontal="center" shrinkToFit="0" vertical="top" wrapText="1"/>
    </xf>
    <xf borderId="0" fillId="0" fontId="3" numFmtId="0" xfId="0" applyAlignment="1" applyFont="1">
      <alignment shrinkToFit="0" vertical="top" wrapText="1"/>
    </xf>
    <xf borderId="2" fillId="0" fontId="3" numFmtId="49" xfId="0" applyAlignment="1" applyBorder="1" applyFont="1" applyNumberFormat="1">
      <alignment horizontal="left" readingOrder="0" shrinkToFit="0" vertical="top" wrapText="1"/>
    </xf>
    <xf borderId="3" fillId="0" fontId="6" numFmtId="0" xfId="0" applyBorder="1" applyFont="1"/>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0" fillId="0" fontId="3" numFmtId="0" xfId="0" applyAlignment="1" applyFont="1">
      <alignment horizontal="center"/>
    </xf>
    <xf borderId="1" fillId="0" fontId="3"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0" fillId="0" fontId="4" numFmtId="0" xfId="0" applyAlignment="1" applyFont="1">
      <alignment shrinkToFit="0" wrapText="1"/>
    </xf>
    <xf borderId="1" fillId="0" fontId="3" numFmtId="1" xfId="0" applyAlignment="1" applyBorder="1" applyFont="1" applyNumberFormat="1">
      <alignment horizontal="center" vertical="center"/>
    </xf>
    <xf borderId="1" fillId="0" fontId="3" numFmtId="0" xfId="0" applyAlignment="1" applyBorder="1" applyFont="1">
      <alignment horizontal="center" readingOrder="0" shrinkToFit="0" vertical="center" wrapText="1"/>
    </xf>
    <xf borderId="0" fillId="0" fontId="3" numFmtId="164" xfId="0" applyAlignment="1" applyFont="1" applyNumberFormat="1">
      <alignment horizontal="center"/>
    </xf>
    <xf borderId="1" fillId="0" fontId="3" numFmtId="16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Resultado esperado y real del gráfico Burn Down</a:t>
            </a:r>
          </a:p>
        </c:rich>
      </c:tx>
      <c:overlay val="0"/>
    </c:title>
    <c:plotArea>
      <c:layout/>
      <c:lineChart>
        <c:ser>
          <c:idx val="0"/>
          <c:order val="0"/>
          <c:tx>
            <c:strRef>
              <c:f>'Gráfico Primer Sprint'!$B$4</c:f>
            </c:strRef>
          </c:tx>
          <c:spPr>
            <a:ln cmpd="sng">
              <a:solidFill>
                <a:srgbClr val="4285F4"/>
              </a:solidFill>
            </a:ln>
          </c:spPr>
          <c:marker>
            <c:symbol val="none"/>
          </c:marker>
          <c:cat>
            <c:strRef>
              <c:f>'Gráfico Primer Sprint'!$A$5:$A$19</c:f>
            </c:strRef>
          </c:cat>
          <c:val>
            <c:numRef>
              <c:f>'Gráfico Primer Sprint'!$B$5:$B$19</c:f>
              <c:numCache/>
            </c:numRef>
          </c:val>
          <c:smooth val="0"/>
        </c:ser>
        <c:ser>
          <c:idx val="1"/>
          <c:order val="1"/>
          <c:tx>
            <c:strRef>
              <c:f>'Gráfico Primer Sprint'!$C$4</c:f>
            </c:strRef>
          </c:tx>
          <c:spPr>
            <a:ln cmpd="sng">
              <a:solidFill>
                <a:srgbClr val="EA4335"/>
              </a:solidFill>
            </a:ln>
          </c:spPr>
          <c:marker>
            <c:symbol val="none"/>
          </c:marker>
          <c:cat>
            <c:strRef>
              <c:f>'Gráfico Primer Sprint'!$A$5:$A$19</c:f>
            </c:strRef>
          </c:cat>
          <c:val>
            <c:numRef>
              <c:f>'Gráfico Primer Sprint'!$C$5:$C$19</c:f>
              <c:numCache/>
            </c:numRef>
          </c:val>
          <c:smooth val="0"/>
        </c:ser>
        <c:axId val="1972544678"/>
        <c:axId val="884296544"/>
      </c:lineChart>
      <c:catAx>
        <c:axId val="197254467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884296544"/>
      </c:catAx>
      <c:valAx>
        <c:axId val="8842965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72544678"/>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Resultado esperado y real del gráfico Burn Down</a:t>
            </a:r>
          </a:p>
        </c:rich>
      </c:tx>
      <c:overlay val="0"/>
    </c:title>
    <c:plotArea>
      <c:layout/>
      <c:lineChart>
        <c:ser>
          <c:idx val="0"/>
          <c:order val="0"/>
          <c:tx>
            <c:strRef>
              <c:f>'Gráfico Segundo Sprint'!$B$4</c:f>
            </c:strRef>
          </c:tx>
          <c:spPr>
            <a:ln cmpd="sng">
              <a:solidFill>
                <a:srgbClr val="4285F4"/>
              </a:solidFill>
            </a:ln>
          </c:spPr>
          <c:marker>
            <c:symbol val="none"/>
          </c:marker>
          <c:cat>
            <c:strRef>
              <c:f>'Gráfico Segundo Sprint'!$A$5:$A$19</c:f>
            </c:strRef>
          </c:cat>
          <c:val>
            <c:numRef>
              <c:f>'Gráfico Segundo Sprint'!$B$5:$B$19</c:f>
              <c:numCache/>
            </c:numRef>
          </c:val>
          <c:smooth val="0"/>
        </c:ser>
        <c:ser>
          <c:idx val="1"/>
          <c:order val="1"/>
          <c:tx>
            <c:strRef>
              <c:f>'Gráfico Segundo Sprint'!$C$4</c:f>
            </c:strRef>
          </c:tx>
          <c:spPr>
            <a:ln cmpd="sng">
              <a:solidFill>
                <a:srgbClr val="EA4335"/>
              </a:solidFill>
            </a:ln>
          </c:spPr>
          <c:marker>
            <c:symbol val="none"/>
          </c:marker>
          <c:cat>
            <c:strRef>
              <c:f>'Gráfico Segundo Sprint'!$A$5:$A$19</c:f>
            </c:strRef>
          </c:cat>
          <c:val>
            <c:numRef>
              <c:f>'Gráfico Segundo Sprint'!$C$5:$C$19</c:f>
              <c:numCache/>
            </c:numRef>
          </c:val>
          <c:smooth val="0"/>
        </c:ser>
        <c:axId val="19105769"/>
        <c:axId val="1776996104"/>
      </c:lineChart>
      <c:catAx>
        <c:axId val="1910576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76996104"/>
      </c:catAx>
      <c:valAx>
        <c:axId val="1776996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105769"/>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Resultado esperado y real del gráfico Burn Down</a:t>
            </a:r>
          </a:p>
        </c:rich>
      </c:tx>
      <c:overlay val="0"/>
    </c:title>
    <c:plotArea>
      <c:layout/>
      <c:lineChart>
        <c:ser>
          <c:idx val="0"/>
          <c:order val="0"/>
          <c:tx>
            <c:strRef>
              <c:f>'Gráfico Tercer Sprint'!$B$4</c:f>
            </c:strRef>
          </c:tx>
          <c:spPr>
            <a:ln cmpd="sng">
              <a:solidFill>
                <a:srgbClr val="4285F4"/>
              </a:solidFill>
            </a:ln>
          </c:spPr>
          <c:marker>
            <c:symbol val="none"/>
          </c:marker>
          <c:cat>
            <c:strRef>
              <c:f>'Gráfico Tercer Sprint'!$A$5:$A$19</c:f>
            </c:strRef>
          </c:cat>
          <c:val>
            <c:numRef>
              <c:f>'Gráfico Tercer Sprint'!$B$5:$B$19</c:f>
              <c:numCache/>
            </c:numRef>
          </c:val>
          <c:smooth val="0"/>
        </c:ser>
        <c:ser>
          <c:idx val="1"/>
          <c:order val="1"/>
          <c:tx>
            <c:strRef>
              <c:f>'Gráfico Tercer Sprint'!$C$4</c:f>
            </c:strRef>
          </c:tx>
          <c:spPr>
            <a:ln cmpd="sng">
              <a:solidFill>
                <a:srgbClr val="EA4335"/>
              </a:solidFill>
            </a:ln>
          </c:spPr>
          <c:marker>
            <c:symbol val="none"/>
          </c:marker>
          <c:cat>
            <c:strRef>
              <c:f>'Gráfico Tercer Sprint'!$A$5:$A$19</c:f>
            </c:strRef>
          </c:cat>
          <c:val>
            <c:numRef>
              <c:f>'Gráfico Tercer Sprint'!$C$5:$C$19</c:f>
              <c:numCache/>
            </c:numRef>
          </c:val>
          <c:smooth val="0"/>
        </c:ser>
        <c:axId val="1753407689"/>
        <c:axId val="1168936228"/>
      </c:lineChart>
      <c:catAx>
        <c:axId val="175340768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68936228"/>
      </c:catAx>
      <c:valAx>
        <c:axId val="1168936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53407689"/>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847725</xdr:colOff>
      <xdr:row>1</xdr:row>
      <xdr:rowOff>28575</xdr:rowOff>
    </xdr:from>
    <xdr:ext cx="8601075" cy="4105275"/>
    <xdr:graphicFrame>
      <xdr:nvGraphicFramePr>
        <xdr:cNvPr id="1587046834"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2</xdr:row>
      <xdr:rowOff>133350</xdr:rowOff>
    </xdr:from>
    <xdr:ext cx="10487025" cy="4267200"/>
    <xdr:graphicFrame>
      <xdr:nvGraphicFramePr>
        <xdr:cNvPr id="523393257"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552450</xdr:colOff>
      <xdr:row>0</xdr:row>
      <xdr:rowOff>142875</xdr:rowOff>
    </xdr:from>
    <xdr:ext cx="10487025" cy="4267200"/>
    <xdr:graphicFrame>
      <xdr:nvGraphicFramePr>
        <xdr:cNvPr id="1755351977"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row>
    <row r="2" ht="15.75" customHeight="1"/>
    <row r="3" ht="15.75" customHeight="1"/>
    <row r="4" ht="15.75" customHeight="1">
      <c r="A4" s="2" t="s">
        <v>1</v>
      </c>
      <c r="B4" s="2" t="s">
        <v>2</v>
      </c>
      <c r="C4" s="2" t="s">
        <v>3</v>
      </c>
      <c r="D4" s="3" t="s">
        <v>4</v>
      </c>
      <c r="E4" s="4" t="s">
        <v>5</v>
      </c>
      <c r="G4" s="5" t="s">
        <v>6</v>
      </c>
    </row>
    <row r="5" ht="15.75" customHeight="1">
      <c r="A5" s="6">
        <v>45551.0</v>
      </c>
      <c r="B5" s="7">
        <v>69.9</v>
      </c>
      <c r="C5" s="8">
        <v>69.9</v>
      </c>
      <c r="D5" s="9">
        <v>0.0</v>
      </c>
      <c r="E5" s="9" t="s">
        <v>7</v>
      </c>
      <c r="F5" s="10"/>
      <c r="G5" s="11">
        <f>(B5/14)</f>
        <v>4.992857143</v>
      </c>
    </row>
    <row r="6" ht="15.75" customHeight="1">
      <c r="A6" s="6">
        <v>45552.0</v>
      </c>
      <c r="B6" s="12">
        <f t="shared" ref="B6:B19" si="1">(B5-$G$5)</f>
        <v>64.90714286</v>
      </c>
      <c r="C6" s="8">
        <v>69.9</v>
      </c>
      <c r="D6" s="7">
        <v>0.0</v>
      </c>
      <c r="E6" s="7" t="s">
        <v>7</v>
      </c>
    </row>
    <row r="7" ht="15.75" customHeight="1">
      <c r="A7" s="6">
        <v>45553.0</v>
      </c>
      <c r="B7" s="12">
        <f t="shared" si="1"/>
        <v>59.91428571</v>
      </c>
      <c r="C7" s="8">
        <f t="shared" ref="C7:C19" si="2">C6-D7</f>
        <v>66.75</v>
      </c>
      <c r="D7" s="8">
        <v>3.15</v>
      </c>
      <c r="E7" s="8" t="s">
        <v>8</v>
      </c>
      <c r="F7" s="13"/>
      <c r="G7" s="13" t="s">
        <v>9</v>
      </c>
      <c r="O7" s="14"/>
    </row>
    <row r="8" ht="15.75" customHeight="1">
      <c r="A8" s="6">
        <v>45554.0</v>
      </c>
      <c r="B8" s="12">
        <f t="shared" si="1"/>
        <v>54.92142857</v>
      </c>
      <c r="C8" s="8">
        <f t="shared" si="2"/>
        <v>66.75</v>
      </c>
      <c r="D8" s="8">
        <v>0.0</v>
      </c>
      <c r="E8" s="8" t="s">
        <v>7</v>
      </c>
      <c r="F8" s="13"/>
      <c r="G8" s="13"/>
      <c r="O8" s="14"/>
    </row>
    <row r="9" ht="15.75" customHeight="1">
      <c r="A9" s="6">
        <v>45555.0</v>
      </c>
      <c r="B9" s="12">
        <f t="shared" si="1"/>
        <v>49.92857143</v>
      </c>
      <c r="C9" s="8">
        <f t="shared" si="2"/>
        <v>54.45</v>
      </c>
      <c r="D9" s="8">
        <v>12.3</v>
      </c>
      <c r="E9" s="8" t="s">
        <v>8</v>
      </c>
      <c r="F9" s="13"/>
      <c r="G9" s="13" t="s">
        <v>10</v>
      </c>
      <c r="O9" s="14"/>
    </row>
    <row r="10" ht="15.75" customHeight="1">
      <c r="A10" s="6">
        <v>45556.0</v>
      </c>
      <c r="B10" s="12">
        <f t="shared" si="1"/>
        <v>44.93571429</v>
      </c>
      <c r="C10" s="8">
        <f t="shared" si="2"/>
        <v>46.15</v>
      </c>
      <c r="D10" s="8">
        <v>8.3</v>
      </c>
      <c r="E10" s="8" t="s">
        <v>8</v>
      </c>
      <c r="F10" s="13"/>
      <c r="G10" s="13" t="s">
        <v>11</v>
      </c>
      <c r="O10" s="14"/>
    </row>
    <row r="11" ht="15.75" customHeight="1">
      <c r="A11" s="6">
        <v>45557.0</v>
      </c>
      <c r="B11" s="12">
        <f t="shared" si="1"/>
        <v>39.94285714</v>
      </c>
      <c r="C11" s="8">
        <f t="shared" si="2"/>
        <v>46.15</v>
      </c>
      <c r="D11" s="7">
        <v>0.0</v>
      </c>
      <c r="E11" s="7" t="s">
        <v>7</v>
      </c>
      <c r="F11" s="14"/>
      <c r="G11" s="14"/>
      <c r="O11" s="14"/>
    </row>
    <row r="12" ht="15.75" customHeight="1">
      <c r="A12" s="6">
        <v>45558.0</v>
      </c>
      <c r="B12" s="12">
        <f t="shared" si="1"/>
        <v>34.95</v>
      </c>
      <c r="C12" s="8">
        <f t="shared" si="2"/>
        <v>43.15</v>
      </c>
      <c r="D12" s="7">
        <v>3.0</v>
      </c>
      <c r="E12" s="8" t="s">
        <v>8</v>
      </c>
      <c r="F12" s="14"/>
      <c r="G12" s="14" t="s">
        <v>12</v>
      </c>
      <c r="O12" s="14"/>
    </row>
    <row r="13" ht="15.75" customHeight="1">
      <c r="A13" s="6">
        <v>45559.0</v>
      </c>
      <c r="B13" s="12">
        <f t="shared" si="1"/>
        <v>29.95714286</v>
      </c>
      <c r="C13" s="8">
        <f t="shared" si="2"/>
        <v>37.55</v>
      </c>
      <c r="D13" s="7">
        <v>5.6</v>
      </c>
      <c r="E13" s="8" t="s">
        <v>8</v>
      </c>
      <c r="F13" s="14"/>
      <c r="G13" s="14" t="s">
        <v>13</v>
      </c>
      <c r="O13" s="14"/>
    </row>
    <row r="14" ht="15.75" customHeight="1">
      <c r="A14" s="6">
        <v>45560.0</v>
      </c>
      <c r="B14" s="12">
        <f t="shared" si="1"/>
        <v>24.96428571</v>
      </c>
      <c r="C14" s="8">
        <f t="shared" si="2"/>
        <v>35.25</v>
      </c>
      <c r="D14" s="7">
        <v>2.3</v>
      </c>
      <c r="E14" s="8" t="s">
        <v>8</v>
      </c>
      <c r="F14" s="14"/>
      <c r="G14" s="14" t="s">
        <v>14</v>
      </c>
      <c r="O14" s="14"/>
    </row>
    <row r="15" ht="15.75" customHeight="1">
      <c r="A15" s="6">
        <v>45561.0</v>
      </c>
      <c r="B15" s="12">
        <f t="shared" si="1"/>
        <v>19.97142857</v>
      </c>
      <c r="C15" s="8">
        <f t="shared" si="2"/>
        <v>35.25</v>
      </c>
      <c r="D15" s="7">
        <v>0.0</v>
      </c>
      <c r="E15" s="7" t="s">
        <v>7</v>
      </c>
      <c r="F15" s="14"/>
      <c r="G15" s="14"/>
    </row>
    <row r="16" ht="15.75" customHeight="1">
      <c r="A16" s="6">
        <v>45562.0</v>
      </c>
      <c r="B16" s="12">
        <f t="shared" si="1"/>
        <v>14.97857143</v>
      </c>
      <c r="C16" s="8">
        <f t="shared" si="2"/>
        <v>35.25</v>
      </c>
      <c r="D16" s="7">
        <v>0.0</v>
      </c>
      <c r="E16" s="7" t="s">
        <v>7</v>
      </c>
      <c r="F16" s="14"/>
      <c r="G16" s="14"/>
      <c r="O16" s="14"/>
    </row>
    <row r="17" ht="15.75" customHeight="1">
      <c r="A17" s="6">
        <v>45563.0</v>
      </c>
      <c r="B17" s="12">
        <f t="shared" si="1"/>
        <v>9.985714286</v>
      </c>
      <c r="C17" s="8">
        <f t="shared" si="2"/>
        <v>24.8</v>
      </c>
      <c r="D17" s="8">
        <v>10.45</v>
      </c>
      <c r="E17" s="8" t="s">
        <v>8</v>
      </c>
      <c r="F17" s="13"/>
      <c r="G17" s="13" t="s">
        <v>15</v>
      </c>
    </row>
    <row r="18" ht="15.75" customHeight="1">
      <c r="A18" s="6">
        <v>45564.0</v>
      </c>
      <c r="B18" s="12">
        <f t="shared" si="1"/>
        <v>4.992857143</v>
      </c>
      <c r="C18" s="8">
        <f t="shared" si="2"/>
        <v>20.8</v>
      </c>
      <c r="D18" s="7">
        <v>4.0</v>
      </c>
      <c r="E18" s="7" t="s">
        <v>8</v>
      </c>
      <c r="F18" s="14"/>
      <c r="G18" s="14" t="s">
        <v>16</v>
      </c>
      <c r="O18" s="14"/>
    </row>
    <row r="19" ht="15.75" customHeight="1">
      <c r="A19" s="6">
        <v>45565.0</v>
      </c>
      <c r="B19" s="12">
        <f t="shared" si="1"/>
        <v>0</v>
      </c>
      <c r="C19" s="8">
        <f t="shared" si="2"/>
        <v>0</v>
      </c>
      <c r="D19" s="15">
        <v>20.8</v>
      </c>
      <c r="E19" s="15" t="s">
        <v>8</v>
      </c>
      <c r="F19" s="16"/>
      <c r="G19" s="16" t="s">
        <v>17</v>
      </c>
      <c r="O19" s="14"/>
    </row>
    <row r="20" ht="15.75" customHeight="1">
      <c r="D20" s="16"/>
      <c r="E20" s="16"/>
      <c r="F20" s="16"/>
      <c r="O20" s="14"/>
    </row>
    <row r="21" ht="15.75" customHeight="1"/>
    <row r="22" ht="15.75" customHeight="1"/>
    <row r="23" ht="15.75" customHeight="1"/>
    <row r="24" ht="15.75" customHeight="1">
      <c r="A24" s="17" t="s">
        <v>18</v>
      </c>
      <c r="B24" s="18"/>
      <c r="C24" s="18"/>
      <c r="D24" s="18"/>
      <c r="E24" s="18"/>
      <c r="F24" s="18"/>
      <c r="G24" s="18"/>
      <c r="H24" s="18"/>
      <c r="I24" s="18"/>
      <c r="J24" s="18"/>
      <c r="K24" s="18"/>
      <c r="L24" s="18"/>
      <c r="M24" s="18"/>
      <c r="N24" s="18"/>
      <c r="O24" s="18"/>
      <c r="P24" s="18"/>
      <c r="Q24" s="18"/>
      <c r="R24" s="18"/>
      <c r="S24" s="19"/>
    </row>
    <row r="25" ht="15.75" customHeight="1">
      <c r="A25" s="20"/>
      <c r="S25" s="21"/>
    </row>
    <row r="26" ht="15.75" customHeight="1">
      <c r="A26" s="20"/>
      <c r="S26" s="21"/>
    </row>
    <row r="27" ht="15.75" customHeight="1">
      <c r="A27" s="20"/>
      <c r="S27" s="21"/>
    </row>
    <row r="28" ht="15.75" customHeight="1">
      <c r="A28" s="20"/>
      <c r="S28" s="21"/>
    </row>
    <row r="29" ht="15.75" customHeight="1">
      <c r="A29" s="20"/>
      <c r="S29" s="21"/>
    </row>
    <row r="30" ht="15.75" customHeight="1">
      <c r="A30" s="20"/>
      <c r="S30" s="21"/>
    </row>
    <row r="31" ht="15.75" customHeight="1">
      <c r="A31" s="20"/>
      <c r="S31" s="21"/>
    </row>
    <row r="32" ht="15.75" customHeight="1">
      <c r="A32" s="20"/>
      <c r="S32" s="21"/>
    </row>
    <row r="33" ht="15.75" customHeight="1">
      <c r="A33" s="20"/>
      <c r="S33" s="21"/>
    </row>
    <row r="34" ht="15.75" customHeight="1">
      <c r="A34" s="20"/>
      <c r="S34" s="21"/>
    </row>
    <row r="35" ht="15.75" customHeight="1">
      <c r="A35" s="20"/>
      <c r="S35" s="21"/>
    </row>
    <row r="36" ht="15.75" customHeight="1">
      <c r="A36" s="22"/>
      <c r="B36" s="23"/>
      <c r="C36" s="23"/>
      <c r="D36" s="23"/>
      <c r="E36" s="23"/>
      <c r="F36" s="23"/>
      <c r="G36" s="23"/>
      <c r="H36" s="23"/>
      <c r="I36" s="23"/>
      <c r="J36" s="23"/>
      <c r="K36" s="23"/>
      <c r="L36" s="23"/>
      <c r="M36" s="23"/>
      <c r="N36" s="23"/>
      <c r="O36" s="23"/>
      <c r="P36" s="23"/>
      <c r="Q36" s="23"/>
      <c r="R36" s="23"/>
      <c r="S36" s="24"/>
    </row>
    <row r="37" ht="15.75" customHeight="1">
      <c r="D37" s="25"/>
      <c r="E37" s="25"/>
      <c r="F37" s="25"/>
      <c r="G37" s="25"/>
    </row>
    <row r="38" ht="15.75" customHeight="1">
      <c r="D38" s="25"/>
      <c r="E38" s="25"/>
      <c r="F38" s="25"/>
      <c r="G38" s="25"/>
    </row>
    <row r="39" ht="15.75" customHeight="1">
      <c r="D39" s="25"/>
      <c r="E39" s="25"/>
      <c r="F39" s="25"/>
      <c r="G39" s="25"/>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G14:N14"/>
    <mergeCell ref="G15:O15"/>
    <mergeCell ref="G16:N16"/>
    <mergeCell ref="G17:O17"/>
    <mergeCell ref="G18:N18"/>
    <mergeCell ref="G19:N20"/>
    <mergeCell ref="A24:S36"/>
    <mergeCell ref="G7:N7"/>
    <mergeCell ref="G8:N8"/>
    <mergeCell ref="G9:N9"/>
    <mergeCell ref="G10:N10"/>
    <mergeCell ref="G11:N11"/>
    <mergeCell ref="G12:N12"/>
    <mergeCell ref="G13:N13"/>
  </mergeCells>
  <dataValidations>
    <dataValidation type="list" allowBlank="1" showErrorMessage="1" sqref="E5:E19">
      <formula1>"No,Sí"</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19</v>
      </c>
    </row>
    <row r="2" ht="15.75" customHeight="1">
      <c r="G2" s="5" t="s">
        <v>20</v>
      </c>
    </row>
    <row r="3" ht="15.75" customHeight="1">
      <c r="G3" s="5">
        <f>B5/31</f>
        <v>1.677419355</v>
      </c>
    </row>
    <row r="4" ht="15.75" customHeight="1">
      <c r="A4" s="2" t="s">
        <v>1</v>
      </c>
      <c r="B4" s="2" t="s">
        <v>2</v>
      </c>
      <c r="C4" s="2" t="s">
        <v>3</v>
      </c>
      <c r="D4" s="3" t="s">
        <v>4</v>
      </c>
      <c r="E4" s="4" t="s">
        <v>5</v>
      </c>
    </row>
    <row r="5" ht="15.75" customHeight="1">
      <c r="A5" s="26">
        <v>45566.0</v>
      </c>
      <c r="B5" s="27">
        <v>52.0</v>
      </c>
      <c r="C5" s="28">
        <v>52.0</v>
      </c>
      <c r="D5" s="29">
        <v>6.3</v>
      </c>
      <c r="E5" s="30" t="s">
        <v>8</v>
      </c>
      <c r="F5" s="31"/>
      <c r="G5" s="31" t="s">
        <v>21</v>
      </c>
    </row>
    <row r="6" ht="15.75" customHeight="1">
      <c r="A6" s="26">
        <v>45567.0</v>
      </c>
      <c r="B6" s="32">
        <f t="shared" ref="B6:B35" si="1">(B5-$G$3)</f>
        <v>50.32258065</v>
      </c>
      <c r="C6" s="27">
        <f>52-D5</f>
        <v>45.7</v>
      </c>
      <c r="D6" s="28">
        <v>0.0</v>
      </c>
      <c r="E6" s="28" t="s">
        <v>7</v>
      </c>
    </row>
    <row r="7" ht="15.75" customHeight="1">
      <c r="A7" s="26">
        <v>45568.0</v>
      </c>
      <c r="B7" s="32">
        <f t="shared" si="1"/>
        <v>48.64516129</v>
      </c>
      <c r="C7" s="27">
        <f t="shared" ref="C7:C35" si="2">(C6-D7)</f>
        <v>43.1</v>
      </c>
      <c r="D7" s="28">
        <v>2.6</v>
      </c>
      <c r="E7" s="28" t="s">
        <v>8</v>
      </c>
      <c r="F7" s="13"/>
      <c r="G7" s="13" t="s">
        <v>22</v>
      </c>
      <c r="P7" s="13"/>
    </row>
    <row r="8" ht="15.75" customHeight="1">
      <c r="A8" s="26">
        <v>45569.0</v>
      </c>
      <c r="B8" s="32">
        <f t="shared" si="1"/>
        <v>46.96774194</v>
      </c>
      <c r="C8" s="27">
        <f t="shared" si="2"/>
        <v>34.1</v>
      </c>
      <c r="D8" s="28">
        <v>9.0</v>
      </c>
      <c r="E8" s="28" t="s">
        <v>8</v>
      </c>
      <c r="F8" s="10"/>
      <c r="G8" s="11" t="s">
        <v>23</v>
      </c>
      <c r="P8" s="13"/>
    </row>
    <row r="9" ht="15.75" customHeight="1">
      <c r="A9" s="26">
        <v>45570.0</v>
      </c>
      <c r="B9" s="32">
        <f t="shared" si="1"/>
        <v>45.29032258</v>
      </c>
      <c r="C9" s="27">
        <f t="shared" si="2"/>
        <v>31.1</v>
      </c>
      <c r="D9" s="28">
        <v>3.0</v>
      </c>
      <c r="E9" s="28" t="s">
        <v>8</v>
      </c>
      <c r="P9" s="13"/>
    </row>
    <row r="10" ht="15.75" customHeight="1">
      <c r="A10" s="26">
        <v>45571.0</v>
      </c>
      <c r="B10" s="32">
        <f t="shared" si="1"/>
        <v>43.61290323</v>
      </c>
      <c r="C10" s="27">
        <f t="shared" si="2"/>
        <v>31.1</v>
      </c>
      <c r="D10" s="28">
        <v>0.0</v>
      </c>
      <c r="E10" s="27" t="s">
        <v>7</v>
      </c>
      <c r="F10" s="13"/>
      <c r="G10" s="13"/>
      <c r="P10" s="13"/>
    </row>
    <row r="11" ht="15.75" customHeight="1">
      <c r="A11" s="26">
        <v>45572.0</v>
      </c>
      <c r="B11" s="32">
        <f t="shared" si="1"/>
        <v>41.93548387</v>
      </c>
      <c r="C11" s="27">
        <f t="shared" si="2"/>
        <v>31.1</v>
      </c>
      <c r="D11" s="28">
        <v>0.0</v>
      </c>
      <c r="E11" s="27" t="s">
        <v>7</v>
      </c>
      <c r="F11" s="10"/>
      <c r="G11" s="10">
        <f>(B11/14)</f>
        <v>2.995391705</v>
      </c>
      <c r="P11" s="13"/>
    </row>
    <row r="12" ht="15.75" customHeight="1">
      <c r="A12" s="26">
        <v>45573.0</v>
      </c>
      <c r="B12" s="32">
        <f t="shared" si="1"/>
        <v>40.25806452</v>
      </c>
      <c r="C12" s="27">
        <f t="shared" si="2"/>
        <v>28.1</v>
      </c>
      <c r="D12" s="28">
        <v>3.0</v>
      </c>
      <c r="E12" s="28" t="s">
        <v>8</v>
      </c>
      <c r="P12" s="13"/>
    </row>
    <row r="13" ht="15.75" customHeight="1">
      <c r="A13" s="26">
        <v>45574.0</v>
      </c>
      <c r="B13" s="32">
        <f t="shared" si="1"/>
        <v>38.58064516</v>
      </c>
      <c r="C13" s="27">
        <f t="shared" si="2"/>
        <v>28.1</v>
      </c>
      <c r="D13" s="28">
        <v>0.0</v>
      </c>
      <c r="E13" s="27" t="s">
        <v>7</v>
      </c>
      <c r="F13" s="13"/>
      <c r="G13" s="13"/>
      <c r="P13" s="13"/>
    </row>
    <row r="14" ht="15.75" customHeight="1">
      <c r="A14" s="26">
        <v>45575.0</v>
      </c>
      <c r="B14" s="32">
        <f t="shared" si="1"/>
        <v>36.90322581</v>
      </c>
      <c r="C14" s="27">
        <f t="shared" si="2"/>
        <v>25.8</v>
      </c>
      <c r="D14" s="28">
        <v>2.3</v>
      </c>
      <c r="E14" s="28" t="s">
        <v>8</v>
      </c>
      <c r="F14" s="10"/>
      <c r="G14" s="10">
        <f>(B14/14)</f>
        <v>2.6359447</v>
      </c>
      <c r="P14" s="13"/>
    </row>
    <row r="15" ht="15.75" customHeight="1">
      <c r="A15" s="26">
        <v>45576.0</v>
      </c>
      <c r="B15" s="32">
        <f t="shared" si="1"/>
        <v>35.22580645</v>
      </c>
      <c r="C15" s="27">
        <f t="shared" si="2"/>
        <v>23.5</v>
      </c>
      <c r="D15" s="28">
        <v>2.3</v>
      </c>
      <c r="E15" s="28" t="s">
        <v>8</v>
      </c>
      <c r="P15" s="13"/>
    </row>
    <row r="16" ht="15.75" customHeight="1">
      <c r="A16" s="26">
        <v>45577.0</v>
      </c>
      <c r="B16" s="32">
        <f t="shared" si="1"/>
        <v>33.5483871</v>
      </c>
      <c r="C16" s="27">
        <f t="shared" si="2"/>
        <v>23.5</v>
      </c>
      <c r="D16" s="28">
        <v>0.0</v>
      </c>
      <c r="E16" s="27" t="s">
        <v>7</v>
      </c>
      <c r="F16" s="13"/>
      <c r="G16" s="13"/>
      <c r="P16" s="13"/>
    </row>
    <row r="17" ht="15.75" customHeight="1">
      <c r="A17" s="26">
        <v>45578.0</v>
      </c>
      <c r="B17" s="32">
        <f t="shared" si="1"/>
        <v>31.87096774</v>
      </c>
      <c r="C17" s="27">
        <f t="shared" si="2"/>
        <v>23.5</v>
      </c>
      <c r="D17" s="28">
        <v>0.0</v>
      </c>
      <c r="E17" s="28" t="s">
        <v>7</v>
      </c>
      <c r="F17" s="10"/>
      <c r="G17" s="10">
        <f>(B17/14)</f>
        <v>2.276497696</v>
      </c>
      <c r="P17" s="13"/>
    </row>
    <row r="18" ht="15.75" customHeight="1">
      <c r="A18" s="26">
        <v>45579.0</v>
      </c>
      <c r="B18" s="32">
        <f t="shared" si="1"/>
        <v>30.19354839</v>
      </c>
      <c r="C18" s="27">
        <f t="shared" si="2"/>
        <v>23.5</v>
      </c>
      <c r="D18" s="28">
        <v>0.0</v>
      </c>
      <c r="E18" s="27" t="s">
        <v>7</v>
      </c>
      <c r="P18" s="13"/>
    </row>
    <row r="19" ht="15.75" customHeight="1">
      <c r="A19" s="26">
        <v>45580.0</v>
      </c>
      <c r="B19" s="32">
        <f t="shared" si="1"/>
        <v>28.51612903</v>
      </c>
      <c r="C19" s="27">
        <f t="shared" si="2"/>
        <v>23.5</v>
      </c>
      <c r="D19" s="33">
        <v>0.0</v>
      </c>
      <c r="E19" s="27" t="s">
        <v>7</v>
      </c>
      <c r="F19" s="13"/>
      <c r="G19" s="13"/>
      <c r="P19" s="13"/>
    </row>
    <row r="20" ht="15.75" customHeight="1">
      <c r="A20" s="26">
        <v>45581.0</v>
      </c>
      <c r="B20" s="32">
        <f t="shared" si="1"/>
        <v>26.83870968</v>
      </c>
      <c r="C20" s="27">
        <f t="shared" si="2"/>
        <v>23.5</v>
      </c>
      <c r="D20" s="33">
        <v>0.0</v>
      </c>
      <c r="E20" s="28" t="s">
        <v>7</v>
      </c>
      <c r="F20" s="10"/>
      <c r="G20" s="10">
        <f>(B20/14)</f>
        <v>1.917050691</v>
      </c>
      <c r="P20" s="13"/>
    </row>
    <row r="21" ht="15.75" customHeight="1">
      <c r="A21" s="26">
        <v>45582.0</v>
      </c>
      <c r="B21" s="32">
        <f t="shared" si="1"/>
        <v>25.16129032</v>
      </c>
      <c r="C21" s="27">
        <f t="shared" si="2"/>
        <v>23.5</v>
      </c>
      <c r="D21" s="33">
        <v>0.0</v>
      </c>
      <c r="E21" s="28" t="s">
        <v>7</v>
      </c>
      <c r="P21" s="13"/>
    </row>
    <row r="22" ht="15.75" customHeight="1">
      <c r="A22" s="26">
        <v>45583.0</v>
      </c>
      <c r="B22" s="32">
        <f t="shared" si="1"/>
        <v>23.48387097</v>
      </c>
      <c r="C22" s="27">
        <f t="shared" si="2"/>
        <v>23.5</v>
      </c>
      <c r="D22" s="33">
        <v>0.0</v>
      </c>
      <c r="E22" s="27" t="s">
        <v>7</v>
      </c>
      <c r="F22" s="13"/>
      <c r="G22" s="13"/>
      <c r="P22" s="13"/>
    </row>
    <row r="23" ht="15.75" customHeight="1">
      <c r="A23" s="26">
        <v>45584.0</v>
      </c>
      <c r="B23" s="32">
        <f t="shared" si="1"/>
        <v>21.80645161</v>
      </c>
      <c r="C23" s="27">
        <f t="shared" si="2"/>
        <v>23.5</v>
      </c>
      <c r="D23" s="33">
        <v>0.0</v>
      </c>
      <c r="E23" s="27" t="s">
        <v>7</v>
      </c>
      <c r="F23" s="10"/>
      <c r="G23" s="10">
        <f>(B23/14)</f>
        <v>1.557603687</v>
      </c>
      <c r="P23" s="13"/>
    </row>
    <row r="24" ht="15.75" customHeight="1">
      <c r="A24" s="26">
        <v>45585.0</v>
      </c>
      <c r="B24" s="32">
        <f t="shared" si="1"/>
        <v>20.12903226</v>
      </c>
      <c r="C24" s="27">
        <f t="shared" si="2"/>
        <v>23.5</v>
      </c>
      <c r="D24" s="33">
        <v>0.0</v>
      </c>
      <c r="E24" s="27" t="s">
        <v>7</v>
      </c>
      <c r="P24" s="13"/>
    </row>
    <row r="25" ht="15.75" customHeight="1">
      <c r="A25" s="26">
        <v>45586.0</v>
      </c>
      <c r="B25" s="32">
        <f t="shared" si="1"/>
        <v>18.4516129</v>
      </c>
      <c r="C25" s="27">
        <f t="shared" si="2"/>
        <v>23.5</v>
      </c>
      <c r="D25" s="33">
        <v>0.0</v>
      </c>
      <c r="E25" s="27" t="s">
        <v>7</v>
      </c>
      <c r="F25" s="13"/>
      <c r="G25" s="13"/>
      <c r="P25" s="13"/>
    </row>
    <row r="26" ht="15.75" customHeight="1">
      <c r="A26" s="26">
        <v>45587.0</v>
      </c>
      <c r="B26" s="32">
        <f t="shared" si="1"/>
        <v>16.77419355</v>
      </c>
      <c r="C26" s="27">
        <f t="shared" si="2"/>
        <v>18.2</v>
      </c>
      <c r="D26" s="33">
        <v>5.3</v>
      </c>
      <c r="E26" s="28" t="s">
        <v>8</v>
      </c>
      <c r="F26" s="10"/>
      <c r="G26" s="10">
        <f>(B26/14)</f>
        <v>1.198156682</v>
      </c>
      <c r="P26" s="13"/>
    </row>
    <row r="27" ht="15.75" customHeight="1">
      <c r="A27" s="26">
        <v>45588.0</v>
      </c>
      <c r="B27" s="32">
        <f t="shared" si="1"/>
        <v>15.09677419</v>
      </c>
      <c r="C27" s="27">
        <f t="shared" si="2"/>
        <v>15.5</v>
      </c>
      <c r="D27" s="33">
        <v>2.7</v>
      </c>
      <c r="E27" s="28" t="s">
        <v>8</v>
      </c>
      <c r="P27" s="13"/>
    </row>
    <row r="28" ht="15.75" customHeight="1">
      <c r="A28" s="26">
        <v>45589.0</v>
      </c>
      <c r="B28" s="32">
        <f t="shared" si="1"/>
        <v>13.41935484</v>
      </c>
      <c r="C28" s="27">
        <f t="shared" si="2"/>
        <v>11.5</v>
      </c>
      <c r="D28" s="33">
        <v>4.0</v>
      </c>
      <c r="E28" s="28" t="s">
        <v>8</v>
      </c>
      <c r="F28" s="13"/>
      <c r="G28" s="13"/>
      <c r="P28" s="13"/>
    </row>
    <row r="29" ht="15.75" customHeight="1">
      <c r="A29" s="26">
        <v>45590.0</v>
      </c>
      <c r="B29" s="32">
        <f t="shared" si="1"/>
        <v>11.74193548</v>
      </c>
      <c r="C29" s="27">
        <f t="shared" si="2"/>
        <v>9.2</v>
      </c>
      <c r="D29" s="33">
        <v>2.3</v>
      </c>
      <c r="E29" s="28" t="s">
        <v>8</v>
      </c>
      <c r="F29" s="10"/>
      <c r="G29" s="10">
        <f>(B29/14)</f>
        <v>0.8387096774</v>
      </c>
      <c r="P29" s="13"/>
    </row>
    <row r="30" ht="15.75" customHeight="1">
      <c r="A30" s="26">
        <v>45591.0</v>
      </c>
      <c r="B30" s="32">
        <f t="shared" si="1"/>
        <v>10.06451613</v>
      </c>
      <c r="C30" s="27">
        <f t="shared" si="2"/>
        <v>2</v>
      </c>
      <c r="D30" s="33">
        <v>7.2</v>
      </c>
      <c r="E30" s="28" t="s">
        <v>8</v>
      </c>
      <c r="P30" s="13"/>
    </row>
    <row r="31" ht="15.75" customHeight="1">
      <c r="A31" s="26">
        <v>45592.0</v>
      </c>
      <c r="B31" s="32">
        <f t="shared" si="1"/>
        <v>8.387096774</v>
      </c>
      <c r="C31" s="27">
        <f t="shared" si="2"/>
        <v>1</v>
      </c>
      <c r="D31" s="33">
        <v>1.0</v>
      </c>
      <c r="E31" s="28" t="s">
        <v>8</v>
      </c>
      <c r="F31" s="13"/>
      <c r="G31" s="13"/>
      <c r="P31" s="13"/>
    </row>
    <row r="32" ht="15.75" customHeight="1">
      <c r="A32" s="26">
        <v>45593.0</v>
      </c>
      <c r="B32" s="32">
        <f t="shared" si="1"/>
        <v>6.709677419</v>
      </c>
      <c r="C32" s="27">
        <f t="shared" si="2"/>
        <v>1</v>
      </c>
      <c r="D32" s="28">
        <v>0.0</v>
      </c>
      <c r="E32" s="27" t="s">
        <v>7</v>
      </c>
      <c r="F32" s="10"/>
      <c r="G32" s="10">
        <f>(B32/14)</f>
        <v>0.4792626728</v>
      </c>
    </row>
    <row r="33" ht="15.75" customHeight="1">
      <c r="A33" s="26">
        <v>45594.0</v>
      </c>
      <c r="B33" s="32">
        <f t="shared" si="1"/>
        <v>5.032258065</v>
      </c>
      <c r="C33" s="27">
        <f t="shared" si="2"/>
        <v>1</v>
      </c>
      <c r="D33" s="28">
        <v>0.0</v>
      </c>
      <c r="E33" s="27" t="s">
        <v>7</v>
      </c>
    </row>
    <row r="34" ht="15.75" customHeight="1">
      <c r="A34" s="26">
        <v>45595.0</v>
      </c>
      <c r="B34" s="32">
        <f t="shared" si="1"/>
        <v>3.35483871</v>
      </c>
      <c r="C34" s="27">
        <f t="shared" si="2"/>
        <v>1</v>
      </c>
      <c r="D34" s="28">
        <v>0.0</v>
      </c>
      <c r="E34" s="27" t="s">
        <v>7</v>
      </c>
      <c r="F34" s="13"/>
      <c r="G34" s="13"/>
    </row>
    <row r="35" ht="15.75" customHeight="1">
      <c r="A35" s="26">
        <v>45596.0</v>
      </c>
      <c r="B35" s="32">
        <f t="shared" si="1"/>
        <v>1.677419355</v>
      </c>
      <c r="C35" s="27">
        <f t="shared" si="2"/>
        <v>1</v>
      </c>
      <c r="D35" s="28">
        <v>0.0</v>
      </c>
      <c r="E35" s="27" t="s">
        <v>7</v>
      </c>
      <c r="F35" s="13"/>
      <c r="G35" s="10">
        <f>(B35/14)</f>
        <v>0.1198156682</v>
      </c>
    </row>
    <row r="36" ht="15.75" customHeight="1">
      <c r="A36" s="34"/>
    </row>
    <row r="37" ht="15.75" customHeight="1">
      <c r="A37" s="34"/>
    </row>
    <row r="38" ht="15.75" customHeight="1"/>
    <row r="39" ht="15.75" customHeight="1">
      <c r="A39" s="17" t="s">
        <v>24</v>
      </c>
      <c r="B39" s="18"/>
      <c r="C39" s="18"/>
      <c r="D39" s="18"/>
      <c r="E39" s="18"/>
      <c r="F39" s="18"/>
      <c r="G39" s="18"/>
      <c r="H39" s="18"/>
      <c r="I39" s="18"/>
      <c r="J39" s="18"/>
      <c r="K39" s="18"/>
      <c r="L39" s="18"/>
      <c r="M39" s="18"/>
      <c r="N39" s="18"/>
      <c r="O39" s="18"/>
      <c r="P39" s="18"/>
      <c r="Q39" s="18"/>
      <c r="R39" s="18"/>
      <c r="S39" s="18"/>
      <c r="T39" s="19"/>
    </row>
    <row r="40" ht="15.75" customHeight="1">
      <c r="A40" s="20"/>
      <c r="T40" s="21"/>
    </row>
    <row r="41" ht="15.75" customHeight="1">
      <c r="A41" s="20"/>
      <c r="T41" s="21"/>
    </row>
    <row r="42" ht="15.75" customHeight="1">
      <c r="A42" s="20"/>
      <c r="T42" s="21"/>
    </row>
    <row r="43" ht="15.75" customHeight="1">
      <c r="A43" s="20"/>
      <c r="T43" s="21"/>
    </row>
    <row r="44" ht="15.75" customHeight="1">
      <c r="A44" s="20"/>
      <c r="T44" s="21"/>
    </row>
    <row r="45" ht="15.75" customHeight="1">
      <c r="A45" s="20"/>
      <c r="T45" s="21"/>
    </row>
    <row r="46" ht="15.75" customHeight="1">
      <c r="A46" s="20"/>
      <c r="T46" s="21"/>
    </row>
    <row r="47" ht="15.75" customHeight="1">
      <c r="A47" s="20"/>
      <c r="T47" s="21"/>
    </row>
    <row r="48" ht="15.75" customHeight="1">
      <c r="A48" s="20"/>
      <c r="T48" s="21"/>
    </row>
    <row r="49" ht="15.75" customHeight="1">
      <c r="A49" s="20"/>
      <c r="T49" s="21"/>
    </row>
    <row r="50" ht="15.75" customHeight="1">
      <c r="A50" s="20"/>
      <c r="T50" s="21"/>
    </row>
    <row r="51" ht="15.75" customHeight="1">
      <c r="A51" s="22"/>
      <c r="B51" s="23"/>
      <c r="C51" s="23"/>
      <c r="D51" s="23"/>
      <c r="E51" s="23"/>
      <c r="F51" s="23"/>
      <c r="G51" s="23"/>
      <c r="H51" s="23"/>
      <c r="I51" s="23"/>
      <c r="J51" s="23"/>
      <c r="K51" s="23"/>
      <c r="L51" s="23"/>
      <c r="M51" s="23"/>
      <c r="N51" s="23"/>
      <c r="O51" s="23"/>
      <c r="P51" s="23"/>
      <c r="Q51" s="23"/>
      <c r="R51" s="23"/>
      <c r="S51" s="23"/>
      <c r="T51" s="24"/>
    </row>
    <row r="52" ht="15.75" customHeight="1">
      <c r="D52" s="25"/>
      <c r="E52" s="25"/>
      <c r="F52" s="25"/>
      <c r="G52" s="25"/>
      <c r="H52" s="25"/>
    </row>
    <row r="53" ht="15.75" customHeight="1">
      <c r="D53" s="25"/>
      <c r="E53" s="25"/>
      <c r="F53" s="25"/>
      <c r="G53" s="25"/>
      <c r="H53" s="25"/>
    </row>
    <row r="54" ht="15.75" customHeight="1">
      <c r="D54" s="25"/>
      <c r="E54" s="25"/>
      <c r="F54" s="25"/>
      <c r="G54" s="25"/>
      <c r="H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G5:O5"/>
    <mergeCell ref="G6:O6"/>
    <mergeCell ref="G7:O7"/>
    <mergeCell ref="G8:O8"/>
    <mergeCell ref="G9:O9"/>
    <mergeCell ref="G10:O10"/>
    <mergeCell ref="G11:O11"/>
    <mergeCell ref="G12:O12"/>
    <mergeCell ref="G13:O13"/>
    <mergeCell ref="G14:O14"/>
    <mergeCell ref="G15:O15"/>
    <mergeCell ref="G16:O16"/>
    <mergeCell ref="G17:O17"/>
    <mergeCell ref="G18:O18"/>
    <mergeCell ref="G19:O19"/>
    <mergeCell ref="G20:O20"/>
    <mergeCell ref="G21:O21"/>
    <mergeCell ref="G22:O22"/>
    <mergeCell ref="G23:O23"/>
    <mergeCell ref="G24:O24"/>
    <mergeCell ref="G25:O25"/>
    <mergeCell ref="G33:O33"/>
    <mergeCell ref="G34:O34"/>
    <mergeCell ref="G35:O35"/>
    <mergeCell ref="G36:O36"/>
    <mergeCell ref="G37:O37"/>
    <mergeCell ref="A39:T51"/>
    <mergeCell ref="G26:O26"/>
    <mergeCell ref="G27:O27"/>
    <mergeCell ref="G28:O28"/>
    <mergeCell ref="G29:O29"/>
    <mergeCell ref="G30:O30"/>
    <mergeCell ref="G31:O31"/>
    <mergeCell ref="G32:O32"/>
  </mergeCells>
  <dataValidations>
    <dataValidation type="list" allowBlank="1" showErrorMessage="1" sqref="E5:E35">
      <formula1>"No,Sí"</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19</v>
      </c>
    </row>
    <row r="2" ht="15.75" customHeight="1">
      <c r="G2" s="5" t="s">
        <v>20</v>
      </c>
    </row>
    <row r="3" ht="15.75" customHeight="1">
      <c r="G3" s="5">
        <f>B5/32</f>
        <v>2.25</v>
      </c>
    </row>
    <row r="4" ht="15.75" customHeight="1">
      <c r="A4" s="2" t="s">
        <v>1</v>
      </c>
      <c r="B4" s="2" t="s">
        <v>2</v>
      </c>
      <c r="C4" s="2" t="s">
        <v>3</v>
      </c>
      <c r="D4" s="3" t="s">
        <v>4</v>
      </c>
      <c r="E4" s="4" t="s">
        <v>5</v>
      </c>
    </row>
    <row r="5" ht="15.75" customHeight="1">
      <c r="A5" s="35">
        <v>45597.0</v>
      </c>
      <c r="B5" s="28">
        <v>72.0</v>
      </c>
      <c r="C5" s="28">
        <f>72</f>
        <v>72</v>
      </c>
      <c r="D5" s="29">
        <v>0.0</v>
      </c>
      <c r="E5" s="29" t="s">
        <v>7</v>
      </c>
      <c r="F5" s="31"/>
      <c r="G5" s="31" t="s">
        <v>21</v>
      </c>
    </row>
    <row r="6" ht="15.75" customHeight="1">
      <c r="A6" s="35">
        <v>45598.0</v>
      </c>
      <c r="B6" s="32">
        <f t="shared" ref="B6:B35" si="1">(B5-$G$3)</f>
        <v>69.75</v>
      </c>
      <c r="C6" s="27">
        <f t="shared" ref="C6:C35" si="2">C5-D6</f>
        <v>68.4</v>
      </c>
      <c r="D6" s="28">
        <v>3.6</v>
      </c>
      <c r="E6" s="28" t="s">
        <v>8</v>
      </c>
    </row>
    <row r="7" ht="15.75" customHeight="1">
      <c r="A7" s="35">
        <v>45599.0</v>
      </c>
      <c r="B7" s="32">
        <f t="shared" si="1"/>
        <v>67.5</v>
      </c>
      <c r="C7" s="27">
        <f t="shared" si="2"/>
        <v>65.4</v>
      </c>
      <c r="D7" s="28">
        <v>3.0</v>
      </c>
      <c r="E7" s="28" t="s">
        <v>8</v>
      </c>
      <c r="F7" s="13"/>
      <c r="G7" s="13" t="s">
        <v>22</v>
      </c>
      <c r="P7" s="13"/>
    </row>
    <row r="8" ht="15.75" customHeight="1">
      <c r="A8" s="35">
        <v>45600.0</v>
      </c>
      <c r="B8" s="32">
        <f t="shared" si="1"/>
        <v>65.25</v>
      </c>
      <c r="C8" s="27">
        <f t="shared" si="2"/>
        <v>60.8</v>
      </c>
      <c r="D8" s="28">
        <v>4.6</v>
      </c>
      <c r="E8" s="28" t="s">
        <v>8</v>
      </c>
      <c r="F8" s="10"/>
      <c r="G8" s="11" t="s">
        <v>23</v>
      </c>
      <c r="P8" s="13"/>
    </row>
    <row r="9" ht="15.75" customHeight="1">
      <c r="A9" s="35">
        <v>45601.0</v>
      </c>
      <c r="B9" s="32">
        <f t="shared" si="1"/>
        <v>63</v>
      </c>
      <c r="C9" s="27">
        <f t="shared" si="2"/>
        <v>60.8</v>
      </c>
      <c r="D9" s="28">
        <v>0.0</v>
      </c>
      <c r="E9" s="27" t="s">
        <v>7</v>
      </c>
      <c r="P9" s="13"/>
    </row>
    <row r="10" ht="15.75" customHeight="1">
      <c r="A10" s="35">
        <v>45602.0</v>
      </c>
      <c r="B10" s="32">
        <f t="shared" si="1"/>
        <v>60.75</v>
      </c>
      <c r="C10" s="27">
        <f t="shared" si="2"/>
        <v>55.2</v>
      </c>
      <c r="D10" s="28">
        <v>5.6</v>
      </c>
      <c r="E10" s="28" t="s">
        <v>8</v>
      </c>
      <c r="F10" s="13"/>
      <c r="G10" s="13"/>
      <c r="P10" s="13"/>
    </row>
    <row r="11" ht="15.75" customHeight="1">
      <c r="A11" s="35">
        <v>45603.0</v>
      </c>
      <c r="B11" s="32">
        <f t="shared" si="1"/>
        <v>58.5</v>
      </c>
      <c r="C11" s="27">
        <f t="shared" si="2"/>
        <v>46</v>
      </c>
      <c r="D11" s="28">
        <v>9.2</v>
      </c>
      <c r="E11" s="28" t="s">
        <v>8</v>
      </c>
      <c r="F11" s="10"/>
      <c r="G11" s="10">
        <f>(B11/14)</f>
        <v>4.178571429</v>
      </c>
      <c r="P11" s="13"/>
    </row>
    <row r="12" ht="15.75" customHeight="1">
      <c r="A12" s="35">
        <v>45604.0</v>
      </c>
      <c r="B12" s="32">
        <f t="shared" si="1"/>
        <v>56.25</v>
      </c>
      <c r="C12" s="27">
        <f t="shared" si="2"/>
        <v>46</v>
      </c>
      <c r="D12" s="28">
        <v>0.0</v>
      </c>
      <c r="E12" s="27" t="s">
        <v>7</v>
      </c>
      <c r="P12" s="13"/>
    </row>
    <row r="13" ht="15.75" customHeight="1">
      <c r="A13" s="35">
        <v>45605.0</v>
      </c>
      <c r="B13" s="32">
        <f t="shared" si="1"/>
        <v>54</v>
      </c>
      <c r="C13" s="27">
        <f t="shared" si="2"/>
        <v>46</v>
      </c>
      <c r="D13" s="28">
        <v>0.0</v>
      </c>
      <c r="E13" s="27" t="s">
        <v>7</v>
      </c>
      <c r="F13" s="13"/>
      <c r="G13" s="13"/>
      <c r="P13" s="13"/>
    </row>
    <row r="14" ht="15.75" customHeight="1">
      <c r="A14" s="35">
        <v>45606.0</v>
      </c>
      <c r="B14" s="32">
        <f t="shared" si="1"/>
        <v>51.75</v>
      </c>
      <c r="C14" s="27">
        <f t="shared" si="2"/>
        <v>43.4</v>
      </c>
      <c r="D14" s="28">
        <v>2.6</v>
      </c>
      <c r="E14" s="28" t="s">
        <v>8</v>
      </c>
      <c r="F14" s="10"/>
      <c r="G14" s="10">
        <f>(B14/14)</f>
        <v>3.696428571</v>
      </c>
      <c r="P14" s="13"/>
    </row>
    <row r="15" ht="15.75" customHeight="1">
      <c r="A15" s="35">
        <v>45607.0</v>
      </c>
      <c r="B15" s="32">
        <f t="shared" si="1"/>
        <v>49.5</v>
      </c>
      <c r="C15" s="27">
        <f t="shared" si="2"/>
        <v>33.8</v>
      </c>
      <c r="D15" s="28">
        <v>9.6</v>
      </c>
      <c r="E15" s="28" t="s">
        <v>8</v>
      </c>
      <c r="P15" s="13"/>
    </row>
    <row r="16" ht="15.75" customHeight="1">
      <c r="A16" s="35">
        <v>45608.0</v>
      </c>
      <c r="B16" s="32">
        <f t="shared" si="1"/>
        <v>47.25</v>
      </c>
      <c r="C16" s="27">
        <f t="shared" si="2"/>
        <v>33.8</v>
      </c>
      <c r="D16" s="28">
        <v>0.0</v>
      </c>
      <c r="E16" s="27" t="s">
        <v>7</v>
      </c>
      <c r="F16" s="13"/>
      <c r="G16" s="13"/>
      <c r="P16" s="13"/>
    </row>
    <row r="17" ht="15.75" customHeight="1">
      <c r="A17" s="35">
        <v>45609.0</v>
      </c>
      <c r="B17" s="32">
        <f t="shared" si="1"/>
        <v>45</v>
      </c>
      <c r="C17" s="27">
        <f t="shared" si="2"/>
        <v>33.8</v>
      </c>
      <c r="D17" s="28">
        <v>0.0</v>
      </c>
      <c r="E17" s="27" t="s">
        <v>7</v>
      </c>
      <c r="F17" s="10"/>
      <c r="G17" s="10">
        <f>(B17/14)</f>
        <v>3.214285714</v>
      </c>
      <c r="P17" s="13"/>
    </row>
    <row r="18" ht="15.75" customHeight="1">
      <c r="A18" s="35">
        <v>45610.0</v>
      </c>
      <c r="B18" s="32">
        <f t="shared" si="1"/>
        <v>42.75</v>
      </c>
      <c r="C18" s="27">
        <f t="shared" si="2"/>
        <v>33.8</v>
      </c>
      <c r="D18" s="28">
        <v>0.0</v>
      </c>
      <c r="E18" s="27" t="s">
        <v>7</v>
      </c>
      <c r="P18" s="13"/>
    </row>
    <row r="19" ht="15.75" customHeight="1">
      <c r="A19" s="35">
        <v>45611.0</v>
      </c>
      <c r="B19" s="32">
        <f t="shared" si="1"/>
        <v>40.5</v>
      </c>
      <c r="C19" s="27">
        <f t="shared" si="2"/>
        <v>30.8</v>
      </c>
      <c r="D19" s="33">
        <v>3.0</v>
      </c>
      <c r="E19" s="28" t="s">
        <v>8</v>
      </c>
      <c r="F19" s="13"/>
      <c r="G19" s="13"/>
      <c r="P19" s="13"/>
    </row>
    <row r="20" ht="15.75" customHeight="1">
      <c r="A20" s="35">
        <v>45612.0</v>
      </c>
      <c r="B20" s="32">
        <f t="shared" si="1"/>
        <v>38.25</v>
      </c>
      <c r="C20" s="27">
        <f t="shared" si="2"/>
        <v>29.2</v>
      </c>
      <c r="D20" s="33">
        <v>1.6</v>
      </c>
      <c r="E20" s="28" t="s">
        <v>8</v>
      </c>
      <c r="F20" s="10"/>
      <c r="G20" s="10">
        <f>(B20/14)</f>
        <v>2.732142857</v>
      </c>
      <c r="P20" s="13"/>
    </row>
    <row r="21" ht="15.75" customHeight="1">
      <c r="A21" s="35">
        <v>45613.0</v>
      </c>
      <c r="B21" s="32">
        <f t="shared" si="1"/>
        <v>36</v>
      </c>
      <c r="C21" s="27">
        <f t="shared" si="2"/>
        <v>20.2</v>
      </c>
      <c r="D21" s="33">
        <v>9.0</v>
      </c>
      <c r="E21" s="27" t="s">
        <v>7</v>
      </c>
      <c r="P21" s="13"/>
    </row>
    <row r="22" ht="15.75" customHeight="1">
      <c r="A22" s="35">
        <v>45614.0</v>
      </c>
      <c r="B22" s="32">
        <f t="shared" si="1"/>
        <v>33.75</v>
      </c>
      <c r="C22" s="27">
        <f t="shared" si="2"/>
        <v>15.6</v>
      </c>
      <c r="D22" s="33">
        <v>4.6</v>
      </c>
      <c r="E22" s="28" t="s">
        <v>8</v>
      </c>
      <c r="F22" s="13"/>
      <c r="G22" s="13"/>
      <c r="P22" s="13"/>
    </row>
    <row r="23" ht="15.75" customHeight="1">
      <c r="A23" s="35">
        <v>45615.0</v>
      </c>
      <c r="B23" s="32">
        <f t="shared" si="1"/>
        <v>31.5</v>
      </c>
      <c r="C23" s="27">
        <f t="shared" si="2"/>
        <v>10.6</v>
      </c>
      <c r="D23" s="33">
        <v>5.0</v>
      </c>
      <c r="E23" s="28" t="s">
        <v>8</v>
      </c>
      <c r="F23" s="10"/>
      <c r="G23" s="10">
        <f>(B23/14)</f>
        <v>2.25</v>
      </c>
      <c r="P23" s="13"/>
    </row>
    <row r="24" ht="15.75" customHeight="1">
      <c r="A24" s="35">
        <v>45616.0</v>
      </c>
      <c r="B24" s="32">
        <f t="shared" si="1"/>
        <v>29.25</v>
      </c>
      <c r="C24" s="27">
        <f t="shared" si="2"/>
        <v>10.6</v>
      </c>
      <c r="D24" s="33">
        <v>0.0</v>
      </c>
      <c r="E24" s="27" t="s">
        <v>7</v>
      </c>
      <c r="P24" s="13"/>
    </row>
    <row r="25" ht="15.75" customHeight="1">
      <c r="A25" s="35">
        <v>45617.0</v>
      </c>
      <c r="B25" s="32">
        <f t="shared" si="1"/>
        <v>27</v>
      </c>
      <c r="C25" s="27">
        <f t="shared" si="2"/>
        <v>4.2</v>
      </c>
      <c r="D25" s="33">
        <v>6.4</v>
      </c>
      <c r="E25" s="28" t="s">
        <v>8</v>
      </c>
      <c r="F25" s="13"/>
      <c r="G25" s="13"/>
      <c r="P25" s="13"/>
    </row>
    <row r="26" ht="15.75" customHeight="1">
      <c r="A26" s="35">
        <v>45618.0</v>
      </c>
      <c r="B26" s="32">
        <f t="shared" si="1"/>
        <v>24.75</v>
      </c>
      <c r="C26" s="27">
        <f t="shared" si="2"/>
        <v>0</v>
      </c>
      <c r="D26" s="33">
        <v>4.2</v>
      </c>
      <c r="E26" s="28" t="s">
        <v>8</v>
      </c>
      <c r="F26" s="10"/>
      <c r="G26" s="10">
        <f>(B26/14)</f>
        <v>1.767857143</v>
      </c>
      <c r="P26" s="13"/>
    </row>
    <row r="27" ht="15.75" customHeight="1">
      <c r="A27" s="35">
        <v>45619.0</v>
      </c>
      <c r="B27" s="32">
        <f t="shared" si="1"/>
        <v>22.5</v>
      </c>
      <c r="C27" s="27">
        <f t="shared" si="2"/>
        <v>0</v>
      </c>
      <c r="D27" s="33">
        <v>0.0</v>
      </c>
      <c r="E27" s="27" t="s">
        <v>7</v>
      </c>
      <c r="P27" s="13"/>
    </row>
    <row r="28" ht="15.75" customHeight="1">
      <c r="A28" s="35">
        <v>45620.0</v>
      </c>
      <c r="B28" s="32">
        <f t="shared" si="1"/>
        <v>20.25</v>
      </c>
      <c r="C28" s="27">
        <f t="shared" si="2"/>
        <v>0</v>
      </c>
      <c r="D28" s="33">
        <v>0.0</v>
      </c>
      <c r="E28" s="27" t="s">
        <v>7</v>
      </c>
      <c r="F28" s="13"/>
      <c r="G28" s="13"/>
      <c r="P28" s="13"/>
    </row>
    <row r="29" ht="15.75" customHeight="1">
      <c r="A29" s="35">
        <v>45621.0</v>
      </c>
      <c r="B29" s="32">
        <f t="shared" si="1"/>
        <v>18</v>
      </c>
      <c r="C29" s="27">
        <f t="shared" si="2"/>
        <v>0</v>
      </c>
      <c r="D29" s="33">
        <v>0.0</v>
      </c>
      <c r="E29" s="27" t="s">
        <v>7</v>
      </c>
      <c r="F29" s="10"/>
      <c r="G29" s="10">
        <f>(B29/14)</f>
        <v>1.285714286</v>
      </c>
      <c r="P29" s="13"/>
    </row>
    <row r="30" ht="15.75" customHeight="1">
      <c r="A30" s="35">
        <v>45622.0</v>
      </c>
      <c r="B30" s="32">
        <f t="shared" si="1"/>
        <v>15.75</v>
      </c>
      <c r="C30" s="27">
        <f t="shared" si="2"/>
        <v>0</v>
      </c>
      <c r="D30" s="33">
        <v>0.0</v>
      </c>
      <c r="E30" s="27" t="s">
        <v>7</v>
      </c>
      <c r="P30" s="13"/>
    </row>
    <row r="31" ht="15.75" customHeight="1">
      <c r="A31" s="35">
        <v>45623.0</v>
      </c>
      <c r="B31" s="32">
        <f t="shared" si="1"/>
        <v>13.5</v>
      </c>
      <c r="C31" s="27">
        <f t="shared" si="2"/>
        <v>0</v>
      </c>
      <c r="D31" s="33">
        <v>0.0</v>
      </c>
      <c r="E31" s="27" t="s">
        <v>7</v>
      </c>
      <c r="F31" s="13"/>
      <c r="G31" s="13"/>
      <c r="P31" s="13"/>
    </row>
    <row r="32" ht="15.75" customHeight="1">
      <c r="A32" s="35">
        <v>45624.0</v>
      </c>
      <c r="B32" s="32">
        <f t="shared" si="1"/>
        <v>11.25</v>
      </c>
      <c r="C32" s="27">
        <f t="shared" si="2"/>
        <v>0</v>
      </c>
      <c r="D32" s="28">
        <v>0.0</v>
      </c>
      <c r="E32" s="27" t="s">
        <v>7</v>
      </c>
      <c r="F32" s="10"/>
      <c r="G32" s="10">
        <f>(B32/14)</f>
        <v>0.8035714286</v>
      </c>
    </row>
    <row r="33" ht="15.75" customHeight="1">
      <c r="A33" s="35">
        <v>45625.0</v>
      </c>
      <c r="B33" s="32">
        <f t="shared" si="1"/>
        <v>9</v>
      </c>
      <c r="C33" s="27">
        <f t="shared" si="2"/>
        <v>0</v>
      </c>
      <c r="D33" s="28">
        <v>0.0</v>
      </c>
      <c r="E33" s="27" t="s">
        <v>7</v>
      </c>
    </row>
    <row r="34" ht="15.75" customHeight="1">
      <c r="A34" s="35">
        <v>45626.0</v>
      </c>
      <c r="B34" s="32">
        <f t="shared" si="1"/>
        <v>6.75</v>
      </c>
      <c r="C34" s="27">
        <f t="shared" si="2"/>
        <v>0</v>
      </c>
      <c r="D34" s="28">
        <v>0.0</v>
      </c>
      <c r="E34" s="27" t="s">
        <v>7</v>
      </c>
      <c r="F34" s="13"/>
      <c r="G34" s="13"/>
    </row>
    <row r="35" ht="15.75" customHeight="1">
      <c r="A35" s="35">
        <v>45627.0</v>
      </c>
      <c r="B35" s="32">
        <f t="shared" si="1"/>
        <v>4.5</v>
      </c>
      <c r="C35" s="27">
        <f t="shared" si="2"/>
        <v>0</v>
      </c>
      <c r="D35" s="28">
        <v>0.0</v>
      </c>
      <c r="E35" s="27" t="s">
        <v>7</v>
      </c>
      <c r="F35" s="13"/>
      <c r="G35" s="10">
        <f>(B35/14)</f>
        <v>0.3214285714</v>
      </c>
    </row>
    <row r="36" ht="15.75" customHeight="1">
      <c r="A36" s="34"/>
    </row>
    <row r="37" ht="15.75" customHeight="1">
      <c r="A37" s="34"/>
    </row>
    <row r="38" ht="15.75" customHeight="1"/>
    <row r="39" ht="15.75" customHeight="1">
      <c r="A39" s="17" t="s">
        <v>25</v>
      </c>
      <c r="B39" s="18"/>
      <c r="C39" s="18"/>
      <c r="D39" s="18"/>
      <c r="E39" s="18"/>
      <c r="F39" s="18"/>
      <c r="G39" s="18"/>
      <c r="H39" s="18"/>
      <c r="I39" s="18"/>
      <c r="J39" s="18"/>
      <c r="K39" s="18"/>
      <c r="L39" s="18"/>
      <c r="M39" s="18"/>
      <c r="N39" s="18"/>
      <c r="O39" s="18"/>
      <c r="P39" s="18"/>
      <c r="Q39" s="18"/>
      <c r="R39" s="18"/>
      <c r="S39" s="18"/>
      <c r="T39" s="19"/>
    </row>
    <row r="40" ht="15.75" customHeight="1">
      <c r="A40" s="20"/>
      <c r="T40" s="21"/>
    </row>
    <row r="41" ht="15.75" customHeight="1">
      <c r="A41" s="20"/>
      <c r="T41" s="21"/>
    </row>
    <row r="42" ht="15.75" customHeight="1">
      <c r="A42" s="20"/>
      <c r="T42" s="21"/>
    </row>
    <row r="43" ht="15.75" customHeight="1">
      <c r="A43" s="20"/>
      <c r="T43" s="21"/>
    </row>
    <row r="44" ht="15.75" customHeight="1">
      <c r="A44" s="20"/>
      <c r="T44" s="21"/>
    </row>
    <row r="45" ht="15.75" customHeight="1">
      <c r="A45" s="20"/>
      <c r="T45" s="21"/>
    </row>
    <row r="46" ht="15.75" customHeight="1">
      <c r="A46" s="20"/>
      <c r="T46" s="21"/>
    </row>
    <row r="47" ht="15.75" customHeight="1">
      <c r="A47" s="20"/>
      <c r="T47" s="21"/>
    </row>
    <row r="48" ht="15.75" customHeight="1">
      <c r="A48" s="20"/>
      <c r="T48" s="21"/>
    </row>
    <row r="49" ht="15.75" customHeight="1">
      <c r="A49" s="20"/>
      <c r="T49" s="21"/>
    </row>
    <row r="50" ht="15.75" customHeight="1">
      <c r="A50" s="20"/>
      <c r="T50" s="21"/>
    </row>
    <row r="51" ht="15.75" customHeight="1">
      <c r="A51" s="22"/>
      <c r="B51" s="23"/>
      <c r="C51" s="23"/>
      <c r="D51" s="23"/>
      <c r="E51" s="23"/>
      <c r="F51" s="23"/>
      <c r="G51" s="23"/>
      <c r="H51" s="23"/>
      <c r="I51" s="23"/>
      <c r="J51" s="23"/>
      <c r="K51" s="23"/>
      <c r="L51" s="23"/>
      <c r="M51" s="23"/>
      <c r="N51" s="23"/>
      <c r="O51" s="23"/>
      <c r="P51" s="23"/>
      <c r="Q51" s="23"/>
      <c r="R51" s="23"/>
      <c r="S51" s="23"/>
      <c r="T51" s="24"/>
    </row>
    <row r="52" ht="15.75" customHeight="1">
      <c r="D52" s="25"/>
      <c r="E52" s="25"/>
      <c r="F52" s="25"/>
      <c r="G52" s="25"/>
      <c r="H52" s="25"/>
    </row>
    <row r="53" ht="15.75" customHeight="1">
      <c r="D53" s="25"/>
      <c r="E53" s="25"/>
      <c r="F53" s="25"/>
      <c r="G53" s="25"/>
      <c r="H53" s="25"/>
    </row>
    <row r="54" ht="15.75" customHeight="1">
      <c r="D54" s="25"/>
      <c r="E54" s="25"/>
      <c r="F54" s="25"/>
      <c r="G54" s="25"/>
      <c r="H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G5:O5"/>
    <mergeCell ref="G6:O6"/>
    <mergeCell ref="G7:O7"/>
    <mergeCell ref="G8:O8"/>
    <mergeCell ref="G9:O9"/>
    <mergeCell ref="G10:O10"/>
    <mergeCell ref="G11:O11"/>
    <mergeCell ref="G12:O12"/>
    <mergeCell ref="G13:O13"/>
    <mergeCell ref="G14:O14"/>
    <mergeCell ref="G15:O15"/>
    <mergeCell ref="G16:O16"/>
    <mergeCell ref="G17:O17"/>
    <mergeCell ref="G18:O18"/>
    <mergeCell ref="G33:O33"/>
    <mergeCell ref="G34:O34"/>
    <mergeCell ref="G35:O35"/>
    <mergeCell ref="G36:O36"/>
    <mergeCell ref="G37:O37"/>
    <mergeCell ref="A39:T51"/>
    <mergeCell ref="G26:O26"/>
    <mergeCell ref="G27:O27"/>
    <mergeCell ref="G28:O28"/>
    <mergeCell ref="G29:O29"/>
    <mergeCell ref="G30:O30"/>
    <mergeCell ref="G31:O31"/>
    <mergeCell ref="G32:O32"/>
    <mergeCell ref="G19:O19"/>
    <mergeCell ref="G20:O20"/>
    <mergeCell ref="G21:O21"/>
    <mergeCell ref="G22:O22"/>
    <mergeCell ref="G23:O23"/>
    <mergeCell ref="G24:O24"/>
    <mergeCell ref="G25:O25"/>
  </mergeCells>
  <dataValidations>
    <dataValidation type="list" allowBlank="1" showErrorMessage="1" sqref="E5:E35">
      <formula1>"No,Sí"</formula1>
    </dataValidation>
  </dataValidations>
  <drawing r:id="rId1"/>
</worksheet>
</file>