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ssds lab\"/>
    </mc:Choice>
  </mc:AlternateContent>
  <bookViews>
    <workbookView xWindow="0" yWindow="0" windowWidth="20490" windowHeight="7650"/>
  </bookViews>
  <sheets>
    <sheet name="Sheet1" sheetId="1" r:id="rId1"/>
    <sheet name="Sheet7" sheetId="7" r:id="rId2"/>
    <sheet name="Sheet9" sheetId="9" r:id="rId3"/>
    <sheet name="Sheet2" sheetId="2" r:id="rId4"/>
    <sheet name="Sheet3" sheetId="3" r:id="rId5"/>
  </sheets>
  <definedNames>
    <definedName name="dates">Sheet1!$A$1:$A$24</definedName>
    <definedName name="items">Sheet1!$D$1:$D$24</definedName>
    <definedName name="name">Sheet2!$B$1:$B$31</definedName>
    <definedName name="names">Sheet1!$C$1:$C$24</definedName>
    <definedName name="regions">Sheet1!$B$1:$B$24</definedName>
    <definedName name="total">Sheet1!$G$1:$G$24</definedName>
    <definedName name="unit">Sheet1!$E$1:$E$24</definedName>
  </definedNames>
  <calcPr calcId="162913"/>
  <pivotCaches>
    <pivotCache cacheId="21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4" i="2" l="1"/>
  <c r="D35" i="2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" i="1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2" i="3"/>
  <c r="A33" i="3"/>
  <c r="A34" i="3"/>
  <c r="F29" i="1"/>
  <c r="G29" i="1"/>
  <c r="E29" i="1"/>
  <c r="F28" i="1"/>
  <c r="G28" i="1"/>
  <c r="E28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" i="1"/>
  <c r="F27" i="1"/>
  <c r="G27" i="1"/>
  <c r="F26" i="1"/>
  <c r="G26" i="1"/>
  <c r="E26" i="1"/>
  <c r="E27" i="1"/>
</calcChain>
</file>

<file path=xl/sharedStrings.xml><?xml version="1.0" encoding="utf-8"?>
<sst xmlns="http://schemas.openxmlformats.org/spreadsheetml/2006/main" count="320" uniqueCount="200">
  <si>
    <t>OrderDate</t>
  </si>
  <si>
    <t>Region</t>
  </si>
  <si>
    <t>Central</t>
  </si>
  <si>
    <t>Rep</t>
  </si>
  <si>
    <t>Smith</t>
  </si>
  <si>
    <t>Kivell</t>
  </si>
  <si>
    <t>Gill</t>
  </si>
  <si>
    <t>Jardine</t>
  </si>
  <si>
    <t>Andrews</t>
  </si>
  <si>
    <t>Morgan</t>
  </si>
  <si>
    <t>Item</t>
  </si>
  <si>
    <t>Desk</t>
  </si>
  <si>
    <t>Pencil</t>
  </si>
  <si>
    <t>Binder</t>
  </si>
  <si>
    <t>Pen</t>
  </si>
  <si>
    <t>Pen Set</t>
  </si>
  <si>
    <t>Units</t>
  </si>
  <si>
    <t>Unit Cost</t>
  </si>
  <si>
    <t>Total</t>
  </si>
  <si>
    <t>student_name</t>
  </si>
  <si>
    <t>school_name</t>
  </si>
  <si>
    <t>address</t>
  </si>
  <si>
    <t>city</t>
  </si>
  <si>
    <t xml:space="preserve">    Aleshia</t>
  </si>
  <si>
    <t>Alan D Rosenburg Cpa Pc</t>
  </si>
  <si>
    <t>14 Taylor St</t>
  </si>
  <si>
    <t>St. Stephens Ward</t>
  </si>
  <si>
    <t>Evan</t>
  </si>
  <si>
    <t>Cap Gemini America</t>
  </si>
  <si>
    <t>5 Binney St</t>
  </si>
  <si>
    <t>Abbey Ward</t>
  </si>
  <si>
    <t xml:space="preserve">     France</t>
  </si>
  <si>
    <t>Elliott, John W Esq</t>
  </si>
  <si>
    <t>8 Moor Place</t>
  </si>
  <si>
    <t>East Southbourne and Tuckton W</t>
  </si>
  <si>
    <t xml:space="preserve">  Ulysses</t>
  </si>
  <si>
    <t>Mcmahan, Ben L</t>
  </si>
  <si>
    <t>505 Exeter Rd</t>
  </si>
  <si>
    <t>Hawerby cum Beesby</t>
  </si>
  <si>
    <t xml:space="preserve">    Tyisha</t>
  </si>
  <si>
    <t>Champagne Room</t>
  </si>
  <si>
    <t>5396 Forth Street</t>
  </si>
  <si>
    <t>Greets Green and Lyng Ward</t>
  </si>
  <si>
    <t xml:space="preserve">        Eric</t>
  </si>
  <si>
    <t>Thompson, Michael C Esq</t>
  </si>
  <si>
    <t>9472 Lind St</t>
  </si>
  <si>
    <t xml:space="preserve">     Desborough</t>
  </si>
  <si>
    <t xml:space="preserve">            Marg</t>
  </si>
  <si>
    <t>Wrangle Hill Auto Auct &amp; Slvg</t>
  </si>
  <si>
    <t>7457 Cowl St #70</t>
  </si>
  <si>
    <t>Bargate Ward</t>
  </si>
  <si>
    <t>Laquita</t>
  </si>
  <si>
    <t>In Communications Inc</t>
  </si>
  <si>
    <t>20 Gloucester Pl #96</t>
  </si>
  <si>
    <t>Chirton Ward</t>
  </si>
  <si>
    <t>Lura</t>
  </si>
  <si>
    <t>Bizerba Usa Inc</t>
  </si>
  <si>
    <t>929 Augustine St</t>
  </si>
  <si>
    <t>Staple Hill Ward</t>
  </si>
  <si>
    <t>Yuette</t>
  </si>
  <si>
    <t>Max Video</t>
  </si>
  <si>
    <t>45 Bradfield St #166</t>
  </si>
  <si>
    <t>Parwich</t>
  </si>
  <si>
    <t xml:space="preserve">      Fernanda</t>
  </si>
  <si>
    <t>K &amp; R Associates Inc</t>
  </si>
  <si>
    <t>620 Northampton St</t>
  </si>
  <si>
    <t>Wilmington</t>
  </si>
  <si>
    <t xml:space="preserve">     Charlesetta</t>
  </si>
  <si>
    <t>Cain, John M Esq</t>
  </si>
  <si>
    <t>5 Hygeia St</t>
  </si>
  <si>
    <t>Loundsley Green Ward</t>
  </si>
  <si>
    <t xml:space="preserve">  Corrinne</t>
  </si>
  <si>
    <t>Sound Vision Corp</t>
  </si>
  <si>
    <t>2150 Morley St</t>
  </si>
  <si>
    <t>Dee Ward</t>
  </si>
  <si>
    <t xml:space="preserve">    Niesha</t>
  </si>
  <si>
    <t>Rowley/hansell Petetin</t>
  </si>
  <si>
    <t>24 Bolton St</t>
  </si>
  <si>
    <t>Broxburn, Uphall and Winchburg</t>
  </si>
  <si>
    <t>Rueben</t>
  </si>
  <si>
    <t>Industrial Engineering Assocs</t>
  </si>
  <si>
    <t>4 Forrest St</t>
  </si>
  <si>
    <t>Weston-Super-Mare</t>
  </si>
  <si>
    <t>Michell</t>
  </si>
  <si>
    <t>Weiss Spirt &amp; Guyer</t>
  </si>
  <si>
    <t>89 Noon St</t>
  </si>
  <si>
    <t>Carbrooke</t>
  </si>
  <si>
    <t>Edgar</t>
  </si>
  <si>
    <t>Crowan, Kenneth W Esq</t>
  </si>
  <si>
    <t>99 Guthrie St</t>
  </si>
  <si>
    <t>New Milton</t>
  </si>
  <si>
    <t>Dewitt</t>
  </si>
  <si>
    <t>Rittenhouse Motor Co</t>
  </si>
  <si>
    <t>7 Richmond St</t>
  </si>
  <si>
    <t>Parkham</t>
  </si>
  <si>
    <t>Charisse</t>
  </si>
  <si>
    <t>Modern Plastics Corp</t>
  </si>
  <si>
    <t>9165 Primrose St</t>
  </si>
  <si>
    <t>Darnall Ward</t>
  </si>
  <si>
    <t xml:space="preserve">     Mee</t>
  </si>
  <si>
    <t>Galloway Electric Co Inc</t>
  </si>
  <si>
    <t>9 Pengwern St</t>
  </si>
  <si>
    <t>Marldon</t>
  </si>
  <si>
    <t xml:space="preserve">        Peter</t>
  </si>
  <si>
    <t>Niagara Custombuilt Mfg Co</t>
  </si>
  <si>
    <t>4410 Tarlton St</t>
  </si>
  <si>
    <t>Prestatyn Community</t>
  </si>
  <si>
    <t>Octavio</t>
  </si>
  <si>
    <t>Practical Periphrals</t>
  </si>
  <si>
    <t>6949 Bourne St</t>
  </si>
  <si>
    <t>Lye and Stourbridge North Ward</t>
  </si>
  <si>
    <t xml:space="preserve">         Martha</t>
  </si>
  <si>
    <t>Curtin, Patricia M Esq</t>
  </si>
  <si>
    <t>148 Rembrandt St</t>
  </si>
  <si>
    <t>Warlingham</t>
  </si>
  <si>
    <t>Tamesha</t>
  </si>
  <si>
    <t>Wilhelm, James E Jr</t>
  </si>
  <si>
    <t>2200 Nelson St #58</t>
  </si>
  <si>
    <t>Newport</t>
  </si>
  <si>
    <t xml:space="preserve">        Tess</t>
  </si>
  <si>
    <t>Smart Signs</t>
  </si>
  <si>
    <t>61 Rossett St</t>
  </si>
  <si>
    <t>Chichester</t>
  </si>
  <si>
    <t>Leonard</t>
  </si>
  <si>
    <t>Arctic Star Distributing Inc</t>
  </si>
  <si>
    <t>41 Canning St</t>
  </si>
  <si>
    <t>Steornabhagh a Deas Ward</t>
  </si>
  <si>
    <t>Svetlana</t>
  </si>
  <si>
    <t>Lensbower, Gregory L Esq</t>
  </si>
  <si>
    <t>8289 Cadogan St</t>
  </si>
  <si>
    <t>South Ward</t>
  </si>
  <si>
    <t>Peter</t>
  </si>
  <si>
    <t>Portal Metal Products</t>
  </si>
  <si>
    <t>211 Hobart St</t>
  </si>
  <si>
    <t>Newquay</t>
  </si>
  <si>
    <t xml:space="preserve">   Augustine</t>
  </si>
  <si>
    <t>Lynema, Cliff Cpa</t>
  </si>
  <si>
    <t>114 Falkland St #8845</t>
  </si>
  <si>
    <t>Brimpton</t>
  </si>
  <si>
    <t xml:space="preserve">        Karma</t>
  </si>
  <si>
    <t>J C S Machinery</t>
  </si>
  <si>
    <t>1 Birkett St</t>
  </si>
  <si>
    <t>Shard End Ward</t>
  </si>
  <si>
    <t>sum</t>
  </si>
  <si>
    <t>average</t>
  </si>
  <si>
    <t>count</t>
  </si>
  <si>
    <t xml:space="preserve"> </t>
  </si>
  <si>
    <t>counta</t>
  </si>
  <si>
    <t>min</t>
  </si>
  <si>
    <t>max</t>
  </si>
  <si>
    <t>Taylor</t>
  </si>
  <si>
    <t>St</t>
  </si>
  <si>
    <t>Binney</t>
  </si>
  <si>
    <t>Moor</t>
  </si>
  <si>
    <t>Place</t>
  </si>
  <si>
    <t>Exeter</t>
  </si>
  <si>
    <t>Rd</t>
  </si>
  <si>
    <t>Forth</t>
  </si>
  <si>
    <t>Street</t>
  </si>
  <si>
    <t>Lind</t>
  </si>
  <si>
    <t>Cowl</t>
  </si>
  <si>
    <t>#70</t>
  </si>
  <si>
    <t>Gloucester</t>
  </si>
  <si>
    <t>Pl</t>
  </si>
  <si>
    <t>#96</t>
  </si>
  <si>
    <t>Augustine</t>
  </si>
  <si>
    <t>Bradfield</t>
  </si>
  <si>
    <t>#166</t>
  </si>
  <si>
    <t>Northampton</t>
  </si>
  <si>
    <t>Hygeia</t>
  </si>
  <si>
    <t>Morley</t>
  </si>
  <si>
    <t>Bolton</t>
  </si>
  <si>
    <t>Forrest</t>
  </si>
  <si>
    <t>Noon</t>
  </si>
  <si>
    <t>Guthrie</t>
  </si>
  <si>
    <t>Richmond</t>
  </si>
  <si>
    <t>Primrose</t>
  </si>
  <si>
    <t>Pengwern</t>
  </si>
  <si>
    <t>Tarlton</t>
  </si>
  <si>
    <t>Bourne</t>
  </si>
  <si>
    <t>Rembrandt</t>
  </si>
  <si>
    <t>Nelson</t>
  </si>
  <si>
    <t>#58</t>
  </si>
  <si>
    <t>Rossett</t>
  </si>
  <si>
    <t>Canning</t>
  </si>
  <si>
    <t>Cadogan</t>
  </si>
  <si>
    <t>Hobart</t>
  </si>
  <si>
    <t>Falkland</t>
  </si>
  <si>
    <t>#8845</t>
  </si>
  <si>
    <t>Birkett</t>
  </si>
  <si>
    <t>splitting data(address)</t>
  </si>
  <si>
    <t>trim(student name)</t>
  </si>
  <si>
    <t>length</t>
  </si>
  <si>
    <t>(All)</t>
  </si>
  <si>
    <t>Sum of Total</t>
  </si>
  <si>
    <t>Row Labels</t>
  </si>
  <si>
    <t>Grand Total</t>
  </si>
  <si>
    <t>Column Labels</t>
  </si>
  <si>
    <t>37-10-2015</t>
  </si>
  <si>
    <t>21-15-2014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</si>
</sst>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FF"/>
      <name val="Arial"/>
      <family val="2"/>
    </font>
    <font>
      <sz val="10"/>
      <color theme="1"/>
      <name val="Arial"/>
      <family val="2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Alignment="1">
      <alignment horizontal="left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/>
    <xf numFmtId="4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pivotButton="1"/>
    <xf numFmtId="0" fontId="0" fillId="0" borderId="0" xfId="0" applyNumberFormat="1"/>
    <xf numFmtId="0" fontId="1" fillId="0" borderId="0" xfId="0" applyFont="1"/>
    <xf numFmtId="0" fontId="1" fillId="0" borderId="5" xfId="0" applyFont="1" applyBorder="1"/>
    <xf numFmtId="0" fontId="0" fillId="0" borderId="5" xfId="0" applyBorder="1" applyAlignment="1">
      <alignment horizontal="left"/>
    </xf>
    <xf numFmtId="0" fontId="5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025371828521428E-2"/>
          <c:y val="0.12541666666666668"/>
          <c:w val="0.87753018372703417"/>
          <c:h val="0.622461723534558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Sheet9!$B$1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Sheet9!$A$2:$A$24</c:f>
              <c:strCache>
                <c:ptCount val="23"/>
                <c:pt idx="0">
                  <c:v>Smith</c:v>
                </c:pt>
                <c:pt idx="1">
                  <c:v>Kivell</c:v>
                </c:pt>
                <c:pt idx="2">
                  <c:v>Gill</c:v>
                </c:pt>
                <c:pt idx="3">
                  <c:v>Jardine</c:v>
                </c:pt>
                <c:pt idx="4">
                  <c:v>Andrews</c:v>
                </c:pt>
                <c:pt idx="5">
                  <c:v>Gill</c:v>
                </c:pt>
                <c:pt idx="6">
                  <c:v>Morgan</c:v>
                </c:pt>
                <c:pt idx="7">
                  <c:v>Andrews</c:v>
                </c:pt>
                <c:pt idx="8">
                  <c:v>Jardine</c:v>
                </c:pt>
                <c:pt idx="9">
                  <c:v>Kivell</c:v>
                </c:pt>
                <c:pt idx="10">
                  <c:v>Gill</c:v>
                </c:pt>
                <c:pt idx="11">
                  <c:v>Kivell</c:v>
                </c:pt>
                <c:pt idx="12">
                  <c:v>Jardine</c:v>
                </c:pt>
                <c:pt idx="13">
                  <c:v>Gill</c:v>
                </c:pt>
                <c:pt idx="14">
                  <c:v>Morgan</c:v>
                </c:pt>
                <c:pt idx="15">
                  <c:v>Andrews</c:v>
                </c:pt>
                <c:pt idx="16">
                  <c:v>Smith</c:v>
                </c:pt>
                <c:pt idx="17">
                  <c:v>Andrews</c:v>
                </c:pt>
                <c:pt idx="18">
                  <c:v>Gill</c:v>
                </c:pt>
                <c:pt idx="19">
                  <c:v>Smith</c:v>
                </c:pt>
                <c:pt idx="20">
                  <c:v>Jardine</c:v>
                </c:pt>
                <c:pt idx="21">
                  <c:v>Morgan</c:v>
                </c:pt>
                <c:pt idx="22">
                  <c:v>Jardine</c:v>
                </c:pt>
              </c:strCache>
            </c:strRef>
          </c:cat>
          <c:val>
            <c:numRef>
              <c:f>Sheet9!$B$2:$B$24</c:f>
              <c:numCache>
                <c:formatCode>General</c:formatCode>
                <c:ptCount val="23"/>
                <c:pt idx="0">
                  <c:v>250</c:v>
                </c:pt>
                <c:pt idx="1">
                  <c:v>625</c:v>
                </c:pt>
                <c:pt idx="2">
                  <c:v>9.0299999999999994</c:v>
                </c:pt>
                <c:pt idx="3">
                  <c:v>54.89</c:v>
                </c:pt>
                <c:pt idx="4">
                  <c:v>18.059999999999999</c:v>
                </c:pt>
                <c:pt idx="5">
                  <c:v>539.73</c:v>
                </c:pt>
                <c:pt idx="6">
                  <c:v>251.72</c:v>
                </c:pt>
                <c:pt idx="7">
                  <c:v>139.72</c:v>
                </c:pt>
                <c:pt idx="8">
                  <c:v>179.64</c:v>
                </c:pt>
                <c:pt idx="9" formatCode="#,##0.00">
                  <c:v>1005.9</c:v>
                </c:pt>
                <c:pt idx="10">
                  <c:v>413.54</c:v>
                </c:pt>
                <c:pt idx="11">
                  <c:v>999.5</c:v>
                </c:pt>
                <c:pt idx="12">
                  <c:v>249.5</c:v>
                </c:pt>
                <c:pt idx="13">
                  <c:v>68.37</c:v>
                </c:pt>
                <c:pt idx="14">
                  <c:v>686.95</c:v>
                </c:pt>
                <c:pt idx="15">
                  <c:v>131.34</c:v>
                </c:pt>
                <c:pt idx="16">
                  <c:v>86.43</c:v>
                </c:pt>
                <c:pt idx="17">
                  <c:v>149.25</c:v>
                </c:pt>
                <c:pt idx="18">
                  <c:v>719.2</c:v>
                </c:pt>
                <c:pt idx="19" formatCode="#,##0.00">
                  <c:v>1305</c:v>
                </c:pt>
                <c:pt idx="20">
                  <c:v>449.1</c:v>
                </c:pt>
                <c:pt idx="21">
                  <c:v>449.1</c:v>
                </c:pt>
                <c:pt idx="22" formatCode="#,##0.00">
                  <c:v>1879.06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E-490A-B0CB-CAF413B9C2CD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7329231"/>
        <c:axId val="1897331311"/>
      </c:barChart>
      <c:catAx>
        <c:axId val="1897329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REP NAME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331311"/>
        <c:crosses val="autoZero"/>
        <c:auto val="1"/>
        <c:lblAlgn val="ctr"/>
        <c:lblOffset val="100"/>
        <c:noMultiLvlLbl val="0"/>
      </c:catAx>
      <c:valAx>
        <c:axId val="189733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329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Sheet9!$B$1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Sheet9!$A$2:$A$24</c:f>
              <c:strCache>
                <c:ptCount val="23"/>
                <c:pt idx="0">
                  <c:v>Smith</c:v>
                </c:pt>
                <c:pt idx="1">
                  <c:v>Kivell</c:v>
                </c:pt>
                <c:pt idx="2">
                  <c:v>Gill</c:v>
                </c:pt>
                <c:pt idx="3">
                  <c:v>Jardine</c:v>
                </c:pt>
                <c:pt idx="4">
                  <c:v>Andrews</c:v>
                </c:pt>
                <c:pt idx="5">
                  <c:v>Gill</c:v>
                </c:pt>
                <c:pt idx="6">
                  <c:v>Morgan</c:v>
                </c:pt>
                <c:pt idx="7">
                  <c:v>Andrews</c:v>
                </c:pt>
                <c:pt idx="8">
                  <c:v>Jardine</c:v>
                </c:pt>
                <c:pt idx="9">
                  <c:v>Kivell</c:v>
                </c:pt>
                <c:pt idx="10">
                  <c:v>Gill</c:v>
                </c:pt>
                <c:pt idx="11">
                  <c:v>Kivell</c:v>
                </c:pt>
                <c:pt idx="12">
                  <c:v>Jardine</c:v>
                </c:pt>
                <c:pt idx="13">
                  <c:v>Gill</c:v>
                </c:pt>
                <c:pt idx="14">
                  <c:v>Morgan</c:v>
                </c:pt>
                <c:pt idx="15">
                  <c:v>Andrews</c:v>
                </c:pt>
                <c:pt idx="16">
                  <c:v>Smith</c:v>
                </c:pt>
                <c:pt idx="17">
                  <c:v>Andrews</c:v>
                </c:pt>
                <c:pt idx="18">
                  <c:v>Gill</c:v>
                </c:pt>
                <c:pt idx="19">
                  <c:v>Smith</c:v>
                </c:pt>
                <c:pt idx="20">
                  <c:v>Jardine</c:v>
                </c:pt>
                <c:pt idx="21">
                  <c:v>Morgan</c:v>
                </c:pt>
                <c:pt idx="22">
                  <c:v>Jardine</c:v>
                </c:pt>
              </c:strCache>
            </c:strRef>
          </c:cat>
          <c:val>
            <c:numRef>
              <c:f>Sheet9!$B$2:$B$24</c:f>
              <c:numCache>
                <c:formatCode>General</c:formatCode>
                <c:ptCount val="23"/>
                <c:pt idx="0">
                  <c:v>250</c:v>
                </c:pt>
                <c:pt idx="1">
                  <c:v>625</c:v>
                </c:pt>
                <c:pt idx="2">
                  <c:v>9.0299999999999994</c:v>
                </c:pt>
                <c:pt idx="3">
                  <c:v>54.89</c:v>
                </c:pt>
                <c:pt idx="4">
                  <c:v>18.059999999999999</c:v>
                </c:pt>
                <c:pt idx="5">
                  <c:v>539.73</c:v>
                </c:pt>
                <c:pt idx="6">
                  <c:v>251.72</c:v>
                </c:pt>
                <c:pt idx="7">
                  <c:v>139.72</c:v>
                </c:pt>
                <c:pt idx="8">
                  <c:v>179.64</c:v>
                </c:pt>
                <c:pt idx="9" formatCode="#,##0.00">
                  <c:v>1005.9</c:v>
                </c:pt>
                <c:pt idx="10">
                  <c:v>413.54</c:v>
                </c:pt>
                <c:pt idx="11">
                  <c:v>999.5</c:v>
                </c:pt>
                <c:pt idx="12">
                  <c:v>249.5</c:v>
                </c:pt>
                <c:pt idx="13">
                  <c:v>68.37</c:v>
                </c:pt>
                <c:pt idx="14">
                  <c:v>686.95</c:v>
                </c:pt>
                <c:pt idx="15">
                  <c:v>131.34</c:v>
                </c:pt>
                <c:pt idx="16">
                  <c:v>86.43</c:v>
                </c:pt>
                <c:pt idx="17">
                  <c:v>149.25</c:v>
                </c:pt>
                <c:pt idx="18">
                  <c:v>719.2</c:v>
                </c:pt>
                <c:pt idx="19" formatCode="#,##0.00">
                  <c:v>1305</c:v>
                </c:pt>
                <c:pt idx="20">
                  <c:v>449.1</c:v>
                </c:pt>
                <c:pt idx="21">
                  <c:v>449.1</c:v>
                </c:pt>
                <c:pt idx="22" formatCode="#,##0.00">
                  <c:v>1879.06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0F-48DA-BD6F-4E1BD358010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897318831"/>
        <c:axId val="1897323823"/>
      </c:barChart>
      <c:catAx>
        <c:axId val="189731883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REP</a:t>
                </a:r>
                <a:r>
                  <a:rPr lang="en-IN" baseline="0"/>
                  <a:t> NAME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323823"/>
        <c:crosses val="autoZero"/>
        <c:auto val="1"/>
        <c:lblAlgn val="ctr"/>
        <c:lblOffset val="100"/>
        <c:noMultiLvlLbl val="0"/>
      </c:catAx>
      <c:valAx>
        <c:axId val="1897323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318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Sheet9!$B$1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177-4D9C-B0C9-44E97D19B41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177-4D9C-B0C9-44E97D19B41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177-4D9C-B0C9-44E97D19B41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177-4D9C-B0C9-44E97D19B41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177-4D9C-B0C9-44E97D19B41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177-4D9C-B0C9-44E97D19B41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177-4D9C-B0C9-44E97D19B41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177-4D9C-B0C9-44E97D19B41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4177-4D9C-B0C9-44E97D19B41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4177-4D9C-B0C9-44E97D19B41A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4177-4D9C-B0C9-44E97D19B41A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4177-4D9C-B0C9-44E97D19B41A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4177-4D9C-B0C9-44E97D19B41A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4177-4D9C-B0C9-44E97D19B41A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4177-4D9C-B0C9-44E97D19B41A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4177-4D9C-B0C9-44E97D19B41A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4177-4D9C-B0C9-44E97D19B41A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4177-4D9C-B0C9-44E97D19B41A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4177-4D9C-B0C9-44E97D19B41A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4177-4D9C-B0C9-44E97D19B41A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4177-4D9C-B0C9-44E97D19B41A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4177-4D9C-B0C9-44E97D19B41A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4177-4D9C-B0C9-44E97D19B41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Sheet9!$A$2:$A$24</c:f>
              <c:strCache>
                <c:ptCount val="23"/>
                <c:pt idx="0">
                  <c:v>Smith</c:v>
                </c:pt>
                <c:pt idx="1">
                  <c:v>Kivell</c:v>
                </c:pt>
                <c:pt idx="2">
                  <c:v>Gill</c:v>
                </c:pt>
                <c:pt idx="3">
                  <c:v>Jardine</c:v>
                </c:pt>
                <c:pt idx="4">
                  <c:v>Andrews</c:v>
                </c:pt>
                <c:pt idx="5">
                  <c:v>Gill</c:v>
                </c:pt>
                <c:pt idx="6">
                  <c:v>Morgan</c:v>
                </c:pt>
                <c:pt idx="7">
                  <c:v>Andrews</c:v>
                </c:pt>
                <c:pt idx="8">
                  <c:v>Jardine</c:v>
                </c:pt>
                <c:pt idx="9">
                  <c:v>Kivell</c:v>
                </c:pt>
                <c:pt idx="10">
                  <c:v>Gill</c:v>
                </c:pt>
                <c:pt idx="11">
                  <c:v>Kivell</c:v>
                </c:pt>
                <c:pt idx="12">
                  <c:v>Jardine</c:v>
                </c:pt>
                <c:pt idx="13">
                  <c:v>Gill</c:v>
                </c:pt>
                <c:pt idx="14">
                  <c:v>Morgan</c:v>
                </c:pt>
                <c:pt idx="15">
                  <c:v>Andrews</c:v>
                </c:pt>
                <c:pt idx="16">
                  <c:v>Smith</c:v>
                </c:pt>
                <c:pt idx="17">
                  <c:v>Andrews</c:v>
                </c:pt>
                <c:pt idx="18">
                  <c:v>Gill</c:v>
                </c:pt>
                <c:pt idx="19">
                  <c:v>Smith</c:v>
                </c:pt>
                <c:pt idx="20">
                  <c:v>Jardine</c:v>
                </c:pt>
                <c:pt idx="21">
                  <c:v>Morgan</c:v>
                </c:pt>
                <c:pt idx="22">
                  <c:v>Jardine</c:v>
                </c:pt>
              </c:strCache>
            </c:strRef>
          </c:cat>
          <c:val>
            <c:numRef>
              <c:f>Sheet9!$B$2:$B$24</c:f>
              <c:numCache>
                <c:formatCode>General</c:formatCode>
                <c:ptCount val="23"/>
                <c:pt idx="0">
                  <c:v>250</c:v>
                </c:pt>
                <c:pt idx="1">
                  <c:v>625</c:v>
                </c:pt>
                <c:pt idx="2">
                  <c:v>9.0299999999999994</c:v>
                </c:pt>
                <c:pt idx="3">
                  <c:v>54.89</c:v>
                </c:pt>
                <c:pt idx="4">
                  <c:v>18.059999999999999</c:v>
                </c:pt>
                <c:pt idx="5">
                  <c:v>539.73</c:v>
                </c:pt>
                <c:pt idx="6">
                  <c:v>251.72</c:v>
                </c:pt>
                <c:pt idx="7">
                  <c:v>139.72</c:v>
                </c:pt>
                <c:pt idx="8">
                  <c:v>179.64</c:v>
                </c:pt>
                <c:pt idx="9" formatCode="#,##0.00">
                  <c:v>1005.9</c:v>
                </c:pt>
                <c:pt idx="10">
                  <c:v>413.54</c:v>
                </c:pt>
                <c:pt idx="11">
                  <c:v>999.5</c:v>
                </c:pt>
                <c:pt idx="12">
                  <c:v>249.5</c:v>
                </c:pt>
                <c:pt idx="13">
                  <c:v>68.37</c:v>
                </c:pt>
                <c:pt idx="14">
                  <c:v>686.95</c:v>
                </c:pt>
                <c:pt idx="15">
                  <c:v>131.34</c:v>
                </c:pt>
                <c:pt idx="16">
                  <c:v>86.43</c:v>
                </c:pt>
                <c:pt idx="17">
                  <c:v>149.25</c:v>
                </c:pt>
                <c:pt idx="18">
                  <c:v>719.2</c:v>
                </c:pt>
                <c:pt idx="19" formatCode="#,##0.00">
                  <c:v>1305</c:v>
                </c:pt>
                <c:pt idx="20">
                  <c:v>449.1</c:v>
                </c:pt>
                <c:pt idx="21">
                  <c:v>449.1</c:v>
                </c:pt>
                <c:pt idx="22" formatCode="#,##0.00">
                  <c:v>1879.06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4177-4D9C-B0C9-44E97D19B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Sheet9!$A$2:$A$24</c:f>
              <c:strCache>
                <c:ptCount val="23"/>
                <c:pt idx="0">
                  <c:v>Smith</c:v>
                </c:pt>
                <c:pt idx="1">
                  <c:v>Kivell</c:v>
                </c:pt>
                <c:pt idx="2">
                  <c:v>Gill</c:v>
                </c:pt>
                <c:pt idx="3">
                  <c:v>Jardine</c:v>
                </c:pt>
                <c:pt idx="4">
                  <c:v>Andrews</c:v>
                </c:pt>
                <c:pt idx="5">
                  <c:v>Gill</c:v>
                </c:pt>
                <c:pt idx="6">
                  <c:v>Morgan</c:v>
                </c:pt>
                <c:pt idx="7">
                  <c:v>Andrews</c:v>
                </c:pt>
                <c:pt idx="8">
                  <c:v>Jardine</c:v>
                </c:pt>
                <c:pt idx="9">
                  <c:v>Kivell</c:v>
                </c:pt>
                <c:pt idx="10">
                  <c:v>Gill</c:v>
                </c:pt>
                <c:pt idx="11">
                  <c:v>Kivell</c:v>
                </c:pt>
                <c:pt idx="12">
                  <c:v>Jardine</c:v>
                </c:pt>
                <c:pt idx="13">
                  <c:v>Gill</c:v>
                </c:pt>
                <c:pt idx="14">
                  <c:v>Morgan</c:v>
                </c:pt>
                <c:pt idx="15">
                  <c:v>Andrews</c:v>
                </c:pt>
                <c:pt idx="16">
                  <c:v>Smith</c:v>
                </c:pt>
                <c:pt idx="17">
                  <c:v>Andrews</c:v>
                </c:pt>
                <c:pt idx="18">
                  <c:v>Gill</c:v>
                </c:pt>
                <c:pt idx="19">
                  <c:v>Smith</c:v>
                </c:pt>
                <c:pt idx="20">
                  <c:v>Jardine</c:v>
                </c:pt>
                <c:pt idx="21">
                  <c:v>Morgan</c:v>
                </c:pt>
                <c:pt idx="22">
                  <c:v>Jardine</c:v>
                </c:pt>
              </c:strCache>
            </c:strRef>
          </c:cat>
          <c:val>
            <c:numRef>
              <c:f>Sheet9!$B$2:$B$24</c:f>
              <c:numCache>
                <c:formatCode>General</c:formatCode>
                <c:ptCount val="23"/>
                <c:pt idx="0">
                  <c:v>250</c:v>
                </c:pt>
                <c:pt idx="1">
                  <c:v>625</c:v>
                </c:pt>
                <c:pt idx="2">
                  <c:v>9.0299999999999994</c:v>
                </c:pt>
                <c:pt idx="3">
                  <c:v>54.89</c:v>
                </c:pt>
                <c:pt idx="4">
                  <c:v>18.059999999999999</c:v>
                </c:pt>
                <c:pt idx="5">
                  <c:v>539.73</c:v>
                </c:pt>
                <c:pt idx="6">
                  <c:v>251.72</c:v>
                </c:pt>
                <c:pt idx="7">
                  <c:v>139.72</c:v>
                </c:pt>
                <c:pt idx="8">
                  <c:v>179.64</c:v>
                </c:pt>
                <c:pt idx="9" formatCode="#,##0.00">
                  <c:v>1005.9</c:v>
                </c:pt>
                <c:pt idx="10">
                  <c:v>413.54</c:v>
                </c:pt>
                <c:pt idx="11">
                  <c:v>999.5</c:v>
                </c:pt>
                <c:pt idx="12">
                  <c:v>249.5</c:v>
                </c:pt>
                <c:pt idx="13">
                  <c:v>68.37</c:v>
                </c:pt>
                <c:pt idx="14">
                  <c:v>686.95</c:v>
                </c:pt>
                <c:pt idx="15">
                  <c:v>131.34</c:v>
                </c:pt>
                <c:pt idx="16">
                  <c:v>86.43</c:v>
                </c:pt>
                <c:pt idx="17">
                  <c:v>149.25</c:v>
                </c:pt>
                <c:pt idx="18">
                  <c:v>719.2</c:v>
                </c:pt>
                <c:pt idx="19" formatCode="#,##0.00">
                  <c:v>1305</c:v>
                </c:pt>
                <c:pt idx="20">
                  <c:v>449.1</c:v>
                </c:pt>
                <c:pt idx="21">
                  <c:v>449.1</c:v>
                </c:pt>
                <c:pt idx="22" formatCode="#,##0.00">
                  <c:v>1879.06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8A-46A3-ADFC-75A2414BA9D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28620383"/>
        <c:axId val="1828620799"/>
      </c:lineChart>
      <c:catAx>
        <c:axId val="18286203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names</a:t>
                </a:r>
              </a:p>
              <a:p>
                <a:pPr>
                  <a:defRPr/>
                </a:pP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620799"/>
        <c:crosses val="autoZero"/>
        <c:auto val="1"/>
        <c:lblAlgn val="ctr"/>
        <c:lblOffset val="100"/>
        <c:noMultiLvlLbl val="0"/>
      </c:catAx>
      <c:valAx>
        <c:axId val="182862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620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0</xdr:row>
      <xdr:rowOff>95250</xdr:rowOff>
    </xdr:from>
    <xdr:to>
      <xdr:col>14</xdr:col>
      <xdr:colOff>238125</xdr:colOff>
      <xdr:row>13</xdr:row>
      <xdr:rowOff>171450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95250</xdr:colOff>
      <xdr:row>14</xdr:row>
      <xdr:rowOff>133349</xdr:rowOff>
    </xdr:from>
    <xdr:to>
      <xdr:col>11</xdr:col>
      <xdr:colOff>571500</xdr:colOff>
      <xdr:row>34</xdr:row>
      <xdr:rowOff>114300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257174</xdr:colOff>
      <xdr:row>35</xdr:row>
      <xdr:rowOff>28575</xdr:rowOff>
    </xdr:from>
    <xdr:to>
      <xdr:col>10</xdr:col>
      <xdr:colOff>514350</xdr:colOff>
      <xdr:row>53</xdr:row>
      <xdr:rowOff>9525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54</xdr:row>
      <xdr:rowOff>0</xdr:rowOff>
    </xdr:from>
    <xdr:to>
      <xdr:col>12</xdr:col>
      <xdr:colOff>523875</xdr:colOff>
      <xdr:row>77</xdr:row>
      <xdr:rowOff>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t101" refreshedDate="45196.44071840278" createdVersion="6" refreshedVersion="6" minRefreshableVersion="3" recordCount="23">
  <cacheSource type="worksheet">
    <worksheetSource ref="A1:J24" sheet="Sheet1"/>
  </cacheSource>
  <cacheFields count="10">
    <cacheField name="OrderDate" numFmtId="0">
      <sharedItems containsDate="1" containsMixedTypes="1" minDate="2014-01-09T00:00:00" maxDate="2015-10-10T00:00:00" count="23">
        <d v="2014-01-09T00:00:00"/>
        <s v="6-17-15"/>
        <d v="2015-10-09T00:00:00"/>
        <s v="11-17-15"/>
        <s v="10-31-15"/>
        <s v="2-26-14"/>
        <d v="2014-05-10T00:00:00"/>
        <s v="12-21-15"/>
        <d v="2014-09-02T00:00:00"/>
        <d v="2015-07-08T00:00:00"/>
        <s v="1-15-15"/>
        <s v="1-23-14"/>
        <s v="3-24-15"/>
        <s v="5-14-15"/>
        <s v="7-21-15"/>
        <d v="2015-10-04T00:00:00"/>
        <d v="2014-12-12T00:00:00"/>
        <s v="4-18-14"/>
        <s v="5-31-15"/>
        <d v="2015-01-02T00:00:00"/>
        <d v="2014-05-05T00:00:00"/>
        <s v="6-25-14"/>
        <d v="2015-04-12T00:00:00"/>
      </sharedItems>
    </cacheField>
    <cacheField name="Region" numFmtId="0">
      <sharedItems count="1">
        <s v="Central"/>
      </sharedItems>
    </cacheField>
    <cacheField name="Rep" numFmtId="0">
      <sharedItems count="6">
        <s v="Smith"/>
        <s v="Kivell"/>
        <s v="Gill"/>
        <s v="Jardine"/>
        <s v="Andrews"/>
        <s v="Morgan"/>
      </sharedItems>
    </cacheField>
    <cacheField name="Item" numFmtId="0">
      <sharedItems count="5">
        <s v="Desk"/>
        <s v="Pencil"/>
        <s v="Binder"/>
        <s v="Pen"/>
        <s v="Pen Set"/>
      </sharedItems>
    </cacheField>
    <cacheField name="Units" numFmtId="0">
      <sharedItems containsSemiMixedTypes="0" containsString="0" containsNumber="1" containsInteger="1" minValue="2" maxValue="94" count="20">
        <n v="2"/>
        <n v="5"/>
        <n v="7"/>
        <n v="11"/>
        <n v="14"/>
        <n v="27"/>
        <n v="28"/>
        <n v="36"/>
        <n v="42"/>
        <n v="46"/>
        <n v="50"/>
        <n v="53"/>
        <n v="55"/>
        <n v="66"/>
        <n v="67"/>
        <n v="75"/>
        <n v="80"/>
        <n v="87"/>
        <n v="90"/>
        <n v="94"/>
      </sharedItems>
    </cacheField>
    <cacheField name="Unit Cost" numFmtId="0">
      <sharedItems containsSemiMixedTypes="0" containsString="0" containsNumber="1" minValue="1.29" maxValue="125" count="9">
        <n v="125"/>
        <n v="1.29"/>
        <n v="4.99"/>
        <n v="19.989999999999998"/>
        <n v="8.99"/>
        <n v="23.95"/>
        <n v="12.49"/>
        <n v="1.99"/>
        <n v="15"/>
      </sharedItems>
    </cacheField>
    <cacheField name="Total" numFmtId="0">
      <sharedItems containsSemiMixedTypes="0" containsString="0" containsNumber="1" minValue="9.0299999999999994" maxValue="1879.06"/>
    </cacheField>
    <cacheField name="count" numFmtId="0">
      <sharedItems containsSemiMixedTypes="0" containsString="0" containsNumber="1" containsInteger="1" minValue="3" maxValue="3"/>
    </cacheField>
    <cacheField name="counta" numFmtId="0">
      <sharedItems containsSemiMixedTypes="0" containsString="0" containsNumber="1" containsInteger="1" minValue="6" maxValue="6"/>
    </cacheField>
    <cacheField name="length" numFmtId="0">
      <sharedItems containsSemiMixedTypes="0" containsString="0" containsNumber="1" containsInteger="1" minValue="4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">
  <r>
    <x v="0"/>
    <x v="0"/>
    <x v="0"/>
    <x v="0"/>
    <x v="0"/>
    <x v="0"/>
    <n v="250"/>
    <n v="3"/>
    <n v="6"/>
    <n v="5"/>
  </r>
  <r>
    <x v="1"/>
    <x v="0"/>
    <x v="1"/>
    <x v="0"/>
    <x v="1"/>
    <x v="0"/>
    <n v="625"/>
    <n v="3"/>
    <n v="6"/>
    <n v="6"/>
  </r>
  <r>
    <x v="2"/>
    <x v="0"/>
    <x v="2"/>
    <x v="1"/>
    <x v="2"/>
    <x v="1"/>
    <n v="9.0299999999999994"/>
    <n v="3"/>
    <n v="6"/>
    <n v="4"/>
  </r>
  <r>
    <x v="3"/>
    <x v="0"/>
    <x v="3"/>
    <x v="2"/>
    <x v="3"/>
    <x v="2"/>
    <n v="54.89"/>
    <n v="3"/>
    <n v="6"/>
    <n v="7"/>
  </r>
  <r>
    <x v="4"/>
    <x v="0"/>
    <x v="4"/>
    <x v="1"/>
    <x v="4"/>
    <x v="1"/>
    <n v="18.059999999999999"/>
    <n v="3"/>
    <n v="6"/>
    <n v="7"/>
  </r>
  <r>
    <x v="5"/>
    <x v="0"/>
    <x v="2"/>
    <x v="3"/>
    <x v="5"/>
    <x v="3"/>
    <n v="539.73"/>
    <n v="3"/>
    <n v="6"/>
    <n v="4"/>
  </r>
  <r>
    <x v="6"/>
    <x v="0"/>
    <x v="5"/>
    <x v="2"/>
    <x v="6"/>
    <x v="4"/>
    <n v="251.72"/>
    <n v="3"/>
    <n v="6"/>
    <n v="6"/>
  </r>
  <r>
    <x v="7"/>
    <x v="0"/>
    <x v="4"/>
    <x v="2"/>
    <x v="6"/>
    <x v="2"/>
    <n v="139.72"/>
    <n v="3"/>
    <n v="6"/>
    <n v="7"/>
  </r>
  <r>
    <x v="8"/>
    <x v="0"/>
    <x v="3"/>
    <x v="1"/>
    <x v="7"/>
    <x v="2"/>
    <n v="179.64"/>
    <n v="3"/>
    <n v="6"/>
    <n v="7"/>
  </r>
  <r>
    <x v="9"/>
    <x v="0"/>
    <x v="1"/>
    <x v="4"/>
    <x v="8"/>
    <x v="5"/>
    <n v="1005.9"/>
    <n v="3"/>
    <n v="6"/>
    <n v="6"/>
  </r>
  <r>
    <x v="10"/>
    <x v="0"/>
    <x v="2"/>
    <x v="2"/>
    <x v="9"/>
    <x v="4"/>
    <n v="413.54"/>
    <n v="3"/>
    <n v="6"/>
    <n v="4"/>
  </r>
  <r>
    <x v="11"/>
    <x v="0"/>
    <x v="1"/>
    <x v="2"/>
    <x v="10"/>
    <x v="3"/>
    <n v="999.5"/>
    <n v="3"/>
    <n v="6"/>
    <n v="6"/>
  </r>
  <r>
    <x v="12"/>
    <x v="0"/>
    <x v="3"/>
    <x v="4"/>
    <x v="10"/>
    <x v="2"/>
    <n v="249.5"/>
    <n v="3"/>
    <n v="6"/>
    <n v="7"/>
  </r>
  <r>
    <x v="13"/>
    <x v="0"/>
    <x v="2"/>
    <x v="1"/>
    <x v="11"/>
    <x v="1"/>
    <n v="68.37"/>
    <n v="3"/>
    <n v="6"/>
    <n v="4"/>
  </r>
  <r>
    <x v="14"/>
    <x v="0"/>
    <x v="5"/>
    <x v="4"/>
    <x v="12"/>
    <x v="6"/>
    <n v="686.95"/>
    <n v="3"/>
    <n v="6"/>
    <n v="6"/>
  </r>
  <r>
    <x v="15"/>
    <x v="0"/>
    <x v="4"/>
    <x v="1"/>
    <x v="13"/>
    <x v="7"/>
    <n v="131.34"/>
    <n v="3"/>
    <n v="6"/>
    <n v="7"/>
  </r>
  <r>
    <x v="16"/>
    <x v="0"/>
    <x v="0"/>
    <x v="1"/>
    <x v="14"/>
    <x v="1"/>
    <n v="86.43"/>
    <n v="3"/>
    <n v="6"/>
    <n v="5"/>
  </r>
  <r>
    <x v="17"/>
    <x v="0"/>
    <x v="4"/>
    <x v="1"/>
    <x v="15"/>
    <x v="7"/>
    <n v="149.25"/>
    <n v="3"/>
    <n v="6"/>
    <n v="7"/>
  </r>
  <r>
    <x v="18"/>
    <x v="0"/>
    <x v="2"/>
    <x v="2"/>
    <x v="16"/>
    <x v="4"/>
    <n v="719.2"/>
    <n v="3"/>
    <n v="6"/>
    <n v="4"/>
  </r>
  <r>
    <x v="19"/>
    <x v="0"/>
    <x v="0"/>
    <x v="2"/>
    <x v="17"/>
    <x v="8"/>
    <n v="1305"/>
    <n v="3"/>
    <n v="6"/>
    <n v="5"/>
  </r>
  <r>
    <x v="20"/>
    <x v="0"/>
    <x v="3"/>
    <x v="1"/>
    <x v="18"/>
    <x v="2"/>
    <n v="449.1"/>
    <n v="3"/>
    <n v="6"/>
    <n v="7"/>
  </r>
  <r>
    <x v="21"/>
    <x v="0"/>
    <x v="5"/>
    <x v="1"/>
    <x v="18"/>
    <x v="2"/>
    <n v="449.1"/>
    <n v="3"/>
    <n v="6"/>
    <n v="6"/>
  </r>
  <r>
    <x v="22"/>
    <x v="0"/>
    <x v="3"/>
    <x v="2"/>
    <x v="19"/>
    <x v="3"/>
    <n v="1879.06"/>
    <n v="3"/>
    <n v="6"/>
    <n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G12" firstHeaderRow="1" firstDataRow="2" firstDataCol="1" rowPageCount="1" colPageCount="1"/>
  <pivotFields count="10">
    <pivotField showAll="0">
      <items count="24">
        <item x="4"/>
        <item x="3"/>
        <item x="10"/>
        <item x="7"/>
        <item x="11"/>
        <item x="5"/>
        <item x="12"/>
        <item x="17"/>
        <item x="13"/>
        <item x="18"/>
        <item x="1"/>
        <item x="21"/>
        <item x="14"/>
        <item x="0"/>
        <item x="20"/>
        <item x="6"/>
        <item x="8"/>
        <item x="16"/>
        <item x="19"/>
        <item x="22"/>
        <item x="9"/>
        <item x="15"/>
        <item x="2"/>
        <item t="default"/>
      </items>
    </pivotField>
    <pivotField axis="axisPage" showAll="0">
      <items count="2">
        <item x="0"/>
        <item t="default"/>
      </items>
    </pivotField>
    <pivotField axis="axisRow" showAll="0">
      <items count="7">
        <item x="4"/>
        <item x="2"/>
        <item x="3"/>
        <item x="1"/>
        <item x="5"/>
        <item x="0"/>
        <item t="default"/>
      </items>
    </pivotField>
    <pivotField axis="axisCol" showAll="0">
      <items count="6">
        <item x="2"/>
        <item x="0"/>
        <item x="3"/>
        <item x="4"/>
        <item x="1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>
      <items count="10">
        <item x="1"/>
        <item x="7"/>
        <item x="2"/>
        <item x="4"/>
        <item x="6"/>
        <item x="8"/>
        <item x="3"/>
        <item x="5"/>
        <item x="0"/>
        <item t="default"/>
      </items>
    </pivotField>
    <pivotField dataField="1"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" hier="-1"/>
  </pageFields>
  <dataFields count="1">
    <dataField name="Sum of Total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zoomScale="85" zoomScaleNormal="85" workbookViewId="0">
      <selection activeCell="E1" sqref="E1:E24"/>
    </sheetView>
  </sheetViews>
  <sheetFormatPr defaultRowHeight="15" x14ac:dyDescent="0.25"/>
  <cols>
    <col min="1" max="1" width="22.7109375" customWidth="1"/>
    <col min="2" max="2" width="10.42578125" customWidth="1"/>
    <col min="3" max="3" width="12.85546875" customWidth="1"/>
    <col min="4" max="4" width="12.140625" customWidth="1"/>
    <col min="5" max="5" width="15.42578125" customWidth="1"/>
    <col min="6" max="6" width="13.5703125" customWidth="1"/>
    <col min="7" max="7" width="13.42578125" customWidth="1"/>
    <col min="8" max="9" width="9.140625" customWidth="1"/>
    <col min="12" max="12" width="10.5703125" bestFit="1" customWidth="1"/>
  </cols>
  <sheetData>
    <row r="1" spans="1:10" x14ac:dyDescent="0.25">
      <c r="A1" s="10" t="s">
        <v>0</v>
      </c>
      <c r="B1" s="10" t="s">
        <v>1</v>
      </c>
      <c r="C1" s="10" t="s">
        <v>3</v>
      </c>
      <c r="D1" s="10" t="s">
        <v>10</v>
      </c>
      <c r="E1" s="10" t="s">
        <v>16</v>
      </c>
      <c r="F1" s="10" t="s">
        <v>17</v>
      </c>
      <c r="G1" s="10" t="s">
        <v>18</v>
      </c>
      <c r="H1" s="11" t="s">
        <v>145</v>
      </c>
      <c r="I1" s="11" t="s">
        <v>147</v>
      </c>
      <c r="J1" s="11" t="s">
        <v>192</v>
      </c>
    </row>
    <row r="2" spans="1:10" x14ac:dyDescent="0.25">
      <c r="A2" s="12">
        <v>41648</v>
      </c>
      <c r="B2" s="13" t="s">
        <v>2</v>
      </c>
      <c r="C2" s="13" t="s">
        <v>4</v>
      </c>
      <c r="D2" s="13" t="s">
        <v>11</v>
      </c>
      <c r="E2" s="13">
        <v>2</v>
      </c>
      <c r="F2" s="13">
        <v>125</v>
      </c>
      <c r="G2" s="13">
        <v>250</v>
      </c>
      <c r="H2" s="14">
        <f>COUNT(B2:G2)</f>
        <v>3</v>
      </c>
      <c r="I2" s="14">
        <f>COUNTA(B2:G2)</f>
        <v>6</v>
      </c>
      <c r="J2" s="14">
        <f>LEN(C2)</f>
        <v>5</v>
      </c>
    </row>
    <row r="3" spans="1:10" x14ac:dyDescent="0.25">
      <c r="A3" s="12">
        <v>42172</v>
      </c>
      <c r="B3" s="13" t="s">
        <v>2</v>
      </c>
      <c r="C3" s="13" t="s">
        <v>5</v>
      </c>
      <c r="D3" s="13" t="s">
        <v>11</v>
      </c>
      <c r="E3" s="13">
        <v>5</v>
      </c>
      <c r="F3" s="13">
        <v>125</v>
      </c>
      <c r="G3" s="13">
        <v>625</v>
      </c>
      <c r="H3" s="14">
        <f t="shared" ref="H3:H24" si="0">COUNT(B3:G3)</f>
        <v>3</v>
      </c>
      <c r="I3" s="14">
        <f t="shared" ref="I3:I24" si="1">COUNTA(B3:G3)</f>
        <v>6</v>
      </c>
      <c r="J3" s="14">
        <f t="shared" ref="J3:J24" si="2">LEN(C3)</f>
        <v>6</v>
      </c>
    </row>
    <row r="4" spans="1:10" x14ac:dyDescent="0.25">
      <c r="A4" s="12">
        <v>42286</v>
      </c>
      <c r="B4" s="13" t="s">
        <v>2</v>
      </c>
      <c r="C4" s="13" t="s">
        <v>6</v>
      </c>
      <c r="D4" s="13" t="s">
        <v>12</v>
      </c>
      <c r="E4" s="13">
        <v>7</v>
      </c>
      <c r="F4" s="13">
        <v>1.29</v>
      </c>
      <c r="G4" s="13">
        <v>9.0299999999999994</v>
      </c>
      <c r="H4" s="14">
        <f t="shared" si="0"/>
        <v>3</v>
      </c>
      <c r="I4" s="14">
        <f t="shared" si="1"/>
        <v>6</v>
      </c>
      <c r="J4" s="14">
        <f t="shared" si="2"/>
        <v>4</v>
      </c>
    </row>
    <row r="5" spans="1:10" x14ac:dyDescent="0.25">
      <c r="A5" s="12">
        <v>42325</v>
      </c>
      <c r="B5" s="13" t="s">
        <v>2</v>
      </c>
      <c r="C5" s="13" t="s">
        <v>7</v>
      </c>
      <c r="D5" s="13" t="s">
        <v>13</v>
      </c>
      <c r="E5" s="13">
        <v>11</v>
      </c>
      <c r="F5" s="13">
        <v>4.99</v>
      </c>
      <c r="G5" s="13">
        <v>54.89</v>
      </c>
      <c r="H5" s="14">
        <f t="shared" si="0"/>
        <v>3</v>
      </c>
      <c r="I5" s="14">
        <f t="shared" si="1"/>
        <v>6</v>
      </c>
      <c r="J5" s="14">
        <f t="shared" si="2"/>
        <v>7</v>
      </c>
    </row>
    <row r="6" spans="1:10" x14ac:dyDescent="0.25">
      <c r="A6" s="12" t="s">
        <v>198</v>
      </c>
      <c r="B6" s="13" t="s">
        <v>2</v>
      </c>
      <c r="C6" s="13" t="s">
        <v>8</v>
      </c>
      <c r="D6" s="13" t="s">
        <v>12</v>
      </c>
      <c r="E6" s="13">
        <v>14</v>
      </c>
      <c r="F6" s="13">
        <v>1.29</v>
      </c>
      <c r="G6" s="13">
        <v>18.059999999999999</v>
      </c>
      <c r="H6" s="14">
        <f t="shared" si="0"/>
        <v>3</v>
      </c>
      <c r="I6" s="14">
        <f t="shared" si="1"/>
        <v>6</v>
      </c>
      <c r="J6" s="14">
        <f t="shared" si="2"/>
        <v>7</v>
      </c>
    </row>
    <row r="7" spans="1:10" x14ac:dyDescent="0.25">
      <c r="A7" s="12">
        <v>41696</v>
      </c>
      <c r="B7" s="13" t="s">
        <v>2</v>
      </c>
      <c r="C7" s="13" t="s">
        <v>6</v>
      </c>
      <c r="D7" s="13" t="s">
        <v>14</v>
      </c>
      <c r="E7" s="13">
        <v>27</v>
      </c>
      <c r="F7" s="13">
        <v>19.989999999999998</v>
      </c>
      <c r="G7" s="13">
        <v>539.73</v>
      </c>
      <c r="H7" s="14">
        <f t="shared" si="0"/>
        <v>3</v>
      </c>
      <c r="I7" s="14">
        <f t="shared" si="1"/>
        <v>6</v>
      </c>
      <c r="J7" s="14">
        <f t="shared" si="2"/>
        <v>4</v>
      </c>
    </row>
    <row r="8" spans="1:10" x14ac:dyDescent="0.25">
      <c r="A8" s="12">
        <v>41769</v>
      </c>
      <c r="B8" s="13" t="s">
        <v>2</v>
      </c>
      <c r="C8" s="13" t="s">
        <v>9</v>
      </c>
      <c r="D8" s="13" t="s">
        <v>13</v>
      </c>
      <c r="E8" s="13">
        <v>28</v>
      </c>
      <c r="F8" s="13">
        <v>8.99</v>
      </c>
      <c r="G8" s="13">
        <v>251.72</v>
      </c>
      <c r="H8" s="14">
        <f t="shared" si="0"/>
        <v>3</v>
      </c>
      <c r="I8" s="14">
        <f t="shared" si="1"/>
        <v>6</v>
      </c>
      <c r="J8" s="14">
        <f t="shared" si="2"/>
        <v>6</v>
      </c>
    </row>
    <row r="9" spans="1:10" x14ac:dyDescent="0.25">
      <c r="A9" s="12" t="s">
        <v>199</v>
      </c>
      <c r="B9" s="13" t="s">
        <v>2</v>
      </c>
      <c r="C9" s="13" t="s">
        <v>8</v>
      </c>
      <c r="D9" s="13" t="s">
        <v>13</v>
      </c>
      <c r="E9" s="13">
        <v>28</v>
      </c>
      <c r="F9" s="13">
        <v>4.99</v>
      </c>
      <c r="G9" s="13">
        <v>139.72</v>
      </c>
      <c r="H9" s="14">
        <f t="shared" si="0"/>
        <v>3</v>
      </c>
      <c r="I9" s="14">
        <f t="shared" si="1"/>
        <v>6</v>
      </c>
      <c r="J9" s="14">
        <f t="shared" si="2"/>
        <v>7</v>
      </c>
    </row>
    <row r="10" spans="1:10" x14ac:dyDescent="0.25">
      <c r="A10" s="12">
        <v>41884</v>
      </c>
      <c r="B10" s="13" t="s">
        <v>2</v>
      </c>
      <c r="C10" s="13" t="s">
        <v>7</v>
      </c>
      <c r="D10" s="13" t="s">
        <v>12</v>
      </c>
      <c r="E10" s="13">
        <v>36</v>
      </c>
      <c r="F10" s="13">
        <v>4.99</v>
      </c>
      <c r="G10" s="13">
        <v>179.64</v>
      </c>
      <c r="H10" s="14">
        <f t="shared" si="0"/>
        <v>3</v>
      </c>
      <c r="I10" s="14">
        <f t="shared" si="1"/>
        <v>6</v>
      </c>
      <c r="J10" s="14">
        <f t="shared" si="2"/>
        <v>7</v>
      </c>
    </row>
    <row r="11" spans="1:10" x14ac:dyDescent="0.25">
      <c r="A11" s="12">
        <v>42193</v>
      </c>
      <c r="B11" s="13" t="s">
        <v>2</v>
      </c>
      <c r="C11" s="13" t="s">
        <v>5</v>
      </c>
      <c r="D11" s="13" t="s">
        <v>15</v>
      </c>
      <c r="E11" s="13">
        <v>42</v>
      </c>
      <c r="F11" s="13">
        <v>23.95</v>
      </c>
      <c r="G11" s="15">
        <v>1005.9</v>
      </c>
      <c r="H11" s="14">
        <f t="shared" si="0"/>
        <v>3</v>
      </c>
      <c r="I11" s="14">
        <f t="shared" si="1"/>
        <v>6</v>
      </c>
      <c r="J11" s="14">
        <f t="shared" si="2"/>
        <v>6</v>
      </c>
    </row>
    <row r="12" spans="1:10" x14ac:dyDescent="0.25">
      <c r="A12" s="12">
        <v>42019</v>
      </c>
      <c r="B12" s="13" t="s">
        <v>2</v>
      </c>
      <c r="C12" s="13" t="s">
        <v>6</v>
      </c>
      <c r="D12" s="13" t="s">
        <v>13</v>
      </c>
      <c r="E12" s="13">
        <v>46</v>
      </c>
      <c r="F12" s="13">
        <v>8.99</v>
      </c>
      <c r="G12" s="13">
        <v>413.54</v>
      </c>
      <c r="H12" s="14">
        <f t="shared" si="0"/>
        <v>3</v>
      </c>
      <c r="I12" s="14">
        <f t="shared" si="1"/>
        <v>6</v>
      </c>
      <c r="J12" s="14">
        <f t="shared" si="2"/>
        <v>4</v>
      </c>
    </row>
    <row r="13" spans="1:10" x14ac:dyDescent="0.25">
      <c r="A13" s="12">
        <v>41662</v>
      </c>
      <c r="B13" s="13" t="s">
        <v>2</v>
      </c>
      <c r="C13" s="13" t="s">
        <v>5</v>
      </c>
      <c r="D13" s="13" t="s">
        <v>13</v>
      </c>
      <c r="E13" s="13">
        <v>50</v>
      </c>
      <c r="F13" s="13">
        <v>19.989999999999998</v>
      </c>
      <c r="G13" s="13">
        <v>999.5</v>
      </c>
      <c r="H13" s="14">
        <f t="shared" si="0"/>
        <v>3</v>
      </c>
      <c r="I13" s="14">
        <f t="shared" si="1"/>
        <v>6</v>
      </c>
      <c r="J13" s="14">
        <f t="shared" si="2"/>
        <v>6</v>
      </c>
    </row>
    <row r="14" spans="1:10" x14ac:dyDescent="0.25">
      <c r="A14" s="12">
        <v>42087</v>
      </c>
      <c r="B14" s="13" t="s">
        <v>2</v>
      </c>
      <c r="C14" s="13" t="s">
        <v>7</v>
      </c>
      <c r="D14" s="13" t="s">
        <v>15</v>
      </c>
      <c r="E14" s="13">
        <v>50</v>
      </c>
      <c r="F14" s="13">
        <v>4.99</v>
      </c>
      <c r="G14" s="13">
        <v>249.5</v>
      </c>
      <c r="H14" s="14">
        <f t="shared" si="0"/>
        <v>3</v>
      </c>
      <c r="I14" s="14">
        <f t="shared" si="1"/>
        <v>6</v>
      </c>
      <c r="J14" s="14">
        <f t="shared" si="2"/>
        <v>7</v>
      </c>
    </row>
    <row r="15" spans="1:10" x14ac:dyDescent="0.25">
      <c r="A15" s="12">
        <v>42138</v>
      </c>
      <c r="B15" s="13" t="s">
        <v>2</v>
      </c>
      <c r="C15" s="13" t="s">
        <v>6</v>
      </c>
      <c r="D15" s="13" t="s">
        <v>12</v>
      </c>
      <c r="E15" s="13">
        <v>53</v>
      </c>
      <c r="F15" s="13">
        <v>1.29</v>
      </c>
      <c r="G15" s="13">
        <v>68.37</v>
      </c>
      <c r="H15" s="14">
        <f t="shared" si="0"/>
        <v>3</v>
      </c>
      <c r="I15" s="14">
        <f t="shared" si="1"/>
        <v>6</v>
      </c>
      <c r="J15" s="14">
        <f t="shared" si="2"/>
        <v>4</v>
      </c>
    </row>
    <row r="16" spans="1:10" x14ac:dyDescent="0.25">
      <c r="A16" s="12">
        <v>42206</v>
      </c>
      <c r="B16" s="13" t="s">
        <v>2</v>
      </c>
      <c r="C16" s="13" t="s">
        <v>9</v>
      </c>
      <c r="D16" s="13" t="s">
        <v>15</v>
      </c>
      <c r="E16" s="13">
        <v>55</v>
      </c>
      <c r="F16" s="13">
        <v>12.49</v>
      </c>
      <c r="G16" s="13">
        <v>686.95</v>
      </c>
      <c r="H16" s="14">
        <f t="shared" si="0"/>
        <v>3</v>
      </c>
      <c r="I16" s="14">
        <f t="shared" si="1"/>
        <v>6</v>
      </c>
      <c r="J16" s="14">
        <f t="shared" si="2"/>
        <v>6</v>
      </c>
    </row>
    <row r="17" spans="1:12" x14ac:dyDescent="0.25">
      <c r="A17" s="12">
        <v>42281</v>
      </c>
      <c r="B17" s="13" t="s">
        <v>2</v>
      </c>
      <c r="C17" s="13" t="s">
        <v>8</v>
      </c>
      <c r="D17" s="13" t="s">
        <v>12</v>
      </c>
      <c r="E17" s="13">
        <v>66</v>
      </c>
      <c r="F17" s="13">
        <v>1.99</v>
      </c>
      <c r="G17" s="13">
        <v>131.34</v>
      </c>
      <c r="H17" s="14">
        <f t="shared" si="0"/>
        <v>3</v>
      </c>
      <c r="I17" s="14">
        <f t="shared" si="1"/>
        <v>6</v>
      </c>
      <c r="J17" s="14">
        <f t="shared" si="2"/>
        <v>7</v>
      </c>
    </row>
    <row r="18" spans="1:12" x14ac:dyDescent="0.25">
      <c r="A18" s="12">
        <v>41985</v>
      </c>
      <c r="B18" s="13" t="s">
        <v>2</v>
      </c>
      <c r="C18" s="13" t="s">
        <v>4</v>
      </c>
      <c r="D18" s="13" t="s">
        <v>12</v>
      </c>
      <c r="E18" s="13">
        <v>67</v>
      </c>
      <c r="F18" s="13">
        <v>1.29</v>
      </c>
      <c r="G18" s="13">
        <v>86.43</v>
      </c>
      <c r="H18" s="14">
        <f t="shared" si="0"/>
        <v>3</v>
      </c>
      <c r="I18" s="14">
        <f t="shared" si="1"/>
        <v>6</v>
      </c>
      <c r="J18" s="14">
        <f t="shared" si="2"/>
        <v>5</v>
      </c>
    </row>
    <row r="19" spans="1:12" x14ac:dyDescent="0.25">
      <c r="A19" s="12">
        <v>41747</v>
      </c>
      <c r="B19" s="13" t="s">
        <v>2</v>
      </c>
      <c r="C19" s="13" t="s">
        <v>8</v>
      </c>
      <c r="D19" s="13" t="s">
        <v>12</v>
      </c>
      <c r="E19" s="13">
        <v>75</v>
      </c>
      <c r="F19" s="13">
        <v>1.99</v>
      </c>
      <c r="G19" s="13">
        <v>149.25</v>
      </c>
      <c r="H19" s="14">
        <f t="shared" si="0"/>
        <v>3</v>
      </c>
      <c r="I19" s="14">
        <f t="shared" si="1"/>
        <v>6</v>
      </c>
      <c r="J19" s="14">
        <f t="shared" si="2"/>
        <v>7</v>
      </c>
      <c r="L19" s="1">
        <v>42172</v>
      </c>
    </row>
    <row r="20" spans="1:12" x14ac:dyDescent="0.25">
      <c r="A20" s="12">
        <v>42155</v>
      </c>
      <c r="B20" s="13" t="s">
        <v>2</v>
      </c>
      <c r="C20" s="13" t="s">
        <v>6</v>
      </c>
      <c r="D20" s="13" t="s">
        <v>13</v>
      </c>
      <c r="E20" s="13">
        <v>80</v>
      </c>
      <c r="F20" s="13">
        <v>8.99</v>
      </c>
      <c r="G20" s="13">
        <v>719.2</v>
      </c>
      <c r="H20" s="14">
        <f t="shared" si="0"/>
        <v>3</v>
      </c>
      <c r="I20" s="14">
        <f t="shared" si="1"/>
        <v>6</v>
      </c>
      <c r="J20" s="14">
        <f t="shared" si="2"/>
        <v>4</v>
      </c>
      <c r="L20" s="1">
        <v>42325</v>
      </c>
    </row>
    <row r="21" spans="1:12" x14ac:dyDescent="0.25">
      <c r="A21" s="12">
        <v>42006</v>
      </c>
      <c r="B21" s="13" t="s">
        <v>2</v>
      </c>
      <c r="C21" s="13" t="s">
        <v>4</v>
      </c>
      <c r="D21" s="13" t="s">
        <v>13</v>
      </c>
      <c r="E21" s="13">
        <v>87</v>
      </c>
      <c r="F21" s="13">
        <v>15</v>
      </c>
      <c r="G21" s="15">
        <v>1305</v>
      </c>
      <c r="H21" s="14">
        <f t="shared" si="0"/>
        <v>3</v>
      </c>
      <c r="I21" s="14">
        <f t="shared" si="1"/>
        <v>6</v>
      </c>
      <c r="J21" s="14">
        <f t="shared" si="2"/>
        <v>5</v>
      </c>
      <c r="L21" s="1">
        <v>42308</v>
      </c>
    </row>
    <row r="22" spans="1:12" x14ac:dyDescent="0.25">
      <c r="A22" s="12">
        <v>41764</v>
      </c>
      <c r="B22" s="13" t="s">
        <v>2</v>
      </c>
      <c r="C22" s="13" t="s">
        <v>7</v>
      </c>
      <c r="D22" s="13" t="s">
        <v>12</v>
      </c>
      <c r="E22" s="13">
        <v>90</v>
      </c>
      <c r="F22" s="13">
        <v>4.99</v>
      </c>
      <c r="G22" s="13">
        <v>449.1</v>
      </c>
      <c r="H22" s="14">
        <f t="shared" si="0"/>
        <v>3</v>
      </c>
      <c r="I22" s="14">
        <f t="shared" si="1"/>
        <v>6</v>
      </c>
      <c r="J22" s="14">
        <f t="shared" si="2"/>
        <v>7</v>
      </c>
      <c r="L22" s="1">
        <v>41696</v>
      </c>
    </row>
    <row r="23" spans="1:12" x14ac:dyDescent="0.25">
      <c r="A23" s="12">
        <v>41815</v>
      </c>
      <c r="B23" s="13" t="s">
        <v>2</v>
      </c>
      <c r="C23" s="13" t="s">
        <v>9</v>
      </c>
      <c r="D23" s="13" t="s">
        <v>12</v>
      </c>
      <c r="E23" s="13">
        <v>90</v>
      </c>
      <c r="F23" s="13">
        <v>4.99</v>
      </c>
      <c r="G23" s="13">
        <v>449.1</v>
      </c>
      <c r="H23" s="14">
        <f t="shared" si="0"/>
        <v>3</v>
      </c>
      <c r="I23" s="14">
        <f t="shared" si="1"/>
        <v>6</v>
      </c>
      <c r="J23" s="14">
        <f t="shared" si="2"/>
        <v>6</v>
      </c>
      <c r="L23" s="1">
        <v>42359</v>
      </c>
    </row>
    <row r="24" spans="1:12" x14ac:dyDescent="0.25">
      <c r="A24" s="12">
        <v>42106</v>
      </c>
      <c r="B24" s="13" t="s">
        <v>2</v>
      </c>
      <c r="C24" s="13" t="s">
        <v>7</v>
      </c>
      <c r="D24" s="13" t="s">
        <v>13</v>
      </c>
      <c r="E24" s="13">
        <v>94</v>
      </c>
      <c r="F24" s="13">
        <v>19.989999999999998</v>
      </c>
      <c r="G24" s="15">
        <v>1879.06</v>
      </c>
      <c r="H24" s="14">
        <f t="shared" si="0"/>
        <v>3</v>
      </c>
      <c r="I24" s="14">
        <f t="shared" si="1"/>
        <v>6</v>
      </c>
      <c r="J24" s="14">
        <f t="shared" si="2"/>
        <v>7</v>
      </c>
      <c r="L24" s="1">
        <v>42019</v>
      </c>
    </row>
    <row r="25" spans="1:12" x14ac:dyDescent="0.25">
      <c r="L25" s="1">
        <v>41662</v>
      </c>
    </row>
    <row r="26" spans="1:12" x14ac:dyDescent="0.25">
      <c r="D26" s="16" t="s">
        <v>143</v>
      </c>
      <c r="E26" s="16">
        <f>SUM(E2:E24)</f>
        <v>1103</v>
      </c>
      <c r="F26" s="16">
        <f t="shared" ref="F26:G26" si="3">SUM(F2:F24)</f>
        <v>427.46000000000015</v>
      </c>
      <c r="G26" s="16">
        <f t="shared" si="3"/>
        <v>10660.029999999999</v>
      </c>
      <c r="L26" s="1">
        <v>42087</v>
      </c>
    </row>
    <row r="27" spans="1:12" x14ac:dyDescent="0.25">
      <c r="D27" s="16" t="s">
        <v>144</v>
      </c>
      <c r="E27" s="17">
        <f>AVERAGE(E2:E24)</f>
        <v>47.956521739130437</v>
      </c>
      <c r="F27" s="17">
        <f t="shared" ref="F27:G27" si="4">AVERAGE(F2:F24)</f>
        <v>18.585217391304354</v>
      </c>
      <c r="G27" s="17">
        <f t="shared" si="4"/>
        <v>463.47956521739127</v>
      </c>
      <c r="L27" s="1">
        <v>42138</v>
      </c>
    </row>
    <row r="28" spans="1:12" x14ac:dyDescent="0.25">
      <c r="D28" s="16" t="s">
        <v>148</v>
      </c>
      <c r="E28" s="17">
        <f>MIN(E2:E24)</f>
        <v>2</v>
      </c>
      <c r="F28" s="17">
        <f t="shared" ref="F28:G28" si="5">MIN(F2:F24)</f>
        <v>1.29</v>
      </c>
      <c r="G28" s="17">
        <f t="shared" si="5"/>
        <v>9.0299999999999994</v>
      </c>
      <c r="L28" s="1">
        <v>42056</v>
      </c>
    </row>
    <row r="29" spans="1:12" x14ac:dyDescent="0.25">
      <c r="D29" s="16" t="s">
        <v>149</v>
      </c>
      <c r="E29" s="17">
        <f>MAX(E2:E24)</f>
        <v>94</v>
      </c>
      <c r="F29" s="17">
        <f t="shared" ref="F29:G29" si="6">MAX(F2:F24)</f>
        <v>125</v>
      </c>
      <c r="G29" s="17">
        <f t="shared" si="6"/>
        <v>1879.06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workbookViewId="0">
      <selection activeCell="J14" sqref="J14"/>
    </sheetView>
  </sheetViews>
  <sheetFormatPr defaultRowHeight="15" x14ac:dyDescent="0.25"/>
  <cols>
    <col min="1" max="1" width="13.140625" customWidth="1"/>
    <col min="2" max="2" width="16.28515625" customWidth="1"/>
    <col min="3" max="3" width="5.28515625" customWidth="1"/>
    <col min="4" max="4" width="7" customWidth="1"/>
    <col min="5" max="6" width="8" customWidth="1"/>
    <col min="7" max="7" width="11.28515625" customWidth="1"/>
    <col min="8" max="8" width="12" customWidth="1"/>
    <col min="9" max="9" width="15.85546875" customWidth="1"/>
    <col min="10" max="10" width="12" customWidth="1"/>
    <col min="11" max="11" width="15.85546875" customWidth="1"/>
    <col min="12" max="12" width="17" customWidth="1"/>
    <col min="13" max="13" width="20.85546875" customWidth="1"/>
    <col min="14" max="14" width="12.5703125" customWidth="1"/>
    <col min="15" max="15" width="8.28515625" customWidth="1"/>
    <col min="16" max="16" width="7" customWidth="1"/>
    <col min="17" max="17" width="8" customWidth="1"/>
    <col min="18" max="19" width="11.28515625" customWidth="1"/>
    <col min="20" max="20" width="6" customWidth="1"/>
    <col min="21" max="21" width="7" customWidth="1"/>
    <col min="22" max="22" width="6" customWidth="1"/>
    <col min="23" max="23" width="7" customWidth="1"/>
    <col min="24" max="24" width="6" customWidth="1"/>
    <col min="25" max="25" width="7" customWidth="1"/>
    <col min="26" max="26" width="6" customWidth="1"/>
    <col min="27" max="28" width="11.28515625" bestFit="1" customWidth="1"/>
  </cols>
  <sheetData>
    <row r="2" spans="1:7" x14ac:dyDescent="0.25">
      <c r="A2" s="18" t="s">
        <v>1</v>
      </c>
      <c r="B2" t="s">
        <v>193</v>
      </c>
    </row>
    <row r="4" spans="1:7" x14ac:dyDescent="0.25">
      <c r="A4" s="18" t="s">
        <v>194</v>
      </c>
      <c r="B4" s="18" t="s">
        <v>197</v>
      </c>
    </row>
    <row r="5" spans="1:7" x14ac:dyDescent="0.25">
      <c r="A5" s="18" t="s">
        <v>195</v>
      </c>
      <c r="B5" t="s">
        <v>13</v>
      </c>
      <c r="C5" t="s">
        <v>11</v>
      </c>
      <c r="D5" t="s">
        <v>14</v>
      </c>
      <c r="E5" t="s">
        <v>15</v>
      </c>
      <c r="F5" t="s">
        <v>12</v>
      </c>
      <c r="G5" t="s">
        <v>196</v>
      </c>
    </row>
    <row r="6" spans="1:7" x14ac:dyDescent="0.25">
      <c r="A6" s="9" t="s">
        <v>8</v>
      </c>
      <c r="B6" s="19">
        <v>139.72</v>
      </c>
      <c r="C6" s="19"/>
      <c r="D6" s="19"/>
      <c r="E6" s="19"/>
      <c r="F6" s="19">
        <v>298.64999999999998</v>
      </c>
      <c r="G6" s="19">
        <v>438.37</v>
      </c>
    </row>
    <row r="7" spans="1:7" x14ac:dyDescent="0.25">
      <c r="A7" s="9" t="s">
        <v>6</v>
      </c>
      <c r="B7" s="19">
        <v>1132.74</v>
      </c>
      <c r="C7" s="19"/>
      <c r="D7" s="19">
        <v>539.73</v>
      </c>
      <c r="E7" s="19"/>
      <c r="F7" s="19">
        <v>77.400000000000006</v>
      </c>
      <c r="G7" s="19">
        <v>1749.8700000000001</v>
      </c>
    </row>
    <row r="8" spans="1:7" x14ac:dyDescent="0.25">
      <c r="A8" s="9" t="s">
        <v>7</v>
      </c>
      <c r="B8" s="19">
        <v>1933.95</v>
      </c>
      <c r="C8" s="19"/>
      <c r="D8" s="19"/>
      <c r="E8" s="19">
        <v>249.5</v>
      </c>
      <c r="F8" s="19">
        <v>628.74</v>
      </c>
      <c r="G8" s="19">
        <v>2812.1899999999996</v>
      </c>
    </row>
    <row r="9" spans="1:7" x14ac:dyDescent="0.25">
      <c r="A9" s="9" t="s">
        <v>5</v>
      </c>
      <c r="B9" s="19">
        <v>999.5</v>
      </c>
      <c r="C9" s="19">
        <v>625</v>
      </c>
      <c r="D9" s="19"/>
      <c r="E9" s="19">
        <v>1005.9</v>
      </c>
      <c r="F9" s="19"/>
      <c r="G9" s="19">
        <v>2630.4</v>
      </c>
    </row>
    <row r="10" spans="1:7" x14ac:dyDescent="0.25">
      <c r="A10" s="9" t="s">
        <v>9</v>
      </c>
      <c r="B10" s="19">
        <v>251.72</v>
      </c>
      <c r="C10" s="19"/>
      <c r="D10" s="19"/>
      <c r="E10" s="19">
        <v>686.95</v>
      </c>
      <c r="F10" s="19">
        <v>449.1</v>
      </c>
      <c r="G10" s="19">
        <v>1387.77</v>
      </c>
    </row>
    <row r="11" spans="1:7" x14ac:dyDescent="0.25">
      <c r="A11" s="9" t="s">
        <v>4</v>
      </c>
      <c r="B11" s="19">
        <v>1305</v>
      </c>
      <c r="C11" s="19">
        <v>250</v>
      </c>
      <c r="D11" s="19"/>
      <c r="E11" s="19"/>
      <c r="F11" s="19">
        <v>86.43</v>
      </c>
      <c r="G11" s="19">
        <v>1641.43</v>
      </c>
    </row>
    <row r="12" spans="1:7" x14ac:dyDescent="0.25">
      <c r="A12" s="9" t="s">
        <v>196</v>
      </c>
      <c r="B12" s="19">
        <v>5762.63</v>
      </c>
      <c r="C12" s="19">
        <v>875</v>
      </c>
      <c r="D12" s="19">
        <v>539.73</v>
      </c>
      <c r="E12" s="19">
        <v>1942.3500000000001</v>
      </c>
      <c r="F12" s="19">
        <v>1540.32</v>
      </c>
      <c r="G12" s="19">
        <v>10660.03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N61" sqref="N61"/>
    </sheetView>
  </sheetViews>
  <sheetFormatPr defaultRowHeight="15" x14ac:dyDescent="0.25"/>
  <cols>
    <col min="1" max="1" width="12.85546875" customWidth="1"/>
    <col min="2" max="2" width="13.28515625" customWidth="1"/>
  </cols>
  <sheetData>
    <row r="1" spans="1:2" x14ac:dyDescent="0.25">
      <c r="A1" s="10" t="s">
        <v>3</v>
      </c>
      <c r="B1" s="10" t="s">
        <v>18</v>
      </c>
    </row>
    <row r="2" spans="1:2" x14ac:dyDescent="0.25">
      <c r="A2" s="13" t="s">
        <v>4</v>
      </c>
      <c r="B2" s="13">
        <v>250</v>
      </c>
    </row>
    <row r="3" spans="1:2" x14ac:dyDescent="0.25">
      <c r="A3" s="13" t="s">
        <v>5</v>
      </c>
      <c r="B3" s="13">
        <v>625</v>
      </c>
    </row>
    <row r="4" spans="1:2" x14ac:dyDescent="0.25">
      <c r="A4" s="13" t="s">
        <v>6</v>
      </c>
      <c r="B4" s="13">
        <v>9.0299999999999994</v>
      </c>
    </row>
    <row r="5" spans="1:2" x14ac:dyDescent="0.25">
      <c r="A5" s="13" t="s">
        <v>7</v>
      </c>
      <c r="B5" s="13">
        <v>54.89</v>
      </c>
    </row>
    <row r="6" spans="1:2" x14ac:dyDescent="0.25">
      <c r="A6" s="13" t="s">
        <v>8</v>
      </c>
      <c r="B6" s="13">
        <v>18.059999999999999</v>
      </c>
    </row>
    <row r="7" spans="1:2" x14ac:dyDescent="0.25">
      <c r="A7" s="13" t="s">
        <v>6</v>
      </c>
      <c r="B7" s="13">
        <v>539.73</v>
      </c>
    </row>
    <row r="8" spans="1:2" x14ac:dyDescent="0.25">
      <c r="A8" s="13" t="s">
        <v>9</v>
      </c>
      <c r="B8" s="13">
        <v>251.72</v>
      </c>
    </row>
    <row r="9" spans="1:2" x14ac:dyDescent="0.25">
      <c r="A9" s="13" t="s">
        <v>8</v>
      </c>
      <c r="B9" s="13">
        <v>139.72</v>
      </c>
    </row>
    <row r="10" spans="1:2" x14ac:dyDescent="0.25">
      <c r="A10" s="13" t="s">
        <v>7</v>
      </c>
      <c r="B10" s="13">
        <v>179.64</v>
      </c>
    </row>
    <row r="11" spans="1:2" x14ac:dyDescent="0.25">
      <c r="A11" s="13" t="s">
        <v>5</v>
      </c>
      <c r="B11" s="15">
        <v>1005.9</v>
      </c>
    </row>
    <row r="12" spans="1:2" x14ac:dyDescent="0.25">
      <c r="A12" s="13" t="s">
        <v>6</v>
      </c>
      <c r="B12" s="13">
        <v>413.54</v>
      </c>
    </row>
    <row r="13" spans="1:2" x14ac:dyDescent="0.25">
      <c r="A13" s="13" t="s">
        <v>5</v>
      </c>
      <c r="B13" s="13">
        <v>999.5</v>
      </c>
    </row>
    <row r="14" spans="1:2" x14ac:dyDescent="0.25">
      <c r="A14" s="13" t="s">
        <v>7</v>
      </c>
      <c r="B14" s="13">
        <v>249.5</v>
      </c>
    </row>
    <row r="15" spans="1:2" x14ac:dyDescent="0.25">
      <c r="A15" s="13" t="s">
        <v>6</v>
      </c>
      <c r="B15" s="13">
        <v>68.37</v>
      </c>
    </row>
    <row r="16" spans="1:2" x14ac:dyDescent="0.25">
      <c r="A16" s="13" t="s">
        <v>9</v>
      </c>
      <c r="B16" s="13">
        <v>686.95</v>
      </c>
    </row>
    <row r="17" spans="1:2" x14ac:dyDescent="0.25">
      <c r="A17" s="13" t="s">
        <v>8</v>
      </c>
      <c r="B17" s="13">
        <v>131.34</v>
      </c>
    </row>
    <row r="18" spans="1:2" x14ac:dyDescent="0.25">
      <c r="A18" s="13" t="s">
        <v>4</v>
      </c>
      <c r="B18" s="13">
        <v>86.43</v>
      </c>
    </row>
    <row r="19" spans="1:2" x14ac:dyDescent="0.25">
      <c r="A19" s="13" t="s">
        <v>8</v>
      </c>
      <c r="B19" s="13">
        <v>149.25</v>
      </c>
    </row>
    <row r="20" spans="1:2" x14ac:dyDescent="0.25">
      <c r="A20" s="13" t="s">
        <v>6</v>
      </c>
      <c r="B20" s="13">
        <v>719.2</v>
      </c>
    </row>
    <row r="21" spans="1:2" x14ac:dyDescent="0.25">
      <c r="A21" s="13" t="s">
        <v>4</v>
      </c>
      <c r="B21" s="15">
        <v>1305</v>
      </c>
    </row>
    <row r="22" spans="1:2" x14ac:dyDescent="0.25">
      <c r="A22" s="13" t="s">
        <v>7</v>
      </c>
      <c r="B22" s="13">
        <v>449.1</v>
      </c>
    </row>
    <row r="23" spans="1:2" x14ac:dyDescent="0.25">
      <c r="A23" s="13" t="s">
        <v>9</v>
      </c>
      <c r="B23" s="13">
        <v>449.1</v>
      </c>
    </row>
    <row r="24" spans="1:2" x14ac:dyDescent="0.25">
      <c r="A24" s="13" t="s">
        <v>7</v>
      </c>
      <c r="B24" s="15">
        <v>1879.06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Normal="100" workbookViewId="0">
      <selection activeCell="C3" sqref="C3"/>
    </sheetView>
  </sheetViews>
  <sheetFormatPr defaultRowHeight="15" x14ac:dyDescent="0.25"/>
  <cols>
    <col min="1" max="1" width="24.28515625" customWidth="1"/>
    <col min="2" max="2" width="37.85546875" customWidth="1"/>
    <col min="3" max="3" width="29.28515625" customWidth="1"/>
    <col min="4" max="4" width="33.5703125" customWidth="1"/>
  </cols>
  <sheetData>
    <row r="1" spans="1:6" ht="16.5" thickBot="1" x14ac:dyDescent="0.3">
      <c r="A1" s="2" t="s">
        <v>19</v>
      </c>
      <c r="B1" s="3" t="s">
        <v>20</v>
      </c>
      <c r="C1" s="3" t="s">
        <v>21</v>
      </c>
      <c r="D1" s="3" t="s">
        <v>22</v>
      </c>
      <c r="F1" s="28"/>
    </row>
    <row r="2" spans="1:6" ht="15.75" thickBot="1" x14ac:dyDescent="0.3">
      <c r="A2" s="4" t="s">
        <v>23</v>
      </c>
      <c r="B2" s="5" t="s">
        <v>24</v>
      </c>
      <c r="C2" s="5" t="s">
        <v>25</v>
      </c>
      <c r="D2" s="5" t="s">
        <v>26</v>
      </c>
    </row>
    <row r="3" spans="1:6" ht="15.75" thickBot="1" x14ac:dyDescent="0.3">
      <c r="A3" s="4" t="s">
        <v>27</v>
      </c>
      <c r="B3" s="5" t="s">
        <v>28</v>
      </c>
      <c r="C3" s="5" t="s">
        <v>29</v>
      </c>
      <c r="D3" s="5" t="s">
        <v>30</v>
      </c>
    </row>
    <row r="4" spans="1:6" ht="15.75" thickBot="1" x14ac:dyDescent="0.3">
      <c r="A4" s="4" t="s">
        <v>31</v>
      </c>
      <c r="B4" s="5" t="s">
        <v>32</v>
      </c>
      <c r="C4" s="5" t="s">
        <v>33</v>
      </c>
      <c r="D4" s="5" t="s">
        <v>34</v>
      </c>
    </row>
    <row r="5" spans="1:6" ht="15.75" thickBot="1" x14ac:dyDescent="0.3">
      <c r="A5" s="4" t="s">
        <v>35</v>
      </c>
      <c r="B5" s="5" t="s">
        <v>36</v>
      </c>
      <c r="C5" s="5" t="s">
        <v>37</v>
      </c>
      <c r="D5" s="5" t="s">
        <v>38</v>
      </c>
    </row>
    <row r="6" spans="1:6" ht="15.75" thickBot="1" x14ac:dyDescent="0.3">
      <c r="A6" s="4" t="s">
        <v>39</v>
      </c>
      <c r="B6" s="5" t="s">
        <v>40</v>
      </c>
      <c r="C6" s="5" t="s">
        <v>41</v>
      </c>
      <c r="D6" s="5" t="s">
        <v>42</v>
      </c>
    </row>
    <row r="7" spans="1:6" ht="15.75" thickBot="1" x14ac:dyDescent="0.3">
      <c r="A7" s="4" t="s">
        <v>43</v>
      </c>
      <c r="B7" s="5" t="s">
        <v>44</v>
      </c>
      <c r="C7" s="5" t="s">
        <v>45</v>
      </c>
      <c r="D7" s="5" t="s">
        <v>46</v>
      </c>
    </row>
    <row r="8" spans="1:6" ht="15.75" thickBot="1" x14ac:dyDescent="0.3">
      <c r="A8" s="4" t="s">
        <v>47</v>
      </c>
      <c r="B8" s="5" t="s">
        <v>48</v>
      </c>
      <c r="C8" s="5" t="s">
        <v>49</v>
      </c>
      <c r="D8" s="5" t="s">
        <v>50</v>
      </c>
    </row>
    <row r="9" spans="1:6" ht="15.75" thickBot="1" x14ac:dyDescent="0.3">
      <c r="A9" s="4" t="s">
        <v>51</v>
      </c>
      <c r="B9" s="5" t="s">
        <v>52</v>
      </c>
      <c r="C9" s="5" t="s">
        <v>53</v>
      </c>
      <c r="D9" s="5" t="s">
        <v>54</v>
      </c>
    </row>
    <row r="10" spans="1:6" ht="15.75" thickBot="1" x14ac:dyDescent="0.3">
      <c r="A10" s="4" t="s">
        <v>55</v>
      </c>
      <c r="B10" s="5" t="s">
        <v>56</v>
      </c>
      <c r="C10" s="5" t="s">
        <v>57</v>
      </c>
      <c r="D10" s="5" t="s">
        <v>58</v>
      </c>
    </row>
    <row r="11" spans="1:6" ht="15.75" thickBot="1" x14ac:dyDescent="0.3">
      <c r="A11" s="4" t="s">
        <v>59</v>
      </c>
      <c r="B11" s="5" t="s">
        <v>60</v>
      </c>
      <c r="C11" s="5" t="s">
        <v>61</v>
      </c>
      <c r="D11" s="5" t="s">
        <v>62</v>
      </c>
    </row>
    <row r="12" spans="1:6" ht="15.75" thickBot="1" x14ac:dyDescent="0.3">
      <c r="A12" s="4" t="s">
        <v>63</v>
      </c>
      <c r="B12" s="5" t="s">
        <v>64</v>
      </c>
      <c r="C12" s="5" t="s">
        <v>65</v>
      </c>
      <c r="D12" s="5" t="s">
        <v>66</v>
      </c>
    </row>
    <row r="13" spans="1:6" ht="15.75" thickBot="1" x14ac:dyDescent="0.3">
      <c r="A13" s="4" t="s">
        <v>67</v>
      </c>
      <c r="B13" s="5" t="s">
        <v>68</v>
      </c>
      <c r="C13" s="5" t="s">
        <v>69</v>
      </c>
      <c r="D13" s="5" t="s">
        <v>70</v>
      </c>
    </row>
    <row r="14" spans="1:6" ht="15.75" thickBot="1" x14ac:dyDescent="0.3">
      <c r="A14" s="4" t="s">
        <v>71</v>
      </c>
      <c r="B14" s="5" t="s">
        <v>72</v>
      </c>
      <c r="C14" s="5" t="s">
        <v>73</v>
      </c>
      <c r="D14" s="5" t="s">
        <v>74</v>
      </c>
    </row>
    <row r="15" spans="1:6" ht="15.75" thickBot="1" x14ac:dyDescent="0.3">
      <c r="A15" s="4" t="s">
        <v>75</v>
      </c>
      <c r="B15" s="5" t="s">
        <v>76</v>
      </c>
      <c r="C15" s="5" t="s">
        <v>77</v>
      </c>
      <c r="D15" s="5" t="s">
        <v>78</v>
      </c>
    </row>
    <row r="16" spans="1:6" ht="15.75" thickBot="1" x14ac:dyDescent="0.3">
      <c r="A16" s="4" t="s">
        <v>79</v>
      </c>
      <c r="B16" s="5" t="s">
        <v>80</v>
      </c>
      <c r="C16" s="5" t="s">
        <v>81</v>
      </c>
      <c r="D16" s="5" t="s">
        <v>82</v>
      </c>
    </row>
    <row r="17" spans="1:4" ht="15.75" thickBot="1" x14ac:dyDescent="0.3">
      <c r="A17" s="4" t="s">
        <v>83</v>
      </c>
      <c r="B17" s="5" t="s">
        <v>84</v>
      </c>
      <c r="C17" s="5" t="s">
        <v>85</v>
      </c>
      <c r="D17" s="5" t="s">
        <v>86</v>
      </c>
    </row>
    <row r="18" spans="1:4" ht="15.75" thickBot="1" x14ac:dyDescent="0.3">
      <c r="A18" s="4" t="s">
        <v>87</v>
      </c>
      <c r="B18" s="5" t="s">
        <v>88</v>
      </c>
      <c r="C18" s="5" t="s">
        <v>89</v>
      </c>
      <c r="D18" s="5" t="s">
        <v>90</v>
      </c>
    </row>
    <row r="19" spans="1:4" ht="15.75" thickBot="1" x14ac:dyDescent="0.3">
      <c r="A19" s="4" t="s">
        <v>91</v>
      </c>
      <c r="B19" s="5" t="s">
        <v>92</v>
      </c>
      <c r="C19" s="5" t="s">
        <v>93</v>
      </c>
      <c r="D19" s="5" t="s">
        <v>94</v>
      </c>
    </row>
    <row r="20" spans="1:4" ht="15.75" thickBot="1" x14ac:dyDescent="0.3">
      <c r="A20" s="4" t="s">
        <v>95</v>
      </c>
      <c r="B20" s="5" t="s">
        <v>96</v>
      </c>
      <c r="C20" s="5" t="s">
        <v>97</v>
      </c>
      <c r="D20" s="5" t="s">
        <v>98</v>
      </c>
    </row>
    <row r="21" spans="1:4" ht="15.75" thickBot="1" x14ac:dyDescent="0.3">
      <c r="A21" s="4" t="s">
        <v>99</v>
      </c>
      <c r="B21" s="5" t="s">
        <v>100</v>
      </c>
      <c r="C21" s="5" t="s">
        <v>101</v>
      </c>
      <c r="D21" s="5" t="s">
        <v>102</v>
      </c>
    </row>
    <row r="22" spans="1:4" ht="15.75" thickBot="1" x14ac:dyDescent="0.3">
      <c r="A22" s="4" t="s">
        <v>103</v>
      </c>
      <c r="B22" s="5" t="s">
        <v>104</v>
      </c>
      <c r="C22" s="5" t="s">
        <v>105</v>
      </c>
      <c r="D22" s="5" t="s">
        <v>106</v>
      </c>
    </row>
    <row r="23" spans="1:4" ht="15.75" thickBot="1" x14ac:dyDescent="0.3">
      <c r="A23" s="4" t="s">
        <v>107</v>
      </c>
      <c r="B23" s="5" t="s">
        <v>108</v>
      </c>
      <c r="C23" s="5" t="s">
        <v>109</v>
      </c>
      <c r="D23" s="5" t="s">
        <v>110</v>
      </c>
    </row>
    <row r="24" spans="1:4" ht="15.75" thickBot="1" x14ac:dyDescent="0.3">
      <c r="A24" s="4" t="s">
        <v>111</v>
      </c>
      <c r="B24" s="5" t="s">
        <v>112</v>
      </c>
      <c r="C24" s="5" t="s">
        <v>113</v>
      </c>
      <c r="D24" s="5" t="s">
        <v>114</v>
      </c>
    </row>
    <row r="25" spans="1:4" ht="15.75" thickBot="1" x14ac:dyDescent="0.3">
      <c r="A25" s="4" t="s">
        <v>115</v>
      </c>
      <c r="B25" s="5" t="s">
        <v>116</v>
      </c>
      <c r="C25" s="5" t="s">
        <v>117</v>
      </c>
      <c r="D25" s="5" t="s">
        <v>118</v>
      </c>
    </row>
    <row r="26" spans="1:4" ht="15.75" thickBot="1" x14ac:dyDescent="0.3">
      <c r="A26" s="4" t="s">
        <v>119</v>
      </c>
      <c r="B26" s="5" t="s">
        <v>120</v>
      </c>
      <c r="C26" s="5" t="s">
        <v>121</v>
      </c>
      <c r="D26" s="5" t="s">
        <v>122</v>
      </c>
    </row>
    <row r="27" spans="1:4" ht="15.75" thickBot="1" x14ac:dyDescent="0.3">
      <c r="A27" s="4" t="s">
        <v>123</v>
      </c>
      <c r="B27" s="5" t="s">
        <v>124</v>
      </c>
      <c r="C27" s="5" t="s">
        <v>125</v>
      </c>
      <c r="D27" s="5" t="s">
        <v>126</v>
      </c>
    </row>
    <row r="28" spans="1:4" ht="15.75" thickBot="1" x14ac:dyDescent="0.3">
      <c r="A28" s="4" t="s">
        <v>127</v>
      </c>
      <c r="B28" s="5" t="s">
        <v>128</v>
      </c>
      <c r="C28" s="5" t="s">
        <v>129</v>
      </c>
      <c r="D28" s="5" t="s">
        <v>130</v>
      </c>
    </row>
    <row r="29" spans="1:4" ht="15.75" thickBot="1" x14ac:dyDescent="0.3">
      <c r="A29" s="4" t="s">
        <v>131</v>
      </c>
      <c r="B29" s="5" t="s">
        <v>132</v>
      </c>
      <c r="C29" s="5" t="s">
        <v>133</v>
      </c>
      <c r="D29" s="5" t="s">
        <v>134</v>
      </c>
    </row>
    <row r="30" spans="1:4" ht="15.75" thickBot="1" x14ac:dyDescent="0.3">
      <c r="A30" s="4" t="s">
        <v>135</v>
      </c>
      <c r="B30" s="5" t="s">
        <v>136</v>
      </c>
      <c r="C30" s="5" t="s">
        <v>137</v>
      </c>
      <c r="D30" s="5" t="s">
        <v>138</v>
      </c>
    </row>
    <row r="31" spans="1:4" ht="15.75" thickBot="1" x14ac:dyDescent="0.3">
      <c r="A31" s="4" t="s">
        <v>139</v>
      </c>
      <c r="B31" s="5" t="s">
        <v>140</v>
      </c>
      <c r="C31" s="5" t="s">
        <v>141</v>
      </c>
      <c r="D31" s="5" t="s">
        <v>142</v>
      </c>
    </row>
    <row r="32" spans="1:4" x14ac:dyDescent="0.25">
      <c r="A32" s="6"/>
    </row>
    <row r="34" spans="2:4" x14ac:dyDescent="0.25">
      <c r="B34" s="7"/>
      <c r="C34" s="7"/>
      <c r="D34" t="str">
        <f>CLEAN(C34)</f>
        <v/>
      </c>
    </row>
    <row r="35" spans="2:4" x14ac:dyDescent="0.25">
      <c r="C35" s="7"/>
      <c r="D35" t="str">
        <f>CLEAN(C35)</f>
        <v/>
      </c>
    </row>
    <row r="36" spans="2:4" x14ac:dyDescent="0.25">
      <c r="D36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115" zoomScaleNormal="115" workbookViewId="0">
      <selection activeCell="I9" sqref="I9"/>
    </sheetView>
  </sheetViews>
  <sheetFormatPr defaultRowHeight="15" x14ac:dyDescent="0.25"/>
  <cols>
    <col min="1" max="1" width="28.5703125" customWidth="1"/>
    <col min="2" max="2" width="16.140625" customWidth="1"/>
    <col min="3" max="3" width="13.5703125" customWidth="1"/>
    <col min="4" max="4" width="17.28515625" customWidth="1"/>
    <col min="5" max="5" width="10.140625" customWidth="1"/>
    <col min="7" max="7" width="9.140625" customWidth="1"/>
  </cols>
  <sheetData>
    <row r="1" spans="1:6" s="20" customFormat="1" x14ac:dyDescent="0.25">
      <c r="A1" s="21" t="s">
        <v>191</v>
      </c>
      <c r="B1" s="21"/>
      <c r="C1" s="25" t="s">
        <v>190</v>
      </c>
      <c r="D1" s="26"/>
      <c r="E1" s="26"/>
      <c r="F1" s="27"/>
    </row>
    <row r="2" spans="1:6" x14ac:dyDescent="0.25">
      <c r="A2" s="22" t="str">
        <f>TRIM(Sheet2!A2)</f>
        <v>Aleshia</v>
      </c>
      <c r="B2" s="14"/>
      <c r="C2" s="23">
        <v>14</v>
      </c>
      <c r="D2" s="24" t="s">
        <v>150</v>
      </c>
      <c r="E2" s="24" t="s">
        <v>151</v>
      </c>
      <c r="F2" s="24"/>
    </row>
    <row r="3" spans="1:6" x14ac:dyDescent="0.25">
      <c r="A3" s="22" t="str">
        <f>TRIM(Sheet2!A3)</f>
        <v>Evan</v>
      </c>
      <c r="B3" s="14"/>
      <c r="C3" s="23">
        <v>5</v>
      </c>
      <c r="D3" s="24" t="s">
        <v>152</v>
      </c>
      <c r="E3" s="24" t="s">
        <v>151</v>
      </c>
      <c r="F3" s="24"/>
    </row>
    <row r="4" spans="1:6" x14ac:dyDescent="0.25">
      <c r="A4" s="22" t="str">
        <f>TRIM(Sheet2!A4)</f>
        <v>France</v>
      </c>
      <c r="B4" s="14"/>
      <c r="C4" s="23">
        <v>8</v>
      </c>
      <c r="D4" s="24" t="s">
        <v>153</v>
      </c>
      <c r="E4" s="24" t="s">
        <v>154</v>
      </c>
      <c r="F4" s="24"/>
    </row>
    <row r="5" spans="1:6" x14ac:dyDescent="0.25">
      <c r="A5" s="22" t="str">
        <f>TRIM(Sheet2!A5)</f>
        <v>Ulysses</v>
      </c>
      <c r="B5" s="14"/>
      <c r="C5" s="23">
        <v>505</v>
      </c>
      <c r="D5" s="24" t="s">
        <v>155</v>
      </c>
      <c r="E5" s="24" t="s">
        <v>156</v>
      </c>
      <c r="F5" s="24"/>
    </row>
    <row r="6" spans="1:6" x14ac:dyDescent="0.25">
      <c r="A6" s="22" t="str">
        <f>TRIM(Sheet2!A6)</f>
        <v>Tyisha</v>
      </c>
      <c r="B6" s="14"/>
      <c r="C6" s="23">
        <v>5396</v>
      </c>
      <c r="D6" s="24" t="s">
        <v>157</v>
      </c>
      <c r="E6" s="24" t="s">
        <v>158</v>
      </c>
      <c r="F6" s="24"/>
    </row>
    <row r="7" spans="1:6" x14ac:dyDescent="0.25">
      <c r="A7" s="22" t="str">
        <f>TRIM(Sheet2!A7)</f>
        <v>Eric</v>
      </c>
      <c r="B7" s="14"/>
      <c r="C7" s="23">
        <v>9472</v>
      </c>
      <c r="D7" s="24" t="s">
        <v>159</v>
      </c>
      <c r="E7" s="24" t="s">
        <v>151</v>
      </c>
      <c r="F7" s="24"/>
    </row>
    <row r="8" spans="1:6" x14ac:dyDescent="0.25">
      <c r="A8" s="22" t="str">
        <f>TRIM(Sheet2!A8)</f>
        <v>Marg</v>
      </c>
      <c r="B8" s="14"/>
      <c r="C8" s="23">
        <v>7457</v>
      </c>
      <c r="D8" s="24" t="s">
        <v>160</v>
      </c>
      <c r="E8" s="24" t="s">
        <v>151</v>
      </c>
      <c r="F8" s="24" t="s">
        <v>161</v>
      </c>
    </row>
    <row r="9" spans="1:6" x14ac:dyDescent="0.25">
      <c r="A9" s="22" t="str">
        <f>TRIM(Sheet2!A9)</f>
        <v>Laquita</v>
      </c>
      <c r="B9" s="14"/>
      <c r="C9" s="23">
        <v>20</v>
      </c>
      <c r="D9" s="24" t="s">
        <v>162</v>
      </c>
      <c r="E9" s="24" t="s">
        <v>163</v>
      </c>
      <c r="F9" s="24" t="s">
        <v>164</v>
      </c>
    </row>
    <row r="10" spans="1:6" x14ac:dyDescent="0.25">
      <c r="A10" s="22" t="str">
        <f>TRIM(Sheet2!A10)</f>
        <v>Lura</v>
      </c>
      <c r="B10" s="14"/>
      <c r="C10" s="23">
        <v>929</v>
      </c>
      <c r="D10" s="24" t="s">
        <v>165</v>
      </c>
      <c r="E10" s="24" t="s">
        <v>151</v>
      </c>
      <c r="F10" s="24"/>
    </row>
    <row r="11" spans="1:6" x14ac:dyDescent="0.25">
      <c r="A11" s="22" t="str">
        <f>TRIM(Sheet2!A11)</f>
        <v>Yuette</v>
      </c>
      <c r="B11" s="14"/>
      <c r="C11" s="23">
        <v>45</v>
      </c>
      <c r="D11" s="24" t="s">
        <v>166</v>
      </c>
      <c r="E11" s="24" t="s">
        <v>151</v>
      </c>
      <c r="F11" s="24" t="s">
        <v>167</v>
      </c>
    </row>
    <row r="12" spans="1:6" x14ac:dyDescent="0.25">
      <c r="A12" s="22" t="str">
        <f>TRIM(Sheet2!A12)</f>
        <v>Fernanda</v>
      </c>
      <c r="B12" s="14"/>
      <c r="C12" s="23">
        <v>620</v>
      </c>
      <c r="D12" s="24" t="s">
        <v>168</v>
      </c>
      <c r="E12" s="24" t="s">
        <v>151</v>
      </c>
      <c r="F12" s="24"/>
    </row>
    <row r="13" spans="1:6" x14ac:dyDescent="0.25">
      <c r="A13" s="22" t="str">
        <f>TRIM(Sheet2!A13)</f>
        <v>Charlesetta</v>
      </c>
      <c r="B13" s="14"/>
      <c r="C13" s="23">
        <v>5</v>
      </c>
      <c r="D13" s="24" t="s">
        <v>169</v>
      </c>
      <c r="E13" s="24" t="s">
        <v>151</v>
      </c>
      <c r="F13" s="24"/>
    </row>
    <row r="14" spans="1:6" x14ac:dyDescent="0.25">
      <c r="A14" s="22" t="str">
        <f>TRIM(Sheet2!A14)</f>
        <v>Corrinne</v>
      </c>
      <c r="B14" s="14"/>
      <c r="C14" s="23">
        <v>2150</v>
      </c>
      <c r="D14" s="24" t="s">
        <v>170</v>
      </c>
      <c r="E14" s="24" t="s">
        <v>151</v>
      </c>
      <c r="F14" s="24"/>
    </row>
    <row r="15" spans="1:6" x14ac:dyDescent="0.25">
      <c r="A15" s="22" t="str">
        <f>TRIM(Sheet2!A15)</f>
        <v>Niesha</v>
      </c>
      <c r="B15" s="14"/>
      <c r="C15" s="23">
        <v>24</v>
      </c>
      <c r="D15" s="24" t="s">
        <v>171</v>
      </c>
      <c r="E15" s="24" t="s">
        <v>151</v>
      </c>
      <c r="F15" s="24"/>
    </row>
    <row r="16" spans="1:6" x14ac:dyDescent="0.25">
      <c r="A16" s="22" t="str">
        <f>TRIM(Sheet2!A16)</f>
        <v>Rueben</v>
      </c>
      <c r="B16" s="14"/>
      <c r="C16" s="23">
        <v>4</v>
      </c>
      <c r="D16" s="24" t="s">
        <v>172</v>
      </c>
      <c r="E16" s="24" t="s">
        <v>151</v>
      </c>
      <c r="F16" s="24"/>
    </row>
    <row r="17" spans="1:6" x14ac:dyDescent="0.25">
      <c r="A17" s="22" t="str">
        <f>TRIM(Sheet2!A17)</f>
        <v>Michell</v>
      </c>
      <c r="B17" s="14"/>
      <c r="C17" s="23">
        <v>89</v>
      </c>
      <c r="D17" s="24" t="s">
        <v>173</v>
      </c>
      <c r="E17" s="24" t="s">
        <v>151</v>
      </c>
      <c r="F17" s="24"/>
    </row>
    <row r="18" spans="1:6" x14ac:dyDescent="0.25">
      <c r="A18" s="22" t="str">
        <f>TRIM(Sheet2!A18)</f>
        <v>Edgar</v>
      </c>
      <c r="B18" s="14"/>
      <c r="C18" s="23">
        <v>99</v>
      </c>
      <c r="D18" s="24" t="s">
        <v>174</v>
      </c>
      <c r="E18" s="24" t="s">
        <v>151</v>
      </c>
      <c r="F18" s="24"/>
    </row>
    <row r="19" spans="1:6" x14ac:dyDescent="0.25">
      <c r="A19" s="22" t="str">
        <f>TRIM(Sheet2!A19)</f>
        <v>Dewitt</v>
      </c>
      <c r="B19" s="14"/>
      <c r="C19" s="23">
        <v>7</v>
      </c>
      <c r="D19" s="24" t="s">
        <v>175</v>
      </c>
      <c r="E19" s="24" t="s">
        <v>151</v>
      </c>
      <c r="F19" s="24"/>
    </row>
    <row r="20" spans="1:6" x14ac:dyDescent="0.25">
      <c r="A20" s="22" t="str">
        <f>TRIM(Sheet2!A20)</f>
        <v>Charisse</v>
      </c>
      <c r="B20" s="14"/>
      <c r="C20" s="23">
        <v>9165</v>
      </c>
      <c r="D20" s="24" t="s">
        <v>176</v>
      </c>
      <c r="E20" s="24" t="s">
        <v>151</v>
      </c>
      <c r="F20" s="24"/>
    </row>
    <row r="21" spans="1:6" x14ac:dyDescent="0.25">
      <c r="A21" s="14" t="str">
        <f>TRIM(Sheet2!A21)</f>
        <v>Mee</v>
      </c>
      <c r="B21" s="14"/>
      <c r="C21" s="23">
        <v>9</v>
      </c>
      <c r="D21" s="24" t="s">
        <v>177</v>
      </c>
      <c r="E21" s="24" t="s">
        <v>151</v>
      </c>
      <c r="F21" s="24"/>
    </row>
    <row r="22" spans="1:6" x14ac:dyDescent="0.25">
      <c r="A22" s="14" t="str">
        <f>TRIM(Sheet2!A22)</f>
        <v>Peter</v>
      </c>
      <c r="B22" s="14"/>
      <c r="C22" s="23">
        <v>4410</v>
      </c>
      <c r="D22" s="24" t="s">
        <v>178</v>
      </c>
      <c r="E22" s="24" t="s">
        <v>151</v>
      </c>
      <c r="F22" s="24"/>
    </row>
    <row r="23" spans="1:6" x14ac:dyDescent="0.25">
      <c r="A23" s="14" t="str">
        <f>TRIM(Sheet2!A23)</f>
        <v>Octavio</v>
      </c>
      <c r="B23" s="14"/>
      <c r="C23" s="23">
        <v>6949</v>
      </c>
      <c r="D23" s="24" t="s">
        <v>179</v>
      </c>
      <c r="E23" s="24" t="s">
        <v>151</v>
      </c>
      <c r="F23" s="24"/>
    </row>
    <row r="24" spans="1:6" x14ac:dyDescent="0.25">
      <c r="A24" s="14" t="str">
        <f>TRIM(Sheet2!A24)</f>
        <v>Martha</v>
      </c>
      <c r="B24" s="14"/>
      <c r="C24" s="23">
        <v>148</v>
      </c>
      <c r="D24" s="24" t="s">
        <v>180</v>
      </c>
      <c r="E24" s="24" t="s">
        <v>151</v>
      </c>
      <c r="F24" s="24"/>
    </row>
    <row r="25" spans="1:6" x14ac:dyDescent="0.25">
      <c r="A25" s="14" t="str">
        <f>TRIM(Sheet2!A25)</f>
        <v>Tamesha</v>
      </c>
      <c r="B25" s="14"/>
      <c r="C25" s="23">
        <v>2200</v>
      </c>
      <c r="D25" s="24" t="s">
        <v>181</v>
      </c>
      <c r="E25" s="24" t="s">
        <v>151</v>
      </c>
      <c r="F25" s="24" t="s">
        <v>182</v>
      </c>
    </row>
    <row r="26" spans="1:6" x14ac:dyDescent="0.25">
      <c r="A26" s="14" t="str">
        <f>TRIM(Sheet2!A26)</f>
        <v>Tess</v>
      </c>
      <c r="B26" s="14"/>
      <c r="C26" s="23">
        <v>61</v>
      </c>
      <c r="D26" s="24" t="s">
        <v>183</v>
      </c>
      <c r="E26" s="24" t="s">
        <v>151</v>
      </c>
      <c r="F26" s="24"/>
    </row>
    <row r="27" spans="1:6" x14ac:dyDescent="0.25">
      <c r="A27" s="14" t="str">
        <f>TRIM(Sheet2!A27)</f>
        <v>Leonard</v>
      </c>
      <c r="B27" s="14"/>
      <c r="C27" s="23">
        <v>41</v>
      </c>
      <c r="D27" s="24" t="s">
        <v>184</v>
      </c>
      <c r="E27" s="24" t="s">
        <v>151</v>
      </c>
      <c r="F27" s="24"/>
    </row>
    <row r="28" spans="1:6" x14ac:dyDescent="0.25">
      <c r="A28" s="14" t="str">
        <f>TRIM(Sheet2!A28)</f>
        <v>Svetlana</v>
      </c>
      <c r="B28" s="14"/>
      <c r="C28" s="23">
        <v>8289</v>
      </c>
      <c r="D28" s="24" t="s">
        <v>185</v>
      </c>
      <c r="E28" s="24" t="s">
        <v>151</v>
      </c>
      <c r="F28" s="24"/>
    </row>
    <row r="29" spans="1:6" x14ac:dyDescent="0.25">
      <c r="A29" s="14" t="str">
        <f>TRIM(Sheet2!A29)</f>
        <v>Peter</v>
      </c>
      <c r="B29" s="14"/>
      <c r="C29" s="23">
        <v>211</v>
      </c>
      <c r="D29" s="24" t="s">
        <v>186</v>
      </c>
      <c r="E29" s="24" t="s">
        <v>151</v>
      </c>
      <c r="F29" s="24"/>
    </row>
    <row r="30" spans="1:6" x14ac:dyDescent="0.25">
      <c r="A30" s="14" t="str">
        <f>TRIM(Sheet2!A30)</f>
        <v>Augustine</v>
      </c>
      <c r="B30" s="14"/>
      <c r="C30" s="23">
        <v>114</v>
      </c>
      <c r="D30" s="24" t="s">
        <v>187</v>
      </c>
      <c r="E30" s="24" t="s">
        <v>151</v>
      </c>
      <c r="F30" s="24" t="s">
        <v>188</v>
      </c>
    </row>
    <row r="31" spans="1:6" x14ac:dyDescent="0.25">
      <c r="A31" s="14" t="str">
        <f>TRIM(Sheet2!A31)</f>
        <v>Karma</v>
      </c>
      <c r="B31" s="14"/>
      <c r="C31" s="23">
        <v>1</v>
      </c>
      <c r="D31" s="24" t="s">
        <v>189</v>
      </c>
      <c r="E31" s="24" t="s">
        <v>151</v>
      </c>
      <c r="F31" s="24"/>
    </row>
    <row r="32" spans="1:6" x14ac:dyDescent="0.25">
      <c r="C32" s="8"/>
    </row>
    <row r="33" spans="1:1" x14ac:dyDescent="0.25">
      <c r="A33" t="str">
        <f>TRIM(Sheet2!A32)</f>
        <v/>
      </c>
    </row>
    <row r="34" spans="1:1" x14ac:dyDescent="0.25">
      <c r="A34" t="str">
        <f>TRIM(Sheet2!A33)</f>
        <v/>
      </c>
    </row>
  </sheetData>
  <mergeCells count="1"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Sheet1</vt:lpstr>
      <vt:lpstr>Sheet7</vt:lpstr>
      <vt:lpstr>Sheet9</vt:lpstr>
      <vt:lpstr>Sheet2</vt:lpstr>
      <vt:lpstr>Sheet3</vt:lpstr>
      <vt:lpstr>dates</vt:lpstr>
      <vt:lpstr>items</vt:lpstr>
      <vt:lpstr>name</vt:lpstr>
      <vt:lpstr>names</vt:lpstr>
      <vt:lpstr>regions</vt:lpstr>
      <vt:lpstr>total</vt:lpstr>
      <vt:lpstr>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it101</dc:creator>
  <cp:lastModifiedBy>it101</cp:lastModifiedBy>
  <dcterms:created xsi:type="dcterms:W3CDTF">2023-09-27T03:31:38Z</dcterms:created>
  <dcterms:modified xsi:type="dcterms:W3CDTF">2023-09-27T06:20:18Z</dcterms:modified>
</cp:coreProperties>
</file>