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芬\Desktop\01学业专注力\"/>
    </mc:Choice>
  </mc:AlternateContent>
  <xr:revisionPtr revIDLastSave="0" documentId="13_ncr:1_{36B107CF-626F-41AF-96C2-BDDEFF89B1AC}" xr6:coauthVersionLast="47" xr6:coauthVersionMax="47" xr10:uidLastSave="{00000000-0000-0000-0000-000000000000}"/>
  <bookViews>
    <workbookView xWindow="-110" yWindow="-110" windowWidth="19420" windowHeight="10300" tabRatio="873" xr2:uid="{00000000-000D-0000-FFFF-FFFF00000000}"/>
  </bookViews>
  <sheets>
    <sheet name="标准" sheetId="7" r:id="rId1"/>
    <sheet name="计算公式" sheetId="4" r:id="rId2"/>
    <sheet name="计算过程-严逸灵 (2)" sheetId="8" r:id="rId3"/>
    <sheet name="Sheet1 (3)" sheetId="10" r:id="rId4"/>
    <sheet name="计算过程-严健城" sheetId="9" r:id="rId5"/>
    <sheet name="Sheet1 (2)" sheetId="2" r:id="rId6"/>
    <sheet name="计算过程-王语瑄" sheetId="12" r:id="rId7"/>
    <sheet name="Sheet1 (4)" sheetId="13" r:id="rId8"/>
    <sheet name="计算过程-林晨涵" sheetId="14" r:id="rId9"/>
    <sheet name="Sheet1 (5)" sheetId="15" r:id="rId10"/>
    <sheet name="计算过程-肖儒亿" sheetId="16" r:id="rId11"/>
    <sheet name="Sheet1 (6)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16" l="1"/>
  <c r="K50" i="16"/>
  <c r="E41" i="16"/>
  <c r="F35" i="16"/>
  <c r="E28" i="16"/>
  <c r="E22" i="16"/>
  <c r="E16" i="16"/>
  <c r="H8" i="16"/>
  <c r="G8" i="16"/>
  <c r="F8" i="16"/>
  <c r="E8" i="16"/>
  <c r="J3" i="16"/>
  <c r="I3" i="16"/>
  <c r="H3" i="16"/>
  <c r="G3" i="16"/>
  <c r="F3" i="16"/>
  <c r="E3" i="16"/>
  <c r="D3" i="16"/>
  <c r="E56" i="14"/>
  <c r="K50" i="14"/>
  <c r="E41" i="14"/>
  <c r="F35" i="14"/>
  <c r="E28" i="14"/>
  <c r="E22" i="14"/>
  <c r="E16" i="14"/>
  <c r="H8" i="14"/>
  <c r="G8" i="14"/>
  <c r="F8" i="14"/>
  <c r="E8" i="14"/>
  <c r="J3" i="14"/>
  <c r="I3" i="14"/>
  <c r="H3" i="14"/>
  <c r="G3" i="14"/>
  <c r="F3" i="14"/>
  <c r="E3" i="14"/>
  <c r="D3" i="14"/>
  <c r="E56" i="12"/>
  <c r="K50" i="12"/>
  <c r="E41" i="12"/>
  <c r="F35" i="12"/>
  <c r="E28" i="12"/>
  <c r="E22" i="12"/>
  <c r="E16" i="12"/>
  <c r="H8" i="12"/>
  <c r="G8" i="12"/>
  <c r="F8" i="12"/>
  <c r="E8" i="12"/>
  <c r="J3" i="12"/>
  <c r="I3" i="12"/>
  <c r="H3" i="12"/>
  <c r="G3" i="12"/>
  <c r="F3" i="12"/>
  <c r="E3" i="12"/>
  <c r="D3" i="12"/>
  <c r="E56" i="9"/>
  <c r="K50" i="9"/>
  <c r="E41" i="9"/>
  <c r="F35" i="9"/>
  <c r="E28" i="9"/>
  <c r="E22" i="9"/>
  <c r="E16" i="9"/>
  <c r="H8" i="9"/>
  <c r="G8" i="9"/>
  <c r="F8" i="9"/>
  <c r="E8" i="9"/>
  <c r="J3" i="9"/>
  <c r="I3" i="9"/>
  <c r="H3" i="9"/>
  <c r="G3" i="9"/>
  <c r="F3" i="9"/>
  <c r="E3" i="9"/>
  <c r="D3" i="9"/>
  <c r="E56" i="8"/>
  <c r="K50" i="8"/>
  <c r="E41" i="8"/>
  <c r="F35" i="8"/>
  <c r="E28" i="8"/>
  <c r="E22" i="8"/>
  <c r="E16" i="8"/>
  <c r="H8" i="8"/>
  <c r="G8" i="8"/>
  <c r="F8" i="8"/>
  <c r="E8" i="8"/>
  <c r="J3" i="8"/>
  <c r="I3" i="8"/>
  <c r="H3" i="8"/>
  <c r="G3" i="8"/>
  <c r="F3" i="8"/>
  <c r="E3" i="8"/>
  <c r="D3" i="8"/>
  <c r="C3" i="8"/>
  <c r="E56" i="4"/>
  <c r="K50" i="4"/>
  <c r="E41" i="4"/>
  <c r="F35" i="4"/>
  <c r="E28" i="4"/>
  <c r="E22" i="4"/>
  <c r="E16" i="4"/>
  <c r="H8" i="4"/>
  <c r="G8" i="4"/>
  <c r="F8" i="4"/>
  <c r="E8" i="4"/>
  <c r="J3" i="4"/>
  <c r="I3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<sst xmlns="http://schemas.openxmlformats.org/spreadsheetml/2006/main" count="581" uniqueCount="100">
  <si>
    <t>一年级标准</t>
  </si>
  <si>
    <t>听觉记忆</t>
  </si>
  <si>
    <t>听觉分辨</t>
  </si>
  <si>
    <t>听觉集中</t>
  </si>
  <si>
    <t>手眼协调</t>
    <phoneticPr fontId="5" type="noConversion"/>
  </si>
  <si>
    <t>视觉工作记忆</t>
    <phoneticPr fontId="5" type="noConversion"/>
  </si>
  <si>
    <t>视觉转移</t>
  </si>
  <si>
    <t>视觉稳定性</t>
    <phoneticPr fontId="5" type="noConversion"/>
  </si>
  <si>
    <t>视觉广度</t>
  </si>
  <si>
    <t>Categories</t>
  </si>
  <si>
    <t>项目</t>
  </si>
  <si>
    <t>时间</t>
  </si>
  <si>
    <t>备注</t>
  </si>
  <si>
    <t>得分</t>
  </si>
  <si>
    <t>小图</t>
    <phoneticPr fontId="2" type="noConversion"/>
  </si>
  <si>
    <t>中图</t>
    <phoneticPr fontId="2" type="noConversion"/>
  </si>
  <si>
    <t>大图</t>
    <phoneticPr fontId="2" type="noConversion"/>
  </si>
  <si>
    <r>
      <t>得分：</t>
    </r>
    <r>
      <rPr>
        <u/>
        <sz val="11"/>
        <color theme="1"/>
        <rFont val="Calibri"/>
        <family val="2"/>
      </rPr>
      <t xml:space="preserve">         </t>
    </r>
    <r>
      <rPr>
        <sz val="11"/>
        <color theme="1"/>
        <rFont val="宋体"/>
        <family val="3"/>
        <charset val="134"/>
      </rPr>
      <t>（计分方式：</t>
    </r>
    <r>
      <rPr>
        <sz val="11"/>
        <color theme="1"/>
        <rFont val="Calibri"/>
        <family val="2"/>
      </rPr>
      <t>50</t>
    </r>
    <r>
      <rPr>
        <sz val="11"/>
        <color theme="1"/>
        <rFont val="宋体"/>
        <family val="3"/>
        <charset val="134"/>
      </rPr>
      <t>秒</t>
    </r>
    <r>
      <rPr>
        <sz val="11"/>
        <color theme="1"/>
        <rFont val="Calibri"/>
        <family val="2"/>
      </rPr>
      <t>=60</t>
    </r>
    <r>
      <rPr>
        <sz val="11"/>
        <color theme="1"/>
        <rFont val="宋体"/>
        <family val="3"/>
        <charset val="134"/>
      </rPr>
      <t>分，快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秒加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分，慢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秒扣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分）</t>
    </r>
  </si>
  <si>
    <r>
      <t>注意事项：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要示范；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询问是否认得</t>
    </r>
    <r>
      <rPr>
        <sz val="11"/>
        <color theme="1"/>
        <rFont val="Calibri"/>
        <family val="2"/>
      </rPr>
      <t>1-25</t>
    </r>
    <r>
      <rPr>
        <sz val="11"/>
        <color theme="1"/>
        <rFont val="宋体"/>
        <family val="3"/>
        <charset val="134"/>
      </rPr>
      <t>这些数字；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取中间值进行计算得分。</t>
    </r>
  </si>
  <si>
    <t>S-1视觉广度测试</t>
    <phoneticPr fontId="2" type="noConversion"/>
  </si>
  <si>
    <t>视觉S</t>
    <phoneticPr fontId="2" type="noConversion"/>
  </si>
  <si>
    <t>S-2视觉稳定性测试</t>
    <phoneticPr fontId="2" type="noConversion"/>
  </si>
  <si>
    <t>划掉数</t>
  </si>
  <si>
    <r>
      <t>得分：</t>
    </r>
    <r>
      <rPr>
        <u/>
        <sz val="11"/>
        <color theme="1"/>
        <rFont val="Calibri"/>
        <family val="2"/>
      </rPr>
      <t xml:space="preserve">         </t>
    </r>
    <r>
      <rPr>
        <sz val="11"/>
        <color theme="1"/>
        <rFont val="宋体"/>
        <family val="3"/>
        <charset val="134"/>
      </rPr>
      <t>（得分</t>
    </r>
    <r>
      <rPr>
        <sz val="11"/>
        <color theme="1"/>
        <rFont val="Calibri"/>
        <family val="2"/>
      </rPr>
      <t>=160</t>
    </r>
    <r>
      <rPr>
        <sz val="11"/>
        <color theme="1"/>
        <rFont val="宋体"/>
        <family val="3"/>
        <charset val="134"/>
      </rPr>
      <t>÷</t>
    </r>
    <r>
      <rPr>
        <sz val="11"/>
        <color theme="1"/>
        <rFont val="Calibri"/>
        <family val="2"/>
      </rPr>
      <t>{160+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alibri"/>
        <family val="2"/>
      </rPr>
      <t>160-</t>
    </r>
    <r>
      <rPr>
        <sz val="11"/>
        <color theme="1"/>
        <rFont val="宋体"/>
        <family val="3"/>
        <charset val="134"/>
      </rPr>
      <t>划掉）</t>
    </r>
    <r>
      <rPr>
        <sz val="11"/>
        <color theme="1"/>
        <rFont val="Calibri"/>
        <family val="2"/>
      </rPr>
      <t>}</t>
    </r>
    <r>
      <rPr>
        <sz val="11"/>
        <color theme="1"/>
        <rFont val="宋体"/>
        <family val="3"/>
        <charset val="134"/>
      </rPr>
      <t>÷用时（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宋体"/>
        <family val="3"/>
        <charset val="134"/>
      </rPr>
      <t>）×</t>
    </r>
    <r>
      <rPr>
        <sz val="11"/>
        <color theme="1"/>
        <rFont val="Calibri"/>
        <family val="2"/>
      </rPr>
      <t>360</t>
    </r>
    <r>
      <rPr>
        <sz val="11"/>
        <color theme="1"/>
        <rFont val="宋体"/>
        <family val="3"/>
        <charset val="134"/>
      </rPr>
      <t>）</t>
    </r>
  </si>
  <si>
    <r>
      <t>注意事项：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测试标准时间为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分钟；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从左至右开始划，不允许跳行；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提醒学生越快越好，若经常出现漏划或跳行现象请备注。</t>
    </r>
    <phoneticPr fontId="2" type="noConversion"/>
  </si>
  <si>
    <t>S-3视觉转移测试</t>
    <phoneticPr fontId="2" type="noConversion"/>
  </si>
  <si>
    <t>个数</t>
  </si>
  <si>
    <r>
      <t>得分：</t>
    </r>
    <r>
      <rPr>
        <u/>
        <sz val="11"/>
        <color theme="1"/>
        <rFont val="Calibri"/>
        <family val="2"/>
      </rPr>
      <t xml:space="preserve">         </t>
    </r>
    <r>
      <rPr>
        <sz val="11"/>
        <color theme="1"/>
        <rFont val="宋体"/>
        <family val="3"/>
        <charset val="134"/>
      </rPr>
      <t>（计分方式：得分</t>
    </r>
    <r>
      <rPr>
        <sz val="11"/>
        <color theme="1"/>
        <rFont val="Calibri"/>
        <family val="2"/>
      </rPr>
      <t>=</t>
    </r>
    <r>
      <rPr>
        <sz val="11"/>
        <color theme="1"/>
        <rFont val="宋体"/>
        <family val="3"/>
        <charset val="134"/>
      </rPr>
      <t>完成个数</t>
    </r>
    <r>
      <rPr>
        <sz val="11"/>
        <color theme="1"/>
        <rFont val="Calibri"/>
        <family val="2"/>
      </rPr>
      <t>+20</t>
    </r>
    <r>
      <rPr>
        <sz val="11"/>
        <color theme="1"/>
        <rFont val="宋体"/>
        <family val="3"/>
        <charset val="134"/>
      </rPr>
      <t>）</t>
    </r>
  </si>
  <si>
    <r>
      <t>注意事项：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测试标准时间为</t>
    </r>
    <r>
      <rPr>
        <sz val="11"/>
        <color theme="1"/>
        <rFont val="Calibri"/>
        <family val="2"/>
      </rPr>
      <t>150</t>
    </r>
    <r>
      <rPr>
        <sz val="11"/>
        <color theme="1"/>
        <rFont val="宋体"/>
        <family val="3"/>
        <charset val="134"/>
      </rPr>
      <t>秒；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从左到右一格一格做，练习部分不计时；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注意观察孩子动作表现：头不动眼动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头动眼不动。</t>
    </r>
  </si>
  <si>
    <t>S-4手眼协调测试</t>
    <phoneticPr fontId="2" type="noConversion"/>
  </si>
  <si>
    <t>交叉重叠数</t>
  </si>
  <si>
    <r>
      <t>得分：</t>
    </r>
    <r>
      <rPr>
        <u/>
        <sz val="11"/>
        <color theme="1"/>
        <rFont val="Calibri"/>
        <family val="2"/>
      </rPr>
      <t xml:space="preserve">         </t>
    </r>
  </si>
  <si>
    <r>
      <t>计分方式：满分</t>
    </r>
    <r>
      <rPr>
        <sz val="11"/>
        <color theme="1"/>
        <rFont val="Calibri"/>
        <family val="2"/>
      </rPr>
      <t>80</t>
    </r>
    <r>
      <rPr>
        <sz val="11"/>
        <color theme="1"/>
        <rFont val="宋体"/>
        <family val="3"/>
        <charset val="134"/>
      </rPr>
      <t>分，每交叉重叠一处扣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分。</t>
    </r>
  </si>
  <si>
    <r>
      <t>注意事项：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测试标准时间为</t>
    </r>
    <r>
      <rPr>
        <sz val="11"/>
        <color theme="1"/>
        <rFont val="Calibri"/>
        <family val="2"/>
      </rPr>
      <t>180</t>
    </r>
    <r>
      <rPr>
        <sz val="11"/>
        <color theme="1"/>
        <rFont val="宋体"/>
        <family val="3"/>
        <charset val="134"/>
      </rPr>
      <t>秒；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从图中心向外画，笔画不允许断；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注意观察孩子动作表现，若出现中间停顿线断请备注。</t>
    </r>
  </si>
  <si>
    <t>S-5视觉工作记忆测试</t>
    <phoneticPr fontId="2" type="noConversion"/>
  </si>
  <si>
    <t>画出图形个数</t>
  </si>
  <si>
    <t>图形位置错误数</t>
  </si>
  <si>
    <r>
      <t>注意事项：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测试标准时间为</t>
    </r>
    <r>
      <rPr>
        <sz val="11"/>
        <color theme="1"/>
        <rFont val="Calibri"/>
        <family val="2"/>
      </rPr>
      <t>180</t>
    </r>
    <r>
      <rPr>
        <sz val="11"/>
        <color theme="1"/>
        <rFont val="宋体"/>
        <family val="3"/>
        <charset val="134"/>
      </rPr>
      <t>秒；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、注意图形交叉位置准确性。</t>
    </r>
  </si>
  <si>
    <t>听觉T</t>
    <phoneticPr fontId="2" type="noConversion"/>
  </si>
  <si>
    <t>T-1听觉集中测试</t>
    <phoneticPr fontId="2" type="noConversion"/>
  </si>
  <si>
    <t>题目</t>
  </si>
  <si>
    <t>出错个数</t>
  </si>
  <si>
    <r>
      <t>数字题</t>
    </r>
    <r>
      <rPr>
        <sz val="11"/>
        <color theme="1"/>
        <rFont val="Calibri"/>
        <family val="2"/>
      </rPr>
      <t>1</t>
    </r>
  </si>
  <si>
    <r>
      <t>数字题</t>
    </r>
    <r>
      <rPr>
        <sz val="11"/>
        <color theme="1"/>
        <rFont val="Calibri"/>
        <family val="2"/>
      </rPr>
      <t>2</t>
    </r>
  </si>
  <si>
    <t>文字题</t>
  </si>
  <si>
    <r>
      <t>得分：</t>
    </r>
    <r>
      <rPr>
        <u/>
        <sz val="11"/>
        <color theme="1"/>
        <rFont val="Calibri"/>
        <family val="2"/>
      </rPr>
      <t xml:space="preserve">         </t>
    </r>
    <r>
      <rPr>
        <sz val="11"/>
        <color theme="1"/>
        <rFont val="宋体"/>
        <family val="3"/>
        <charset val="134"/>
      </rPr>
      <t>计分方式：满分</t>
    </r>
    <r>
      <rPr>
        <sz val="11"/>
        <color theme="1"/>
        <rFont val="Calibri"/>
        <family val="2"/>
      </rPr>
      <t>70</t>
    </r>
    <r>
      <rPr>
        <sz val="11"/>
        <color theme="1"/>
        <rFont val="宋体"/>
        <family val="3"/>
        <charset val="134"/>
      </rPr>
      <t>分，出错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个扣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分。</t>
    </r>
  </si>
  <si>
    <r>
      <t>注意事项：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数字题听两遍，每次选择不同数字进行统计（</t>
    </r>
    <r>
      <rPr>
        <sz val="11"/>
        <color theme="1"/>
        <rFont val="Calibri"/>
        <family val="2"/>
      </rPr>
      <t>2=12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 4=10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 6=9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 8=12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宋体"/>
        <family val="3"/>
        <charset val="134"/>
      </rPr>
      <t>猴</t>
    </r>
    <r>
      <rPr>
        <sz val="11"/>
        <color theme="1"/>
        <rFont val="Calibri"/>
        <family val="2"/>
      </rPr>
      <t>=7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山</t>
    </r>
    <r>
      <rPr>
        <sz val="11"/>
        <color theme="1"/>
        <rFont val="Calibri"/>
        <family val="2"/>
      </rPr>
      <t>=4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上</t>
    </r>
    <r>
      <rPr>
        <sz val="11"/>
        <color theme="1"/>
        <rFont val="Calibri"/>
        <family val="2"/>
      </rPr>
      <t>=9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小</t>
    </r>
    <r>
      <rPr>
        <sz val="11"/>
        <color theme="1"/>
        <rFont val="Calibri"/>
        <family val="2"/>
      </rPr>
      <t>=5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）；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数字题如果在数字密集出现时，出现漏数，备注反应能力跟不上；</t>
    </r>
    <r>
      <rPr>
        <sz val="11"/>
        <color theme="1"/>
        <rFont val="Calibri"/>
        <family val="2"/>
      </rPr>
      <t>3.</t>
    </r>
    <r>
      <rPr>
        <sz val="11"/>
        <color theme="1"/>
        <rFont val="宋体"/>
        <family val="3"/>
        <charset val="134"/>
      </rPr>
      <t>只能用手指比划数字，听到一个比一个手指。</t>
    </r>
  </si>
  <si>
    <t>T-2听觉分辨测试</t>
    <phoneticPr fontId="2" type="noConversion"/>
  </si>
  <si>
    <t>T-3听觉记忆测试</t>
    <phoneticPr fontId="2" type="noConversion"/>
  </si>
  <si>
    <t>顺背数</t>
  </si>
  <si>
    <t>倒背数</t>
  </si>
  <si>
    <r>
      <t>得分：</t>
    </r>
    <r>
      <rPr>
        <u/>
        <sz val="11"/>
        <color theme="1"/>
        <rFont val="Calibri"/>
        <family val="2"/>
      </rPr>
      <t xml:space="preserve">         </t>
    </r>
    <r>
      <rPr>
        <sz val="11"/>
        <color theme="1"/>
        <rFont val="宋体"/>
        <family val="3"/>
        <charset val="134"/>
      </rPr>
      <t>计分方式：顺背题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分，倒背题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3"/>
        <charset val="134"/>
      </rPr>
      <t>分。</t>
    </r>
  </si>
  <si>
    <r>
      <t>注意事项：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读速要慢，读音清晰；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每道题都有两次机会。</t>
    </r>
  </si>
  <si>
    <t>时间（秒）</t>
    <phoneticPr fontId="2" type="noConversion"/>
  </si>
  <si>
    <t>手指压盖在数字上，遮挡，影响看其他数字。</t>
    <phoneticPr fontId="2" type="noConversion"/>
  </si>
  <si>
    <t>取中间值</t>
    <phoneticPr fontId="2" type="noConversion"/>
  </si>
  <si>
    <t>得分</t>
    <phoneticPr fontId="2" type="noConversion"/>
  </si>
  <si>
    <t>＞50秒</t>
    <phoneticPr fontId="2" type="noConversion"/>
  </si>
  <si>
    <t>＜50秒</t>
    <phoneticPr fontId="2" type="noConversion"/>
  </si>
  <si>
    <t>时间=50秒</t>
    <phoneticPr fontId="2" type="noConversion"/>
  </si>
  <si>
    <t>5min</t>
    <phoneticPr fontId="2" type="noConversion"/>
  </si>
  <si>
    <t>按顺序画数字，只漏画一个，但速度偏慢。</t>
    <phoneticPr fontId="2" type="noConversion"/>
  </si>
  <si>
    <t>头动眼不动，慢</t>
    <phoneticPr fontId="2" type="noConversion"/>
  </si>
  <si>
    <t>开始很认真，最后阶段会停顿断线</t>
    <phoneticPr fontId="2" type="noConversion"/>
  </si>
  <si>
    <r>
      <t>得分：</t>
    </r>
    <r>
      <rPr>
        <u/>
        <sz val="11"/>
        <color theme="1"/>
        <rFont val="宋体"/>
        <family val="2"/>
        <charset val="134"/>
      </rPr>
      <t xml:space="preserve">         </t>
    </r>
    <r>
      <rPr>
        <sz val="11"/>
        <color theme="1"/>
        <rFont val="宋体"/>
        <family val="3"/>
        <charset val="134"/>
      </rPr>
      <t>（计分方式：得分</t>
    </r>
    <r>
      <rPr>
        <sz val="11"/>
        <color theme="1"/>
        <rFont val="宋体"/>
        <family val="2"/>
        <charset val="134"/>
      </rPr>
      <t>=</t>
    </r>
    <r>
      <rPr>
        <sz val="11"/>
        <color theme="1"/>
        <rFont val="宋体"/>
        <family val="3"/>
        <charset val="134"/>
      </rPr>
      <t>画出图形个数×</t>
    </r>
    <r>
      <rPr>
        <sz val="11"/>
        <color theme="1"/>
        <rFont val="宋体"/>
        <family val="2"/>
        <charset val="134"/>
      </rPr>
      <t>10-</t>
    </r>
    <r>
      <rPr>
        <sz val="11"/>
        <color theme="1"/>
        <rFont val="宋体"/>
        <family val="3"/>
        <charset val="134"/>
      </rPr>
      <t>图形位置错误数×</t>
    </r>
    <r>
      <rPr>
        <sz val="11"/>
        <color theme="1"/>
        <rFont val="宋体"/>
        <family val="2"/>
        <charset val="134"/>
      </rPr>
      <t>10+10</t>
    </r>
    <r>
      <rPr>
        <sz val="11"/>
        <color theme="1"/>
        <rFont val="宋体"/>
        <family val="3"/>
        <charset val="134"/>
      </rPr>
      <t>×</t>
    </r>
    <r>
      <rPr>
        <sz val="11"/>
        <color theme="1"/>
        <rFont val="宋体"/>
        <family val="2"/>
        <charset val="134"/>
      </rPr>
      <t>180</t>
    </r>
    <r>
      <rPr>
        <sz val="11"/>
        <color theme="1"/>
        <rFont val="宋体"/>
        <family val="3"/>
        <charset val="134"/>
      </rPr>
      <t>÷用时（</t>
    </r>
    <r>
      <rPr>
        <sz val="11"/>
        <color theme="1"/>
        <rFont val="宋体"/>
        <family val="2"/>
        <charset val="134"/>
      </rPr>
      <t>秒</t>
    </r>
    <r>
      <rPr>
        <sz val="11"/>
        <color theme="1"/>
        <rFont val="宋体"/>
        <family val="3"/>
        <charset val="134"/>
      </rPr>
      <t>））</t>
    </r>
    <phoneticPr fontId="2" type="noConversion"/>
  </si>
  <si>
    <t>认真看图、做测试，但实际效果是并不佳。基本图形箭头、菱形看错。</t>
    <phoneticPr fontId="2" type="noConversion"/>
  </si>
  <si>
    <t>很认真听题，但易走神，</t>
    <phoneticPr fontId="2" type="noConversion"/>
  </si>
  <si>
    <t>语义理解</t>
    <phoneticPr fontId="2" type="noConversion"/>
  </si>
  <si>
    <r>
      <t>得分：</t>
    </r>
    <r>
      <rPr>
        <u/>
        <sz val="11"/>
        <color theme="1"/>
        <rFont val="宋体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计分方式：满分</t>
    </r>
    <r>
      <rPr>
        <sz val="11"/>
        <color theme="1"/>
        <rFont val="宋体"/>
        <family val="2"/>
        <charset val="134"/>
      </rPr>
      <t>100</t>
    </r>
    <r>
      <rPr>
        <sz val="11"/>
        <color theme="1"/>
        <rFont val="宋体"/>
        <family val="3"/>
        <charset val="134"/>
      </rPr>
      <t>分，</t>
    </r>
    <r>
      <rPr>
        <sz val="11"/>
        <color theme="1"/>
        <rFont val="宋体"/>
        <family val="2"/>
        <charset val="134"/>
      </rPr>
      <t>1-5</t>
    </r>
    <r>
      <rPr>
        <sz val="11"/>
        <color theme="1"/>
        <rFont val="宋体"/>
        <family val="3"/>
        <charset val="134"/>
      </rPr>
      <t>题说出两个不同的词得</t>
    </r>
    <r>
      <rPr>
        <sz val="11"/>
        <color theme="1"/>
        <rFont val="宋体"/>
        <family val="2"/>
        <charset val="134"/>
      </rPr>
      <t>10</t>
    </r>
    <r>
      <rPr>
        <sz val="11"/>
        <color theme="1"/>
        <rFont val="宋体"/>
        <family val="3"/>
        <charset val="134"/>
      </rPr>
      <t>分，只说出</t>
    </r>
    <r>
      <rPr>
        <sz val="11"/>
        <color theme="1"/>
        <rFont val="宋体"/>
        <family val="2"/>
        <charset val="134"/>
      </rPr>
      <t>1</t>
    </r>
    <r>
      <rPr>
        <sz val="11"/>
        <color theme="1"/>
        <rFont val="宋体"/>
        <family val="3"/>
        <charset val="134"/>
      </rPr>
      <t>个得</t>
    </r>
    <r>
      <rPr>
        <sz val="11"/>
        <color theme="1"/>
        <rFont val="宋体"/>
        <family val="2"/>
        <charset val="134"/>
      </rPr>
      <t>5</t>
    </r>
    <r>
      <rPr>
        <sz val="11"/>
        <color theme="1"/>
        <rFont val="宋体"/>
        <family val="3"/>
        <charset val="134"/>
      </rPr>
      <t>分；</t>
    </r>
    <r>
      <rPr>
        <sz val="11"/>
        <color theme="1"/>
        <rFont val="宋体"/>
        <family val="2"/>
        <charset val="134"/>
      </rPr>
      <t>6-8</t>
    </r>
    <r>
      <rPr>
        <sz val="11"/>
        <color theme="1"/>
        <rFont val="宋体"/>
        <family val="3"/>
        <charset val="134"/>
      </rPr>
      <t>题说出一个相同词得</t>
    </r>
    <r>
      <rPr>
        <sz val="11"/>
        <color theme="1"/>
        <rFont val="宋体"/>
        <family val="2"/>
        <charset val="134"/>
      </rPr>
      <t>10</t>
    </r>
    <r>
      <rPr>
        <sz val="11"/>
        <color theme="1"/>
        <rFont val="宋体"/>
        <family val="3"/>
        <charset val="134"/>
      </rPr>
      <t>分，其中</t>
    </r>
    <r>
      <rPr>
        <sz val="11"/>
        <color theme="1"/>
        <rFont val="宋体"/>
        <family val="2"/>
        <charset val="134"/>
      </rPr>
      <t>7</t>
    </r>
    <r>
      <rPr>
        <sz val="11"/>
        <color theme="1"/>
        <rFont val="宋体"/>
        <family val="3"/>
        <charset val="134"/>
      </rPr>
      <t>题有三个相同的词。</t>
    </r>
    <phoneticPr fontId="2" type="noConversion"/>
  </si>
  <si>
    <t>注意事项：先练习，只要说出文字组成不同的词语而不是词语延伸出的含义不同，如：说出了面粉馒头的颜色不同则为不正确的答题方式。</t>
    <phoneticPr fontId="2" type="noConversion"/>
  </si>
  <si>
    <r>
      <t>以下黄色区域为需要手动输入内容，</t>
    </r>
    <r>
      <rPr>
        <sz val="11"/>
        <color rgb="FFFF0000"/>
        <rFont val="等线"/>
        <family val="3"/>
        <charset val="134"/>
        <scheme val="minor"/>
      </rPr>
      <t>红色字体为</t>
    </r>
    <r>
      <rPr>
        <sz val="11"/>
        <color theme="1"/>
        <rFont val="等线"/>
        <family val="2"/>
        <scheme val="minor"/>
      </rPr>
      <t>最后呈现结果</t>
    </r>
    <phoneticPr fontId="2" type="noConversion"/>
  </si>
  <si>
    <t>中班标准</t>
  </si>
  <si>
    <t>大班标准</t>
  </si>
  <si>
    <t>二年级标准</t>
  </si>
  <si>
    <t>三年级标准</t>
  </si>
  <si>
    <t>四年级标准</t>
  </si>
  <si>
    <t>严逸灵</t>
    <phoneticPr fontId="5" type="noConversion"/>
  </si>
  <si>
    <t>合计得分</t>
    <phoneticPr fontId="2" type="noConversion"/>
  </si>
  <si>
    <t>项目</t>
    <phoneticPr fontId="2" type="noConversion"/>
  </si>
  <si>
    <t>得分（手动取其中一个数值即可）</t>
    <phoneticPr fontId="2" type="noConversion"/>
  </si>
  <si>
    <t>人工判断填入</t>
    <phoneticPr fontId="2" type="noConversion"/>
  </si>
  <si>
    <t>手比眼睛快，易出现跳、漏字。</t>
    <phoneticPr fontId="2" type="noConversion"/>
  </si>
  <si>
    <t>严健城</t>
    <phoneticPr fontId="5" type="noConversion"/>
  </si>
  <si>
    <t>头不动眼动</t>
    <phoneticPr fontId="2" type="noConversion"/>
  </si>
  <si>
    <t>前半段画的很认真、没有停顿和重叠，后半段出现交叉重叠和断线</t>
    <phoneticPr fontId="2" type="noConversion"/>
  </si>
  <si>
    <t>用手指比划数字，听到一个比一个。</t>
    <phoneticPr fontId="2" type="noConversion"/>
  </si>
  <si>
    <t>王语瑄</t>
  </si>
  <si>
    <t>王语瑄</t>
    <phoneticPr fontId="5" type="noConversion"/>
  </si>
  <si>
    <t>压笔用力，未看到数字嘴里先念出来</t>
    <phoneticPr fontId="2" type="noConversion"/>
  </si>
  <si>
    <t>跳字严重，第一行开始就经常漏划，习惯盖着自己的卷子，不喜欢妈妈说自己不好的地方</t>
    <phoneticPr fontId="2" type="noConversion"/>
  </si>
  <si>
    <t>头动眼不动</t>
    <phoneticPr fontId="2" type="noConversion"/>
  </si>
  <si>
    <t>后半段断线，出现交叉重叠</t>
    <phoneticPr fontId="2" type="noConversion"/>
  </si>
  <si>
    <t>听到一个数字握一个手指</t>
    <phoneticPr fontId="2" type="noConversion"/>
  </si>
  <si>
    <t>林晨涵</t>
  </si>
  <si>
    <t>林晨涵</t>
    <phoneticPr fontId="5" type="noConversion"/>
  </si>
  <si>
    <t>先说出再找出数字</t>
    <phoneticPr fontId="2" type="noConversion"/>
  </si>
  <si>
    <t>头动、手动，匹配图形</t>
    <phoneticPr fontId="2" type="noConversion"/>
  </si>
  <si>
    <t>数一个数字握一个手指</t>
    <phoneticPr fontId="2" type="noConversion"/>
  </si>
  <si>
    <t>肖儒亿</t>
    <phoneticPr fontId="5" type="noConversion"/>
  </si>
  <si>
    <t>肖儒亿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</si>
</sst>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6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6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rgb="FFFF0000"/>
      <name val="Calibri"/>
      <family val="2"/>
    </font>
    <font>
      <sz val="11"/>
      <color rgb="FFFF0000"/>
      <name val="等线"/>
      <family val="3"/>
      <charset val="134"/>
      <scheme val="minor"/>
    </font>
    <font>
      <u/>
      <sz val="11"/>
      <color theme="1"/>
      <name val="宋体"/>
      <family val="2"/>
      <charset val="134"/>
    </font>
    <font>
      <sz val="10"/>
      <color rgb="FFFF0000"/>
      <name val="宋体"/>
      <family val="2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/>
    </xf>
    <xf numFmtId="0" fontId="4" fillId="0" borderId="1" xfId="1" applyFont="1" applyBorder="1"/>
    <xf numFmtId="0" fontId="1" fillId="0" borderId="1" xfId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" fillId="0" borderId="1" xfId="1" applyBorder="1"/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176" fontId="17" fillId="3" borderId="5" xfId="0" applyNumberFormat="1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0" fillId="5" borderId="1" xfId="0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76" fontId="3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7" borderId="0" xfId="0" applyFill="1"/>
    <xf numFmtId="0" fontId="9" fillId="7" borderId="0" xfId="0" applyFont="1" applyFill="1" applyBorder="1" applyAlignment="1">
      <alignment horizontal="left" vertical="center"/>
    </xf>
    <xf numFmtId="176" fontId="1" fillId="0" borderId="0" xfId="1" applyNumberFormat="1"/>
    <xf numFmtId="176" fontId="20" fillId="4" borderId="1" xfId="1" applyNumberFormat="1" applyFont="1" applyFill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1" fontId="17" fillId="3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176" fontId="15" fillId="3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常规" xfId="0" builtinId="0"/>
    <cellStyle name="常规 2" xfId="1" xr:uid="{8137F4B3-038B-4812-9C9E-18D9359406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ELA </a:t>
            </a:r>
            <a:r>
              <a:rPr lang="zh-CN" altLang="zh-CN" sz="1800" b="1">
                <a:effectLst/>
              </a:rPr>
              <a:t>学习能力</a:t>
            </a:r>
            <a:r>
              <a:rPr lang="zh-CN" altLang="en-US" sz="1800" b="1">
                <a:effectLst/>
              </a:rPr>
              <a:t>测试</a:t>
            </a:r>
            <a:endParaRPr lang="zh-CN" altLang="zh-CN" sz="18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(3)'!$A$2</c:f>
              <c:strCache>
                <c:ptCount val="1"/>
                <c:pt idx="0">
                  <c:v>大班标准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(3)'!$B$1:$I$1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(3)'!$B$2:$I$2</c:f>
              <c:numCache>
                <c:formatCode>General</c:formatCode>
                <c:ptCount val="8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40</c:v>
                </c:pt>
                <c:pt idx="4">
                  <c:v>55</c:v>
                </c:pt>
                <c:pt idx="5">
                  <c:v>50</c:v>
                </c:pt>
                <c:pt idx="6">
                  <c:v>55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1-410B-91F1-808E9A1F55E1}"/>
            </c:ext>
          </c:extLst>
        </c:ser>
        <c:ser>
          <c:idx val="1"/>
          <c:order val="1"/>
          <c:tx>
            <c:strRef>
              <c:f>'Sheet1 (3)'!$A$3</c:f>
              <c:strCache>
                <c:ptCount val="1"/>
                <c:pt idx="0">
                  <c:v>严逸灵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(3)'!$B$1:$I$1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(3)'!$B$3:$I$3</c:f>
              <c:numCache>
                <c:formatCode>0_ </c:formatCode>
                <c:ptCount val="8"/>
                <c:pt idx="0">
                  <c:v>36.5</c:v>
                </c:pt>
                <c:pt idx="1">
                  <c:v>47.407407407407412</c:v>
                </c:pt>
                <c:pt idx="2">
                  <c:v>45</c:v>
                </c:pt>
                <c:pt idx="3">
                  <c:v>55</c:v>
                </c:pt>
                <c:pt idx="4">
                  <c:v>25</c:v>
                </c:pt>
                <c:pt idx="5">
                  <c:v>-18</c:v>
                </c:pt>
                <c:pt idx="6">
                  <c:v>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1-410B-91F1-808E9A1F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97551"/>
        <c:axId val="1"/>
      </c:radarChart>
      <c:catAx>
        <c:axId val="1909197551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9755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ELA </a:t>
            </a:r>
            <a:r>
              <a:rPr lang="zh-CN" altLang="zh-CN" sz="1800" b="1">
                <a:effectLst/>
              </a:rPr>
              <a:t>学习能力</a:t>
            </a:r>
            <a:r>
              <a:rPr lang="zh-CN" altLang="en-US" sz="1800" b="1">
                <a:effectLst/>
              </a:rPr>
              <a:t>测试</a:t>
            </a:r>
            <a:endParaRPr lang="zh-CN" altLang="zh-CN" sz="18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(2)'!$A$2</c:f>
              <c:strCache>
                <c:ptCount val="1"/>
                <c:pt idx="0">
                  <c:v>二年级标准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(2)'!$B$2:$I$2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65</c:v>
                </c:pt>
                <c:pt idx="4">
                  <c:v>60</c:v>
                </c:pt>
                <c:pt idx="5">
                  <c:v>65</c:v>
                </c:pt>
                <c:pt idx="6">
                  <c:v>65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AB4-B7AE-0B8AB709018D}"/>
            </c:ext>
          </c:extLst>
        </c:ser>
        <c:ser>
          <c:idx val="1"/>
          <c:order val="1"/>
          <c:tx>
            <c:strRef>
              <c:f>'Sheet1 (2)'!$A$3</c:f>
              <c:strCache>
                <c:ptCount val="1"/>
                <c:pt idx="0">
                  <c:v>严健城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(2)'!$B$1:$I$1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(2)'!$B$3:$I$3</c:f>
              <c:numCache>
                <c:formatCode>0_ </c:formatCode>
                <c:ptCount val="8"/>
                <c:pt idx="0">
                  <c:v>51</c:v>
                </c:pt>
                <c:pt idx="1">
                  <c:v>65.084745762711862</c:v>
                </c:pt>
                <c:pt idx="2">
                  <c:v>75</c:v>
                </c:pt>
                <c:pt idx="3">
                  <c:v>55</c:v>
                </c:pt>
                <c:pt idx="4">
                  <c:v>62.5</c:v>
                </c:pt>
                <c:pt idx="5">
                  <c:v>27.5</c:v>
                </c:pt>
                <c:pt idx="6">
                  <c:v>65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AB4-B7AE-0B8AB709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97551"/>
        <c:axId val="1"/>
      </c:radarChart>
      <c:catAx>
        <c:axId val="1909197551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9755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ELA </a:t>
            </a:r>
            <a:r>
              <a:rPr lang="zh-CN" altLang="zh-CN" sz="1800" b="1">
                <a:effectLst/>
              </a:rPr>
              <a:t>学习能力</a:t>
            </a:r>
            <a:r>
              <a:rPr lang="zh-CN" altLang="en-US" sz="1800" b="1">
                <a:effectLst/>
              </a:rPr>
              <a:t>测试</a:t>
            </a:r>
            <a:endParaRPr lang="zh-CN" altLang="zh-CN" sz="18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(4)'!$A$2</c:f>
              <c:strCache>
                <c:ptCount val="1"/>
                <c:pt idx="0">
                  <c:v>二年级标准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(4)'!$B$1:$I$1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(4)'!$B$2:$I$2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65</c:v>
                </c:pt>
                <c:pt idx="4">
                  <c:v>60</c:v>
                </c:pt>
                <c:pt idx="5">
                  <c:v>65</c:v>
                </c:pt>
                <c:pt idx="6">
                  <c:v>65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D-48F3-A037-171CE33A6D3B}"/>
            </c:ext>
          </c:extLst>
        </c:ser>
        <c:ser>
          <c:idx val="1"/>
          <c:order val="1"/>
          <c:tx>
            <c:strRef>
              <c:f>'Sheet1 (4)'!$A$3</c:f>
              <c:strCache>
                <c:ptCount val="1"/>
                <c:pt idx="0">
                  <c:v>王语瑄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(4)'!$B$1:$I$1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(4)'!$B$3:$I$3</c:f>
              <c:numCache>
                <c:formatCode>0_ </c:formatCode>
                <c:ptCount val="8"/>
                <c:pt idx="0">
                  <c:v>64</c:v>
                </c:pt>
                <c:pt idx="1">
                  <c:v>56.470588235294116</c:v>
                </c:pt>
                <c:pt idx="2">
                  <c:v>65</c:v>
                </c:pt>
                <c:pt idx="3">
                  <c:v>50</c:v>
                </c:pt>
                <c:pt idx="4">
                  <c:v>37.692307692307693</c:v>
                </c:pt>
                <c:pt idx="5">
                  <c:v>55</c:v>
                </c:pt>
                <c:pt idx="6">
                  <c:v>105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D-48F3-A037-171CE33A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97551"/>
        <c:axId val="1"/>
      </c:radarChart>
      <c:catAx>
        <c:axId val="1909197551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9755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ELA </a:t>
            </a:r>
            <a:r>
              <a:rPr lang="zh-CN" altLang="zh-CN" sz="1800" b="1">
                <a:effectLst/>
              </a:rPr>
              <a:t>学习能力</a:t>
            </a:r>
            <a:r>
              <a:rPr lang="zh-CN" altLang="en-US" sz="1800" b="1">
                <a:effectLst/>
              </a:rPr>
              <a:t>测试</a:t>
            </a:r>
            <a:endParaRPr lang="zh-CN" altLang="zh-CN" sz="18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(5)'!$A$2</c:f>
              <c:strCache>
                <c:ptCount val="1"/>
                <c:pt idx="0">
                  <c:v>二年级标准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(5)'!$B$1:$I$1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(5)'!$B$2:$I$2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65</c:v>
                </c:pt>
                <c:pt idx="4">
                  <c:v>60</c:v>
                </c:pt>
                <c:pt idx="5">
                  <c:v>65</c:v>
                </c:pt>
                <c:pt idx="6">
                  <c:v>65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9-4FC2-9AD6-258C8D19817D}"/>
            </c:ext>
          </c:extLst>
        </c:ser>
        <c:ser>
          <c:idx val="1"/>
          <c:order val="1"/>
          <c:tx>
            <c:strRef>
              <c:f>'Sheet1 (5)'!$A$3</c:f>
              <c:strCache>
                <c:ptCount val="1"/>
                <c:pt idx="0">
                  <c:v>林晨涵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(5)'!$B$1:$I$1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(5)'!$B$3:$I$3</c:f>
              <c:numCache>
                <c:formatCode>0_ </c:formatCode>
                <c:ptCount val="8"/>
                <c:pt idx="0">
                  <c:v>49</c:v>
                </c:pt>
                <c:pt idx="1">
                  <c:v>53.333333333333329</c:v>
                </c:pt>
                <c:pt idx="2">
                  <c:v>60</c:v>
                </c:pt>
                <c:pt idx="3">
                  <c:v>80</c:v>
                </c:pt>
                <c:pt idx="4">
                  <c:v>94</c:v>
                </c:pt>
                <c:pt idx="5">
                  <c:v>70</c:v>
                </c:pt>
                <c:pt idx="6">
                  <c:v>85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9-4FC2-9AD6-258C8D19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97551"/>
        <c:axId val="1"/>
      </c:radarChart>
      <c:catAx>
        <c:axId val="1909197551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9755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ELA </a:t>
            </a:r>
            <a:r>
              <a:rPr lang="zh-CN" altLang="zh-CN" sz="1800" b="1">
                <a:effectLst/>
              </a:rPr>
              <a:t>学习能力</a:t>
            </a:r>
            <a:r>
              <a:rPr lang="zh-CN" altLang="en-US" sz="1800" b="1">
                <a:effectLst/>
              </a:rPr>
              <a:t>测试</a:t>
            </a:r>
            <a:endParaRPr lang="zh-CN" altLang="zh-CN" sz="18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(6)'!$A$2</c:f>
              <c:strCache>
                <c:ptCount val="1"/>
                <c:pt idx="0">
                  <c:v>二年级标准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(6)'!$B$1:$I$1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(6)'!$B$2:$I$2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65</c:v>
                </c:pt>
                <c:pt idx="4">
                  <c:v>60</c:v>
                </c:pt>
                <c:pt idx="5">
                  <c:v>65</c:v>
                </c:pt>
                <c:pt idx="6">
                  <c:v>65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439-A35B-888755526CE6}"/>
            </c:ext>
          </c:extLst>
        </c:ser>
        <c:ser>
          <c:idx val="1"/>
          <c:order val="1"/>
          <c:tx>
            <c:strRef>
              <c:f>'Sheet1 (6)'!$A$3</c:f>
              <c:strCache>
                <c:ptCount val="1"/>
                <c:pt idx="0">
                  <c:v>肖儒亿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'Sheet1 (6)'!$B$1:$I$1</c:f>
              <c:strCache>
                <c:ptCount val="8"/>
                <c:pt idx="0">
                  <c:v>视觉广度</c:v>
                </c:pt>
                <c:pt idx="1">
                  <c:v>视觉稳定性</c:v>
                </c:pt>
                <c:pt idx="2">
                  <c:v>视觉转移</c:v>
                </c:pt>
                <c:pt idx="3">
                  <c:v>手眼协调</c:v>
                </c:pt>
                <c:pt idx="4">
                  <c:v>视觉工作记忆</c:v>
                </c:pt>
                <c:pt idx="5">
                  <c:v>听觉集中</c:v>
                </c:pt>
                <c:pt idx="6">
                  <c:v>听觉分辨</c:v>
                </c:pt>
                <c:pt idx="7">
                  <c:v>听觉记忆</c:v>
                </c:pt>
              </c:strCache>
            </c:strRef>
          </c:cat>
          <c:val>
            <c:numRef>
              <c:f>'Sheet1 (6)'!$B$3:$I$3</c:f>
              <c:numCache>
                <c:formatCode>0_ </c:formatCode>
                <c:ptCount val="8"/>
                <c:pt idx="0">
                  <c:v>47</c:v>
                </c:pt>
                <c:pt idx="1">
                  <c:v>60.314136125654457</c:v>
                </c:pt>
                <c:pt idx="2">
                  <c:v>61</c:v>
                </c:pt>
                <c:pt idx="3">
                  <c:v>60</c:v>
                </c:pt>
                <c:pt idx="4">
                  <c:v>50</c:v>
                </c:pt>
                <c:pt idx="5">
                  <c:v>25</c:v>
                </c:pt>
                <c:pt idx="6">
                  <c:v>45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439-A35B-88875552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97551"/>
        <c:axId val="1"/>
      </c:radarChart>
      <c:catAx>
        <c:axId val="1909197551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9755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44450</xdr:rowOff>
    </xdr:from>
    <xdr:to>
      <xdr:col>11</xdr:col>
      <xdr:colOff>469900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BDB192-6935-4FC8-8D9D-1C27DFE79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44450</xdr:rowOff>
    </xdr:from>
    <xdr:to>
      <xdr:col>11</xdr:col>
      <xdr:colOff>469900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D5C999-D6B1-4641-98AD-6B58CB21C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44450</xdr:rowOff>
    </xdr:from>
    <xdr:to>
      <xdr:col>11</xdr:col>
      <xdr:colOff>469900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73BB81-6B6E-44DD-A6F0-020EDFBE2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44450</xdr:rowOff>
    </xdr:from>
    <xdr:to>
      <xdr:col>11</xdr:col>
      <xdr:colOff>469900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E12417-CF08-49E2-B58F-B9CC92C1F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44450</xdr:rowOff>
    </xdr:from>
    <xdr:to>
      <xdr:col>11</xdr:col>
      <xdr:colOff>469900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984ACC-8B53-4D28-955C-E1E907A2D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0884-B332-4A65-91E1-02C23A788D86}">
  <dimension ref="A1:I7"/>
  <sheetViews>
    <sheetView tabSelected="1" workbookViewId="0">
      <selection activeCell="C12" sqref="C12"/>
    </sheetView>
  </sheetViews>
  <sheetFormatPr defaultRowHeight="14" x14ac:dyDescent="0.3"/>
  <sheetData>
    <row r="1" spans="1:9" ht="15" x14ac:dyDescent="0.4">
      <c r="A1" s="31" t="s">
        <v>9</v>
      </c>
      <c r="B1" s="32" t="s">
        <v>8</v>
      </c>
      <c r="C1" s="33" t="s">
        <v>7</v>
      </c>
      <c r="D1" s="32" t="s">
        <v>6</v>
      </c>
      <c r="E1" s="34" t="s">
        <v>4</v>
      </c>
      <c r="F1" s="34" t="s">
        <v>5</v>
      </c>
      <c r="G1" s="32" t="s">
        <v>3</v>
      </c>
      <c r="H1" s="32" t="s">
        <v>2</v>
      </c>
      <c r="I1" s="32" t="s">
        <v>1</v>
      </c>
    </row>
    <row r="2" spans="1:9" x14ac:dyDescent="0.3">
      <c r="A2" s="35" t="s">
        <v>71</v>
      </c>
      <c r="B2" s="36">
        <v>35</v>
      </c>
      <c r="C2" s="36">
        <v>50</v>
      </c>
      <c r="D2" s="36">
        <v>35</v>
      </c>
      <c r="E2" s="36">
        <v>50</v>
      </c>
      <c r="F2" s="36">
        <v>35</v>
      </c>
      <c r="G2" s="36">
        <v>45</v>
      </c>
      <c r="H2" s="36">
        <v>50</v>
      </c>
      <c r="I2" s="36">
        <v>35</v>
      </c>
    </row>
    <row r="3" spans="1:9" x14ac:dyDescent="0.3">
      <c r="A3" s="37" t="s">
        <v>72</v>
      </c>
      <c r="B3" s="36">
        <v>40</v>
      </c>
      <c r="C3" s="36">
        <v>55</v>
      </c>
      <c r="D3" s="36">
        <v>40</v>
      </c>
      <c r="E3" s="36">
        <v>55</v>
      </c>
      <c r="F3" s="36">
        <v>40</v>
      </c>
      <c r="G3" s="36">
        <v>50</v>
      </c>
      <c r="H3" s="36">
        <v>55</v>
      </c>
      <c r="I3" s="36">
        <v>40</v>
      </c>
    </row>
    <row r="4" spans="1:9" x14ac:dyDescent="0.3">
      <c r="A4" s="37" t="s">
        <v>0</v>
      </c>
      <c r="B4" s="36">
        <v>50</v>
      </c>
      <c r="C4" s="36">
        <v>60</v>
      </c>
      <c r="D4" s="36">
        <v>60</v>
      </c>
      <c r="E4" s="36">
        <v>60</v>
      </c>
      <c r="F4" s="36">
        <v>50</v>
      </c>
      <c r="G4" s="36">
        <v>60</v>
      </c>
      <c r="H4" s="36">
        <v>60</v>
      </c>
      <c r="I4" s="36">
        <v>50</v>
      </c>
    </row>
    <row r="5" spans="1:9" x14ac:dyDescent="0.3">
      <c r="A5" s="37" t="s">
        <v>73</v>
      </c>
      <c r="B5" s="36">
        <v>60</v>
      </c>
      <c r="C5" s="36">
        <v>65</v>
      </c>
      <c r="D5" s="36">
        <v>68</v>
      </c>
      <c r="E5" s="36">
        <v>65</v>
      </c>
      <c r="F5" s="36">
        <v>60</v>
      </c>
      <c r="G5" s="36">
        <v>65</v>
      </c>
      <c r="H5" s="36">
        <v>65</v>
      </c>
      <c r="I5" s="36">
        <v>55</v>
      </c>
    </row>
    <row r="6" spans="1:9" x14ac:dyDescent="0.3">
      <c r="A6" s="37" t="s">
        <v>74</v>
      </c>
      <c r="B6" s="36">
        <v>70</v>
      </c>
      <c r="C6" s="36">
        <v>70</v>
      </c>
      <c r="D6" s="36">
        <v>72</v>
      </c>
      <c r="E6" s="36">
        <v>75</v>
      </c>
      <c r="F6" s="36">
        <v>70</v>
      </c>
      <c r="G6" s="36">
        <v>70</v>
      </c>
      <c r="H6" s="36">
        <v>70</v>
      </c>
      <c r="I6" s="36">
        <v>65</v>
      </c>
    </row>
    <row r="7" spans="1:9" x14ac:dyDescent="0.3">
      <c r="A7" s="37" t="s">
        <v>75</v>
      </c>
      <c r="B7" s="36">
        <v>75</v>
      </c>
      <c r="C7" s="36">
        <v>75</v>
      </c>
      <c r="D7" s="36">
        <v>75</v>
      </c>
      <c r="E7" s="36">
        <v>80</v>
      </c>
      <c r="F7" s="36">
        <v>80</v>
      </c>
      <c r="G7" s="36">
        <v>75</v>
      </c>
      <c r="H7" s="36">
        <v>75</v>
      </c>
      <c r="I7" s="36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F802-D22D-4D18-9FD8-C0477A863414}">
  <dimension ref="A1:I3"/>
  <sheetViews>
    <sheetView zoomScaleSheetLayoutView="100" workbookViewId="0">
      <selection activeCell="B3" sqref="B3:J3"/>
    </sheetView>
  </sheetViews>
  <sheetFormatPr defaultColWidth="8.4140625" defaultRowHeight="12.5" x14ac:dyDescent="0.25"/>
  <cols>
    <col min="1" max="16384" width="8.4140625" style="1"/>
  </cols>
  <sheetData>
    <row r="1" spans="1:9" ht="14.5" x14ac:dyDescent="0.4">
      <c r="A1" s="8" t="s">
        <v>9</v>
      </c>
      <c r="B1" s="4" t="s">
        <v>8</v>
      </c>
      <c r="C1" s="7" t="s">
        <v>7</v>
      </c>
      <c r="D1" s="4" t="s">
        <v>6</v>
      </c>
      <c r="E1" s="5" t="s">
        <v>4</v>
      </c>
      <c r="F1" s="6" t="s">
        <v>5</v>
      </c>
      <c r="G1" s="4" t="s">
        <v>3</v>
      </c>
      <c r="H1" s="4" t="s">
        <v>2</v>
      </c>
      <c r="I1" s="4" t="s">
        <v>1</v>
      </c>
    </row>
    <row r="2" spans="1:9" ht="13" x14ac:dyDescent="0.25">
      <c r="A2" s="37" t="s">
        <v>73</v>
      </c>
      <c r="B2" s="36">
        <v>60</v>
      </c>
      <c r="C2" s="36">
        <v>65</v>
      </c>
      <c r="D2" s="36">
        <v>68</v>
      </c>
      <c r="E2" s="36">
        <v>65</v>
      </c>
      <c r="F2" s="36">
        <v>60</v>
      </c>
      <c r="G2" s="36">
        <v>65</v>
      </c>
      <c r="H2" s="36">
        <v>65</v>
      </c>
      <c r="I2" s="36">
        <v>55</v>
      </c>
    </row>
    <row r="3" spans="1:9" ht="13" x14ac:dyDescent="0.25">
      <c r="A3" s="3" t="s">
        <v>93</v>
      </c>
      <c r="B3" s="44">
        <v>49</v>
      </c>
      <c r="C3" s="44">
        <v>53.333333333333329</v>
      </c>
      <c r="D3" s="44">
        <v>60</v>
      </c>
      <c r="E3" s="44">
        <v>80</v>
      </c>
      <c r="F3" s="44">
        <v>94</v>
      </c>
      <c r="G3" s="44">
        <v>70</v>
      </c>
      <c r="H3" s="44">
        <v>85</v>
      </c>
      <c r="I3" s="44">
        <v>80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F2993-8932-45FF-BAE5-4E1957694353}">
  <sheetPr>
    <tabColor theme="7" tint="-0.249977111117893"/>
  </sheetPr>
  <dimension ref="A1:K58"/>
  <sheetViews>
    <sheetView workbookViewId="0">
      <pane xSplit="1" ySplit="3" topLeftCell="B31" activePane="bottomRight" state="frozen"/>
      <selection activeCell="B3" sqref="B3:J3"/>
      <selection pane="topRight" activeCell="B3" sqref="B3:J3"/>
      <selection pane="bottomLeft" activeCell="B3" sqref="B3:J3"/>
      <selection pane="bottomRight" activeCell="C3" sqref="C3:J3"/>
    </sheetView>
  </sheetViews>
  <sheetFormatPr defaultRowHeight="14" x14ac:dyDescent="0.3"/>
  <cols>
    <col min="4" max="4" width="17.9140625" customWidth="1"/>
    <col min="5" max="5" width="10.9140625" bestFit="1" customWidth="1"/>
    <col min="6" max="6" width="12.9140625" bestFit="1" customWidth="1"/>
  </cols>
  <sheetData>
    <row r="1" spans="1:10" x14ac:dyDescent="0.3">
      <c r="B1" t="s">
        <v>70</v>
      </c>
    </row>
    <row r="2" spans="1:10" ht="15" x14ac:dyDescent="0.4">
      <c r="B2" s="39" t="s">
        <v>78</v>
      </c>
      <c r="C2" s="4" t="s">
        <v>8</v>
      </c>
      <c r="D2" s="40" t="s">
        <v>7</v>
      </c>
      <c r="E2" s="41" t="s">
        <v>6</v>
      </c>
      <c r="F2" s="6" t="s">
        <v>4</v>
      </c>
      <c r="G2" s="6" t="s">
        <v>5</v>
      </c>
      <c r="H2" s="4" t="s">
        <v>3</v>
      </c>
      <c r="I2" s="4" t="s">
        <v>2</v>
      </c>
      <c r="J2" s="4" t="s">
        <v>1</v>
      </c>
    </row>
    <row r="3" spans="1:10" x14ac:dyDescent="0.3">
      <c r="B3" s="3" t="s">
        <v>98</v>
      </c>
      <c r="C3" s="45">
        <v>47</v>
      </c>
      <c r="D3" s="38">
        <f>E16</f>
        <v>60.314136125654457</v>
      </c>
      <c r="E3" s="2">
        <f>E22</f>
        <v>61</v>
      </c>
      <c r="F3" s="2">
        <f>E28</f>
        <v>60</v>
      </c>
      <c r="G3" s="2">
        <f>F35</f>
        <v>50</v>
      </c>
      <c r="H3" s="2">
        <f>E41</f>
        <v>25</v>
      </c>
      <c r="I3" s="2">
        <f>K50</f>
        <v>45</v>
      </c>
      <c r="J3" s="2">
        <f>E56</f>
        <v>60</v>
      </c>
    </row>
    <row r="5" spans="1:10" ht="21" customHeight="1" x14ac:dyDescent="0.3">
      <c r="A5" s="61" t="s">
        <v>20</v>
      </c>
      <c r="B5" s="42" t="s">
        <v>19</v>
      </c>
      <c r="C5" s="42"/>
    </row>
    <row r="6" spans="1:10" x14ac:dyDescent="0.3">
      <c r="A6" s="61"/>
      <c r="B6" s="54" t="s">
        <v>10</v>
      </c>
      <c r="C6" s="54" t="s">
        <v>53</v>
      </c>
      <c r="D6" s="54" t="s">
        <v>12</v>
      </c>
      <c r="E6" s="56" t="s">
        <v>55</v>
      </c>
      <c r="F6" s="30" t="s">
        <v>79</v>
      </c>
      <c r="G6" s="30"/>
      <c r="H6" s="30"/>
    </row>
    <row r="7" spans="1:10" x14ac:dyDescent="0.3">
      <c r="A7" s="61"/>
      <c r="B7" s="54"/>
      <c r="C7" s="54"/>
      <c r="D7" s="54"/>
      <c r="E7" s="57"/>
      <c r="F7" s="25" t="s">
        <v>59</v>
      </c>
      <c r="G7" s="26" t="s">
        <v>57</v>
      </c>
      <c r="H7" s="26" t="s">
        <v>58</v>
      </c>
    </row>
    <row r="8" spans="1:10" x14ac:dyDescent="0.3">
      <c r="A8" s="61"/>
      <c r="B8" s="52" t="s">
        <v>14</v>
      </c>
      <c r="C8" s="17">
        <v>133</v>
      </c>
      <c r="D8" s="58" t="s">
        <v>95</v>
      </c>
      <c r="E8" s="55">
        <f>MIN(C8:C10)</f>
        <v>77</v>
      </c>
      <c r="F8" s="53" t="b">
        <f>IF(E8=50,60)</f>
        <v>0</v>
      </c>
      <c r="G8" s="53">
        <f>IF(E8&gt;50,60-(E8-50)/2)</f>
        <v>46.5</v>
      </c>
      <c r="H8" s="53" t="b">
        <f>IF(E8&lt;50,60+(50-E8)*2)</f>
        <v>0</v>
      </c>
    </row>
    <row r="9" spans="1:10" x14ac:dyDescent="0.3">
      <c r="A9" s="61"/>
      <c r="B9" s="52" t="s">
        <v>15</v>
      </c>
      <c r="C9" s="17">
        <v>141</v>
      </c>
      <c r="D9" s="59"/>
      <c r="E9" s="55"/>
      <c r="F9" s="53"/>
      <c r="G9" s="53"/>
      <c r="H9" s="53"/>
    </row>
    <row r="10" spans="1:10" x14ac:dyDescent="0.3">
      <c r="A10" s="61"/>
      <c r="B10" s="52" t="s">
        <v>16</v>
      </c>
      <c r="C10" s="17">
        <v>77</v>
      </c>
      <c r="D10" s="60"/>
      <c r="E10" s="55"/>
      <c r="F10" s="53"/>
      <c r="G10" s="53"/>
      <c r="H10" s="53"/>
    </row>
    <row r="11" spans="1:10" ht="14.5" x14ac:dyDescent="0.3">
      <c r="A11" s="61"/>
      <c r="B11" s="13" t="s">
        <v>17</v>
      </c>
    </row>
    <row r="12" spans="1:10" ht="28.5" customHeight="1" x14ac:dyDescent="0.3">
      <c r="A12" s="61"/>
      <c r="B12" s="63" t="s">
        <v>18</v>
      </c>
      <c r="C12" s="63"/>
      <c r="D12" s="63"/>
      <c r="E12" s="63"/>
      <c r="F12" s="63"/>
    </row>
    <row r="13" spans="1:10" ht="28.5" customHeight="1" x14ac:dyDescent="0.3">
      <c r="A13" s="61"/>
      <c r="B13" s="51"/>
      <c r="C13" s="51"/>
      <c r="D13" s="51"/>
      <c r="E13" s="51"/>
      <c r="F13" s="51"/>
    </row>
    <row r="14" spans="1:10" ht="14.5" thickBot="1" x14ac:dyDescent="0.35">
      <c r="A14" s="61"/>
      <c r="B14" s="43" t="s">
        <v>21</v>
      </c>
      <c r="C14" s="42"/>
    </row>
    <row r="15" spans="1:10" ht="14.5" thickBot="1" x14ac:dyDescent="0.35">
      <c r="A15" s="61"/>
      <c r="B15" s="9" t="s">
        <v>11</v>
      </c>
      <c r="C15" s="10" t="s">
        <v>22</v>
      </c>
      <c r="D15" s="10" t="s">
        <v>12</v>
      </c>
      <c r="E15" s="27" t="s">
        <v>13</v>
      </c>
    </row>
    <row r="16" spans="1:10" ht="15" thickBot="1" x14ac:dyDescent="0.35">
      <c r="A16" s="61"/>
      <c r="B16" s="18">
        <v>5</v>
      </c>
      <c r="C16" s="19">
        <v>129</v>
      </c>
      <c r="D16" s="20"/>
      <c r="E16" s="21">
        <f>160/(160+(160-C16))/5*360</f>
        <v>60.314136125654457</v>
      </c>
    </row>
    <row r="17" spans="1:6" ht="14.5" x14ac:dyDescent="0.3">
      <c r="A17" s="61"/>
      <c r="B17" s="13" t="s">
        <v>23</v>
      </c>
    </row>
    <row r="18" spans="1:6" ht="33" customHeight="1" x14ac:dyDescent="0.3">
      <c r="A18" s="61"/>
      <c r="B18" s="63" t="s">
        <v>24</v>
      </c>
      <c r="C18" s="63"/>
      <c r="D18" s="63"/>
      <c r="E18" s="63"/>
      <c r="F18" s="63"/>
    </row>
    <row r="19" spans="1:6" ht="33" customHeight="1" x14ac:dyDescent="0.3">
      <c r="A19" s="61"/>
      <c r="B19" s="51"/>
      <c r="C19" s="51"/>
      <c r="D19" s="51"/>
      <c r="E19" s="51"/>
      <c r="F19" s="51"/>
    </row>
    <row r="20" spans="1:6" ht="14.5" thickBot="1" x14ac:dyDescent="0.35">
      <c r="A20" s="61"/>
      <c r="B20" s="42" t="s">
        <v>25</v>
      </c>
      <c r="C20" s="42"/>
    </row>
    <row r="21" spans="1:6" ht="14.5" thickBot="1" x14ac:dyDescent="0.35">
      <c r="A21" s="61"/>
      <c r="B21" s="9" t="s">
        <v>11</v>
      </c>
      <c r="C21" s="10" t="s">
        <v>26</v>
      </c>
      <c r="D21" s="10" t="s">
        <v>12</v>
      </c>
      <c r="E21" s="11" t="s">
        <v>13</v>
      </c>
    </row>
    <row r="22" spans="1:6" ht="28.5" thickBot="1" x14ac:dyDescent="0.35">
      <c r="A22" s="61"/>
      <c r="B22" s="18">
        <v>150</v>
      </c>
      <c r="C22" s="19">
        <v>41</v>
      </c>
      <c r="D22" s="20" t="s">
        <v>96</v>
      </c>
      <c r="E22" s="22">
        <f>C22+20</f>
        <v>61</v>
      </c>
    </row>
    <row r="23" spans="1:6" ht="19.5" customHeight="1" x14ac:dyDescent="0.3">
      <c r="A23" s="61"/>
      <c r="B23" s="71" t="s">
        <v>27</v>
      </c>
      <c r="C23" s="71"/>
      <c r="D23" s="71"/>
      <c r="E23" s="71"/>
    </row>
    <row r="24" spans="1:6" ht="48.5" customHeight="1" x14ac:dyDescent="0.3">
      <c r="A24" s="61"/>
      <c r="B24" s="72" t="s">
        <v>28</v>
      </c>
      <c r="C24" s="72"/>
      <c r="D24" s="72"/>
      <c r="E24" s="72"/>
    </row>
    <row r="25" spans="1:6" x14ac:dyDescent="0.3">
      <c r="A25" s="61"/>
    </row>
    <row r="26" spans="1:6" ht="14.5" thickBot="1" x14ac:dyDescent="0.35">
      <c r="A26" s="61"/>
      <c r="B26" s="42" t="s">
        <v>29</v>
      </c>
      <c r="C26" s="42"/>
    </row>
    <row r="27" spans="1:6" ht="28.5" thickBot="1" x14ac:dyDescent="0.35">
      <c r="A27" s="61"/>
      <c r="B27" s="9" t="s">
        <v>53</v>
      </c>
      <c r="C27" s="10" t="s">
        <v>30</v>
      </c>
      <c r="D27" s="10" t="s">
        <v>12</v>
      </c>
      <c r="E27" s="11" t="s">
        <v>13</v>
      </c>
    </row>
    <row r="28" spans="1:6" ht="15" thickBot="1" x14ac:dyDescent="0.35">
      <c r="A28" s="61"/>
      <c r="B28" s="18">
        <v>60</v>
      </c>
      <c r="C28" s="19">
        <v>4</v>
      </c>
      <c r="D28" s="20"/>
      <c r="E28" s="22">
        <f>80-C28*5</f>
        <v>60</v>
      </c>
    </row>
    <row r="29" spans="1:6" ht="14.5" x14ac:dyDescent="0.3">
      <c r="A29" s="61"/>
      <c r="B29" s="13" t="s">
        <v>31</v>
      </c>
    </row>
    <row r="30" spans="1:6" ht="14.5" x14ac:dyDescent="0.3">
      <c r="A30" s="61"/>
      <c r="B30" s="13" t="s">
        <v>32</v>
      </c>
    </row>
    <row r="31" spans="1:6" ht="47.5" customHeight="1" x14ac:dyDescent="0.3">
      <c r="A31" s="61"/>
      <c r="B31" s="63" t="s">
        <v>33</v>
      </c>
      <c r="C31" s="63"/>
      <c r="D31" s="63"/>
      <c r="E31" s="63"/>
    </row>
    <row r="32" spans="1:6" x14ac:dyDescent="0.3">
      <c r="A32" s="61"/>
    </row>
    <row r="33" spans="1:6" ht="14.5" thickBot="1" x14ac:dyDescent="0.35">
      <c r="A33" s="61"/>
      <c r="B33" s="42" t="s">
        <v>34</v>
      </c>
      <c r="C33" s="42"/>
    </row>
    <row r="34" spans="1:6" ht="28.5" thickBot="1" x14ac:dyDescent="0.35">
      <c r="A34" s="61"/>
      <c r="B34" s="9" t="s">
        <v>11</v>
      </c>
      <c r="C34" s="10" t="s">
        <v>35</v>
      </c>
      <c r="D34" s="10" t="s">
        <v>36</v>
      </c>
      <c r="E34" s="10" t="s">
        <v>12</v>
      </c>
      <c r="F34" s="11" t="s">
        <v>13</v>
      </c>
    </row>
    <row r="35" spans="1:6" ht="15" thickBot="1" x14ac:dyDescent="0.35">
      <c r="A35" s="61"/>
      <c r="B35" s="18">
        <v>60</v>
      </c>
      <c r="C35" s="19">
        <v>7</v>
      </c>
      <c r="D35" s="19">
        <v>5</v>
      </c>
      <c r="E35" s="20"/>
      <c r="F35" s="50">
        <f>C35*10-D35*10+10*180/B35</f>
        <v>50</v>
      </c>
    </row>
    <row r="36" spans="1:6" ht="30" customHeight="1" x14ac:dyDescent="0.3">
      <c r="A36" s="61"/>
      <c r="B36" s="64" t="s">
        <v>64</v>
      </c>
      <c r="C36" s="64"/>
      <c r="D36" s="64"/>
      <c r="E36" s="64"/>
      <c r="F36" s="64"/>
    </row>
    <row r="37" spans="1:6" ht="32.5" customHeight="1" x14ac:dyDescent="0.3">
      <c r="A37" s="61"/>
      <c r="B37" s="63" t="s">
        <v>37</v>
      </c>
      <c r="C37" s="63"/>
      <c r="D37" s="63"/>
      <c r="E37" s="63"/>
      <c r="F37" s="63"/>
    </row>
    <row r="39" spans="1:6" ht="20" customHeight="1" x14ac:dyDescent="0.3">
      <c r="A39" s="62" t="s">
        <v>38</v>
      </c>
      <c r="B39" s="42" t="s">
        <v>39</v>
      </c>
      <c r="C39" s="42"/>
    </row>
    <row r="40" spans="1:6" x14ac:dyDescent="0.3">
      <c r="A40" s="62"/>
      <c r="B40" s="52" t="s">
        <v>40</v>
      </c>
      <c r="C40" s="52" t="s">
        <v>41</v>
      </c>
      <c r="D40" s="52" t="s">
        <v>12</v>
      </c>
      <c r="E40" s="24" t="s">
        <v>13</v>
      </c>
    </row>
    <row r="41" spans="1:6" ht="28.5" customHeight="1" x14ac:dyDescent="0.3">
      <c r="A41" s="62"/>
      <c r="B41" s="52" t="s">
        <v>42</v>
      </c>
      <c r="C41" s="23">
        <v>6</v>
      </c>
      <c r="D41" s="68" t="s">
        <v>97</v>
      </c>
      <c r="E41" s="65">
        <f>70-SUM(C41:C43)*5+C44</f>
        <v>25</v>
      </c>
    </row>
    <row r="42" spans="1:6" ht="15" x14ac:dyDescent="0.3">
      <c r="A42" s="62"/>
      <c r="B42" s="52" t="s">
        <v>43</v>
      </c>
      <c r="C42" s="23">
        <v>3</v>
      </c>
      <c r="D42" s="69"/>
      <c r="E42" s="66"/>
    </row>
    <row r="43" spans="1:6" ht="14.5" x14ac:dyDescent="0.3">
      <c r="A43" s="62"/>
      <c r="B43" s="52" t="s">
        <v>44</v>
      </c>
      <c r="C43" s="23">
        <v>1</v>
      </c>
      <c r="D43" s="69"/>
      <c r="E43" s="66"/>
    </row>
    <row r="44" spans="1:6" ht="14.5" x14ac:dyDescent="0.3">
      <c r="A44" s="62"/>
      <c r="B44" s="52" t="s">
        <v>67</v>
      </c>
      <c r="C44" s="23">
        <v>5</v>
      </c>
      <c r="D44" s="70"/>
      <c r="E44" s="67"/>
    </row>
    <row r="45" spans="1:6" ht="14.5" x14ac:dyDescent="0.3">
      <c r="A45" s="62"/>
      <c r="B45" s="13" t="s">
        <v>45</v>
      </c>
    </row>
    <row r="46" spans="1:6" ht="75.5" customHeight="1" x14ac:dyDescent="0.3">
      <c r="A46" s="62"/>
      <c r="B46" s="63" t="s">
        <v>46</v>
      </c>
      <c r="C46" s="63"/>
      <c r="D46" s="63"/>
      <c r="E46" s="63"/>
    </row>
    <row r="47" spans="1:6" x14ac:dyDescent="0.3">
      <c r="A47" s="62"/>
    </row>
    <row r="48" spans="1:6" ht="14.5" thickBot="1" x14ac:dyDescent="0.35">
      <c r="A48" s="62"/>
      <c r="B48" s="42" t="s">
        <v>47</v>
      </c>
      <c r="C48" s="42"/>
    </row>
    <row r="49" spans="1:11" ht="15" thickBot="1" x14ac:dyDescent="0.35">
      <c r="A49" s="62"/>
      <c r="B49" s="9" t="s">
        <v>40</v>
      </c>
      <c r="C49" s="14">
        <v>1</v>
      </c>
      <c r="D49" s="14">
        <v>2</v>
      </c>
      <c r="E49" s="14">
        <v>3</v>
      </c>
      <c r="F49" s="14">
        <v>4</v>
      </c>
      <c r="G49" s="14">
        <v>5</v>
      </c>
      <c r="H49" s="14">
        <v>6</v>
      </c>
      <c r="I49" s="14">
        <v>7</v>
      </c>
      <c r="J49" s="14">
        <v>8</v>
      </c>
      <c r="K49" s="27" t="s">
        <v>56</v>
      </c>
    </row>
    <row r="50" spans="1:11" ht="15" thickBot="1" x14ac:dyDescent="0.35">
      <c r="A50" s="62"/>
      <c r="B50" s="12" t="s">
        <v>13</v>
      </c>
      <c r="C50" s="19">
        <v>1</v>
      </c>
      <c r="D50" s="19">
        <v>0</v>
      </c>
      <c r="E50" s="19">
        <v>2</v>
      </c>
      <c r="F50" s="19">
        <v>0</v>
      </c>
      <c r="G50" s="19">
        <v>0</v>
      </c>
      <c r="H50" s="19">
        <v>1</v>
      </c>
      <c r="I50" s="19">
        <v>1</v>
      </c>
      <c r="J50" s="19">
        <v>1</v>
      </c>
      <c r="K50" s="22">
        <f>SUM(C50:G50)*5+SUM(H50:J50)*10</f>
        <v>45</v>
      </c>
    </row>
    <row r="51" spans="1:11" ht="33" customHeight="1" x14ac:dyDescent="0.3">
      <c r="A51" s="62"/>
      <c r="B51" s="64" t="s">
        <v>68</v>
      </c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30" customHeight="1" x14ac:dyDescent="0.3">
      <c r="A52" s="62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3">
      <c r="A53" s="62"/>
    </row>
    <row r="54" spans="1:11" ht="14.5" thickBot="1" x14ac:dyDescent="0.35">
      <c r="A54" s="62"/>
      <c r="B54" s="42" t="s">
        <v>48</v>
      </c>
      <c r="C54" s="42"/>
    </row>
    <row r="55" spans="1:11" ht="14.5" thickBot="1" x14ac:dyDescent="0.35">
      <c r="A55" s="62"/>
      <c r="B55" s="9" t="s">
        <v>49</v>
      </c>
      <c r="C55" s="10" t="s">
        <v>50</v>
      </c>
      <c r="D55" s="10" t="s">
        <v>12</v>
      </c>
      <c r="E55" s="11" t="s">
        <v>77</v>
      </c>
    </row>
    <row r="56" spans="1:11" ht="15" thickBot="1" x14ac:dyDescent="0.35">
      <c r="A56" s="62"/>
      <c r="B56" s="28">
        <v>6</v>
      </c>
      <c r="C56" s="29">
        <v>3</v>
      </c>
      <c r="D56" s="29"/>
      <c r="E56" s="22">
        <f>B56*5+C56*10</f>
        <v>60</v>
      </c>
    </row>
    <row r="57" spans="1:11" ht="14.5" x14ac:dyDescent="0.3">
      <c r="A57" s="62"/>
      <c r="B57" s="13" t="s">
        <v>51</v>
      </c>
    </row>
    <row r="58" spans="1:11" ht="19" customHeight="1" x14ac:dyDescent="0.3">
      <c r="A58" s="62"/>
      <c r="B58" s="63" t="s">
        <v>52</v>
      </c>
      <c r="C58" s="63"/>
      <c r="D58" s="63"/>
      <c r="E58" s="63"/>
      <c r="F58" s="63"/>
      <c r="G58" s="63"/>
    </row>
  </sheetData>
  <mergeCells count="24">
    <mergeCell ref="A39:A58"/>
    <mergeCell ref="D41:D44"/>
    <mergeCell ref="E41:E44"/>
    <mergeCell ref="B46:E46"/>
    <mergeCell ref="B51:K51"/>
    <mergeCell ref="B52:K52"/>
    <mergeCell ref="B58:G58"/>
    <mergeCell ref="G8:G10"/>
    <mergeCell ref="H8:H10"/>
    <mergeCell ref="B12:F12"/>
    <mergeCell ref="B18:F18"/>
    <mergeCell ref="B37:F37"/>
    <mergeCell ref="B23:E23"/>
    <mergeCell ref="A5:A37"/>
    <mergeCell ref="B6:B7"/>
    <mergeCell ref="C6:C7"/>
    <mergeCell ref="D6:D7"/>
    <mergeCell ref="E6:E7"/>
    <mergeCell ref="D8:D10"/>
    <mergeCell ref="E8:E10"/>
    <mergeCell ref="B24:E24"/>
    <mergeCell ref="B31:E31"/>
    <mergeCell ref="B36:F36"/>
    <mergeCell ref="F8:F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D3FF-4823-4722-A1BA-11136A2F3075}">
  <dimension ref="A1:I3"/>
  <sheetViews>
    <sheetView zoomScaleSheetLayoutView="100" workbookViewId="0">
      <selection activeCell="B3" sqref="B3:F3"/>
    </sheetView>
  </sheetViews>
  <sheetFormatPr defaultColWidth="8.4140625" defaultRowHeight="12.5" x14ac:dyDescent="0.25"/>
  <cols>
    <col min="1" max="16384" width="8.4140625" style="1"/>
  </cols>
  <sheetData>
    <row r="1" spans="1:9" ht="14.5" x14ac:dyDescent="0.4">
      <c r="A1" s="8" t="s">
        <v>9</v>
      </c>
      <c r="B1" s="4" t="s">
        <v>8</v>
      </c>
      <c r="C1" s="7" t="s">
        <v>7</v>
      </c>
      <c r="D1" s="4" t="s">
        <v>6</v>
      </c>
      <c r="E1" s="5" t="s">
        <v>4</v>
      </c>
      <c r="F1" s="6" t="s">
        <v>5</v>
      </c>
      <c r="G1" s="4" t="s">
        <v>3</v>
      </c>
      <c r="H1" s="4" t="s">
        <v>2</v>
      </c>
      <c r="I1" s="4" t="s">
        <v>1</v>
      </c>
    </row>
    <row r="2" spans="1:9" ht="13" x14ac:dyDescent="0.25">
      <c r="A2" s="37" t="s">
        <v>73</v>
      </c>
      <c r="B2" s="36">
        <v>60</v>
      </c>
      <c r="C2" s="36">
        <v>65</v>
      </c>
      <c r="D2" s="36">
        <v>68</v>
      </c>
      <c r="E2" s="36">
        <v>65</v>
      </c>
      <c r="F2" s="36">
        <v>60</v>
      </c>
      <c r="G2" s="36">
        <v>65</v>
      </c>
      <c r="H2" s="36">
        <v>65</v>
      </c>
      <c r="I2" s="36">
        <v>55</v>
      </c>
    </row>
    <row r="3" spans="1:9" ht="13" x14ac:dyDescent="0.25">
      <c r="A3" s="3" t="s">
        <v>99</v>
      </c>
      <c r="B3" s="44">
        <v>47</v>
      </c>
      <c r="C3" s="44">
        <v>60.314136125654457</v>
      </c>
      <c r="D3" s="44">
        <v>61</v>
      </c>
      <c r="E3" s="44">
        <v>60</v>
      </c>
      <c r="F3" s="44">
        <v>50</v>
      </c>
      <c r="G3" s="44">
        <v>25</v>
      </c>
      <c r="H3" s="44">
        <v>45</v>
      </c>
      <c r="I3" s="44">
        <v>60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4270-9AD0-4AC4-BBBB-2BBA85962E5B}">
  <sheetPr>
    <tabColor theme="7" tint="-0.249977111117893"/>
  </sheetPr>
  <dimension ref="A1:K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0" sqref="D50"/>
    </sheetView>
  </sheetViews>
  <sheetFormatPr defaultRowHeight="14" x14ac:dyDescent="0.3"/>
  <cols>
    <col min="4" max="4" width="17.9140625" customWidth="1"/>
    <col min="5" max="6" width="10.9140625" bestFit="1" customWidth="1"/>
  </cols>
  <sheetData>
    <row r="1" spans="1:10" x14ac:dyDescent="0.3">
      <c r="B1" t="s">
        <v>70</v>
      </c>
    </row>
    <row r="2" spans="1:10" ht="15" x14ac:dyDescent="0.4">
      <c r="B2" s="39" t="s">
        <v>78</v>
      </c>
      <c r="C2" s="4" t="s">
        <v>8</v>
      </c>
      <c r="D2" s="40" t="s">
        <v>7</v>
      </c>
      <c r="E2" s="41" t="s">
        <v>6</v>
      </c>
      <c r="F2" s="6" t="s">
        <v>4</v>
      </c>
      <c r="G2" s="6" t="s">
        <v>5</v>
      </c>
      <c r="H2" s="4" t="s">
        <v>3</v>
      </c>
      <c r="I2" s="4" t="s">
        <v>2</v>
      </c>
      <c r="J2" s="4" t="s">
        <v>1</v>
      </c>
    </row>
    <row r="3" spans="1:10" x14ac:dyDescent="0.3">
      <c r="B3" s="3" t="s">
        <v>76</v>
      </c>
      <c r="C3" s="45" t="s">
        <v>80</v>
      </c>
      <c r="D3" s="38">
        <f>E16</f>
        <v>36</v>
      </c>
      <c r="E3" s="2">
        <f>E22</f>
        <v>20</v>
      </c>
      <c r="F3" s="2">
        <f>E28</f>
        <v>80</v>
      </c>
      <c r="G3" s="2" t="e">
        <f>F35</f>
        <v>#DIV/0!</v>
      </c>
      <c r="H3" s="2">
        <f>E41</f>
        <v>70</v>
      </c>
      <c r="I3" s="2">
        <f>K50</f>
        <v>0</v>
      </c>
      <c r="J3" s="2">
        <f>E56</f>
        <v>0</v>
      </c>
    </row>
    <row r="5" spans="1:10" ht="21" customHeight="1" x14ac:dyDescent="0.3">
      <c r="A5" s="61" t="s">
        <v>20</v>
      </c>
      <c r="B5" s="42" t="s">
        <v>19</v>
      </c>
      <c r="C5" s="42"/>
    </row>
    <row r="6" spans="1:10" x14ac:dyDescent="0.3">
      <c r="A6" s="61"/>
      <c r="B6" s="54" t="s">
        <v>10</v>
      </c>
      <c r="C6" s="54" t="s">
        <v>53</v>
      </c>
      <c r="D6" s="54" t="s">
        <v>12</v>
      </c>
      <c r="E6" s="56" t="s">
        <v>55</v>
      </c>
      <c r="F6" s="30" t="s">
        <v>79</v>
      </c>
      <c r="G6" s="30"/>
      <c r="H6" s="30"/>
    </row>
    <row r="7" spans="1:10" x14ac:dyDescent="0.3">
      <c r="A7" s="61"/>
      <c r="B7" s="54"/>
      <c r="C7" s="54"/>
      <c r="D7" s="54"/>
      <c r="E7" s="57"/>
      <c r="F7" s="25" t="s">
        <v>59</v>
      </c>
      <c r="G7" s="26" t="s">
        <v>57</v>
      </c>
      <c r="H7" s="26" t="s">
        <v>58</v>
      </c>
    </row>
    <row r="8" spans="1:10" x14ac:dyDescent="0.3">
      <c r="A8" s="61"/>
      <c r="B8" s="16" t="s">
        <v>14</v>
      </c>
      <c r="C8" s="17"/>
      <c r="D8" s="58"/>
      <c r="E8" s="55">
        <f>MIN(C8:C10)</f>
        <v>0</v>
      </c>
      <c r="F8" s="53" t="b">
        <f>IF(E8=50,60)</f>
        <v>0</v>
      </c>
      <c r="G8" s="53" t="b">
        <f>IF(E8&gt;50,60-(E8-50)/2)</f>
        <v>0</v>
      </c>
      <c r="H8" s="53">
        <f>IF(E8&lt;50,60+(50-E8)*2)</f>
        <v>160</v>
      </c>
    </row>
    <row r="9" spans="1:10" x14ac:dyDescent="0.3">
      <c r="A9" s="61"/>
      <c r="B9" s="16" t="s">
        <v>15</v>
      </c>
      <c r="C9" s="17"/>
      <c r="D9" s="59"/>
      <c r="E9" s="55"/>
      <c r="F9" s="53"/>
      <c r="G9" s="53"/>
      <c r="H9" s="53"/>
    </row>
    <row r="10" spans="1:10" x14ac:dyDescent="0.3">
      <c r="A10" s="61"/>
      <c r="B10" s="16" t="s">
        <v>16</v>
      </c>
      <c r="C10" s="17"/>
      <c r="D10" s="60"/>
      <c r="E10" s="55"/>
      <c r="F10" s="53"/>
      <c r="G10" s="53"/>
      <c r="H10" s="53"/>
    </row>
    <row r="11" spans="1:10" ht="14.5" x14ac:dyDescent="0.3">
      <c r="A11" s="61"/>
      <c r="B11" s="13" t="s">
        <v>17</v>
      </c>
    </row>
    <row r="12" spans="1:10" ht="28.5" customHeight="1" x14ac:dyDescent="0.3">
      <c r="A12" s="61"/>
      <c r="B12" s="63" t="s">
        <v>18</v>
      </c>
      <c r="C12" s="63"/>
      <c r="D12" s="63"/>
      <c r="E12" s="63"/>
      <c r="F12" s="63"/>
    </row>
    <row r="13" spans="1:10" ht="28.5" customHeight="1" x14ac:dyDescent="0.3">
      <c r="A13" s="61"/>
      <c r="B13" s="15"/>
      <c r="C13" s="15"/>
      <c r="D13" s="15"/>
      <c r="E13" s="15"/>
      <c r="F13" s="15"/>
    </row>
    <row r="14" spans="1:10" ht="14.5" thickBot="1" x14ac:dyDescent="0.35">
      <c r="A14" s="61"/>
      <c r="B14" s="43" t="s">
        <v>21</v>
      </c>
      <c r="C14" s="42"/>
    </row>
    <row r="15" spans="1:10" ht="14.5" thickBot="1" x14ac:dyDescent="0.35">
      <c r="A15" s="61"/>
      <c r="B15" s="9" t="s">
        <v>11</v>
      </c>
      <c r="C15" s="10" t="s">
        <v>22</v>
      </c>
      <c r="D15" s="10" t="s">
        <v>12</v>
      </c>
      <c r="E15" s="27" t="s">
        <v>13</v>
      </c>
    </row>
    <row r="16" spans="1:10" ht="15" thickBot="1" x14ac:dyDescent="0.35">
      <c r="A16" s="61"/>
      <c r="B16" s="18"/>
      <c r="C16" s="19"/>
      <c r="D16" s="20"/>
      <c r="E16" s="21">
        <f>160/(160+(160-C16))/5*360</f>
        <v>36</v>
      </c>
    </row>
    <row r="17" spans="1:6" ht="14.5" x14ac:dyDescent="0.3">
      <c r="A17" s="61"/>
      <c r="B17" s="13" t="s">
        <v>23</v>
      </c>
    </row>
    <row r="18" spans="1:6" ht="33" customHeight="1" x14ac:dyDescent="0.3">
      <c r="A18" s="61"/>
      <c r="B18" s="63" t="s">
        <v>24</v>
      </c>
      <c r="C18" s="63"/>
      <c r="D18" s="63"/>
      <c r="E18" s="63"/>
      <c r="F18" s="63"/>
    </row>
    <row r="19" spans="1:6" ht="33" customHeight="1" x14ac:dyDescent="0.3">
      <c r="A19" s="61"/>
      <c r="B19" s="15"/>
      <c r="C19" s="15"/>
      <c r="D19" s="15"/>
      <c r="E19" s="15"/>
      <c r="F19" s="15"/>
    </row>
    <row r="20" spans="1:6" ht="14.5" thickBot="1" x14ac:dyDescent="0.35">
      <c r="A20" s="61"/>
      <c r="B20" s="42" t="s">
        <v>25</v>
      </c>
      <c r="C20" s="42"/>
    </row>
    <row r="21" spans="1:6" ht="14.5" thickBot="1" x14ac:dyDescent="0.35">
      <c r="A21" s="61"/>
      <c r="B21" s="9" t="s">
        <v>11</v>
      </c>
      <c r="C21" s="10" t="s">
        <v>26</v>
      </c>
      <c r="D21" s="10" t="s">
        <v>12</v>
      </c>
      <c r="E21" s="11" t="s">
        <v>13</v>
      </c>
    </row>
    <row r="22" spans="1:6" ht="15" thickBot="1" x14ac:dyDescent="0.35">
      <c r="A22" s="61"/>
      <c r="B22" s="18"/>
      <c r="C22" s="19"/>
      <c r="D22" s="20"/>
      <c r="E22" s="22">
        <f>C22+20</f>
        <v>20</v>
      </c>
    </row>
    <row r="23" spans="1:6" ht="19.5" customHeight="1" x14ac:dyDescent="0.3">
      <c r="A23" s="61"/>
      <c r="B23" s="71" t="s">
        <v>27</v>
      </c>
      <c r="C23" s="71"/>
      <c r="D23" s="71"/>
      <c r="E23" s="71"/>
    </row>
    <row r="24" spans="1:6" ht="48.5" customHeight="1" x14ac:dyDescent="0.3">
      <c r="A24" s="61"/>
      <c r="B24" s="72" t="s">
        <v>28</v>
      </c>
      <c r="C24" s="72"/>
      <c r="D24" s="72"/>
      <c r="E24" s="72"/>
    </row>
    <row r="25" spans="1:6" x14ac:dyDescent="0.3">
      <c r="A25" s="61"/>
    </row>
    <row r="26" spans="1:6" ht="14.5" thickBot="1" x14ac:dyDescent="0.35">
      <c r="A26" s="61"/>
      <c r="B26" s="42" t="s">
        <v>29</v>
      </c>
      <c r="C26" s="42"/>
    </row>
    <row r="27" spans="1:6" ht="28.5" thickBot="1" x14ac:dyDescent="0.35">
      <c r="A27" s="61"/>
      <c r="B27" s="9" t="s">
        <v>53</v>
      </c>
      <c r="C27" s="10" t="s">
        <v>30</v>
      </c>
      <c r="D27" s="10" t="s">
        <v>12</v>
      </c>
      <c r="E27" s="11" t="s">
        <v>13</v>
      </c>
    </row>
    <row r="28" spans="1:6" ht="15" thickBot="1" x14ac:dyDescent="0.35">
      <c r="A28" s="61"/>
      <c r="B28" s="18"/>
      <c r="C28" s="19"/>
      <c r="D28" s="20"/>
      <c r="E28" s="22">
        <f>80-C28*5</f>
        <v>80</v>
      </c>
    </row>
    <row r="29" spans="1:6" ht="14.5" x14ac:dyDescent="0.3">
      <c r="A29" s="61"/>
      <c r="B29" s="13" t="s">
        <v>31</v>
      </c>
    </row>
    <row r="30" spans="1:6" ht="14.5" x14ac:dyDescent="0.3">
      <c r="A30" s="61"/>
      <c r="B30" s="13" t="s">
        <v>32</v>
      </c>
    </row>
    <row r="31" spans="1:6" ht="47.5" customHeight="1" x14ac:dyDescent="0.3">
      <c r="A31" s="61"/>
      <c r="B31" s="63" t="s">
        <v>33</v>
      </c>
      <c r="C31" s="63"/>
      <c r="D31" s="63"/>
      <c r="E31" s="63"/>
    </row>
    <row r="32" spans="1:6" x14ac:dyDescent="0.3">
      <c r="A32" s="61"/>
    </row>
    <row r="33" spans="1:6" ht="14.5" thickBot="1" x14ac:dyDescent="0.35">
      <c r="A33" s="61"/>
      <c r="B33" s="42" t="s">
        <v>34</v>
      </c>
      <c r="C33" s="42"/>
    </row>
    <row r="34" spans="1:6" ht="28.5" thickBot="1" x14ac:dyDescent="0.35">
      <c r="A34" s="61"/>
      <c r="B34" s="9" t="s">
        <v>11</v>
      </c>
      <c r="C34" s="10" t="s">
        <v>35</v>
      </c>
      <c r="D34" s="10" t="s">
        <v>36</v>
      </c>
      <c r="E34" s="10" t="s">
        <v>12</v>
      </c>
      <c r="F34" s="11" t="s">
        <v>13</v>
      </c>
    </row>
    <row r="35" spans="1:6" ht="15" thickBot="1" x14ac:dyDescent="0.35">
      <c r="A35" s="61"/>
      <c r="B35" s="18"/>
      <c r="C35" s="19"/>
      <c r="D35" s="19"/>
      <c r="E35" s="20"/>
      <c r="F35" s="22" t="e">
        <f>C35*10-D35*10+10*180/B35</f>
        <v>#DIV/0!</v>
      </c>
    </row>
    <row r="36" spans="1:6" ht="30" customHeight="1" x14ac:dyDescent="0.3">
      <c r="A36" s="61"/>
      <c r="B36" s="64" t="s">
        <v>64</v>
      </c>
      <c r="C36" s="64"/>
      <c r="D36" s="64"/>
      <c r="E36" s="64"/>
      <c r="F36" s="64"/>
    </row>
    <row r="37" spans="1:6" ht="32.5" customHeight="1" x14ac:dyDescent="0.3">
      <c r="A37" s="61"/>
      <c r="B37" s="63" t="s">
        <v>37</v>
      </c>
      <c r="C37" s="63"/>
      <c r="D37" s="63"/>
      <c r="E37" s="63"/>
      <c r="F37" s="63"/>
    </row>
    <row r="39" spans="1:6" ht="20" customHeight="1" x14ac:dyDescent="0.3">
      <c r="A39" s="62" t="s">
        <v>38</v>
      </c>
      <c r="B39" s="42" t="s">
        <v>39</v>
      </c>
      <c r="C39" s="42"/>
    </row>
    <row r="40" spans="1:6" x14ac:dyDescent="0.3">
      <c r="A40" s="62"/>
      <c r="B40" s="16" t="s">
        <v>40</v>
      </c>
      <c r="C40" s="16" t="s">
        <v>41</v>
      </c>
      <c r="D40" s="16" t="s">
        <v>12</v>
      </c>
      <c r="E40" s="24" t="s">
        <v>13</v>
      </c>
    </row>
    <row r="41" spans="1:6" ht="28.5" customHeight="1" x14ac:dyDescent="0.3">
      <c r="A41" s="62"/>
      <c r="B41" s="16" t="s">
        <v>42</v>
      </c>
      <c r="C41" s="23"/>
      <c r="D41" s="68"/>
      <c r="E41" s="65">
        <f>70-SUM(C41:C43)*5+C44</f>
        <v>70</v>
      </c>
    </row>
    <row r="42" spans="1:6" ht="15" x14ac:dyDescent="0.3">
      <c r="A42" s="62"/>
      <c r="B42" s="16" t="s">
        <v>43</v>
      </c>
      <c r="C42" s="23"/>
      <c r="D42" s="69"/>
      <c r="E42" s="66"/>
    </row>
    <row r="43" spans="1:6" ht="14.5" x14ac:dyDescent="0.3">
      <c r="A43" s="62"/>
      <c r="B43" s="16" t="s">
        <v>44</v>
      </c>
      <c r="C43" s="23"/>
      <c r="D43" s="69"/>
      <c r="E43" s="66"/>
    </row>
    <row r="44" spans="1:6" ht="14.5" x14ac:dyDescent="0.3">
      <c r="A44" s="62"/>
      <c r="B44" s="16" t="s">
        <v>67</v>
      </c>
      <c r="C44" s="23"/>
      <c r="D44" s="70"/>
      <c r="E44" s="67"/>
    </row>
    <row r="45" spans="1:6" ht="14.5" x14ac:dyDescent="0.3">
      <c r="A45" s="62"/>
      <c r="B45" s="13" t="s">
        <v>45</v>
      </c>
    </row>
    <row r="46" spans="1:6" ht="75.5" customHeight="1" x14ac:dyDescent="0.3">
      <c r="A46" s="62"/>
      <c r="B46" s="63" t="s">
        <v>46</v>
      </c>
      <c r="C46" s="63"/>
      <c r="D46" s="63"/>
      <c r="E46" s="63"/>
    </row>
    <row r="47" spans="1:6" x14ac:dyDescent="0.3">
      <c r="A47" s="62"/>
    </row>
    <row r="48" spans="1:6" ht="14.5" thickBot="1" x14ac:dyDescent="0.35">
      <c r="A48" s="62"/>
      <c r="B48" s="42" t="s">
        <v>47</v>
      </c>
      <c r="C48" s="42"/>
    </row>
    <row r="49" spans="1:11" ht="15" thickBot="1" x14ac:dyDescent="0.35">
      <c r="A49" s="62"/>
      <c r="B49" s="9" t="s">
        <v>40</v>
      </c>
      <c r="C49" s="14">
        <v>1</v>
      </c>
      <c r="D49" s="14">
        <v>2</v>
      </c>
      <c r="E49" s="14">
        <v>3</v>
      </c>
      <c r="F49" s="14">
        <v>4</v>
      </c>
      <c r="G49" s="14">
        <v>5</v>
      </c>
      <c r="H49" s="14">
        <v>6</v>
      </c>
      <c r="I49" s="14">
        <v>7</v>
      </c>
      <c r="J49" s="14">
        <v>8</v>
      </c>
      <c r="K49" s="27" t="s">
        <v>56</v>
      </c>
    </row>
    <row r="50" spans="1:11" ht="15" thickBot="1" x14ac:dyDescent="0.35">
      <c r="A50" s="62"/>
      <c r="B50" s="12" t="s">
        <v>13</v>
      </c>
      <c r="C50" s="19"/>
      <c r="D50" s="19"/>
      <c r="E50" s="19"/>
      <c r="F50" s="19"/>
      <c r="G50" s="19"/>
      <c r="H50" s="19"/>
      <c r="I50" s="19"/>
      <c r="J50" s="19"/>
      <c r="K50" s="22">
        <f>SUM(C50:G50)*5+SUM(H50:J50)*10</f>
        <v>0</v>
      </c>
    </row>
    <row r="51" spans="1:11" ht="33" customHeight="1" x14ac:dyDescent="0.3">
      <c r="A51" s="62"/>
      <c r="B51" s="64" t="s">
        <v>68</v>
      </c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30" customHeight="1" x14ac:dyDescent="0.3">
      <c r="A52" s="62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3">
      <c r="A53" s="62"/>
    </row>
    <row r="54" spans="1:11" ht="14.5" thickBot="1" x14ac:dyDescent="0.35">
      <c r="A54" s="62"/>
      <c r="B54" s="42" t="s">
        <v>48</v>
      </c>
      <c r="C54" s="42"/>
    </row>
    <row r="55" spans="1:11" ht="14.5" thickBot="1" x14ac:dyDescent="0.35">
      <c r="A55" s="62"/>
      <c r="B55" s="9" t="s">
        <v>49</v>
      </c>
      <c r="C55" s="10" t="s">
        <v>50</v>
      </c>
      <c r="D55" s="10" t="s">
        <v>12</v>
      </c>
      <c r="E55" s="11" t="s">
        <v>77</v>
      </c>
    </row>
    <row r="56" spans="1:11" ht="15" thickBot="1" x14ac:dyDescent="0.35">
      <c r="A56" s="62"/>
      <c r="B56" s="28"/>
      <c r="C56" s="29"/>
      <c r="D56" s="29"/>
      <c r="E56" s="22">
        <f>B56*5+C56*10</f>
        <v>0</v>
      </c>
    </row>
    <row r="57" spans="1:11" ht="14.5" x14ac:dyDescent="0.3">
      <c r="A57" s="62"/>
      <c r="B57" s="13" t="s">
        <v>51</v>
      </c>
    </row>
    <row r="58" spans="1:11" ht="19" customHeight="1" x14ac:dyDescent="0.3">
      <c r="A58" s="62"/>
      <c r="B58" s="63" t="s">
        <v>52</v>
      </c>
      <c r="C58" s="63"/>
      <c r="D58" s="63"/>
      <c r="E58" s="63"/>
      <c r="F58" s="63"/>
      <c r="G58" s="63"/>
    </row>
  </sheetData>
  <mergeCells count="24">
    <mergeCell ref="A5:A37"/>
    <mergeCell ref="A39:A58"/>
    <mergeCell ref="B58:G58"/>
    <mergeCell ref="G8:G10"/>
    <mergeCell ref="B36:F36"/>
    <mergeCell ref="B37:F37"/>
    <mergeCell ref="B46:E46"/>
    <mergeCell ref="B51:K51"/>
    <mergeCell ref="B52:K52"/>
    <mergeCell ref="E41:E44"/>
    <mergeCell ref="D41:D44"/>
    <mergeCell ref="B12:F12"/>
    <mergeCell ref="B18:F18"/>
    <mergeCell ref="B23:E23"/>
    <mergeCell ref="B24:E24"/>
    <mergeCell ref="B31:E31"/>
    <mergeCell ref="H8:H10"/>
    <mergeCell ref="F8:F10"/>
    <mergeCell ref="B6:B7"/>
    <mergeCell ref="C6:C7"/>
    <mergeCell ref="D6:D7"/>
    <mergeCell ref="E8:E10"/>
    <mergeCell ref="E6:E7"/>
    <mergeCell ref="D8:D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0CFC-FBC4-44CA-944F-FEC6C50F09B6}">
  <dimension ref="A1:K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0" sqref="K50"/>
    </sheetView>
  </sheetViews>
  <sheetFormatPr defaultRowHeight="14" x14ac:dyDescent="0.3"/>
  <cols>
    <col min="4" max="4" width="17.9140625" customWidth="1"/>
    <col min="5" max="6" width="10.9140625" bestFit="1" customWidth="1"/>
  </cols>
  <sheetData>
    <row r="1" spans="1:10" x14ac:dyDescent="0.3">
      <c r="B1" t="s">
        <v>70</v>
      </c>
    </row>
    <row r="2" spans="1:10" ht="15" x14ac:dyDescent="0.4">
      <c r="B2" s="39" t="s">
        <v>78</v>
      </c>
      <c r="C2" s="4" t="s">
        <v>8</v>
      </c>
      <c r="D2" s="40" t="s">
        <v>7</v>
      </c>
      <c r="E2" s="41" t="s">
        <v>6</v>
      </c>
      <c r="F2" s="6" t="s">
        <v>4</v>
      </c>
      <c r="G2" s="6" t="s">
        <v>5</v>
      </c>
      <c r="H2" s="4" t="s">
        <v>3</v>
      </c>
      <c r="I2" s="4" t="s">
        <v>2</v>
      </c>
      <c r="J2" s="4" t="s">
        <v>1</v>
      </c>
    </row>
    <row r="3" spans="1:10" x14ac:dyDescent="0.3">
      <c r="B3" s="3" t="s">
        <v>76</v>
      </c>
      <c r="C3" s="38">
        <f>G8</f>
        <v>36.5</v>
      </c>
      <c r="D3" s="38">
        <f>E16</f>
        <v>47.407407407407412</v>
      </c>
      <c r="E3" s="2">
        <f>E22</f>
        <v>45</v>
      </c>
      <c r="F3" s="2">
        <f>E28</f>
        <v>55</v>
      </c>
      <c r="G3" s="2">
        <f>F35</f>
        <v>25</v>
      </c>
      <c r="H3" s="2">
        <f>E41</f>
        <v>-18</v>
      </c>
      <c r="I3" s="2">
        <f>K50</f>
        <v>25</v>
      </c>
      <c r="J3" s="2">
        <f>E56</f>
        <v>40</v>
      </c>
    </row>
    <row r="5" spans="1:10" ht="21" customHeight="1" x14ac:dyDescent="0.3">
      <c r="A5" s="61" t="s">
        <v>20</v>
      </c>
      <c r="B5" s="42" t="s">
        <v>19</v>
      </c>
      <c r="C5" s="42"/>
    </row>
    <row r="6" spans="1:10" x14ac:dyDescent="0.3">
      <c r="A6" s="61"/>
      <c r="B6" s="54" t="s">
        <v>10</v>
      </c>
      <c r="C6" s="54" t="s">
        <v>53</v>
      </c>
      <c r="D6" s="54" t="s">
        <v>12</v>
      </c>
      <c r="E6" s="56" t="s">
        <v>55</v>
      </c>
      <c r="F6" s="30" t="s">
        <v>79</v>
      </c>
      <c r="G6" s="30"/>
      <c r="H6" s="30"/>
    </row>
    <row r="7" spans="1:10" x14ac:dyDescent="0.3">
      <c r="A7" s="61"/>
      <c r="B7" s="54"/>
      <c r="C7" s="54"/>
      <c r="D7" s="54"/>
      <c r="E7" s="57"/>
      <c r="F7" s="25" t="s">
        <v>59</v>
      </c>
      <c r="G7" s="26" t="s">
        <v>57</v>
      </c>
      <c r="H7" s="26" t="s">
        <v>58</v>
      </c>
    </row>
    <row r="8" spans="1:10" ht="42" x14ac:dyDescent="0.3">
      <c r="A8" s="61"/>
      <c r="B8" s="16" t="s">
        <v>14</v>
      </c>
      <c r="C8" s="17">
        <v>97</v>
      </c>
      <c r="D8" s="17" t="s">
        <v>54</v>
      </c>
      <c r="E8" s="55">
        <f>MIN(C8:C10)</f>
        <v>97</v>
      </c>
      <c r="F8" s="53" t="b">
        <f>IF(E8=50,60)</f>
        <v>0</v>
      </c>
      <c r="G8" s="53">
        <f>IF(E8&gt;50,60-(E8-50)/2)</f>
        <v>36.5</v>
      </c>
      <c r="H8" s="53" t="b">
        <f>IF(E8&lt;50,60+(50-E8)*2)</f>
        <v>0</v>
      </c>
    </row>
    <row r="9" spans="1:10" x14ac:dyDescent="0.3">
      <c r="A9" s="61"/>
      <c r="B9" s="16" t="s">
        <v>15</v>
      </c>
      <c r="C9" s="17">
        <v>108</v>
      </c>
      <c r="D9" s="17"/>
      <c r="E9" s="55"/>
      <c r="F9" s="53"/>
      <c r="G9" s="53"/>
      <c r="H9" s="53"/>
    </row>
    <row r="10" spans="1:10" x14ac:dyDescent="0.3">
      <c r="A10" s="61"/>
      <c r="B10" s="16" t="s">
        <v>16</v>
      </c>
      <c r="C10" s="17">
        <v>142</v>
      </c>
      <c r="D10" s="17"/>
      <c r="E10" s="55"/>
      <c r="F10" s="53"/>
      <c r="G10" s="53"/>
      <c r="H10" s="53"/>
    </row>
    <row r="11" spans="1:10" ht="14.5" x14ac:dyDescent="0.3">
      <c r="A11" s="61"/>
      <c r="B11" s="13" t="s">
        <v>17</v>
      </c>
    </row>
    <row r="12" spans="1:10" ht="28.5" customHeight="1" x14ac:dyDescent="0.3">
      <c r="A12" s="61"/>
      <c r="B12" s="63" t="s">
        <v>18</v>
      </c>
      <c r="C12" s="63"/>
      <c r="D12" s="63"/>
      <c r="E12" s="63"/>
      <c r="F12" s="63"/>
    </row>
    <row r="13" spans="1:10" ht="28.5" customHeight="1" x14ac:dyDescent="0.3">
      <c r="A13" s="61"/>
      <c r="B13" s="15"/>
      <c r="C13" s="15"/>
      <c r="D13" s="15"/>
      <c r="E13" s="15"/>
      <c r="F13" s="15"/>
    </row>
    <row r="14" spans="1:10" ht="14.5" thickBot="1" x14ac:dyDescent="0.35">
      <c r="A14" s="61"/>
      <c r="B14" s="43" t="s">
        <v>21</v>
      </c>
      <c r="C14" s="42"/>
    </row>
    <row r="15" spans="1:10" ht="14.5" thickBot="1" x14ac:dyDescent="0.35">
      <c r="A15" s="61"/>
      <c r="B15" s="9" t="s">
        <v>11</v>
      </c>
      <c r="C15" s="10" t="s">
        <v>22</v>
      </c>
      <c r="D15" s="10" t="s">
        <v>12</v>
      </c>
      <c r="E15" s="27" t="s">
        <v>13</v>
      </c>
    </row>
    <row r="16" spans="1:10" ht="42.5" thickBot="1" x14ac:dyDescent="0.35">
      <c r="A16" s="61"/>
      <c r="B16" s="18" t="s">
        <v>60</v>
      </c>
      <c r="C16" s="19">
        <v>77</v>
      </c>
      <c r="D16" s="20" t="s">
        <v>61</v>
      </c>
      <c r="E16" s="21">
        <f>160/(160+(160-C16))/5*360</f>
        <v>47.407407407407412</v>
      </c>
    </row>
    <row r="17" spans="1:6" ht="14.5" x14ac:dyDescent="0.3">
      <c r="A17" s="61"/>
      <c r="B17" s="13" t="s">
        <v>23</v>
      </c>
    </row>
    <row r="18" spans="1:6" ht="33" customHeight="1" x14ac:dyDescent="0.3">
      <c r="A18" s="61"/>
      <c r="B18" s="63" t="s">
        <v>24</v>
      </c>
      <c r="C18" s="63"/>
      <c r="D18" s="63"/>
      <c r="E18" s="63"/>
      <c r="F18" s="63"/>
    </row>
    <row r="19" spans="1:6" ht="33" customHeight="1" x14ac:dyDescent="0.3">
      <c r="A19" s="61"/>
      <c r="B19" s="15"/>
      <c r="C19" s="15"/>
      <c r="D19" s="15"/>
      <c r="E19" s="15"/>
      <c r="F19" s="15"/>
    </row>
    <row r="20" spans="1:6" ht="14.5" thickBot="1" x14ac:dyDescent="0.35">
      <c r="A20" s="61"/>
      <c r="B20" s="42" t="s">
        <v>25</v>
      </c>
      <c r="C20" s="42"/>
    </row>
    <row r="21" spans="1:6" ht="14.5" thickBot="1" x14ac:dyDescent="0.35">
      <c r="A21" s="61"/>
      <c r="B21" s="9" t="s">
        <v>11</v>
      </c>
      <c r="C21" s="10" t="s">
        <v>26</v>
      </c>
      <c r="D21" s="10" t="s">
        <v>12</v>
      </c>
      <c r="E21" s="11" t="s">
        <v>13</v>
      </c>
    </row>
    <row r="22" spans="1:6" ht="15" thickBot="1" x14ac:dyDescent="0.35">
      <c r="A22" s="61"/>
      <c r="B22" s="18">
        <v>150</v>
      </c>
      <c r="C22" s="19">
        <v>25</v>
      </c>
      <c r="D22" s="20" t="s">
        <v>62</v>
      </c>
      <c r="E22" s="22">
        <f>C22+20</f>
        <v>45</v>
      </c>
    </row>
    <row r="23" spans="1:6" ht="19.5" customHeight="1" x14ac:dyDescent="0.3">
      <c r="A23" s="61"/>
      <c r="B23" s="71" t="s">
        <v>27</v>
      </c>
      <c r="C23" s="71"/>
      <c r="D23" s="71"/>
      <c r="E23" s="71"/>
    </row>
    <row r="24" spans="1:6" ht="48.5" customHeight="1" x14ac:dyDescent="0.3">
      <c r="A24" s="61"/>
      <c r="B24" s="72" t="s">
        <v>28</v>
      </c>
      <c r="C24" s="72"/>
      <c r="D24" s="72"/>
      <c r="E24" s="72"/>
    </row>
    <row r="25" spans="1:6" x14ac:dyDescent="0.3">
      <c r="A25" s="61"/>
    </row>
    <row r="26" spans="1:6" ht="14.5" thickBot="1" x14ac:dyDescent="0.35">
      <c r="A26" s="61"/>
      <c r="B26" s="42" t="s">
        <v>29</v>
      </c>
      <c r="C26" s="42"/>
    </row>
    <row r="27" spans="1:6" ht="28.5" thickBot="1" x14ac:dyDescent="0.35">
      <c r="A27" s="61"/>
      <c r="B27" s="9" t="s">
        <v>53</v>
      </c>
      <c r="C27" s="10" t="s">
        <v>30</v>
      </c>
      <c r="D27" s="10" t="s">
        <v>12</v>
      </c>
      <c r="E27" s="11" t="s">
        <v>13</v>
      </c>
    </row>
    <row r="28" spans="1:6" ht="28.5" thickBot="1" x14ac:dyDescent="0.35">
      <c r="A28" s="61"/>
      <c r="B28" s="18">
        <v>61</v>
      </c>
      <c r="C28" s="19">
        <v>5</v>
      </c>
      <c r="D28" s="20" t="s">
        <v>63</v>
      </c>
      <c r="E28" s="22">
        <f>80-C28*5</f>
        <v>55</v>
      </c>
    </row>
    <row r="29" spans="1:6" ht="14.5" x14ac:dyDescent="0.3">
      <c r="A29" s="61"/>
      <c r="B29" s="13" t="s">
        <v>31</v>
      </c>
    </row>
    <row r="30" spans="1:6" ht="14.5" x14ac:dyDescent="0.3">
      <c r="A30" s="61"/>
      <c r="B30" s="13" t="s">
        <v>32</v>
      </c>
    </row>
    <row r="31" spans="1:6" ht="47.5" customHeight="1" x14ac:dyDescent="0.3">
      <c r="A31" s="61"/>
      <c r="B31" s="63" t="s">
        <v>33</v>
      </c>
      <c r="C31" s="63"/>
      <c r="D31" s="63"/>
      <c r="E31" s="63"/>
    </row>
    <row r="32" spans="1:6" x14ac:dyDescent="0.3">
      <c r="A32" s="61"/>
    </row>
    <row r="33" spans="1:6" ht="14.5" thickBot="1" x14ac:dyDescent="0.35">
      <c r="A33" s="61"/>
      <c r="B33" s="42" t="s">
        <v>34</v>
      </c>
      <c r="C33" s="42"/>
    </row>
    <row r="34" spans="1:6" ht="28.5" thickBot="1" x14ac:dyDescent="0.35">
      <c r="A34" s="61"/>
      <c r="B34" s="9" t="s">
        <v>53</v>
      </c>
      <c r="C34" s="10" t="s">
        <v>35</v>
      </c>
      <c r="D34" s="10" t="s">
        <v>36</v>
      </c>
      <c r="E34" s="10" t="s">
        <v>12</v>
      </c>
      <c r="F34" s="11" t="s">
        <v>13</v>
      </c>
    </row>
    <row r="35" spans="1:6" ht="98.5" thickBot="1" x14ac:dyDescent="0.35">
      <c r="A35" s="61"/>
      <c r="B35" s="18">
        <v>120</v>
      </c>
      <c r="C35" s="19">
        <v>6</v>
      </c>
      <c r="D35" s="19">
        <v>5</v>
      </c>
      <c r="E35" s="20" t="s">
        <v>65</v>
      </c>
      <c r="F35" s="22">
        <f>C35*10-D35*10+10*180/B35</f>
        <v>25</v>
      </c>
    </row>
    <row r="36" spans="1:6" ht="30" customHeight="1" x14ac:dyDescent="0.3">
      <c r="A36" s="61"/>
      <c r="B36" s="64" t="s">
        <v>64</v>
      </c>
      <c r="C36" s="64"/>
      <c r="D36" s="64"/>
      <c r="E36" s="64"/>
      <c r="F36" s="64"/>
    </row>
    <row r="37" spans="1:6" ht="32.5" customHeight="1" x14ac:dyDescent="0.3">
      <c r="A37" s="61"/>
      <c r="B37" s="63" t="s">
        <v>37</v>
      </c>
      <c r="C37" s="63"/>
      <c r="D37" s="63"/>
      <c r="E37" s="63"/>
      <c r="F37" s="63"/>
    </row>
    <row r="39" spans="1:6" ht="20" customHeight="1" x14ac:dyDescent="0.3">
      <c r="A39" s="62" t="s">
        <v>38</v>
      </c>
      <c r="B39" s="42" t="s">
        <v>39</v>
      </c>
      <c r="C39" s="42"/>
    </row>
    <row r="40" spans="1:6" x14ac:dyDescent="0.3">
      <c r="A40" s="62"/>
      <c r="B40" s="16" t="s">
        <v>40</v>
      </c>
      <c r="C40" s="16" t="s">
        <v>41</v>
      </c>
      <c r="D40" s="16" t="s">
        <v>12</v>
      </c>
      <c r="E40" s="24" t="s">
        <v>13</v>
      </c>
    </row>
    <row r="41" spans="1:6" ht="28.5" customHeight="1" x14ac:dyDescent="0.3">
      <c r="A41" s="62"/>
      <c r="B41" s="16" t="s">
        <v>42</v>
      </c>
      <c r="C41" s="23">
        <v>9</v>
      </c>
      <c r="D41" s="68" t="s">
        <v>66</v>
      </c>
      <c r="E41" s="65">
        <f>70-SUM(C41:C43)*5+C44</f>
        <v>-18</v>
      </c>
    </row>
    <row r="42" spans="1:6" ht="15" x14ac:dyDescent="0.3">
      <c r="A42" s="62"/>
      <c r="B42" s="16" t="s">
        <v>43</v>
      </c>
      <c r="C42" s="23">
        <v>5</v>
      </c>
      <c r="D42" s="69"/>
      <c r="E42" s="66"/>
    </row>
    <row r="43" spans="1:6" ht="14.5" x14ac:dyDescent="0.3">
      <c r="A43" s="62"/>
      <c r="B43" s="16" t="s">
        <v>44</v>
      </c>
      <c r="C43" s="23">
        <v>4</v>
      </c>
      <c r="D43" s="69"/>
      <c r="E43" s="66"/>
    </row>
    <row r="44" spans="1:6" ht="14.5" x14ac:dyDescent="0.3">
      <c r="A44" s="62"/>
      <c r="B44" s="16" t="s">
        <v>67</v>
      </c>
      <c r="C44" s="23">
        <v>2</v>
      </c>
      <c r="D44" s="70"/>
      <c r="E44" s="67"/>
    </row>
    <row r="45" spans="1:6" ht="14.5" x14ac:dyDescent="0.3">
      <c r="A45" s="62"/>
      <c r="B45" s="13" t="s">
        <v>45</v>
      </c>
    </row>
    <row r="46" spans="1:6" ht="75.5" customHeight="1" x14ac:dyDescent="0.3">
      <c r="A46" s="62"/>
      <c r="B46" s="63" t="s">
        <v>46</v>
      </c>
      <c r="C46" s="63"/>
      <c r="D46" s="63"/>
      <c r="E46" s="63"/>
    </row>
    <row r="47" spans="1:6" x14ac:dyDescent="0.3">
      <c r="A47" s="62"/>
    </row>
    <row r="48" spans="1:6" ht="14.5" thickBot="1" x14ac:dyDescent="0.35">
      <c r="A48" s="62"/>
      <c r="B48" s="42" t="s">
        <v>47</v>
      </c>
      <c r="C48" s="42"/>
    </row>
    <row r="49" spans="1:11" ht="15" thickBot="1" x14ac:dyDescent="0.35">
      <c r="A49" s="62"/>
      <c r="B49" s="9" t="s">
        <v>40</v>
      </c>
      <c r="C49" s="14">
        <v>1</v>
      </c>
      <c r="D49" s="14">
        <v>2</v>
      </c>
      <c r="E49" s="14">
        <v>3</v>
      </c>
      <c r="F49" s="14">
        <v>4</v>
      </c>
      <c r="G49" s="14">
        <v>5</v>
      </c>
      <c r="H49" s="14">
        <v>6</v>
      </c>
      <c r="I49" s="14">
        <v>7</v>
      </c>
      <c r="J49" s="14">
        <v>8</v>
      </c>
      <c r="K49" s="27" t="s">
        <v>56</v>
      </c>
    </row>
    <row r="50" spans="1:11" ht="15" thickBot="1" x14ac:dyDescent="0.35">
      <c r="A50" s="62"/>
      <c r="B50" s="12" t="s">
        <v>13</v>
      </c>
      <c r="C50" s="19">
        <v>5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2">
        <f>SUM(C50:G50)*5+SUM(H50:J50)*10</f>
        <v>25</v>
      </c>
    </row>
    <row r="51" spans="1:11" ht="33" customHeight="1" x14ac:dyDescent="0.3">
      <c r="A51" s="62"/>
      <c r="B51" s="64" t="s">
        <v>68</v>
      </c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30" customHeight="1" x14ac:dyDescent="0.3">
      <c r="A52" s="62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3">
      <c r="A53" s="62"/>
    </row>
    <row r="54" spans="1:11" ht="14.5" thickBot="1" x14ac:dyDescent="0.35">
      <c r="A54" s="62"/>
      <c r="B54" s="42" t="s">
        <v>48</v>
      </c>
      <c r="C54" s="42"/>
    </row>
    <row r="55" spans="1:11" ht="14.5" thickBot="1" x14ac:dyDescent="0.35">
      <c r="A55" s="62"/>
      <c r="B55" s="9" t="s">
        <v>49</v>
      </c>
      <c r="C55" s="10" t="s">
        <v>50</v>
      </c>
      <c r="D55" s="10" t="s">
        <v>12</v>
      </c>
      <c r="E55" s="11" t="s">
        <v>77</v>
      </c>
    </row>
    <row r="56" spans="1:11" ht="15" thickBot="1" x14ac:dyDescent="0.35">
      <c r="A56" s="62"/>
      <c r="B56" s="28">
        <v>4</v>
      </c>
      <c r="C56" s="29">
        <v>2</v>
      </c>
      <c r="D56" s="29"/>
      <c r="E56" s="22">
        <f>B56*5+C56*10</f>
        <v>40</v>
      </c>
    </row>
    <row r="57" spans="1:11" ht="14.5" x14ac:dyDescent="0.3">
      <c r="A57" s="62"/>
      <c r="B57" s="13" t="s">
        <v>51</v>
      </c>
    </row>
    <row r="58" spans="1:11" ht="19" customHeight="1" x14ac:dyDescent="0.3">
      <c r="A58" s="62"/>
      <c r="B58" s="63" t="s">
        <v>52</v>
      </c>
      <c r="C58" s="63"/>
      <c r="D58" s="63"/>
      <c r="E58" s="63"/>
      <c r="F58" s="63"/>
      <c r="G58" s="63"/>
    </row>
  </sheetData>
  <mergeCells count="23">
    <mergeCell ref="G8:G10"/>
    <mergeCell ref="H8:H10"/>
    <mergeCell ref="B12:F12"/>
    <mergeCell ref="B18:F18"/>
    <mergeCell ref="A39:A58"/>
    <mergeCell ref="D41:D44"/>
    <mergeCell ref="E41:E44"/>
    <mergeCell ref="B46:E46"/>
    <mergeCell ref="B51:K51"/>
    <mergeCell ref="B52:K52"/>
    <mergeCell ref="B58:G58"/>
    <mergeCell ref="B23:E23"/>
    <mergeCell ref="A5:A37"/>
    <mergeCell ref="B6:B7"/>
    <mergeCell ref="C6:C7"/>
    <mergeCell ref="D6:D7"/>
    <mergeCell ref="B37:F37"/>
    <mergeCell ref="F8:F10"/>
    <mergeCell ref="E6:E7"/>
    <mergeCell ref="E8:E10"/>
    <mergeCell ref="B24:E24"/>
    <mergeCell ref="B31:E31"/>
    <mergeCell ref="B36:F3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9935-AF37-435D-91A5-4092B540240D}">
  <dimension ref="A1:I3"/>
  <sheetViews>
    <sheetView zoomScaleSheetLayoutView="100" workbookViewId="0">
      <selection activeCell="F18" sqref="F18"/>
    </sheetView>
  </sheetViews>
  <sheetFormatPr defaultColWidth="8.4140625" defaultRowHeight="12.5" x14ac:dyDescent="0.25"/>
  <cols>
    <col min="1" max="16384" width="8.4140625" style="1"/>
  </cols>
  <sheetData>
    <row r="1" spans="1:9" ht="14.5" x14ac:dyDescent="0.4">
      <c r="A1" s="8" t="s">
        <v>9</v>
      </c>
      <c r="B1" s="4" t="s">
        <v>8</v>
      </c>
      <c r="C1" s="7" t="s">
        <v>7</v>
      </c>
      <c r="D1" s="4" t="s">
        <v>6</v>
      </c>
      <c r="E1" s="5" t="s">
        <v>4</v>
      </c>
      <c r="F1" s="6" t="s">
        <v>5</v>
      </c>
      <c r="G1" s="4" t="s">
        <v>3</v>
      </c>
      <c r="H1" s="4" t="s">
        <v>2</v>
      </c>
      <c r="I1" s="4" t="s">
        <v>1</v>
      </c>
    </row>
    <row r="2" spans="1:9" ht="13" x14ac:dyDescent="0.25">
      <c r="A2" s="37" t="s">
        <v>72</v>
      </c>
      <c r="B2" s="36">
        <v>40</v>
      </c>
      <c r="C2" s="36">
        <v>55</v>
      </c>
      <c r="D2" s="36">
        <v>40</v>
      </c>
      <c r="E2" s="36">
        <v>40</v>
      </c>
      <c r="F2" s="36">
        <v>55</v>
      </c>
      <c r="G2" s="36">
        <v>50</v>
      </c>
      <c r="H2" s="36">
        <v>55</v>
      </c>
      <c r="I2" s="36">
        <v>40</v>
      </c>
    </row>
    <row r="3" spans="1:9" ht="13" x14ac:dyDescent="0.25">
      <c r="A3" s="3" t="s">
        <v>76</v>
      </c>
      <c r="B3" s="44">
        <v>36.5</v>
      </c>
      <c r="C3" s="44">
        <v>47.407407407407412</v>
      </c>
      <c r="D3" s="44">
        <v>45</v>
      </c>
      <c r="E3" s="44">
        <v>55</v>
      </c>
      <c r="F3" s="44">
        <v>25</v>
      </c>
      <c r="G3" s="44">
        <v>-18</v>
      </c>
      <c r="H3" s="44">
        <v>5</v>
      </c>
      <c r="I3" s="44">
        <v>40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9562-AF52-4707-87DC-CAE0E38392CE}">
  <sheetPr>
    <tabColor theme="7" tint="-0.249977111117893"/>
  </sheetPr>
  <dimension ref="A1:K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0" sqref="C50"/>
    </sheetView>
  </sheetViews>
  <sheetFormatPr defaultRowHeight="14" x14ac:dyDescent="0.3"/>
  <cols>
    <col min="4" max="4" width="17.9140625" customWidth="1"/>
    <col min="5" max="6" width="10.9140625" bestFit="1" customWidth="1"/>
  </cols>
  <sheetData>
    <row r="1" spans="1:10" x14ac:dyDescent="0.3">
      <c r="B1" t="s">
        <v>70</v>
      </c>
    </row>
    <row r="2" spans="1:10" ht="15" x14ac:dyDescent="0.4">
      <c r="B2" s="39" t="s">
        <v>78</v>
      </c>
      <c r="C2" s="4" t="s">
        <v>8</v>
      </c>
      <c r="D2" s="40" t="s">
        <v>7</v>
      </c>
      <c r="E2" s="41" t="s">
        <v>6</v>
      </c>
      <c r="F2" s="6" t="s">
        <v>4</v>
      </c>
      <c r="G2" s="6" t="s">
        <v>5</v>
      </c>
      <c r="H2" s="4" t="s">
        <v>3</v>
      </c>
      <c r="I2" s="4" t="s">
        <v>2</v>
      </c>
      <c r="J2" s="4" t="s">
        <v>1</v>
      </c>
    </row>
    <row r="3" spans="1:10" x14ac:dyDescent="0.3">
      <c r="B3" s="3" t="s">
        <v>82</v>
      </c>
      <c r="C3" s="45">
        <v>51</v>
      </c>
      <c r="D3" s="38">
        <f>E16</f>
        <v>65.084745762711862</v>
      </c>
      <c r="E3" s="2">
        <f>E22</f>
        <v>75</v>
      </c>
      <c r="F3" s="2">
        <f>E28</f>
        <v>55</v>
      </c>
      <c r="G3" s="2">
        <f>F35</f>
        <v>62.5</v>
      </c>
      <c r="H3" s="2">
        <f>E41</f>
        <v>27.5</v>
      </c>
      <c r="I3" s="2">
        <f>K50</f>
        <v>65</v>
      </c>
      <c r="J3" s="2">
        <f>E56</f>
        <v>60</v>
      </c>
    </row>
    <row r="5" spans="1:10" ht="21" customHeight="1" x14ac:dyDescent="0.3">
      <c r="A5" s="61" t="s">
        <v>20</v>
      </c>
      <c r="B5" s="42" t="s">
        <v>19</v>
      </c>
      <c r="C5" s="42"/>
    </row>
    <row r="6" spans="1:10" x14ac:dyDescent="0.3">
      <c r="A6" s="61"/>
      <c r="B6" s="54" t="s">
        <v>10</v>
      </c>
      <c r="C6" s="54" t="s">
        <v>53</v>
      </c>
      <c r="D6" s="54" t="s">
        <v>12</v>
      </c>
      <c r="E6" s="56" t="s">
        <v>55</v>
      </c>
      <c r="F6" s="30" t="s">
        <v>79</v>
      </c>
      <c r="G6" s="30"/>
      <c r="H6" s="30"/>
    </row>
    <row r="7" spans="1:10" x14ac:dyDescent="0.3">
      <c r="A7" s="61"/>
      <c r="B7" s="54"/>
      <c r="C7" s="54"/>
      <c r="D7" s="54"/>
      <c r="E7" s="57"/>
      <c r="F7" s="25" t="s">
        <v>59</v>
      </c>
      <c r="G7" s="26" t="s">
        <v>57</v>
      </c>
      <c r="H7" s="26" t="s">
        <v>58</v>
      </c>
    </row>
    <row r="8" spans="1:10" ht="18.5" customHeight="1" x14ac:dyDescent="0.3">
      <c r="A8" s="61"/>
      <c r="B8" s="47" t="s">
        <v>14</v>
      </c>
      <c r="C8" s="17">
        <v>89</v>
      </c>
      <c r="D8" s="58" t="s">
        <v>54</v>
      </c>
      <c r="E8" s="55">
        <f>MIN(C8:C10)</f>
        <v>68</v>
      </c>
      <c r="F8" s="53" t="b">
        <f>IF(E8=50,60)</f>
        <v>0</v>
      </c>
      <c r="G8" s="53">
        <f>IF(E8&gt;50,60-(E8-50)/2)</f>
        <v>51</v>
      </c>
      <c r="H8" s="53" t="b">
        <f>IF(E8&lt;50,60+(50-E8)*2)</f>
        <v>0</v>
      </c>
    </row>
    <row r="9" spans="1:10" x14ac:dyDescent="0.3">
      <c r="A9" s="61"/>
      <c r="B9" s="47" t="s">
        <v>15</v>
      </c>
      <c r="C9" s="17">
        <v>85</v>
      </c>
      <c r="D9" s="59"/>
      <c r="E9" s="55"/>
      <c r="F9" s="53"/>
      <c r="G9" s="53"/>
      <c r="H9" s="53"/>
    </row>
    <row r="10" spans="1:10" x14ac:dyDescent="0.3">
      <c r="A10" s="61"/>
      <c r="B10" s="47" t="s">
        <v>16</v>
      </c>
      <c r="C10" s="17">
        <v>68</v>
      </c>
      <c r="D10" s="60"/>
      <c r="E10" s="55"/>
      <c r="F10" s="53"/>
      <c r="G10" s="53"/>
      <c r="H10" s="53"/>
    </row>
    <row r="11" spans="1:10" ht="14.5" x14ac:dyDescent="0.3">
      <c r="A11" s="61"/>
      <c r="B11" s="13" t="s">
        <v>17</v>
      </c>
    </row>
    <row r="12" spans="1:10" ht="28.5" customHeight="1" x14ac:dyDescent="0.3">
      <c r="A12" s="61"/>
      <c r="B12" s="63" t="s">
        <v>18</v>
      </c>
      <c r="C12" s="63"/>
      <c r="D12" s="63"/>
      <c r="E12" s="63"/>
      <c r="F12" s="63"/>
    </row>
    <row r="13" spans="1:10" ht="28.5" customHeight="1" x14ac:dyDescent="0.3">
      <c r="A13" s="61"/>
      <c r="B13" s="46"/>
      <c r="C13" s="46"/>
      <c r="D13" s="46"/>
      <c r="E13" s="46"/>
      <c r="F13" s="46"/>
    </row>
    <row r="14" spans="1:10" ht="14.5" thickBot="1" x14ac:dyDescent="0.35">
      <c r="A14" s="61"/>
      <c r="B14" s="43" t="s">
        <v>21</v>
      </c>
      <c r="C14" s="42"/>
    </row>
    <row r="15" spans="1:10" ht="14.5" thickBot="1" x14ac:dyDescent="0.35">
      <c r="A15" s="61"/>
      <c r="B15" s="9" t="s">
        <v>11</v>
      </c>
      <c r="C15" s="10" t="s">
        <v>22</v>
      </c>
      <c r="D15" s="10" t="s">
        <v>12</v>
      </c>
      <c r="E15" s="27" t="s">
        <v>13</v>
      </c>
    </row>
    <row r="16" spans="1:10" ht="28.5" thickBot="1" x14ac:dyDescent="0.35">
      <c r="A16" s="61"/>
      <c r="B16" s="18" t="s">
        <v>60</v>
      </c>
      <c r="C16" s="19">
        <v>143</v>
      </c>
      <c r="D16" s="20" t="s">
        <v>81</v>
      </c>
      <c r="E16" s="21">
        <f>160/(160+(160-C16))/5*360</f>
        <v>65.084745762711862</v>
      </c>
    </row>
    <row r="17" spans="1:6" ht="14.5" x14ac:dyDescent="0.3">
      <c r="A17" s="61"/>
      <c r="B17" s="13" t="s">
        <v>23</v>
      </c>
    </row>
    <row r="18" spans="1:6" ht="33" customHeight="1" x14ac:dyDescent="0.3">
      <c r="A18" s="61"/>
      <c r="B18" s="63" t="s">
        <v>24</v>
      </c>
      <c r="C18" s="63"/>
      <c r="D18" s="63"/>
      <c r="E18" s="63"/>
      <c r="F18" s="63"/>
    </row>
    <row r="19" spans="1:6" ht="33" customHeight="1" x14ac:dyDescent="0.3">
      <c r="A19" s="61"/>
      <c r="B19" s="46"/>
      <c r="C19" s="46"/>
      <c r="D19" s="46"/>
      <c r="E19" s="46"/>
      <c r="F19" s="46"/>
    </row>
    <row r="20" spans="1:6" ht="14.5" thickBot="1" x14ac:dyDescent="0.35">
      <c r="A20" s="61"/>
      <c r="B20" s="42" t="s">
        <v>25</v>
      </c>
      <c r="C20" s="42"/>
    </row>
    <row r="21" spans="1:6" ht="14.5" thickBot="1" x14ac:dyDescent="0.35">
      <c r="A21" s="61"/>
      <c r="B21" s="9" t="s">
        <v>11</v>
      </c>
      <c r="C21" s="10" t="s">
        <v>26</v>
      </c>
      <c r="D21" s="10" t="s">
        <v>12</v>
      </c>
      <c r="E21" s="11" t="s">
        <v>13</v>
      </c>
    </row>
    <row r="22" spans="1:6" ht="15" thickBot="1" x14ac:dyDescent="0.35">
      <c r="A22" s="61"/>
      <c r="B22" s="18">
        <v>150</v>
      </c>
      <c r="C22" s="19">
        <v>55</v>
      </c>
      <c r="D22" s="20" t="s">
        <v>83</v>
      </c>
      <c r="E22" s="22">
        <f>C22+20</f>
        <v>75</v>
      </c>
    </row>
    <row r="23" spans="1:6" ht="19.5" customHeight="1" x14ac:dyDescent="0.3">
      <c r="A23" s="61"/>
      <c r="B23" s="71" t="s">
        <v>27</v>
      </c>
      <c r="C23" s="71"/>
      <c r="D23" s="71"/>
      <c r="E23" s="71"/>
    </row>
    <row r="24" spans="1:6" ht="48.5" customHeight="1" x14ac:dyDescent="0.3">
      <c r="A24" s="61"/>
      <c r="B24" s="72" t="s">
        <v>28</v>
      </c>
      <c r="C24" s="72"/>
      <c r="D24" s="72"/>
      <c r="E24" s="72"/>
    </row>
    <row r="25" spans="1:6" x14ac:dyDescent="0.3">
      <c r="A25" s="61"/>
    </row>
    <row r="26" spans="1:6" ht="14.5" thickBot="1" x14ac:dyDescent="0.35">
      <c r="A26" s="61"/>
      <c r="B26" s="42" t="s">
        <v>29</v>
      </c>
      <c r="C26" s="42"/>
    </row>
    <row r="27" spans="1:6" ht="28.5" thickBot="1" x14ac:dyDescent="0.35">
      <c r="A27" s="61"/>
      <c r="B27" s="9" t="s">
        <v>53</v>
      </c>
      <c r="C27" s="10" t="s">
        <v>30</v>
      </c>
      <c r="D27" s="10" t="s">
        <v>12</v>
      </c>
      <c r="E27" s="11" t="s">
        <v>13</v>
      </c>
    </row>
    <row r="28" spans="1:6" ht="56.5" thickBot="1" x14ac:dyDescent="0.35">
      <c r="A28" s="61"/>
      <c r="B28" s="18">
        <v>65</v>
      </c>
      <c r="C28" s="19">
        <v>5</v>
      </c>
      <c r="D28" s="20" t="s">
        <v>84</v>
      </c>
      <c r="E28" s="22">
        <f>80-C28*5</f>
        <v>55</v>
      </c>
    </row>
    <row r="29" spans="1:6" ht="14.5" x14ac:dyDescent="0.3">
      <c r="A29" s="61"/>
      <c r="B29" s="13" t="s">
        <v>31</v>
      </c>
    </row>
    <row r="30" spans="1:6" ht="14.5" x14ac:dyDescent="0.3">
      <c r="A30" s="61"/>
      <c r="B30" s="13" t="s">
        <v>32</v>
      </c>
    </row>
    <row r="31" spans="1:6" ht="47.5" customHeight="1" x14ac:dyDescent="0.3">
      <c r="A31" s="61"/>
      <c r="B31" s="63" t="s">
        <v>33</v>
      </c>
      <c r="C31" s="63"/>
      <c r="D31" s="63"/>
      <c r="E31" s="63"/>
    </row>
    <row r="32" spans="1:6" x14ac:dyDescent="0.3">
      <c r="A32" s="61"/>
    </row>
    <row r="33" spans="1:6" ht="14.5" thickBot="1" x14ac:dyDescent="0.35">
      <c r="A33" s="61"/>
      <c r="B33" s="42" t="s">
        <v>34</v>
      </c>
      <c r="C33" s="42"/>
    </row>
    <row r="34" spans="1:6" ht="28.5" thickBot="1" x14ac:dyDescent="0.35">
      <c r="A34" s="61"/>
      <c r="B34" s="9" t="s">
        <v>53</v>
      </c>
      <c r="C34" s="10" t="s">
        <v>35</v>
      </c>
      <c r="D34" s="10" t="s">
        <v>36</v>
      </c>
      <c r="E34" s="10" t="s">
        <v>12</v>
      </c>
      <c r="F34" s="11" t="s">
        <v>13</v>
      </c>
    </row>
    <row r="35" spans="1:6" ht="15" thickBot="1" x14ac:dyDescent="0.35">
      <c r="A35" s="61"/>
      <c r="B35" s="18">
        <v>80</v>
      </c>
      <c r="C35" s="19">
        <v>7</v>
      </c>
      <c r="D35" s="19">
        <v>3</v>
      </c>
      <c r="E35" s="20"/>
      <c r="F35" s="22">
        <f>C35*10-D35*10+10*180/B35</f>
        <v>62.5</v>
      </c>
    </row>
    <row r="36" spans="1:6" ht="30" customHeight="1" x14ac:dyDescent="0.3">
      <c r="A36" s="61"/>
      <c r="B36" s="64" t="s">
        <v>64</v>
      </c>
      <c r="C36" s="64"/>
      <c r="D36" s="64"/>
      <c r="E36" s="64"/>
      <c r="F36" s="64"/>
    </row>
    <row r="37" spans="1:6" ht="32.5" customHeight="1" x14ac:dyDescent="0.3">
      <c r="A37" s="61"/>
      <c r="B37" s="63" t="s">
        <v>37</v>
      </c>
      <c r="C37" s="63"/>
      <c r="D37" s="63"/>
      <c r="E37" s="63"/>
      <c r="F37" s="63"/>
    </row>
    <row r="39" spans="1:6" ht="20" customHeight="1" x14ac:dyDescent="0.3">
      <c r="A39" s="62" t="s">
        <v>38</v>
      </c>
      <c r="B39" s="42" t="s">
        <v>39</v>
      </c>
      <c r="C39" s="42"/>
    </row>
    <row r="40" spans="1:6" x14ac:dyDescent="0.3">
      <c r="A40" s="62"/>
      <c r="B40" s="47" t="s">
        <v>40</v>
      </c>
      <c r="C40" s="47" t="s">
        <v>41</v>
      </c>
      <c r="D40" s="47" t="s">
        <v>12</v>
      </c>
      <c r="E40" s="24" t="s">
        <v>13</v>
      </c>
    </row>
    <row r="41" spans="1:6" ht="28.5" customHeight="1" x14ac:dyDescent="0.3">
      <c r="A41" s="62"/>
      <c r="B41" s="47" t="s">
        <v>42</v>
      </c>
      <c r="C41" s="23">
        <v>3</v>
      </c>
      <c r="D41" s="68" t="s">
        <v>85</v>
      </c>
      <c r="E41" s="65">
        <f>70-SUM(C41:C43)*5+C44</f>
        <v>27.5</v>
      </c>
    </row>
    <row r="42" spans="1:6" ht="15" x14ac:dyDescent="0.3">
      <c r="A42" s="62"/>
      <c r="B42" s="47" t="s">
        <v>43</v>
      </c>
      <c r="C42" s="23">
        <v>2</v>
      </c>
      <c r="D42" s="69"/>
      <c r="E42" s="66"/>
    </row>
    <row r="43" spans="1:6" ht="14.5" x14ac:dyDescent="0.3">
      <c r="A43" s="62"/>
      <c r="B43" s="47" t="s">
        <v>44</v>
      </c>
      <c r="C43" s="23">
        <v>4</v>
      </c>
      <c r="D43" s="69"/>
      <c r="E43" s="66"/>
    </row>
    <row r="44" spans="1:6" ht="14.5" x14ac:dyDescent="0.3">
      <c r="A44" s="62"/>
      <c r="B44" s="47" t="s">
        <v>67</v>
      </c>
      <c r="C44" s="23">
        <v>2.5</v>
      </c>
      <c r="D44" s="70"/>
      <c r="E44" s="67"/>
    </row>
    <row r="45" spans="1:6" ht="14.5" x14ac:dyDescent="0.3">
      <c r="A45" s="62"/>
      <c r="B45" s="13" t="s">
        <v>45</v>
      </c>
    </row>
    <row r="46" spans="1:6" ht="75.5" customHeight="1" x14ac:dyDescent="0.3">
      <c r="A46" s="62"/>
      <c r="B46" s="63" t="s">
        <v>46</v>
      </c>
      <c r="C46" s="63"/>
      <c r="D46" s="63"/>
      <c r="E46" s="63"/>
    </row>
    <row r="47" spans="1:6" x14ac:dyDescent="0.3">
      <c r="A47" s="62"/>
    </row>
    <row r="48" spans="1:6" ht="14.5" thickBot="1" x14ac:dyDescent="0.35">
      <c r="A48" s="62"/>
      <c r="B48" s="42" t="s">
        <v>47</v>
      </c>
      <c r="C48" s="42"/>
    </row>
    <row r="49" spans="1:11" ht="15" thickBot="1" x14ac:dyDescent="0.35">
      <c r="A49" s="62"/>
      <c r="B49" s="9" t="s">
        <v>40</v>
      </c>
      <c r="C49" s="14">
        <v>1</v>
      </c>
      <c r="D49" s="14">
        <v>2</v>
      </c>
      <c r="E49" s="14">
        <v>3</v>
      </c>
      <c r="F49" s="14">
        <v>4</v>
      </c>
      <c r="G49" s="14">
        <v>5</v>
      </c>
      <c r="H49" s="14">
        <v>6</v>
      </c>
      <c r="I49" s="14">
        <v>7</v>
      </c>
      <c r="J49" s="14">
        <v>8</v>
      </c>
      <c r="K49" s="27" t="s">
        <v>56</v>
      </c>
    </row>
    <row r="50" spans="1:11" ht="15" thickBot="1" x14ac:dyDescent="0.35">
      <c r="A50" s="62"/>
      <c r="B50" s="12" t="s">
        <v>13</v>
      </c>
      <c r="C50" s="19">
        <v>1</v>
      </c>
      <c r="D50" s="19">
        <v>1</v>
      </c>
      <c r="E50" s="19">
        <v>1</v>
      </c>
      <c r="F50" s="19"/>
      <c r="G50" s="19">
        <v>2</v>
      </c>
      <c r="H50" s="19">
        <v>1</v>
      </c>
      <c r="I50" s="19">
        <v>1</v>
      </c>
      <c r="J50" s="19">
        <v>2</v>
      </c>
      <c r="K50" s="22">
        <f>SUM(C50:G50)*5+SUM(H50:J50)*10</f>
        <v>65</v>
      </c>
    </row>
    <row r="51" spans="1:11" ht="33" customHeight="1" x14ac:dyDescent="0.3">
      <c r="A51" s="62"/>
      <c r="B51" s="64" t="s">
        <v>68</v>
      </c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30" customHeight="1" x14ac:dyDescent="0.3">
      <c r="A52" s="62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3">
      <c r="A53" s="62"/>
    </row>
    <row r="54" spans="1:11" ht="14.5" thickBot="1" x14ac:dyDescent="0.35">
      <c r="A54" s="62"/>
      <c r="B54" s="42" t="s">
        <v>48</v>
      </c>
      <c r="C54" s="42"/>
    </row>
    <row r="55" spans="1:11" ht="14.5" thickBot="1" x14ac:dyDescent="0.35">
      <c r="A55" s="62"/>
      <c r="B55" s="9" t="s">
        <v>49</v>
      </c>
      <c r="C55" s="10" t="s">
        <v>50</v>
      </c>
      <c r="D55" s="10" t="s">
        <v>12</v>
      </c>
      <c r="E55" s="11" t="s">
        <v>77</v>
      </c>
    </row>
    <row r="56" spans="1:11" ht="15" thickBot="1" x14ac:dyDescent="0.35">
      <c r="A56" s="62"/>
      <c r="B56" s="28">
        <v>8</v>
      </c>
      <c r="C56" s="29">
        <v>2</v>
      </c>
      <c r="D56" s="29"/>
      <c r="E56" s="22">
        <f>B56*5+C56*10</f>
        <v>60</v>
      </c>
    </row>
    <row r="57" spans="1:11" ht="14.5" x14ac:dyDescent="0.3">
      <c r="A57" s="62"/>
      <c r="B57" s="13" t="s">
        <v>51</v>
      </c>
    </row>
    <row r="58" spans="1:11" ht="19" customHeight="1" x14ac:dyDescent="0.3">
      <c r="A58" s="62"/>
      <c r="B58" s="63" t="s">
        <v>52</v>
      </c>
      <c r="C58" s="63"/>
      <c r="D58" s="63"/>
      <c r="E58" s="63"/>
      <c r="F58" s="63"/>
      <c r="G58" s="63"/>
    </row>
  </sheetData>
  <mergeCells count="24">
    <mergeCell ref="G8:G10"/>
    <mergeCell ref="H8:H10"/>
    <mergeCell ref="B12:F12"/>
    <mergeCell ref="B18:F18"/>
    <mergeCell ref="A39:A58"/>
    <mergeCell ref="D41:D44"/>
    <mergeCell ref="E41:E44"/>
    <mergeCell ref="B46:E46"/>
    <mergeCell ref="B51:K51"/>
    <mergeCell ref="B52:K52"/>
    <mergeCell ref="B58:G58"/>
    <mergeCell ref="B23:E23"/>
    <mergeCell ref="D8:D10"/>
    <mergeCell ref="A5:A37"/>
    <mergeCell ref="B6:B7"/>
    <mergeCell ref="C6:C7"/>
    <mergeCell ref="B36:F36"/>
    <mergeCell ref="B37:F37"/>
    <mergeCell ref="F8:F10"/>
    <mergeCell ref="D6:D7"/>
    <mergeCell ref="E6:E7"/>
    <mergeCell ref="E8:E10"/>
    <mergeCell ref="B24:E24"/>
    <mergeCell ref="B31:E3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6384-DC9F-4337-BB7E-D4BAD42B3531}">
  <dimension ref="A1:I3"/>
  <sheetViews>
    <sheetView zoomScaleSheetLayoutView="100" workbookViewId="0">
      <selection activeCell="Q7" sqref="Q7"/>
    </sheetView>
  </sheetViews>
  <sheetFormatPr defaultColWidth="8.4140625" defaultRowHeight="12.5" x14ac:dyDescent="0.25"/>
  <cols>
    <col min="1" max="16384" width="8.4140625" style="1"/>
  </cols>
  <sheetData>
    <row r="1" spans="1:9" ht="14.5" x14ac:dyDescent="0.4">
      <c r="A1" s="8" t="s">
        <v>9</v>
      </c>
      <c r="B1" s="4" t="s">
        <v>8</v>
      </c>
      <c r="C1" s="7" t="s">
        <v>7</v>
      </c>
      <c r="D1" s="4" t="s">
        <v>6</v>
      </c>
      <c r="E1" s="5" t="s">
        <v>4</v>
      </c>
      <c r="F1" s="6" t="s">
        <v>5</v>
      </c>
      <c r="G1" s="4" t="s">
        <v>3</v>
      </c>
      <c r="H1" s="4" t="s">
        <v>2</v>
      </c>
      <c r="I1" s="4" t="s">
        <v>1</v>
      </c>
    </row>
    <row r="2" spans="1:9" ht="13" x14ac:dyDescent="0.25">
      <c r="A2" s="37" t="s">
        <v>73</v>
      </c>
      <c r="B2" s="36">
        <v>60</v>
      </c>
      <c r="C2" s="36">
        <v>65</v>
      </c>
      <c r="D2" s="36">
        <v>68</v>
      </c>
      <c r="E2" s="36">
        <v>65</v>
      </c>
      <c r="F2" s="36">
        <v>60</v>
      </c>
      <c r="G2" s="36">
        <v>65</v>
      </c>
      <c r="H2" s="36">
        <v>65</v>
      </c>
      <c r="I2" s="36">
        <v>55</v>
      </c>
    </row>
    <row r="3" spans="1:9" ht="13" x14ac:dyDescent="0.25">
      <c r="A3" s="3" t="s">
        <v>82</v>
      </c>
      <c r="B3" s="44">
        <v>51</v>
      </c>
      <c r="C3" s="44">
        <v>65.084745762711862</v>
      </c>
      <c r="D3" s="44">
        <v>75</v>
      </c>
      <c r="E3" s="44">
        <v>55</v>
      </c>
      <c r="F3" s="44">
        <v>62.5</v>
      </c>
      <c r="G3" s="44">
        <v>27.5</v>
      </c>
      <c r="H3" s="44">
        <v>65</v>
      </c>
      <c r="I3" s="44">
        <v>60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E47F-306C-4F01-AD1D-E8F89A16708D}">
  <sheetPr>
    <tabColor theme="7" tint="-0.249977111117893"/>
  </sheetPr>
  <dimension ref="A1:K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J3"/>
    </sheetView>
  </sheetViews>
  <sheetFormatPr defaultRowHeight="14" x14ac:dyDescent="0.3"/>
  <cols>
    <col min="4" max="4" width="17.9140625" customWidth="1"/>
    <col min="5" max="5" width="10.9140625" bestFit="1" customWidth="1"/>
    <col min="6" max="6" width="12.9140625" bestFit="1" customWidth="1"/>
  </cols>
  <sheetData>
    <row r="1" spans="1:10" x14ac:dyDescent="0.3">
      <c r="B1" t="s">
        <v>70</v>
      </c>
    </row>
    <row r="2" spans="1:10" ht="15" x14ac:dyDescent="0.4">
      <c r="B2" s="39" t="s">
        <v>78</v>
      </c>
      <c r="C2" s="4" t="s">
        <v>8</v>
      </c>
      <c r="D2" s="40" t="s">
        <v>7</v>
      </c>
      <c r="E2" s="41" t="s">
        <v>6</v>
      </c>
      <c r="F2" s="6" t="s">
        <v>4</v>
      </c>
      <c r="G2" s="6" t="s">
        <v>5</v>
      </c>
      <c r="H2" s="4" t="s">
        <v>3</v>
      </c>
      <c r="I2" s="4" t="s">
        <v>2</v>
      </c>
      <c r="J2" s="4" t="s">
        <v>1</v>
      </c>
    </row>
    <row r="3" spans="1:10" x14ac:dyDescent="0.3">
      <c r="B3" s="3" t="s">
        <v>87</v>
      </c>
      <c r="C3" s="45">
        <v>64</v>
      </c>
      <c r="D3" s="38">
        <f>E16</f>
        <v>56.470588235294116</v>
      </c>
      <c r="E3" s="2">
        <f>E22</f>
        <v>65</v>
      </c>
      <c r="F3" s="2">
        <f>E28</f>
        <v>50</v>
      </c>
      <c r="G3" s="2">
        <f>F35</f>
        <v>37.692307692307693</v>
      </c>
      <c r="H3" s="2">
        <f>E41</f>
        <v>55</v>
      </c>
      <c r="I3" s="2">
        <f>K50</f>
        <v>105</v>
      </c>
      <c r="J3" s="2">
        <f>E56</f>
        <v>60</v>
      </c>
    </row>
    <row r="5" spans="1:10" ht="21" customHeight="1" x14ac:dyDescent="0.3">
      <c r="A5" s="61" t="s">
        <v>20</v>
      </c>
      <c r="B5" s="42" t="s">
        <v>19</v>
      </c>
      <c r="C5" s="42"/>
    </row>
    <row r="6" spans="1:10" x14ac:dyDescent="0.3">
      <c r="A6" s="61"/>
      <c r="B6" s="54" t="s">
        <v>10</v>
      </c>
      <c r="C6" s="54" t="s">
        <v>53</v>
      </c>
      <c r="D6" s="54" t="s">
        <v>12</v>
      </c>
      <c r="E6" s="56" t="s">
        <v>55</v>
      </c>
      <c r="F6" s="30" t="s">
        <v>79</v>
      </c>
      <c r="G6" s="30"/>
      <c r="H6" s="30"/>
    </row>
    <row r="7" spans="1:10" x14ac:dyDescent="0.3">
      <c r="A7" s="61"/>
      <c r="B7" s="54"/>
      <c r="C7" s="54"/>
      <c r="D7" s="54"/>
      <c r="E7" s="57"/>
      <c r="F7" s="25" t="s">
        <v>59</v>
      </c>
      <c r="G7" s="26" t="s">
        <v>57</v>
      </c>
      <c r="H7" s="26" t="s">
        <v>58</v>
      </c>
    </row>
    <row r="8" spans="1:10" x14ac:dyDescent="0.3">
      <c r="A8" s="61"/>
      <c r="B8" s="48" t="s">
        <v>14</v>
      </c>
      <c r="C8" s="17">
        <v>74</v>
      </c>
      <c r="D8" s="58" t="s">
        <v>88</v>
      </c>
      <c r="E8" s="55">
        <f>MIN(C8:C10)</f>
        <v>47.98</v>
      </c>
      <c r="F8" s="53" t="b">
        <f>IF(E8=50,60)</f>
        <v>0</v>
      </c>
      <c r="G8" s="53" t="b">
        <f>IF(E8&gt;50,60-(E8-50)/2)</f>
        <v>0</v>
      </c>
      <c r="H8" s="53">
        <f>IF(E8&lt;50,60+(50-E8)*2)</f>
        <v>64.040000000000006</v>
      </c>
    </row>
    <row r="9" spans="1:10" x14ac:dyDescent="0.3">
      <c r="A9" s="61"/>
      <c r="B9" s="48" t="s">
        <v>15</v>
      </c>
      <c r="C9" s="17">
        <v>47.98</v>
      </c>
      <c r="D9" s="59"/>
      <c r="E9" s="55"/>
      <c r="F9" s="53"/>
      <c r="G9" s="53"/>
      <c r="H9" s="53"/>
    </row>
    <row r="10" spans="1:10" x14ac:dyDescent="0.3">
      <c r="A10" s="61"/>
      <c r="B10" s="48" t="s">
        <v>16</v>
      </c>
      <c r="C10" s="17">
        <v>71</v>
      </c>
      <c r="D10" s="60"/>
      <c r="E10" s="55"/>
      <c r="F10" s="53"/>
      <c r="G10" s="53"/>
      <c r="H10" s="53"/>
    </row>
    <row r="11" spans="1:10" ht="14.5" x14ac:dyDescent="0.3">
      <c r="A11" s="61"/>
      <c r="B11" s="13" t="s">
        <v>17</v>
      </c>
    </row>
    <row r="12" spans="1:10" ht="28.5" customHeight="1" x14ac:dyDescent="0.3">
      <c r="A12" s="61"/>
      <c r="B12" s="63" t="s">
        <v>18</v>
      </c>
      <c r="C12" s="63"/>
      <c r="D12" s="63"/>
      <c r="E12" s="63"/>
      <c r="F12" s="63"/>
    </row>
    <row r="13" spans="1:10" ht="28.5" customHeight="1" x14ac:dyDescent="0.3">
      <c r="A13" s="61"/>
      <c r="B13" s="49"/>
      <c r="C13" s="49"/>
      <c r="D13" s="49"/>
      <c r="E13" s="49"/>
      <c r="F13" s="49"/>
    </row>
    <row r="14" spans="1:10" ht="14.5" thickBot="1" x14ac:dyDescent="0.35">
      <c r="A14" s="61"/>
      <c r="B14" s="43" t="s">
        <v>21</v>
      </c>
      <c r="C14" s="42"/>
    </row>
    <row r="15" spans="1:10" ht="14.5" thickBot="1" x14ac:dyDescent="0.35">
      <c r="A15" s="61"/>
      <c r="B15" s="9" t="s">
        <v>11</v>
      </c>
      <c r="C15" s="10" t="s">
        <v>22</v>
      </c>
      <c r="D15" s="10" t="s">
        <v>12</v>
      </c>
      <c r="E15" s="27" t="s">
        <v>13</v>
      </c>
    </row>
    <row r="16" spans="1:10" ht="70.5" thickBot="1" x14ac:dyDescent="0.35">
      <c r="A16" s="61"/>
      <c r="B16" s="18">
        <v>5</v>
      </c>
      <c r="C16" s="19">
        <v>116</v>
      </c>
      <c r="D16" s="20" t="s">
        <v>89</v>
      </c>
      <c r="E16" s="21">
        <f>160/(160+(160-C16))/5*360</f>
        <v>56.470588235294116</v>
      </c>
    </row>
    <row r="17" spans="1:6" ht="14.5" x14ac:dyDescent="0.3">
      <c r="A17" s="61"/>
      <c r="B17" s="13" t="s">
        <v>23</v>
      </c>
    </row>
    <row r="18" spans="1:6" ht="33" customHeight="1" x14ac:dyDescent="0.3">
      <c r="A18" s="61"/>
      <c r="B18" s="63" t="s">
        <v>24</v>
      </c>
      <c r="C18" s="63"/>
      <c r="D18" s="63"/>
      <c r="E18" s="63"/>
      <c r="F18" s="63"/>
    </row>
    <row r="19" spans="1:6" ht="33" customHeight="1" x14ac:dyDescent="0.3">
      <c r="A19" s="61"/>
      <c r="B19" s="49"/>
      <c r="C19" s="49"/>
      <c r="D19" s="49"/>
      <c r="E19" s="49"/>
      <c r="F19" s="49"/>
    </row>
    <row r="20" spans="1:6" ht="14.5" thickBot="1" x14ac:dyDescent="0.35">
      <c r="A20" s="61"/>
      <c r="B20" s="42" t="s">
        <v>25</v>
      </c>
      <c r="C20" s="42"/>
    </row>
    <row r="21" spans="1:6" ht="14.5" thickBot="1" x14ac:dyDescent="0.35">
      <c r="A21" s="61"/>
      <c r="B21" s="9" t="s">
        <v>11</v>
      </c>
      <c r="C21" s="10" t="s">
        <v>26</v>
      </c>
      <c r="D21" s="10" t="s">
        <v>12</v>
      </c>
      <c r="E21" s="11" t="s">
        <v>13</v>
      </c>
    </row>
    <row r="22" spans="1:6" ht="15" thickBot="1" x14ac:dyDescent="0.35">
      <c r="A22" s="61"/>
      <c r="B22" s="18">
        <v>150</v>
      </c>
      <c r="C22" s="19">
        <v>45</v>
      </c>
      <c r="D22" s="20" t="s">
        <v>90</v>
      </c>
      <c r="E22" s="22">
        <f>C22+20</f>
        <v>65</v>
      </c>
    </row>
    <row r="23" spans="1:6" ht="19.5" customHeight="1" x14ac:dyDescent="0.3">
      <c r="A23" s="61"/>
      <c r="B23" s="71" t="s">
        <v>27</v>
      </c>
      <c r="C23" s="71"/>
      <c r="D23" s="71"/>
      <c r="E23" s="71"/>
    </row>
    <row r="24" spans="1:6" ht="48.5" customHeight="1" x14ac:dyDescent="0.3">
      <c r="A24" s="61"/>
      <c r="B24" s="72" t="s">
        <v>28</v>
      </c>
      <c r="C24" s="72"/>
      <c r="D24" s="72"/>
      <c r="E24" s="72"/>
    </row>
    <row r="25" spans="1:6" x14ac:dyDescent="0.3">
      <c r="A25" s="61"/>
    </row>
    <row r="26" spans="1:6" ht="14.5" thickBot="1" x14ac:dyDescent="0.35">
      <c r="A26" s="61"/>
      <c r="B26" s="42" t="s">
        <v>29</v>
      </c>
      <c r="C26" s="42"/>
    </row>
    <row r="27" spans="1:6" ht="28.5" thickBot="1" x14ac:dyDescent="0.35">
      <c r="A27" s="61"/>
      <c r="B27" s="9" t="s">
        <v>53</v>
      </c>
      <c r="C27" s="10" t="s">
        <v>30</v>
      </c>
      <c r="D27" s="10" t="s">
        <v>12</v>
      </c>
      <c r="E27" s="11" t="s">
        <v>13</v>
      </c>
    </row>
    <row r="28" spans="1:6" ht="28.5" thickBot="1" x14ac:dyDescent="0.35">
      <c r="A28" s="61"/>
      <c r="B28" s="18">
        <v>65</v>
      </c>
      <c r="C28" s="19">
        <v>6</v>
      </c>
      <c r="D28" s="20" t="s">
        <v>91</v>
      </c>
      <c r="E28" s="22">
        <f>80-C28*5</f>
        <v>50</v>
      </c>
    </row>
    <row r="29" spans="1:6" ht="14.5" x14ac:dyDescent="0.3">
      <c r="A29" s="61"/>
      <c r="B29" s="13" t="s">
        <v>31</v>
      </c>
    </row>
    <row r="30" spans="1:6" ht="14.5" x14ac:dyDescent="0.3">
      <c r="A30" s="61"/>
      <c r="B30" s="13" t="s">
        <v>32</v>
      </c>
    </row>
    <row r="31" spans="1:6" ht="47.5" customHeight="1" x14ac:dyDescent="0.3">
      <c r="A31" s="61"/>
      <c r="B31" s="63" t="s">
        <v>33</v>
      </c>
      <c r="C31" s="63"/>
      <c r="D31" s="63"/>
      <c r="E31" s="63"/>
    </row>
    <row r="32" spans="1:6" x14ac:dyDescent="0.3">
      <c r="A32" s="61"/>
    </row>
    <row r="33" spans="1:6" ht="14.5" thickBot="1" x14ac:dyDescent="0.35">
      <c r="A33" s="61"/>
      <c r="B33" s="42" t="s">
        <v>34</v>
      </c>
      <c r="C33" s="42"/>
    </row>
    <row r="34" spans="1:6" ht="28.5" thickBot="1" x14ac:dyDescent="0.35">
      <c r="A34" s="61"/>
      <c r="B34" s="9" t="s">
        <v>11</v>
      </c>
      <c r="C34" s="10" t="s">
        <v>35</v>
      </c>
      <c r="D34" s="10" t="s">
        <v>36</v>
      </c>
      <c r="E34" s="10" t="s">
        <v>12</v>
      </c>
      <c r="F34" s="11" t="s">
        <v>13</v>
      </c>
    </row>
    <row r="35" spans="1:6" ht="15" thickBot="1" x14ac:dyDescent="0.35">
      <c r="A35" s="61"/>
      <c r="B35" s="18">
        <v>65</v>
      </c>
      <c r="C35" s="19">
        <v>6</v>
      </c>
      <c r="D35" s="19">
        <v>5</v>
      </c>
      <c r="E35" s="20"/>
      <c r="F35" s="50">
        <f>C35*10-D35*10+10*180/B35</f>
        <v>37.692307692307693</v>
      </c>
    </row>
    <row r="36" spans="1:6" ht="30" customHeight="1" x14ac:dyDescent="0.3">
      <c r="A36" s="61"/>
      <c r="B36" s="64" t="s">
        <v>64</v>
      </c>
      <c r="C36" s="64"/>
      <c r="D36" s="64"/>
      <c r="E36" s="64"/>
      <c r="F36" s="64"/>
    </row>
    <row r="37" spans="1:6" ht="32.5" customHeight="1" x14ac:dyDescent="0.3">
      <c r="A37" s="61"/>
      <c r="B37" s="63" t="s">
        <v>37</v>
      </c>
      <c r="C37" s="63"/>
      <c r="D37" s="63"/>
      <c r="E37" s="63"/>
      <c r="F37" s="63"/>
    </row>
    <row r="39" spans="1:6" ht="20" customHeight="1" x14ac:dyDescent="0.3">
      <c r="A39" s="62" t="s">
        <v>38</v>
      </c>
      <c r="B39" s="42" t="s">
        <v>39</v>
      </c>
      <c r="C39" s="42"/>
    </row>
    <row r="40" spans="1:6" x14ac:dyDescent="0.3">
      <c r="A40" s="62"/>
      <c r="B40" s="48" t="s">
        <v>40</v>
      </c>
      <c r="C40" s="48" t="s">
        <v>41</v>
      </c>
      <c r="D40" s="48" t="s">
        <v>12</v>
      </c>
      <c r="E40" s="24" t="s">
        <v>13</v>
      </c>
    </row>
    <row r="41" spans="1:6" ht="28.5" customHeight="1" x14ac:dyDescent="0.3">
      <c r="A41" s="62"/>
      <c r="B41" s="48" t="s">
        <v>42</v>
      </c>
      <c r="C41" s="23">
        <v>0</v>
      </c>
      <c r="D41" s="68" t="s">
        <v>92</v>
      </c>
      <c r="E41" s="65">
        <f>70-SUM(C41:C43)*5+C44</f>
        <v>55</v>
      </c>
    </row>
    <row r="42" spans="1:6" ht="15" x14ac:dyDescent="0.3">
      <c r="A42" s="62"/>
      <c r="B42" s="48" t="s">
        <v>43</v>
      </c>
      <c r="C42" s="23">
        <v>2</v>
      </c>
      <c r="D42" s="69"/>
      <c r="E42" s="66"/>
    </row>
    <row r="43" spans="1:6" ht="14.5" x14ac:dyDescent="0.3">
      <c r="A43" s="62"/>
      <c r="B43" s="48" t="s">
        <v>44</v>
      </c>
      <c r="C43" s="23">
        <v>2</v>
      </c>
      <c r="D43" s="69"/>
      <c r="E43" s="66"/>
    </row>
    <row r="44" spans="1:6" ht="14.5" x14ac:dyDescent="0.3">
      <c r="A44" s="62"/>
      <c r="B44" s="48" t="s">
        <v>67</v>
      </c>
      <c r="C44" s="23">
        <v>5</v>
      </c>
      <c r="D44" s="70"/>
      <c r="E44" s="67"/>
    </row>
    <row r="45" spans="1:6" ht="14.5" x14ac:dyDescent="0.3">
      <c r="A45" s="62"/>
      <c r="B45" s="13" t="s">
        <v>45</v>
      </c>
    </row>
    <row r="46" spans="1:6" ht="75.5" customHeight="1" x14ac:dyDescent="0.3">
      <c r="A46" s="62"/>
      <c r="B46" s="63" t="s">
        <v>46</v>
      </c>
      <c r="C46" s="63"/>
      <c r="D46" s="63"/>
      <c r="E46" s="63"/>
    </row>
    <row r="47" spans="1:6" x14ac:dyDescent="0.3">
      <c r="A47" s="62"/>
    </row>
    <row r="48" spans="1:6" ht="14.5" thickBot="1" x14ac:dyDescent="0.35">
      <c r="A48" s="62"/>
      <c r="B48" s="42" t="s">
        <v>47</v>
      </c>
      <c r="C48" s="42"/>
    </row>
    <row r="49" spans="1:11" ht="15" thickBot="1" x14ac:dyDescent="0.35">
      <c r="A49" s="62"/>
      <c r="B49" s="9" t="s">
        <v>40</v>
      </c>
      <c r="C49" s="14">
        <v>1</v>
      </c>
      <c r="D49" s="14">
        <v>2</v>
      </c>
      <c r="E49" s="14">
        <v>3</v>
      </c>
      <c r="F49" s="14">
        <v>4</v>
      </c>
      <c r="G49" s="14">
        <v>5</v>
      </c>
      <c r="H49" s="14">
        <v>6</v>
      </c>
      <c r="I49" s="14">
        <v>7</v>
      </c>
      <c r="J49" s="14">
        <v>8</v>
      </c>
      <c r="K49" s="27" t="s">
        <v>56</v>
      </c>
    </row>
    <row r="50" spans="1:11" ht="15" thickBot="1" x14ac:dyDescent="0.35">
      <c r="A50" s="62"/>
      <c r="B50" s="12" t="s">
        <v>13</v>
      </c>
      <c r="C50" s="19">
        <v>2</v>
      </c>
      <c r="D50" s="19">
        <v>2</v>
      </c>
      <c r="E50" s="19">
        <v>2</v>
      </c>
      <c r="F50" s="19">
        <v>1</v>
      </c>
      <c r="G50" s="19">
        <v>2</v>
      </c>
      <c r="H50" s="19">
        <v>2</v>
      </c>
      <c r="I50" s="19">
        <v>2</v>
      </c>
      <c r="J50" s="19">
        <v>2</v>
      </c>
      <c r="K50" s="22">
        <f>SUM(C50:G50)*5+SUM(H50:J50)*10</f>
        <v>105</v>
      </c>
    </row>
    <row r="51" spans="1:11" ht="33" customHeight="1" x14ac:dyDescent="0.3">
      <c r="A51" s="62"/>
      <c r="B51" s="64" t="s">
        <v>68</v>
      </c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30" customHeight="1" x14ac:dyDescent="0.3">
      <c r="A52" s="62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3">
      <c r="A53" s="62"/>
    </row>
    <row r="54" spans="1:11" ht="14.5" thickBot="1" x14ac:dyDescent="0.35">
      <c r="A54" s="62"/>
      <c r="B54" s="42" t="s">
        <v>48</v>
      </c>
      <c r="C54" s="42"/>
    </row>
    <row r="55" spans="1:11" ht="14.5" thickBot="1" x14ac:dyDescent="0.35">
      <c r="A55" s="62"/>
      <c r="B55" s="9" t="s">
        <v>49</v>
      </c>
      <c r="C55" s="10" t="s">
        <v>50</v>
      </c>
      <c r="D55" s="10" t="s">
        <v>12</v>
      </c>
      <c r="E55" s="11" t="s">
        <v>77</v>
      </c>
    </row>
    <row r="56" spans="1:11" ht="15" thickBot="1" x14ac:dyDescent="0.35">
      <c r="A56" s="62"/>
      <c r="B56" s="28">
        <v>8</v>
      </c>
      <c r="C56" s="29">
        <v>2</v>
      </c>
      <c r="D56" s="29"/>
      <c r="E56" s="22">
        <f>B56*5+C56*10</f>
        <v>60</v>
      </c>
    </row>
    <row r="57" spans="1:11" ht="14.5" x14ac:dyDescent="0.3">
      <c r="A57" s="62"/>
      <c r="B57" s="13" t="s">
        <v>51</v>
      </c>
    </row>
    <row r="58" spans="1:11" ht="19" customHeight="1" x14ac:dyDescent="0.3">
      <c r="A58" s="62"/>
      <c r="B58" s="63" t="s">
        <v>52</v>
      </c>
      <c r="C58" s="63"/>
      <c r="D58" s="63"/>
      <c r="E58" s="63"/>
      <c r="F58" s="63"/>
      <c r="G58" s="63"/>
    </row>
  </sheetData>
  <mergeCells count="24">
    <mergeCell ref="B36:F36"/>
    <mergeCell ref="B37:F37"/>
    <mergeCell ref="F8:F10"/>
    <mergeCell ref="D6:D7"/>
    <mergeCell ref="E6:E7"/>
    <mergeCell ref="E8:E10"/>
    <mergeCell ref="B24:E24"/>
    <mergeCell ref="B31:E31"/>
    <mergeCell ref="G8:G10"/>
    <mergeCell ref="H8:H10"/>
    <mergeCell ref="B12:F12"/>
    <mergeCell ref="B18:F18"/>
    <mergeCell ref="A39:A58"/>
    <mergeCell ref="D41:D44"/>
    <mergeCell ref="E41:E44"/>
    <mergeCell ref="B46:E46"/>
    <mergeCell ref="B51:K51"/>
    <mergeCell ref="B52:K52"/>
    <mergeCell ref="B58:G58"/>
    <mergeCell ref="B23:E23"/>
    <mergeCell ref="D8:D10"/>
    <mergeCell ref="A5:A37"/>
    <mergeCell ref="B6:B7"/>
    <mergeCell ref="C6:C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8942-ACDA-4176-B77D-6021D521D830}">
  <dimension ref="A1:I3"/>
  <sheetViews>
    <sheetView zoomScaleSheetLayoutView="100" workbookViewId="0">
      <selection activeCell="N3" sqref="N3"/>
    </sheetView>
  </sheetViews>
  <sheetFormatPr defaultColWidth="8.4140625" defaultRowHeight="12.5" x14ac:dyDescent="0.25"/>
  <cols>
    <col min="1" max="16384" width="8.4140625" style="1"/>
  </cols>
  <sheetData>
    <row r="1" spans="1:9" ht="14.5" x14ac:dyDescent="0.4">
      <c r="A1" s="8" t="s">
        <v>9</v>
      </c>
      <c r="B1" s="4" t="s">
        <v>8</v>
      </c>
      <c r="C1" s="7" t="s">
        <v>7</v>
      </c>
      <c r="D1" s="4" t="s">
        <v>6</v>
      </c>
      <c r="E1" s="5" t="s">
        <v>4</v>
      </c>
      <c r="F1" s="6" t="s">
        <v>5</v>
      </c>
      <c r="G1" s="4" t="s">
        <v>3</v>
      </c>
      <c r="H1" s="4" t="s">
        <v>2</v>
      </c>
      <c r="I1" s="4" t="s">
        <v>1</v>
      </c>
    </row>
    <row r="2" spans="1:9" ht="13" x14ac:dyDescent="0.25">
      <c r="A2" s="37" t="s">
        <v>73</v>
      </c>
      <c r="B2" s="36">
        <v>60</v>
      </c>
      <c r="C2" s="36">
        <v>65</v>
      </c>
      <c r="D2" s="36">
        <v>68</v>
      </c>
      <c r="E2" s="36">
        <v>65</v>
      </c>
      <c r="F2" s="36">
        <v>60</v>
      </c>
      <c r="G2" s="36">
        <v>65</v>
      </c>
      <c r="H2" s="36">
        <v>65</v>
      </c>
      <c r="I2" s="36">
        <v>55</v>
      </c>
    </row>
    <row r="3" spans="1:9" ht="13" x14ac:dyDescent="0.25">
      <c r="A3" s="3" t="s">
        <v>86</v>
      </c>
      <c r="B3" s="44">
        <v>64</v>
      </c>
      <c r="C3" s="44">
        <v>56.470588235294116</v>
      </c>
      <c r="D3" s="44">
        <v>65</v>
      </c>
      <c r="E3" s="44">
        <v>50</v>
      </c>
      <c r="F3" s="44">
        <v>37.692307692307693</v>
      </c>
      <c r="G3" s="44">
        <v>55</v>
      </c>
      <c r="H3" s="44">
        <v>105</v>
      </c>
      <c r="I3" s="44">
        <v>60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41BC-2BF4-4515-B9AA-3C3A91C2CFAD}">
  <sheetPr>
    <tabColor theme="7" tint="-0.249977111117893"/>
  </sheetPr>
  <dimension ref="A1:K58"/>
  <sheetViews>
    <sheetView workbookViewId="0">
      <pane xSplit="1" ySplit="3" topLeftCell="B16" activePane="bottomRight" state="frozen"/>
      <selection activeCell="B3" sqref="B3:J3"/>
      <selection pane="topRight" activeCell="B3" sqref="B3:J3"/>
      <selection pane="bottomLeft" activeCell="B3" sqref="B3:J3"/>
      <selection pane="bottomRight" activeCell="B3" sqref="B3:J3"/>
    </sheetView>
  </sheetViews>
  <sheetFormatPr defaultRowHeight="14" x14ac:dyDescent="0.3"/>
  <cols>
    <col min="4" max="4" width="17.9140625" customWidth="1"/>
    <col min="5" max="5" width="10.9140625" bestFit="1" customWidth="1"/>
    <col min="6" max="6" width="12.9140625" bestFit="1" customWidth="1"/>
  </cols>
  <sheetData>
    <row r="1" spans="1:10" x14ac:dyDescent="0.3">
      <c r="B1" t="s">
        <v>70</v>
      </c>
    </row>
    <row r="2" spans="1:10" ht="15" x14ac:dyDescent="0.4">
      <c r="B2" s="39" t="s">
        <v>78</v>
      </c>
      <c r="C2" s="4" t="s">
        <v>8</v>
      </c>
      <c r="D2" s="40" t="s">
        <v>7</v>
      </c>
      <c r="E2" s="41" t="s">
        <v>6</v>
      </c>
      <c r="F2" s="6" t="s">
        <v>4</v>
      </c>
      <c r="G2" s="6" t="s">
        <v>5</v>
      </c>
      <c r="H2" s="4" t="s">
        <v>3</v>
      </c>
      <c r="I2" s="4" t="s">
        <v>2</v>
      </c>
      <c r="J2" s="4" t="s">
        <v>1</v>
      </c>
    </row>
    <row r="3" spans="1:10" x14ac:dyDescent="0.3">
      <c r="B3" s="3" t="s">
        <v>94</v>
      </c>
      <c r="C3" s="45">
        <v>49</v>
      </c>
      <c r="D3" s="38">
        <f>E16</f>
        <v>53.333333333333329</v>
      </c>
      <c r="E3" s="2">
        <f>E22</f>
        <v>60</v>
      </c>
      <c r="F3" s="2">
        <f>E28</f>
        <v>80</v>
      </c>
      <c r="G3" s="2">
        <f>F35</f>
        <v>94</v>
      </c>
      <c r="H3" s="2">
        <f>E41</f>
        <v>70</v>
      </c>
      <c r="I3" s="2">
        <f>K50</f>
        <v>85</v>
      </c>
      <c r="J3" s="2">
        <f>E56</f>
        <v>80</v>
      </c>
    </row>
    <row r="5" spans="1:10" ht="21" customHeight="1" x14ac:dyDescent="0.3">
      <c r="A5" s="61" t="s">
        <v>20</v>
      </c>
      <c r="B5" s="42" t="s">
        <v>19</v>
      </c>
      <c r="C5" s="42"/>
    </row>
    <row r="6" spans="1:10" x14ac:dyDescent="0.3">
      <c r="A6" s="61"/>
      <c r="B6" s="54" t="s">
        <v>10</v>
      </c>
      <c r="C6" s="54" t="s">
        <v>53</v>
      </c>
      <c r="D6" s="54" t="s">
        <v>12</v>
      </c>
      <c r="E6" s="56" t="s">
        <v>55</v>
      </c>
      <c r="F6" s="30" t="s">
        <v>79</v>
      </c>
      <c r="G6" s="30"/>
      <c r="H6" s="30"/>
    </row>
    <row r="7" spans="1:10" x14ac:dyDescent="0.3">
      <c r="A7" s="61"/>
      <c r="B7" s="54"/>
      <c r="C7" s="54"/>
      <c r="D7" s="54"/>
      <c r="E7" s="57"/>
      <c r="F7" s="25" t="s">
        <v>59</v>
      </c>
      <c r="G7" s="26" t="s">
        <v>57</v>
      </c>
      <c r="H7" s="26" t="s">
        <v>58</v>
      </c>
    </row>
    <row r="8" spans="1:10" x14ac:dyDescent="0.3">
      <c r="A8" s="61"/>
      <c r="B8" s="48" t="s">
        <v>14</v>
      </c>
      <c r="C8" s="17">
        <v>107</v>
      </c>
      <c r="D8" s="58" t="s">
        <v>95</v>
      </c>
      <c r="E8" s="55">
        <f>MIN(C8:C10)</f>
        <v>73</v>
      </c>
      <c r="F8" s="53" t="b">
        <f>IF(E8=50,60)</f>
        <v>0</v>
      </c>
      <c r="G8" s="53">
        <f>IF(E8&gt;50,60-(E8-50)/2)</f>
        <v>48.5</v>
      </c>
      <c r="H8" s="53" t="b">
        <f>IF(E8&lt;50,60+(50-E8)*2)</f>
        <v>0</v>
      </c>
    </row>
    <row r="9" spans="1:10" x14ac:dyDescent="0.3">
      <c r="A9" s="61"/>
      <c r="B9" s="48" t="s">
        <v>15</v>
      </c>
      <c r="C9" s="17">
        <v>73</v>
      </c>
      <c r="D9" s="59"/>
      <c r="E9" s="55"/>
      <c r="F9" s="53"/>
      <c r="G9" s="53"/>
      <c r="H9" s="53"/>
    </row>
    <row r="10" spans="1:10" x14ac:dyDescent="0.3">
      <c r="A10" s="61"/>
      <c r="B10" s="48" t="s">
        <v>16</v>
      </c>
      <c r="C10" s="17">
        <v>87</v>
      </c>
      <c r="D10" s="60"/>
      <c r="E10" s="55"/>
      <c r="F10" s="53"/>
      <c r="G10" s="53"/>
      <c r="H10" s="53"/>
    </row>
    <row r="11" spans="1:10" ht="14.5" x14ac:dyDescent="0.3">
      <c r="A11" s="61"/>
      <c r="B11" s="13" t="s">
        <v>17</v>
      </c>
    </row>
    <row r="12" spans="1:10" ht="28.5" customHeight="1" x14ac:dyDescent="0.3">
      <c r="A12" s="61"/>
      <c r="B12" s="63" t="s">
        <v>18</v>
      </c>
      <c r="C12" s="63"/>
      <c r="D12" s="63"/>
      <c r="E12" s="63"/>
      <c r="F12" s="63"/>
    </row>
    <row r="13" spans="1:10" ht="28.5" customHeight="1" x14ac:dyDescent="0.3">
      <c r="A13" s="61"/>
      <c r="B13" s="49"/>
      <c r="C13" s="49"/>
      <c r="D13" s="49"/>
      <c r="E13" s="49"/>
      <c r="F13" s="49"/>
    </row>
    <row r="14" spans="1:10" ht="14.5" thickBot="1" x14ac:dyDescent="0.35">
      <c r="A14" s="61"/>
      <c r="B14" s="43" t="s">
        <v>21</v>
      </c>
      <c r="C14" s="42"/>
    </row>
    <row r="15" spans="1:10" ht="14.5" thickBot="1" x14ac:dyDescent="0.35">
      <c r="A15" s="61"/>
      <c r="B15" s="9" t="s">
        <v>11</v>
      </c>
      <c r="C15" s="10" t="s">
        <v>22</v>
      </c>
      <c r="D15" s="10" t="s">
        <v>12</v>
      </c>
      <c r="E15" s="27" t="s">
        <v>13</v>
      </c>
    </row>
    <row r="16" spans="1:10" ht="15" thickBot="1" x14ac:dyDescent="0.35">
      <c r="A16" s="61"/>
      <c r="B16" s="18">
        <v>5</v>
      </c>
      <c r="C16" s="19">
        <v>104</v>
      </c>
      <c r="D16" s="20"/>
      <c r="E16" s="21">
        <f>160/(160+(160-C16))/5*360</f>
        <v>53.333333333333329</v>
      </c>
    </row>
    <row r="17" spans="1:6" ht="14.5" x14ac:dyDescent="0.3">
      <c r="A17" s="61"/>
      <c r="B17" s="13" t="s">
        <v>23</v>
      </c>
    </row>
    <row r="18" spans="1:6" ht="33" customHeight="1" x14ac:dyDescent="0.3">
      <c r="A18" s="61"/>
      <c r="B18" s="63" t="s">
        <v>24</v>
      </c>
      <c r="C18" s="63"/>
      <c r="D18" s="63"/>
      <c r="E18" s="63"/>
      <c r="F18" s="63"/>
    </row>
    <row r="19" spans="1:6" ht="33" customHeight="1" x14ac:dyDescent="0.3">
      <c r="A19" s="61"/>
      <c r="B19" s="49"/>
      <c r="C19" s="49"/>
      <c r="D19" s="49"/>
      <c r="E19" s="49"/>
      <c r="F19" s="49"/>
    </row>
    <row r="20" spans="1:6" ht="14.5" thickBot="1" x14ac:dyDescent="0.35">
      <c r="A20" s="61"/>
      <c r="B20" s="42" t="s">
        <v>25</v>
      </c>
      <c r="C20" s="42"/>
    </row>
    <row r="21" spans="1:6" ht="14.5" thickBot="1" x14ac:dyDescent="0.35">
      <c r="A21" s="61"/>
      <c r="B21" s="9" t="s">
        <v>11</v>
      </c>
      <c r="C21" s="10" t="s">
        <v>26</v>
      </c>
      <c r="D21" s="10" t="s">
        <v>12</v>
      </c>
      <c r="E21" s="11" t="s">
        <v>13</v>
      </c>
    </row>
    <row r="22" spans="1:6" ht="28.5" thickBot="1" x14ac:dyDescent="0.35">
      <c r="A22" s="61"/>
      <c r="B22" s="18">
        <v>150</v>
      </c>
      <c r="C22" s="19">
        <v>40</v>
      </c>
      <c r="D22" s="20" t="s">
        <v>96</v>
      </c>
      <c r="E22" s="22">
        <f>C22+20</f>
        <v>60</v>
      </c>
    </row>
    <row r="23" spans="1:6" ht="19.5" customHeight="1" x14ac:dyDescent="0.3">
      <c r="A23" s="61"/>
      <c r="B23" s="71" t="s">
        <v>27</v>
      </c>
      <c r="C23" s="71"/>
      <c r="D23" s="71"/>
      <c r="E23" s="71"/>
    </row>
    <row r="24" spans="1:6" ht="48.5" customHeight="1" x14ac:dyDescent="0.3">
      <c r="A24" s="61"/>
      <c r="B24" s="72" t="s">
        <v>28</v>
      </c>
      <c r="C24" s="72"/>
      <c r="D24" s="72"/>
      <c r="E24" s="72"/>
    </row>
    <row r="25" spans="1:6" x14ac:dyDescent="0.3">
      <c r="A25" s="61"/>
    </row>
    <row r="26" spans="1:6" ht="14.5" thickBot="1" x14ac:dyDescent="0.35">
      <c r="A26" s="61"/>
      <c r="B26" s="42" t="s">
        <v>29</v>
      </c>
      <c r="C26" s="42"/>
    </row>
    <row r="27" spans="1:6" ht="28.5" thickBot="1" x14ac:dyDescent="0.35">
      <c r="A27" s="61"/>
      <c r="B27" s="9" t="s">
        <v>53</v>
      </c>
      <c r="C27" s="10" t="s">
        <v>30</v>
      </c>
      <c r="D27" s="10" t="s">
        <v>12</v>
      </c>
      <c r="E27" s="11" t="s">
        <v>13</v>
      </c>
    </row>
    <row r="28" spans="1:6" ht="15" thickBot="1" x14ac:dyDescent="0.35">
      <c r="A28" s="61"/>
      <c r="B28" s="18">
        <v>140</v>
      </c>
      <c r="C28" s="19">
        <v>0</v>
      </c>
      <c r="D28" s="20"/>
      <c r="E28" s="22">
        <f>80-C28*5</f>
        <v>80</v>
      </c>
    </row>
    <row r="29" spans="1:6" ht="14.5" x14ac:dyDescent="0.3">
      <c r="A29" s="61"/>
      <c r="B29" s="13" t="s">
        <v>31</v>
      </c>
    </row>
    <row r="30" spans="1:6" ht="14.5" x14ac:dyDescent="0.3">
      <c r="A30" s="61"/>
      <c r="B30" s="13" t="s">
        <v>32</v>
      </c>
    </row>
    <row r="31" spans="1:6" ht="47.5" customHeight="1" x14ac:dyDescent="0.3">
      <c r="A31" s="61"/>
      <c r="B31" s="63" t="s">
        <v>33</v>
      </c>
      <c r="C31" s="63"/>
      <c r="D31" s="63"/>
      <c r="E31" s="63"/>
    </row>
    <row r="32" spans="1:6" x14ac:dyDescent="0.3">
      <c r="A32" s="61"/>
    </row>
    <row r="33" spans="1:6" ht="14.5" thickBot="1" x14ac:dyDescent="0.35">
      <c r="A33" s="61"/>
      <c r="B33" s="42" t="s">
        <v>34</v>
      </c>
      <c r="C33" s="42"/>
    </row>
    <row r="34" spans="1:6" ht="28.5" thickBot="1" x14ac:dyDescent="0.35">
      <c r="A34" s="61"/>
      <c r="B34" s="9" t="s">
        <v>11</v>
      </c>
      <c r="C34" s="10" t="s">
        <v>35</v>
      </c>
      <c r="D34" s="10" t="s">
        <v>36</v>
      </c>
      <c r="E34" s="10" t="s">
        <v>12</v>
      </c>
      <c r="F34" s="11" t="s">
        <v>13</v>
      </c>
    </row>
    <row r="35" spans="1:6" ht="15" thickBot="1" x14ac:dyDescent="0.35">
      <c r="A35" s="61"/>
      <c r="B35" s="18">
        <v>75</v>
      </c>
      <c r="C35" s="19">
        <v>7</v>
      </c>
      <c r="D35" s="19">
        <v>0</v>
      </c>
      <c r="E35" s="20"/>
      <c r="F35" s="50">
        <f>C35*10-D35*10+10*180/B35</f>
        <v>94</v>
      </c>
    </row>
    <row r="36" spans="1:6" ht="30" customHeight="1" x14ac:dyDescent="0.3">
      <c r="A36" s="61"/>
      <c r="B36" s="64" t="s">
        <v>64</v>
      </c>
      <c r="C36" s="64"/>
      <c r="D36" s="64"/>
      <c r="E36" s="64"/>
      <c r="F36" s="64"/>
    </row>
    <row r="37" spans="1:6" ht="32.5" customHeight="1" x14ac:dyDescent="0.3">
      <c r="A37" s="61"/>
      <c r="B37" s="63" t="s">
        <v>37</v>
      </c>
      <c r="C37" s="63"/>
      <c r="D37" s="63"/>
      <c r="E37" s="63"/>
      <c r="F37" s="63"/>
    </row>
    <row r="39" spans="1:6" ht="20" customHeight="1" x14ac:dyDescent="0.3">
      <c r="A39" s="62" t="s">
        <v>38</v>
      </c>
      <c r="B39" s="42" t="s">
        <v>39</v>
      </c>
      <c r="C39" s="42"/>
    </row>
    <row r="40" spans="1:6" x14ac:dyDescent="0.3">
      <c r="A40" s="62"/>
      <c r="B40" s="48" t="s">
        <v>40</v>
      </c>
      <c r="C40" s="48" t="s">
        <v>41</v>
      </c>
      <c r="D40" s="48" t="s">
        <v>12</v>
      </c>
      <c r="E40" s="24" t="s">
        <v>13</v>
      </c>
    </row>
    <row r="41" spans="1:6" ht="28.5" customHeight="1" x14ac:dyDescent="0.3">
      <c r="A41" s="62"/>
      <c r="B41" s="48" t="s">
        <v>42</v>
      </c>
      <c r="C41" s="23">
        <v>0</v>
      </c>
      <c r="D41" s="68" t="s">
        <v>97</v>
      </c>
      <c r="E41" s="65">
        <f>70-SUM(C41:C43)*5+C44</f>
        <v>70</v>
      </c>
    </row>
    <row r="42" spans="1:6" ht="15" x14ac:dyDescent="0.3">
      <c r="A42" s="62"/>
      <c r="B42" s="48" t="s">
        <v>43</v>
      </c>
      <c r="C42" s="23">
        <v>0</v>
      </c>
      <c r="D42" s="69"/>
      <c r="E42" s="66"/>
    </row>
    <row r="43" spans="1:6" ht="14.5" x14ac:dyDescent="0.3">
      <c r="A43" s="62"/>
      <c r="B43" s="48" t="s">
        <v>44</v>
      </c>
      <c r="C43" s="23">
        <v>1</v>
      </c>
      <c r="D43" s="69"/>
      <c r="E43" s="66"/>
    </row>
    <row r="44" spans="1:6" ht="14.5" x14ac:dyDescent="0.3">
      <c r="A44" s="62"/>
      <c r="B44" s="48" t="s">
        <v>67</v>
      </c>
      <c r="C44" s="23">
        <v>5</v>
      </c>
      <c r="D44" s="70"/>
      <c r="E44" s="67"/>
    </row>
    <row r="45" spans="1:6" ht="14.5" x14ac:dyDescent="0.3">
      <c r="A45" s="62"/>
      <c r="B45" s="13" t="s">
        <v>45</v>
      </c>
    </row>
    <row r="46" spans="1:6" ht="75.5" customHeight="1" x14ac:dyDescent="0.3">
      <c r="A46" s="62"/>
      <c r="B46" s="63" t="s">
        <v>46</v>
      </c>
      <c r="C46" s="63"/>
      <c r="D46" s="63"/>
      <c r="E46" s="63"/>
    </row>
    <row r="47" spans="1:6" x14ac:dyDescent="0.3">
      <c r="A47" s="62"/>
    </row>
    <row r="48" spans="1:6" ht="14.5" thickBot="1" x14ac:dyDescent="0.35">
      <c r="A48" s="62"/>
      <c r="B48" s="42" t="s">
        <v>47</v>
      </c>
      <c r="C48" s="42"/>
    </row>
    <row r="49" spans="1:11" ht="15" thickBot="1" x14ac:dyDescent="0.35">
      <c r="A49" s="62"/>
      <c r="B49" s="9" t="s">
        <v>40</v>
      </c>
      <c r="C49" s="14">
        <v>1</v>
      </c>
      <c r="D49" s="14">
        <v>2</v>
      </c>
      <c r="E49" s="14">
        <v>3</v>
      </c>
      <c r="F49" s="14">
        <v>4</v>
      </c>
      <c r="G49" s="14">
        <v>5</v>
      </c>
      <c r="H49" s="14">
        <v>6</v>
      </c>
      <c r="I49" s="14">
        <v>7</v>
      </c>
      <c r="J49" s="14">
        <v>8</v>
      </c>
      <c r="K49" s="27" t="s">
        <v>56</v>
      </c>
    </row>
    <row r="50" spans="1:11" ht="15" thickBot="1" x14ac:dyDescent="0.35">
      <c r="A50" s="62"/>
      <c r="B50" s="12" t="s">
        <v>13</v>
      </c>
      <c r="C50" s="19">
        <v>1</v>
      </c>
      <c r="D50" s="19">
        <v>2</v>
      </c>
      <c r="E50" s="19">
        <v>1</v>
      </c>
      <c r="F50" s="19">
        <v>1</v>
      </c>
      <c r="G50" s="19">
        <v>2</v>
      </c>
      <c r="H50" s="19">
        <v>1</v>
      </c>
      <c r="I50" s="19">
        <v>2</v>
      </c>
      <c r="J50" s="19">
        <v>2</v>
      </c>
      <c r="K50" s="22">
        <f>SUM(C50:G50)*5+SUM(H50:J50)*10</f>
        <v>85</v>
      </c>
    </row>
    <row r="51" spans="1:11" ht="33" customHeight="1" x14ac:dyDescent="0.3">
      <c r="A51" s="62"/>
      <c r="B51" s="64" t="s">
        <v>68</v>
      </c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30" customHeight="1" x14ac:dyDescent="0.3">
      <c r="A52" s="62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</row>
    <row r="53" spans="1:11" x14ac:dyDescent="0.3">
      <c r="A53" s="62"/>
    </row>
    <row r="54" spans="1:11" ht="14.5" thickBot="1" x14ac:dyDescent="0.35">
      <c r="A54" s="62"/>
      <c r="B54" s="42" t="s">
        <v>48</v>
      </c>
      <c r="C54" s="42"/>
    </row>
    <row r="55" spans="1:11" ht="14.5" thickBot="1" x14ac:dyDescent="0.35">
      <c r="A55" s="62"/>
      <c r="B55" s="9" t="s">
        <v>49</v>
      </c>
      <c r="C55" s="10" t="s">
        <v>50</v>
      </c>
      <c r="D55" s="10" t="s">
        <v>12</v>
      </c>
      <c r="E55" s="11" t="s">
        <v>77</v>
      </c>
    </row>
    <row r="56" spans="1:11" ht="15" thickBot="1" x14ac:dyDescent="0.35">
      <c r="A56" s="62"/>
      <c r="B56" s="28">
        <v>8</v>
      </c>
      <c r="C56" s="29">
        <v>4</v>
      </c>
      <c r="D56" s="29"/>
      <c r="E56" s="22">
        <f>B56*5+C56*10</f>
        <v>80</v>
      </c>
    </row>
    <row r="57" spans="1:11" ht="14.5" x14ac:dyDescent="0.3">
      <c r="A57" s="62"/>
      <c r="B57" s="13" t="s">
        <v>51</v>
      </c>
    </row>
    <row r="58" spans="1:11" ht="19" customHeight="1" x14ac:dyDescent="0.3">
      <c r="A58" s="62"/>
      <c r="B58" s="63" t="s">
        <v>52</v>
      </c>
      <c r="C58" s="63"/>
      <c r="D58" s="63"/>
      <c r="E58" s="63"/>
      <c r="F58" s="63"/>
      <c r="G58" s="63"/>
    </row>
  </sheetData>
  <mergeCells count="24">
    <mergeCell ref="A5:A37"/>
    <mergeCell ref="B6:B7"/>
    <mergeCell ref="C6:C7"/>
    <mergeCell ref="D6:D7"/>
    <mergeCell ref="E6:E7"/>
    <mergeCell ref="D8:D10"/>
    <mergeCell ref="E8:E10"/>
    <mergeCell ref="B24:E24"/>
    <mergeCell ref="B31:E31"/>
    <mergeCell ref="B36:F36"/>
    <mergeCell ref="F8:F10"/>
    <mergeCell ref="G8:G10"/>
    <mergeCell ref="H8:H10"/>
    <mergeCell ref="B12:F12"/>
    <mergeCell ref="B18:F18"/>
    <mergeCell ref="B37:F37"/>
    <mergeCell ref="B23:E23"/>
    <mergeCell ref="A39:A58"/>
    <mergeCell ref="D41:D44"/>
    <mergeCell ref="E41:E44"/>
    <mergeCell ref="B46:E46"/>
    <mergeCell ref="B51:K51"/>
    <mergeCell ref="B52:K52"/>
    <mergeCell ref="B58:G5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标准</vt:lpstr>
      <vt:lpstr>计算公式</vt:lpstr>
      <vt:lpstr>计算过程-严逸灵 (2)</vt:lpstr>
      <vt:lpstr>Sheet1 (3)</vt:lpstr>
      <vt:lpstr>计算过程-严健城</vt:lpstr>
      <vt:lpstr>Sheet1 (2)</vt:lpstr>
      <vt:lpstr>计算过程-王语瑄</vt:lpstr>
      <vt:lpstr>Sheet1 (4)</vt:lpstr>
      <vt:lpstr>计算过程-林晨涵</vt:lpstr>
      <vt:lpstr>Sheet1 (5)</vt:lpstr>
      <vt:lpstr>计算过程-肖儒亿</vt:lpstr>
      <vt:lpstr>Sheet1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芬</dc:creator>
  <cp:lastModifiedBy>芬</cp:lastModifiedBy>
  <dcterms:created xsi:type="dcterms:W3CDTF">2015-06-05T18:19:34Z</dcterms:created>
  <dcterms:modified xsi:type="dcterms:W3CDTF">2022-07-21T07:49:30Z</dcterms:modified>
</cp:coreProperties>
</file>