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</sheets>
  <definedNames>
    <definedName function="false" hidden="false" localSheetId="0" name="solver_adj" vbProcedure="false">Лист1!$B$15:$B$16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opt" vbProcedure="false">Лист1!$I$13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<sst xmlns="http://schemas.openxmlformats.org/spreadsheetml/2006/main" count="25" uniqueCount="14">
  <si>
    <t xml:space="preserve">t</t>
  </si>
  <si>
    <t xml:space="preserve">x</t>
  </si>
  <si>
    <t xml:space="preserve">Y(t)</t>
  </si>
  <si>
    <t xml:space="preserve">xi*Yi</t>
  </si>
  <si>
    <t xml:space="preserve">xi^2</t>
  </si>
  <si>
    <t xml:space="preserve">Y*(t)=ax+b</t>
  </si>
  <si>
    <t xml:space="preserve">(Y(t)-Y*(t))^2</t>
  </si>
  <si>
    <t xml:space="preserve">Погрешность</t>
  </si>
  <si>
    <t xml:space="preserve">Суммы</t>
  </si>
  <si>
    <t xml:space="preserve">Кол-во точек</t>
  </si>
  <si>
    <t xml:space="preserve">a</t>
  </si>
  <si>
    <t xml:space="preserve">а=</t>
  </si>
  <si>
    <t xml:space="preserve">b</t>
  </si>
  <si>
    <t xml:space="preserve">б=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</si>
</sst>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Сравнение функций и линий тренда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Y(t)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3"/>
            <c:forward val="0"/>
            <c:backward val="0"/>
            <c:dispRSqr val="1"/>
            <c:dispEq val="1"/>
          </c:trendline>
          <c:cat>
            <c:strRef>
              <c:f>Лист1!$B$2:$B$11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16</c:v>
                </c:pt>
                <c:pt idx="1">
                  <c:v>17.9</c:v>
                </c:pt>
                <c:pt idx="2">
                  <c:v>18.6</c:v>
                </c:pt>
                <c:pt idx="3">
                  <c:v>18.3</c:v>
                </c:pt>
                <c:pt idx="4">
                  <c:v>19</c:v>
                </c:pt>
                <c:pt idx="5">
                  <c:v>19.3</c:v>
                </c:pt>
                <c:pt idx="6">
                  <c:v>19.2</c:v>
                </c:pt>
                <c:pt idx="7">
                  <c:v>20.3</c:v>
                </c:pt>
                <c:pt idx="8">
                  <c:v>21.1</c:v>
                </c:pt>
                <c:pt idx="9">
                  <c:v>21.9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Y*(t)=ax+b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Лист1!$B$2:$B$11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Лист1!$G$2:$G$11</c:f>
              <c:numCache>
                <c:formatCode>General</c:formatCode>
                <c:ptCount val="10"/>
                <c:pt idx="0">
                  <c:v>16.7653977894525</c:v>
                </c:pt>
                <c:pt idx="1">
                  <c:v>17.299045738465</c:v>
                </c:pt>
                <c:pt idx="2">
                  <c:v>17.8326936874776</c:v>
                </c:pt>
                <c:pt idx="3">
                  <c:v>18.3663416364901</c:v>
                </c:pt>
                <c:pt idx="4">
                  <c:v>18.8999895855026</c:v>
                </c:pt>
                <c:pt idx="5">
                  <c:v>19.4336375345151</c:v>
                </c:pt>
                <c:pt idx="6">
                  <c:v>19.9672854835276</c:v>
                </c:pt>
                <c:pt idx="7">
                  <c:v>20.5009334325401</c:v>
                </c:pt>
                <c:pt idx="8">
                  <c:v>21.0345813815527</c:v>
                </c:pt>
                <c:pt idx="9">
                  <c:v>21.5682293305652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366969"/>
        <c:axId val="17294323"/>
      </c:lineChart>
      <c:catAx>
        <c:axId val="8036696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294323"/>
        <c:crosses val="autoZero"/>
        <c:auto val="1"/>
        <c:lblAlgn val="ctr"/>
        <c:lblOffset val="100"/>
        <c:noMultiLvlLbl val="0"/>
      </c:catAx>
      <c:valAx>
        <c:axId val="17294323"/>
        <c:scaling>
          <c:orientation val="minMax"/>
          <c:min val="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36696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595440</xdr:colOff>
      <xdr:row>1</xdr:row>
      <xdr:rowOff>67320</xdr:rowOff>
    </xdr:from>
    <xdr:to>
      <xdr:col>18</xdr:col>
      <xdr:colOff>290160</xdr:colOff>
      <xdr:row>16</xdr:row>
      <xdr:rowOff>66960</xdr:rowOff>
    </xdr:to>
    <xdr:graphicFrame>
      <xdr:nvGraphicFramePr>
        <xdr:cNvPr id="0" name="Диаграмма 2"/>
        <xdr:cNvGraphicFramePr/>
      </xdr:nvGraphicFramePr>
      <xdr:xfrm>
        <a:off x="9692280" y="250200"/>
        <a:ext cx="5765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2" activeCellId="0" sqref="G2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2.89"/>
    <col collapsed="false" customWidth="true" hidden="false" outlineLevel="0" max="7" min="7" style="0" width="12.44"/>
    <col collapsed="false" customWidth="true" hidden="false" outlineLevel="0" max="8" min="8" style="0" width="12.66"/>
    <col collapsed="false" customWidth="true" hidden="false" outlineLevel="0" max="9" min="9" style="0" width="13.11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1" t="s">
        <v>6</v>
      </c>
      <c r="I1" s="2" t="s">
        <v>7</v>
      </c>
    </row>
    <row r="2" customFormat="false" ht="14.4" hidden="false" customHeight="false" outlineLevel="0" collapsed="false">
      <c r="A2" s="3" t="n">
        <v>2000</v>
      </c>
      <c r="B2" s="3" t="n">
        <f aca="false">A2-1999</f>
        <v>1</v>
      </c>
      <c r="C2" s="4" t="n">
        <v>16</v>
      </c>
      <c r="D2" s="3" t="n">
        <f aca="false">C2*B2</f>
        <v>16</v>
      </c>
      <c r="E2" s="3" t="n">
        <f aca="false">B2*B2</f>
        <v>1</v>
      </c>
      <c r="G2" s="5" t="n">
        <f aca="false">$B$15*B2+$B$16</f>
        <v>16.7653977894525</v>
      </c>
      <c r="H2" s="5" t="n">
        <f aca="false">POWER(C2-G2,2)</f>
        <v>0.585833776098801</v>
      </c>
      <c r="I2" s="5" t="n">
        <f aca="false">ABS(C2-G2)</f>
        <v>0.765397789452518</v>
      </c>
    </row>
    <row r="3" customFormat="false" ht="14.4" hidden="false" customHeight="false" outlineLevel="0" collapsed="false">
      <c r="A3" s="3" t="n">
        <v>2001</v>
      </c>
      <c r="B3" s="3" t="n">
        <f aca="false">A3-1999</f>
        <v>2</v>
      </c>
      <c r="C3" s="4" t="n">
        <v>17.9</v>
      </c>
      <c r="D3" s="3" t="n">
        <f aca="false">C3*B3</f>
        <v>35.8</v>
      </c>
      <c r="E3" s="3" t="n">
        <f aca="false">B3*B3</f>
        <v>4</v>
      </c>
      <c r="G3" s="5" t="n">
        <f aca="false">$B$15*B3+$B$16</f>
        <v>17.299045738465</v>
      </c>
      <c r="H3" s="5" t="n">
        <f aca="false">POWER(C3-G3,2)</f>
        <v>0.361146024457032</v>
      </c>
      <c r="I3" s="5" t="n">
        <f aca="false">ABS(C3-G3)</f>
        <v>0.600954261534962</v>
      </c>
    </row>
    <row r="4" customFormat="false" ht="14.4" hidden="false" customHeight="false" outlineLevel="0" collapsed="false">
      <c r="A4" s="3" t="n">
        <v>2002</v>
      </c>
      <c r="B4" s="3" t="n">
        <f aca="false">A4-1999</f>
        <v>3</v>
      </c>
      <c r="C4" s="4" t="n">
        <v>18.6</v>
      </c>
      <c r="D4" s="3" t="n">
        <f aca="false">C4*B4</f>
        <v>55.8</v>
      </c>
      <c r="E4" s="3" t="n">
        <f aca="false">B4*B4</f>
        <v>9</v>
      </c>
      <c r="G4" s="5" t="n">
        <f aca="false">$B$15*B4+$B$16</f>
        <v>17.8326936874776</v>
      </c>
      <c r="H4" s="5" t="n">
        <f aca="false">POWER(C4-G4,2)</f>
        <v>0.588758977236795</v>
      </c>
      <c r="I4" s="5" t="n">
        <f aca="false">ABS(C4-G4)</f>
        <v>0.767306312522447</v>
      </c>
    </row>
    <row r="5" customFormat="false" ht="14.4" hidden="false" customHeight="false" outlineLevel="0" collapsed="false">
      <c r="A5" s="3" t="n">
        <v>2003</v>
      </c>
      <c r="B5" s="3" t="n">
        <f aca="false">A5-1999</f>
        <v>4</v>
      </c>
      <c r="C5" s="4" t="n">
        <v>18.3</v>
      </c>
      <c r="D5" s="3" t="n">
        <f aca="false">C5*B5</f>
        <v>73.2</v>
      </c>
      <c r="E5" s="3" t="n">
        <f aca="false">B5*B5</f>
        <v>16</v>
      </c>
      <c r="G5" s="5" t="n">
        <f aca="false">$B$15*B5+$B$16</f>
        <v>18.3663416364901</v>
      </c>
      <c r="H5" s="5" t="n">
        <f aca="false">POWER(C5-G5,2)</f>
        <v>0.00440121273218141</v>
      </c>
      <c r="I5" s="5" t="n">
        <f aca="false">ABS(C5-G5)</f>
        <v>0.0663416364900762</v>
      </c>
    </row>
    <row r="6" customFormat="false" ht="14.4" hidden="false" customHeight="false" outlineLevel="0" collapsed="false">
      <c r="A6" s="3" t="n">
        <v>2004</v>
      </c>
      <c r="B6" s="3" t="n">
        <f aca="false">A6-1999</f>
        <v>5</v>
      </c>
      <c r="C6" s="4" t="n">
        <v>19</v>
      </c>
      <c r="D6" s="3" t="n">
        <f aca="false">C6*B6</f>
        <v>95</v>
      </c>
      <c r="E6" s="3" t="n">
        <f aca="false">B6*B6</f>
        <v>25</v>
      </c>
      <c r="G6" s="5" t="n">
        <f aca="false">$B$15*B6+$B$16</f>
        <v>18.8999895855026</v>
      </c>
      <c r="H6" s="5" t="n">
        <f aca="false">POWER(C6-G6,2)</f>
        <v>0.0100020830079427</v>
      </c>
      <c r="I6" s="5" t="n">
        <f aca="false">ABS(C6-G6)</f>
        <v>0.100010414497405</v>
      </c>
    </row>
    <row r="7" customFormat="false" ht="14.4" hidden="false" customHeight="false" outlineLevel="0" collapsed="false">
      <c r="A7" s="3" t="n">
        <v>2005</v>
      </c>
      <c r="B7" s="3" t="n">
        <f aca="false">A7-1999</f>
        <v>6</v>
      </c>
      <c r="C7" s="4" t="n">
        <v>19.3</v>
      </c>
      <c r="D7" s="3" t="n">
        <f aca="false">C7*B7</f>
        <v>115.8</v>
      </c>
      <c r="E7" s="3" t="n">
        <f aca="false">B7*B7</f>
        <v>36</v>
      </c>
      <c r="G7" s="5" t="n">
        <f aca="false">$B$15*B7+$B$16</f>
        <v>19.4336375345151</v>
      </c>
      <c r="H7" s="5" t="n">
        <f aca="false">POWER(C7-G7,2)</f>
        <v>0.0178589906312781</v>
      </c>
      <c r="I7" s="5" t="n">
        <f aca="false">ABS(C7-G7)</f>
        <v>0.133637534515113</v>
      </c>
    </row>
    <row r="8" customFormat="false" ht="14.4" hidden="false" customHeight="false" outlineLevel="0" collapsed="false">
      <c r="A8" s="3" t="n">
        <v>2006</v>
      </c>
      <c r="B8" s="3" t="n">
        <f aca="false">A8-1999</f>
        <v>7</v>
      </c>
      <c r="C8" s="4" t="n">
        <v>19.2</v>
      </c>
      <c r="D8" s="3" t="n">
        <f aca="false">C8*B8</f>
        <v>134.4</v>
      </c>
      <c r="E8" s="3" t="n">
        <f aca="false">B8*B8</f>
        <v>49</v>
      </c>
      <c r="G8" s="5" t="n">
        <f aca="false">$B$15*B8+$B$16</f>
        <v>19.9672854835276</v>
      </c>
      <c r="H8" s="5" t="n">
        <f aca="false">POWER(C8-G8,2)</f>
        <v>0.588727013232234</v>
      </c>
      <c r="I8" s="5" t="n">
        <f aca="false">ABS(C8-G8)</f>
        <v>0.767285483527633</v>
      </c>
    </row>
    <row r="9" customFormat="false" ht="14.4" hidden="false" customHeight="false" outlineLevel="0" collapsed="false">
      <c r="A9" s="3" t="n">
        <v>2007</v>
      </c>
      <c r="B9" s="3" t="n">
        <f aca="false">A9-1999</f>
        <v>8</v>
      </c>
      <c r="C9" s="4" t="n">
        <v>20.3</v>
      </c>
      <c r="D9" s="3" t="n">
        <f aca="false">C9*B9</f>
        <v>162.4</v>
      </c>
      <c r="E9" s="3" t="n">
        <f aca="false">B9*B9</f>
        <v>64</v>
      </c>
      <c r="G9" s="5" t="n">
        <f aca="false">$B$15*B9+$B$16</f>
        <v>20.5009334325401</v>
      </c>
      <c r="H9" s="5" t="n">
        <f aca="false">POWER(C9-G9,2)</f>
        <v>0.0403742443123672</v>
      </c>
      <c r="I9" s="5" t="n">
        <f aca="false">ABS(C9-G9)</f>
        <v>0.20093343254015</v>
      </c>
    </row>
    <row r="10" customFormat="false" ht="14.4" hidden="false" customHeight="false" outlineLevel="0" collapsed="false">
      <c r="A10" s="3" t="n">
        <v>2008</v>
      </c>
      <c r="B10" s="3" t="n">
        <f aca="false">A10-1999</f>
        <v>9</v>
      </c>
      <c r="C10" s="4" t="n">
        <v>21.1</v>
      </c>
      <c r="D10" s="3" t="n">
        <f aca="false">C10*B10</f>
        <v>189.9</v>
      </c>
      <c r="E10" s="3" t="n">
        <f aca="false">B10*B10</f>
        <v>81</v>
      </c>
      <c r="G10" s="5" t="n">
        <f aca="false">$B$15*B10+$B$16</f>
        <v>21.0345813815527</v>
      </c>
      <c r="H10" s="5" t="n">
        <f aca="false">POWER(C10-G10,2)</f>
        <v>0.00427959563955758</v>
      </c>
      <c r="I10" s="5" t="n">
        <f aca="false">ABS(C10-G10)</f>
        <v>0.0654186184473318</v>
      </c>
    </row>
    <row r="11" customFormat="false" ht="14.4" hidden="false" customHeight="false" outlineLevel="0" collapsed="false">
      <c r="A11" s="3" t="n">
        <v>2009</v>
      </c>
      <c r="B11" s="3" t="n">
        <f aca="false">A11-1999</f>
        <v>10</v>
      </c>
      <c r="C11" s="4" t="n">
        <v>21.9</v>
      </c>
      <c r="D11" s="3" t="n">
        <f aca="false">C11*B11</f>
        <v>219</v>
      </c>
      <c r="E11" s="3" t="n">
        <f aca="false">B11*B11</f>
        <v>100</v>
      </c>
      <c r="G11" s="5" t="n">
        <f aca="false">$B$15*B11+$B$16</f>
        <v>21.5682293305652</v>
      </c>
      <c r="H11" s="5" t="n">
        <f aca="false">POWER(C11-G11,2)</f>
        <v>0.110071777097222</v>
      </c>
      <c r="I11" s="5" t="n">
        <f aca="false">ABS(C11-G11)</f>
        <v>0.33177066943481</v>
      </c>
    </row>
    <row r="13" customFormat="false" ht="14.4" hidden="false" customHeight="false" outlineLevel="0" collapsed="false">
      <c r="A13" s="2" t="s">
        <v>8</v>
      </c>
      <c r="B13" s="5" t="n">
        <f aca="false">SUM(B2:B11)</f>
        <v>55</v>
      </c>
      <c r="C13" s="5" t="n">
        <f aca="false">SUM(C2:C11)</f>
        <v>191.6</v>
      </c>
      <c r="D13" s="5" t="n">
        <f aca="false">SUM(D2:D11)</f>
        <v>1097.3</v>
      </c>
      <c r="E13" s="5" t="n">
        <f aca="false">SUM(E2:E11)</f>
        <v>385</v>
      </c>
      <c r="H13" s="0" t="n">
        <f aca="false">SUM(H2:H11)</f>
        <v>2.31145369444541</v>
      </c>
      <c r="I13" s="0" t="n">
        <f aca="false">MAX(I2:I11)</f>
        <v>0.767306312522447</v>
      </c>
    </row>
    <row r="14" customFormat="false" ht="14.4" hidden="false" customHeight="false" outlineLevel="0" collapsed="false">
      <c r="A14" s="2" t="s">
        <v>9</v>
      </c>
      <c r="B14" s="5" t="n">
        <f aca="false">COUNT(A2:A11)</f>
        <v>10</v>
      </c>
    </row>
    <row r="15" customFormat="false" ht="14.4" hidden="false" customHeight="false" outlineLevel="0" collapsed="false">
      <c r="A15" s="2" t="s">
        <v>10</v>
      </c>
      <c r="B15" s="5" t="n">
        <v>0.533647949012519</v>
      </c>
      <c r="C15" s="5" t="n">
        <f aca="false">(B14*D13-B13*C13)/(B14*E13-(B13*B13))</f>
        <v>0.527272727272727</v>
      </c>
      <c r="E15" s="6" t="s">
        <v>11</v>
      </c>
      <c r="F15" s="5" t="n">
        <v>0.5</v>
      </c>
    </row>
    <row r="16" customFormat="false" ht="14.4" hidden="false" customHeight="false" outlineLevel="0" collapsed="false">
      <c r="A16" s="2" t="s">
        <v>12</v>
      </c>
      <c r="B16" s="5" t="n">
        <v>16.23174984044</v>
      </c>
      <c r="C16" s="5" t="n">
        <f aca="false">(C13-B15*B13)/B14</f>
        <v>16.2249362804311</v>
      </c>
      <c r="E16" s="6" t="s">
        <v>13</v>
      </c>
      <c r="F16" s="5" t="n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85" workbookViewId="0">
      <selection pane="topLeft" activeCell="E14" activeCellId="0" sqref="E14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11"/>
    <col collapsed="false" customWidth="true" hidden="false" outlineLevel="0" max="6" min="6" style="0" width="13"/>
    <col collapsed="false" customWidth="true" hidden="false" outlineLevel="0" max="8" min="7" style="0" width="14.57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7"/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7</v>
      </c>
      <c r="H1" s="10" t="s">
        <v>6</v>
      </c>
    </row>
    <row r="2" customFormat="false" ht="13.8" hidden="false" customHeight="false" outlineLevel="0" collapsed="false">
      <c r="A2" s="7"/>
      <c r="B2" s="11" t="n">
        <v>1</v>
      </c>
      <c r="C2" s="12" t="n">
        <v>8.16</v>
      </c>
      <c r="D2" s="12" t="n">
        <f aca="false">C2*B2</f>
        <v>8.16</v>
      </c>
      <c r="E2" s="12" t="n">
        <f aca="false">B2*B2</f>
        <v>1</v>
      </c>
      <c r="F2" s="12" t="n">
        <f aca="false">$B$12*B2+$B$13</f>
        <v>7.91535714285715</v>
      </c>
      <c r="G2" s="12" t="n">
        <f aca="false">ABS(C2-F2)</f>
        <v>0.244642857142852</v>
      </c>
      <c r="H2" s="12" t="n">
        <f aca="false">POWER(C2-F2,2)</f>
        <v>0.0598501275510181</v>
      </c>
    </row>
    <row r="3" customFormat="false" ht="13.8" hidden="false" customHeight="false" outlineLevel="0" collapsed="false">
      <c r="A3" s="7"/>
      <c r="B3" s="11" t="n">
        <v>2</v>
      </c>
      <c r="C3" s="12" t="n">
        <v>8.25</v>
      </c>
      <c r="D3" s="12" t="n">
        <f aca="false">C3*B3</f>
        <v>16.5</v>
      </c>
      <c r="E3" s="12" t="n">
        <f aca="false">B3*B3</f>
        <v>4</v>
      </c>
      <c r="F3" s="12" t="n">
        <f aca="false">$B$12*B3+$B$13</f>
        <v>8.26071428571429</v>
      </c>
      <c r="G3" s="12" t="n">
        <f aca="false">ABS(C3-F3)</f>
        <v>0.0107142857142897</v>
      </c>
      <c r="H3" s="12" t="n">
        <f aca="false">POWER(C3-F3,2)</f>
        <v>0.000114795918367432</v>
      </c>
    </row>
    <row r="4" customFormat="false" ht="13.8" hidden="false" customHeight="false" outlineLevel="0" collapsed="false">
      <c r="A4" s="7"/>
      <c r="B4" s="11" t="n">
        <v>3</v>
      </c>
      <c r="C4" s="12" t="n">
        <v>8.41</v>
      </c>
      <c r="D4" s="12" t="n">
        <f aca="false">C4*B4</f>
        <v>25.23</v>
      </c>
      <c r="E4" s="12" t="n">
        <f aca="false">B4*B4</f>
        <v>9</v>
      </c>
      <c r="F4" s="12" t="n">
        <f aca="false">$B$12*B4+$B$13</f>
        <v>8.60607142857143</v>
      </c>
      <c r="G4" s="12" t="n">
        <f aca="false">ABS(C4-F4)</f>
        <v>0.196071428571431</v>
      </c>
      <c r="H4" s="12" t="n">
        <f aca="false">POWER(C4-F4,2)</f>
        <v>0.0384440051020416</v>
      </c>
    </row>
    <row r="5" customFormat="false" ht="13.8" hidden="false" customHeight="false" outlineLevel="0" collapsed="false">
      <c r="A5" s="7"/>
      <c r="B5" s="11" t="n">
        <v>4</v>
      </c>
      <c r="C5" s="12" t="n">
        <v>8.76</v>
      </c>
      <c r="D5" s="12" t="n">
        <f aca="false">C5*B5</f>
        <v>35.04</v>
      </c>
      <c r="E5" s="12" t="n">
        <f aca="false">B5*B5</f>
        <v>16</v>
      </c>
      <c r="F5" s="12" t="n">
        <f aca="false">$B$12*B5+$B$13</f>
        <v>8.95142857142857</v>
      </c>
      <c r="G5" s="12" t="n">
        <f aca="false">ABS(C5-F5)</f>
        <v>0.191428571428574</v>
      </c>
      <c r="H5" s="12" t="n">
        <f aca="false">POWER(C5-F5,2)</f>
        <v>0.0366448979591846</v>
      </c>
    </row>
    <row r="6" customFormat="false" ht="13.8" hidden="false" customHeight="false" outlineLevel="0" collapsed="false">
      <c r="A6" s="7"/>
      <c r="B6" s="11" t="n">
        <v>5</v>
      </c>
      <c r="C6" s="12" t="n">
        <v>9.2</v>
      </c>
      <c r="D6" s="12" t="n">
        <f aca="false">C6*B6</f>
        <v>46</v>
      </c>
      <c r="E6" s="12" t="n">
        <f aca="false">B6*B6</f>
        <v>25</v>
      </c>
      <c r="F6" s="12" t="n">
        <f aca="false">$B$12*B6+$B$13</f>
        <v>9.29678571428572</v>
      </c>
      <c r="G6" s="12" t="n">
        <f aca="false">ABS(C6-F6)</f>
        <v>0.0967857142857156</v>
      </c>
      <c r="H6" s="12" t="n">
        <f aca="false">POWER(C6-F6,2)</f>
        <v>0.00936747448979617</v>
      </c>
    </row>
    <row r="7" customFormat="false" ht="13.8" hidden="false" customHeight="false" outlineLevel="0" collapsed="false">
      <c r="A7" s="7"/>
      <c r="B7" s="11" t="n">
        <v>6</v>
      </c>
      <c r="C7" s="12" t="n">
        <v>9.78</v>
      </c>
      <c r="D7" s="12" t="n">
        <f aca="false">C7*B7</f>
        <v>58.68</v>
      </c>
      <c r="E7" s="12" t="n">
        <f aca="false">B7*B7</f>
        <v>36</v>
      </c>
      <c r="F7" s="12" t="n">
        <f aca="false">$B$12*B7+$B$13</f>
        <v>9.64214285714286</v>
      </c>
      <c r="G7" s="12" t="n">
        <f aca="false">ABS(C7-F7)</f>
        <v>0.137857142857142</v>
      </c>
      <c r="H7" s="12" t="n">
        <f aca="false">POWER(C7-F7,2)</f>
        <v>0.0190045918367343</v>
      </c>
    </row>
    <row r="8" customFormat="false" ht="13.8" hidden="false" customHeight="false" outlineLevel="0" collapsed="false">
      <c r="A8" s="7"/>
      <c r="B8" s="11" t="n">
        <v>7</v>
      </c>
      <c r="C8" s="12" t="n">
        <v>10.1</v>
      </c>
      <c r="D8" s="12" t="n">
        <f aca="false">C8*B8</f>
        <v>70.7</v>
      </c>
      <c r="E8" s="12" t="n">
        <f aca="false">B8*B8</f>
        <v>49</v>
      </c>
      <c r="F8" s="12" t="n">
        <f aca="false">$B$12*B8+$B$13</f>
        <v>9.9875</v>
      </c>
      <c r="G8" s="12" t="n">
        <f aca="false">ABS(C8-F8)</f>
        <v>0.112500000000001</v>
      </c>
      <c r="H8" s="12" t="n">
        <f aca="false">POWER(C8-F8,2)</f>
        <v>0.0126562500000002</v>
      </c>
    </row>
    <row r="9" customFormat="false" ht="13.8" hidden="false" customHeight="false" outlineLevel="0" collapsed="false">
      <c r="A9" s="13" t="s">
        <v>8</v>
      </c>
      <c r="B9" s="11" t="n">
        <f aca="false">SUM(B2:B8)</f>
        <v>28</v>
      </c>
      <c r="C9" s="12" t="n">
        <f aca="false">SUM(C2:C8)</f>
        <v>62.66</v>
      </c>
      <c r="D9" s="12" t="n">
        <f aca="false">SUM(D2:D8)</f>
        <v>260.31</v>
      </c>
      <c r="E9" s="12" t="n">
        <f aca="false">SUM(E2:E8)</f>
        <v>140</v>
      </c>
      <c r="F9" s="12" t="n">
        <f aca="false">SUM(F2:F8)</f>
        <v>62.66</v>
      </c>
      <c r="G9" s="12" t="n">
        <f aca="false">SUM(H2:H8)</f>
        <v>0.176082142857143</v>
      </c>
      <c r="H9" s="12" t="n">
        <f aca="false">MAX(G2:G8)</f>
        <v>0.244642857142852</v>
      </c>
    </row>
    <row r="10" customFormat="false" ht="13.8" hidden="false" customHeight="false" outlineLevel="0" collapsed="false">
      <c r="A10" s="13" t="s">
        <v>9</v>
      </c>
      <c r="B10" s="11" t="n">
        <f aca="false">COUNT(B2:B8)</f>
        <v>7</v>
      </c>
      <c r="C10" s="7"/>
      <c r="D10" s="7"/>
      <c r="E10" s="7"/>
      <c r="F10" s="7"/>
      <c r="G10" s="7"/>
      <c r="H10" s="7"/>
    </row>
    <row r="11" customFormat="false" ht="13.8" hidden="false" customHeight="false" outlineLevel="0" collapsed="false">
      <c r="A11" s="7"/>
      <c r="B11" s="7"/>
      <c r="C11" s="14"/>
      <c r="D11" s="7"/>
      <c r="E11" s="7"/>
      <c r="H11" s="7"/>
    </row>
    <row r="12" customFormat="false" ht="13.8" hidden="false" customHeight="false" outlineLevel="0" collapsed="false">
      <c r="A12" s="13" t="s">
        <v>10</v>
      </c>
      <c r="B12" s="12" t="n">
        <f aca="false">(B10*D9-B9*C9)/(B10*E9-(B9*B9))</f>
        <v>0.345357142857142</v>
      </c>
      <c r="C12" s="14"/>
      <c r="D12" s="7"/>
      <c r="E12" s="7"/>
      <c r="H12" s="7"/>
    </row>
    <row r="13" customFormat="false" ht="13.8" hidden="false" customHeight="false" outlineLevel="0" collapsed="false">
      <c r="A13" s="13" t="s">
        <v>12</v>
      </c>
      <c r="B13" s="11" t="n">
        <f aca="false">(C9-B12*B9)/B10</f>
        <v>7.57000000000001</v>
      </c>
      <c r="C13" s="7"/>
      <c r="D13" s="7"/>
      <c r="E13" s="7"/>
      <c r="H13" s="7"/>
    </row>
    <row r="14" customFormat="false" ht="13.8" hidden="false" customHeight="false" outlineLevel="0" collapsed="false">
      <c r="A14" s="7"/>
      <c r="B14" s="7"/>
      <c r="C14" s="7"/>
      <c r="D14" s="7"/>
      <c r="E14" s="7"/>
      <c r="F14" s="7"/>
      <c r="G14" s="7"/>
      <c r="H14" s="7"/>
    </row>
    <row r="15" customFormat="false" ht="13.8" hidden="false" customHeight="false" outlineLevel="0" collapsed="false">
      <c r="A15" s="7"/>
      <c r="B15" s="7"/>
      <c r="C15" s="7"/>
      <c r="D15" s="7"/>
      <c r="E15" s="7"/>
      <c r="F15" s="7"/>
      <c r="G15" s="7"/>
      <c r="H15" s="7"/>
    </row>
    <row r="16" customFormat="false" ht="13.8" hidden="false" customHeight="false" outlineLevel="0" collapsed="false">
      <c r="A16" s="7"/>
      <c r="B16" s="7"/>
      <c r="C16" s="7"/>
      <c r="D16" s="7"/>
      <c r="E16" s="7"/>
      <c r="F16" s="7"/>
      <c r="G16" s="7"/>
      <c r="H16" s="7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2022-05-20T12:54:53Z</dcterms:created>
  <dc:creator>Колесникова Светлана Ивановна</dc:creator>
  <dc:description/>
  <dc:language>en-US</dc:language>
  <cp:lastModifiedBy/>
  <dcterms:modified xsi:type="dcterms:W3CDTF">2022-05-24T19:06:03Z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