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16530" yWindow="750" windowWidth="11175" windowHeight="7455" tabRatio="915"/>
  </bookViews>
  <sheets>
    <sheet name="BASE BTB" sheetId="77" r:id="rId1"/>
    <sheet name="BASE BTC" sheetId="78" r:id="rId2"/>
  </sheets>
  <definedNames>
    <definedName name="_xlnm._FilterDatabase" localSheetId="0" hidden="1">'BASE BTB'!$A$3:$W$70</definedName>
    <definedName name="_xlnm._FilterDatabase" localSheetId="1" hidden="1">'BASE BTC'!$S$4:$AO$37</definedName>
    <definedName name="_xlnm.Print_Area" localSheetId="0">'BASE BTB'!$B$1:$W$70</definedName>
    <definedName name="_xlnm.Print_Area" localSheetId="1">'BASE BTC'!$T$3:$AO$38</definedName>
  </definedNames>
  <calcPr calcId="124519"/>
</workbook>
</file>

<file path=xl/calcChain.xml><?xml version="1.0" encoding="utf-8"?>
<calcChain xmlns="http://schemas.openxmlformats.org/spreadsheetml/2006/main">
  <c r="U73" i="77"/>
  <c r="AI22" i="78"/>
  <c r="AJ22" s="1"/>
  <c r="AI38"/>
  <c r="Z38"/>
  <c r="AM42" s="1"/>
  <c r="Z22"/>
  <c r="T69" i="77"/>
  <c r="Q69"/>
  <c r="K69"/>
  <c r="H69"/>
  <c r="T33"/>
  <c r="Q33"/>
  <c r="K33"/>
  <c r="H33"/>
  <c r="AL38" i="78"/>
  <c r="AC38"/>
  <c r="AL22"/>
  <c r="AM22" s="1"/>
  <c r="AC22"/>
  <c r="AJ38" l="1"/>
  <c r="R69" i="77"/>
  <c r="U69"/>
  <c r="R33"/>
  <c r="U33"/>
  <c r="AM38" i="78"/>
</calcChain>
</file>

<file path=xl/sharedStrings.xml><?xml version="1.0" encoding="utf-8"?>
<sst xmlns="http://schemas.openxmlformats.org/spreadsheetml/2006/main" count="506" uniqueCount="249">
  <si>
    <t>AC sum AC05</t>
  </si>
  <si>
    <t>AC sum AC06</t>
  </si>
  <si>
    <t>AC sum AC07</t>
  </si>
  <si>
    <t>AC sum AC08</t>
  </si>
  <si>
    <t>AC sum AC09</t>
  </si>
  <si>
    <t>METIER sum METS.</t>
  </si>
  <si>
    <t>METIER sum METS.-STR</t>
  </si>
  <si>
    <t>METIER sum METS.STRAG</t>
  </si>
  <si>
    <t>MARGE BRUTE</t>
  </si>
  <si>
    <t>AC sum ACEBIT</t>
  </si>
  <si>
    <t>Taux EBIT</t>
  </si>
  <si>
    <t>Filtre Agence</t>
  </si>
  <si>
    <t>Fournitures</t>
  </si>
  <si>
    <t>Coûts véhicules Exploit</t>
  </si>
  <si>
    <t>Autres Coûts</t>
  </si>
  <si>
    <t>Frais Généraux</t>
  </si>
  <si>
    <t>EBIT</t>
  </si>
  <si>
    <t>AC sum 04010567</t>
  </si>
  <si>
    <t>Divers</t>
  </si>
  <si>
    <t>AC sum 040101234</t>
  </si>
  <si>
    <t>TOTAL CA Avt Prov</t>
  </si>
  <si>
    <t>Salaires Exploit + Intérim</t>
  </si>
  <si>
    <t>AC sum AC06-11</t>
  </si>
  <si>
    <t>AC sum AC11</t>
  </si>
  <si>
    <t>Provisions + Avoirs</t>
  </si>
  <si>
    <t>AC sum AC01-03</t>
  </si>
  <si>
    <t>Taux MARGE BRUTE</t>
  </si>
  <si>
    <t>REGION</t>
  </si>
  <si>
    <t>Coût de structure</t>
  </si>
  <si>
    <t>AGENCE</t>
  </si>
  <si>
    <t>VTES INTERNET</t>
  </si>
  <si>
    <t>AC sum NETCENTR</t>
  </si>
  <si>
    <t>BTC</t>
  </si>
  <si>
    <t>BTB</t>
  </si>
  <si>
    <t>ACTIVITE</t>
  </si>
  <si>
    <t>NATIONAL</t>
  </si>
  <si>
    <t xml:space="preserve"> </t>
  </si>
  <si>
    <t>6A-BORAGEN</t>
  </si>
  <si>
    <t>6A-BORAGLS</t>
  </si>
  <si>
    <t>6A-BORBXPS</t>
  </si>
  <si>
    <t>6A-BORPAUS</t>
  </si>
  <si>
    <t>6A-TOUBZPS</t>
  </si>
  <si>
    <t>6A-TOUMTPS</t>
  </si>
  <si>
    <t>6A-TOUPERS</t>
  </si>
  <si>
    <t>6A-TOUSEPS</t>
  </si>
  <si>
    <t>6A-TOUTARS</t>
  </si>
  <si>
    <t>6A-TOUTLSS</t>
  </si>
  <si>
    <t>6A-TOUTLSV</t>
  </si>
  <si>
    <t>6A-BREDINS</t>
  </si>
  <si>
    <t>6A-BRELORS</t>
  </si>
  <si>
    <t>6A-BREQUIS</t>
  </si>
  <si>
    <t>6A-BRERENS</t>
  </si>
  <si>
    <t>6A-VDLMANS</t>
  </si>
  <si>
    <t>6A-VDLANGS</t>
  </si>
  <si>
    <t>6A-VDLTOUS</t>
  </si>
  <si>
    <t>6A-VDLBOUS</t>
  </si>
  <si>
    <t>6A-PCLLRPS</t>
  </si>
  <si>
    <t>6A-PCLPOIS</t>
  </si>
  <si>
    <t>6A-PCLROYS</t>
  </si>
  <si>
    <t>6A-GPLNEXP</t>
  </si>
  <si>
    <t>6A-GPLNGEST</t>
  </si>
  <si>
    <t>6A-XTOAGLT</t>
  </si>
  <si>
    <t>6A-XTOARCT</t>
  </si>
  <si>
    <t>6A-XTODZAT</t>
  </si>
  <si>
    <t>6A-XTOPAUT</t>
  </si>
  <si>
    <t>6G-BRXS+BRET</t>
  </si>
  <si>
    <t>6A-XTBDINT</t>
  </si>
  <si>
    <t>6A-XTBLORT</t>
  </si>
  <si>
    <t>6A-XTBQUMT</t>
  </si>
  <si>
    <t>6A-XTBRENT</t>
  </si>
  <si>
    <t>6A-XTSBZPT</t>
  </si>
  <si>
    <t>6A-XTSCART</t>
  </si>
  <si>
    <t>6A-XTSMTPT</t>
  </si>
  <si>
    <t>6A-XTSPERT</t>
  </si>
  <si>
    <t>6A-XTSSEPT</t>
  </si>
  <si>
    <t>6A-XVLANGT</t>
  </si>
  <si>
    <t>6A-XPCCHLT</t>
  </si>
  <si>
    <t>2A-CHB-GUYS</t>
  </si>
  <si>
    <t>2A-CHB-PLES</t>
  </si>
  <si>
    <t>2A-CHB-NSYS</t>
  </si>
  <si>
    <t>2A-CHB-VILS</t>
  </si>
  <si>
    <t>2A-CHC-PLET</t>
  </si>
  <si>
    <t>2A-CHC-NSYT</t>
  </si>
  <si>
    <t>2A-CHC-REPT</t>
  </si>
  <si>
    <t>2A-RPU-BONS</t>
  </si>
  <si>
    <t>2A-RPU-STAS</t>
  </si>
  <si>
    <t>2A-RPU-BUCS</t>
  </si>
  <si>
    <t>2A-RPR-MONS</t>
  </si>
  <si>
    <t>2A-NDB-ALES</t>
  </si>
  <si>
    <t>2A-NDB-CAES</t>
  </si>
  <si>
    <t>2A-NDB-DIES</t>
  </si>
  <si>
    <t>2A-NDB-EVRS</t>
  </si>
  <si>
    <t>2A-NDB-RONS</t>
  </si>
  <si>
    <t>2A-NDC-CAET</t>
  </si>
  <si>
    <t>2A-NDC-RONT</t>
  </si>
  <si>
    <t>Menuiserie Lille</t>
  </si>
  <si>
    <t>Hainaut-Cambrésis</t>
  </si>
  <si>
    <t>3A-LILC</t>
  </si>
  <si>
    <t>3A-MELI</t>
  </si>
  <si>
    <t>3A-HAIN</t>
  </si>
  <si>
    <t>Artois</t>
  </si>
  <si>
    <t>3A-ARTO</t>
  </si>
  <si>
    <t>Somme</t>
  </si>
  <si>
    <t>Compiègne</t>
  </si>
  <si>
    <t>3A-SOMM</t>
  </si>
  <si>
    <t>3A-CMPG</t>
  </si>
  <si>
    <t>Troyes</t>
  </si>
  <si>
    <t>Dijon</t>
  </si>
  <si>
    <t>3A-TROY</t>
  </si>
  <si>
    <t>3A-DIJO</t>
  </si>
  <si>
    <t>Alsace</t>
  </si>
  <si>
    <t>Metz</t>
  </si>
  <si>
    <t>Nancy</t>
  </si>
  <si>
    <t>3A-ALSA</t>
  </si>
  <si>
    <t>3A-METZ</t>
  </si>
  <si>
    <t>3A-NANC</t>
  </si>
  <si>
    <t>3A-LILI</t>
  </si>
  <si>
    <t>IDF-NDI</t>
  </si>
  <si>
    <t>Nord Est</t>
  </si>
  <si>
    <t>Sud Est</t>
  </si>
  <si>
    <t>SOATL</t>
  </si>
  <si>
    <t>Guyancourt</t>
  </si>
  <si>
    <t xml:space="preserve">Plessis </t>
  </si>
  <si>
    <t>Villepinte</t>
  </si>
  <si>
    <t>Bonneuil</t>
  </si>
  <si>
    <t>Stains</t>
  </si>
  <si>
    <t>Buc</t>
  </si>
  <si>
    <t>Paris Montlouis</t>
  </si>
  <si>
    <t xml:space="preserve">Caen </t>
  </si>
  <si>
    <t xml:space="preserve">Dieppe </t>
  </si>
  <si>
    <t xml:space="preserve">Evreux </t>
  </si>
  <si>
    <t xml:space="preserve">Rouen </t>
  </si>
  <si>
    <t>Bourg</t>
  </si>
  <si>
    <t>Annecy</t>
  </si>
  <si>
    <t>Grenoble</t>
  </si>
  <si>
    <t>Villefranche</t>
  </si>
  <si>
    <t>Lyon</t>
  </si>
  <si>
    <t>Clermont</t>
  </si>
  <si>
    <t>Valence</t>
  </si>
  <si>
    <t>Avignon</t>
  </si>
  <si>
    <t>Marseille</t>
  </si>
  <si>
    <t>Nîmes</t>
  </si>
  <si>
    <t>Var</t>
  </si>
  <si>
    <t>Agen</t>
  </si>
  <si>
    <t>Anglet</t>
  </si>
  <si>
    <t>Bordeaux</t>
  </si>
  <si>
    <t>Pau</t>
  </si>
  <si>
    <t>Dinan</t>
  </si>
  <si>
    <t>Lorient</t>
  </si>
  <si>
    <t>Nantes</t>
  </si>
  <si>
    <t>Quimper</t>
  </si>
  <si>
    <t>Rennes</t>
  </si>
  <si>
    <t>Montpellier</t>
  </si>
  <si>
    <t>Perpignan</t>
  </si>
  <si>
    <t>Sète</t>
  </si>
  <si>
    <t>Tarbes</t>
  </si>
  <si>
    <t>Portet</t>
  </si>
  <si>
    <t>Portet Vernet</t>
  </si>
  <si>
    <t>La Rochelle</t>
  </si>
  <si>
    <t>Poitiers</t>
  </si>
  <si>
    <t>Le Mans</t>
  </si>
  <si>
    <t>Angers</t>
  </si>
  <si>
    <t>Tours</t>
  </si>
  <si>
    <t>Bourges</t>
  </si>
  <si>
    <t>Arcachon</t>
  </si>
  <si>
    <t>Depagaz</t>
  </si>
  <si>
    <t>Toulouse</t>
  </si>
  <si>
    <t>Brest</t>
  </si>
  <si>
    <t>Carcassonne</t>
  </si>
  <si>
    <t xml:space="preserve">Paris </t>
  </si>
  <si>
    <t>Emerainville</t>
  </si>
  <si>
    <t>6A-TOUNIMS</t>
  </si>
  <si>
    <t>6A-XTSNIMT</t>
  </si>
  <si>
    <t>6A-VDLORLS</t>
  </si>
  <si>
    <t>6A-XVLORLT</t>
  </si>
  <si>
    <t>4A-AURBGRNT</t>
  </si>
  <si>
    <t>4A-AURBCHBY</t>
  </si>
  <si>
    <t>4A-AURCAUVT</t>
  </si>
  <si>
    <t>4A-AURCLOIT</t>
  </si>
  <si>
    <t>4A-AURCPXLY</t>
  </si>
  <si>
    <t>4A-VDRMSCT</t>
  </si>
  <si>
    <t>4A-AURBGRNB</t>
  </si>
  <si>
    <t>4A-AURBANCY</t>
  </si>
  <si>
    <t>4A-AURBVLFR</t>
  </si>
  <si>
    <t>4A-AURBOURG</t>
  </si>
  <si>
    <t>4A-AURBLYON</t>
  </si>
  <si>
    <t>4A-AURBAUVG</t>
  </si>
  <si>
    <t>4A-AURBLOIR</t>
  </si>
  <si>
    <t>4A-VDRAVG</t>
  </si>
  <si>
    <t>4A-VDRVALL</t>
  </si>
  <si>
    <t>4A-MEDMSCS</t>
  </si>
  <si>
    <t>4A-MEDVAR</t>
  </si>
  <si>
    <t>4A-MEDCAGN</t>
  </si>
  <si>
    <t>RU sum 4A-AURCAUVT</t>
  </si>
  <si>
    <t>RU sum 6A-XTSSEPT</t>
  </si>
  <si>
    <t>RU sum 6A-XTSPERT</t>
  </si>
  <si>
    <t>RU sum 6A-XTBRENT</t>
  </si>
  <si>
    <t>RU sum 6G-BRXS+BRET</t>
  </si>
  <si>
    <t>RU sum 4A-AURBGRNT</t>
  </si>
  <si>
    <t>RU sum 6A-XTSNIMT</t>
  </si>
  <si>
    <t>RU sum 4A-AURCPXLY</t>
  </si>
  <si>
    <t>RU sum 3A-LILI</t>
  </si>
  <si>
    <t>RU sum 6A-XVLORLT</t>
  </si>
  <si>
    <t>RU sum 2A-NDC-RONT</t>
  </si>
  <si>
    <t>RU sum 4A-AURBCHBY</t>
  </si>
  <si>
    <t>RU sum 2A-CHC-REPT</t>
  </si>
  <si>
    <t>RU sum 6A-XTSMTPT</t>
  </si>
  <si>
    <t>RU sum 6A-XTBQUMT</t>
  </si>
  <si>
    <t>RU sum 6A-XTOARCT</t>
  </si>
  <si>
    <t>RU sum 6A-XTOAGLT</t>
  </si>
  <si>
    <t>RU sum 6A-XVLANGT</t>
  </si>
  <si>
    <t>RU sum 2A-NDC-CAET</t>
  </si>
  <si>
    <t>RU sum 6A-XTSCART</t>
  </si>
  <si>
    <t>RU sum 4A-AURCLOIT</t>
  </si>
  <si>
    <t>RU sum 4A-VDRMSCT</t>
  </si>
  <si>
    <t>RU sum 6A-XTSBZPT</t>
  </si>
  <si>
    <t>RU sum 6A-XTOPAUT</t>
  </si>
  <si>
    <t>RU sum 6A-XTODZAT</t>
  </si>
  <si>
    <t>RU sum 6A-XTBLORT</t>
  </si>
  <si>
    <t>RU sum 6A-XPCCHLT</t>
  </si>
  <si>
    <t>RU sum 6A-XTBDINT</t>
  </si>
  <si>
    <t>RU sum 2A-CHC-NSYT</t>
  </si>
  <si>
    <t>RU sum 2A-CHC-PLET</t>
  </si>
  <si>
    <t>6A-PCLNANS</t>
  </si>
  <si>
    <t>6A-XPCNANT</t>
  </si>
  <si>
    <t>RU sum 6A-XPCNANT</t>
  </si>
  <si>
    <t>Chambéry</t>
  </si>
  <si>
    <t>Cagnes</t>
  </si>
  <si>
    <t>6A-XTSTLST24</t>
  </si>
  <si>
    <t>Lille Collectif</t>
  </si>
  <si>
    <t>Lille Individuel</t>
  </si>
  <si>
    <t>Saint-Etienne</t>
  </si>
  <si>
    <t xml:space="preserve">Alençon </t>
  </si>
  <si>
    <t>Nantes Gpl Exploitation</t>
  </si>
  <si>
    <t>Nantes Gpl Gestion</t>
  </si>
  <si>
    <t>La Roche Sur Yon</t>
  </si>
  <si>
    <t>Bézier</t>
  </si>
  <si>
    <t>Orléans</t>
  </si>
  <si>
    <t>Challans</t>
  </si>
  <si>
    <t>RU sum 6A-XTSTLST24</t>
  </si>
  <si>
    <t>Classement Décembre 2023</t>
  </si>
  <si>
    <t>Classement Décembre 2022</t>
  </si>
  <si>
    <t>les 17 agences les plus  performantes</t>
  </si>
  <si>
    <t>les 29 agences les plus  performantes</t>
  </si>
  <si>
    <t>les 33 agences les moins  performantes</t>
  </si>
  <si>
    <t>les 15 agences les moins performantes</t>
  </si>
  <si>
    <t>Manque à gagner sur les agences les moins performantes en KE</t>
  </si>
  <si>
    <t xml:space="preserve">  </t>
  </si>
  <si>
    <t>Béziers</t>
  </si>
</sst>
</file>

<file path=xl/styles.xml><?xml version="1.0" encoding="utf-8"?>
<styleSheet xmlns="http://schemas.openxmlformats.org/spreadsheetml/2006/main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</numFmts>
  <fonts count="2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B05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10"/>
      <color indexed="12"/>
      <name val="Arial"/>
      <family val="2"/>
    </font>
    <font>
      <b/>
      <i/>
      <sz val="10"/>
      <color rgb="FF00B050"/>
      <name val="Arial"/>
      <family val="2"/>
    </font>
    <font>
      <b/>
      <i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21">
    <xf numFmtId="0" fontId="0" fillId="0" borderId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23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</cellStyleXfs>
  <cellXfs count="117">
    <xf numFmtId="0" fontId="0" fillId="0" borderId="0" xfId="0"/>
    <xf numFmtId="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" fontId="0" fillId="3" borderId="0" xfId="0" applyNumberFormat="1" applyFill="1"/>
    <xf numFmtId="0" fontId="4" fillId="3" borderId="0" xfId="0" applyFont="1" applyFill="1" applyAlignment="1"/>
    <xf numFmtId="0" fontId="7" fillId="3" borderId="0" xfId="0" applyFont="1" applyFill="1" applyAlignment="1"/>
    <xf numFmtId="0" fontId="4" fillId="3" borderId="0" xfId="0" applyFont="1" applyFill="1"/>
    <xf numFmtId="0" fontId="0" fillId="3" borderId="0" xfId="0" applyFill="1" applyAlignment="1">
      <alignment horizontal="center"/>
    </xf>
    <xf numFmtId="4" fontId="6" fillId="3" borderId="0" xfId="0" applyNumberFormat="1" applyFont="1" applyFill="1"/>
    <xf numFmtId="164" fontId="8" fillId="3" borderId="0" xfId="73" applyNumberFormat="1" applyFont="1" applyFill="1"/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4" fontId="5" fillId="3" borderId="11" xfId="0" applyNumberFormat="1" applyFont="1" applyFill="1" applyBorder="1"/>
    <xf numFmtId="4" fontId="5" fillId="3" borderId="12" xfId="0" applyNumberFormat="1" applyFont="1" applyFill="1" applyBorder="1"/>
    <xf numFmtId="4" fontId="12" fillId="4" borderId="1" xfId="0" applyNumberFormat="1" applyFont="1" applyFill="1" applyBorder="1"/>
    <xf numFmtId="4" fontId="6" fillId="3" borderId="11" xfId="0" applyNumberFormat="1" applyFont="1" applyFill="1" applyBorder="1"/>
    <xf numFmtId="4" fontId="6" fillId="3" borderId="12" xfId="0" applyNumberFormat="1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left"/>
    </xf>
    <xf numFmtId="0" fontId="13" fillId="4" borderId="1" xfId="0" applyFont="1" applyFill="1" applyBorder="1"/>
    <xf numFmtId="0" fontId="3" fillId="3" borderId="15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7" xfId="0" applyFill="1" applyBorder="1"/>
    <xf numFmtId="0" fontId="3" fillId="3" borderId="11" xfId="0" applyFont="1" applyFill="1" applyBorder="1" applyAlignment="1">
      <alignment horizontal="left"/>
    </xf>
    <xf numFmtId="1" fontId="3" fillId="3" borderId="0" xfId="0" applyNumberFormat="1" applyFont="1" applyFill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3" fillId="4" borderId="21" xfId="0" applyFont="1" applyFill="1" applyBorder="1"/>
    <xf numFmtId="4" fontId="5" fillId="3" borderId="4" xfId="0" applyNumberFormat="1" applyFont="1" applyFill="1" applyBorder="1"/>
    <xf numFmtId="4" fontId="6" fillId="3" borderId="4" xfId="0" applyNumberFormat="1" applyFont="1" applyFill="1" applyBorder="1"/>
    <xf numFmtId="0" fontId="3" fillId="3" borderId="7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2" fontId="0" fillId="0" borderId="11" xfId="0" applyNumberFormat="1" applyFill="1" applyBorder="1"/>
    <xf numFmtId="2" fontId="0" fillId="0" borderId="12" xfId="0" applyNumberFormat="1" applyFill="1" applyBorder="1"/>
    <xf numFmtId="2" fontId="0" fillId="0" borderId="17" xfId="0" applyNumberFormat="1" applyFill="1" applyBorder="1"/>
    <xf numFmtId="0" fontId="3" fillId="3" borderId="10" xfId="0" applyFont="1" applyFill="1" applyBorder="1" applyAlignment="1">
      <alignment horizontal="left"/>
    </xf>
    <xf numFmtId="164" fontId="13" fillId="4" borderId="1" xfId="73" applyNumberFormat="1" applyFont="1" applyFill="1" applyBorder="1"/>
    <xf numFmtId="4" fontId="13" fillId="4" borderId="1" xfId="0" applyNumberFormat="1" applyFont="1" applyFill="1" applyBorder="1"/>
    <xf numFmtId="0" fontId="3" fillId="3" borderId="16" xfId="0" applyFont="1" applyFill="1" applyBorder="1" applyAlignment="1">
      <alignment horizontal="center"/>
    </xf>
    <xf numFmtId="0" fontId="0" fillId="3" borderId="20" xfId="0" applyFill="1" applyBorder="1"/>
    <xf numFmtId="0" fontId="3" fillId="3" borderId="13" xfId="0" applyFont="1" applyFill="1" applyBorder="1" applyAlignment="1">
      <alignment horizontal="center" vertical="center" wrapText="1"/>
    </xf>
    <xf numFmtId="4" fontId="13" fillId="4" borderId="17" xfId="0" applyNumberFormat="1" applyFont="1" applyFill="1" applyBorder="1"/>
    <xf numFmtId="164" fontId="13" fillId="4" borderId="17" xfId="73" applyNumberFormat="1" applyFont="1" applyFill="1" applyBorder="1"/>
    <xf numFmtId="0" fontId="3" fillId="3" borderId="0" xfId="0" applyNumberFormat="1" applyFont="1" applyFill="1" applyAlignment="1">
      <alignment horizontal="center"/>
    </xf>
    <xf numFmtId="0" fontId="3" fillId="3" borderId="19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3" fillId="3" borderId="3" xfId="0" applyNumberFormat="1" applyFont="1" applyFill="1" applyBorder="1" applyAlignment="1">
      <alignment horizontal="center"/>
    </xf>
    <xf numFmtId="0" fontId="10" fillId="3" borderId="1" xfId="0" applyNumberFormat="1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left"/>
    </xf>
    <xf numFmtId="4" fontId="5" fillId="3" borderId="5" xfId="0" applyNumberFormat="1" applyFont="1" applyFill="1" applyBorder="1"/>
    <xf numFmtId="4" fontId="6" fillId="3" borderId="5" xfId="0" applyNumberFormat="1" applyFont="1" applyFill="1" applyBorder="1"/>
    <xf numFmtId="0" fontId="10" fillId="3" borderId="6" xfId="0" applyFont="1" applyFill="1" applyBorder="1" applyAlignment="1">
      <alignment horizontal="center" vertical="center" wrapText="1"/>
    </xf>
    <xf numFmtId="0" fontId="0" fillId="3" borderId="21" xfId="0" applyFill="1" applyBorder="1"/>
    <xf numFmtId="0" fontId="3" fillId="3" borderId="22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0" fillId="3" borderId="0" xfId="0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0" fontId="2" fillId="3" borderId="0" xfId="0" applyFont="1" applyFill="1"/>
    <xf numFmtId="0" fontId="2" fillId="0" borderId="0" xfId="0" applyFont="1"/>
    <xf numFmtId="164" fontId="14" fillId="3" borderId="18" xfId="73" applyNumberFormat="1" applyFont="1" applyFill="1" applyBorder="1"/>
    <xf numFmtId="164" fontId="14" fillId="3" borderId="19" xfId="73" applyNumberFormat="1" applyFont="1" applyFill="1" applyBorder="1"/>
    <xf numFmtId="164" fontId="7" fillId="3" borderId="19" xfId="73" applyNumberFormat="1" applyFont="1" applyFill="1" applyBorder="1"/>
    <xf numFmtId="164" fontId="7" fillId="3" borderId="12" xfId="73" applyNumberFormat="1" applyFont="1" applyFill="1" applyBorder="1"/>
    <xf numFmtId="164" fontId="14" fillId="3" borderId="11" xfId="73" applyNumberFormat="1" applyFont="1" applyFill="1" applyBorder="1"/>
    <xf numFmtId="164" fontId="14" fillId="3" borderId="12" xfId="73" applyNumberFormat="1" applyFont="1" applyFill="1" applyBorder="1"/>
    <xf numFmtId="4" fontId="3" fillId="3" borderId="11" xfId="0" applyNumberFormat="1" applyFont="1" applyFill="1" applyBorder="1"/>
    <xf numFmtId="4" fontId="3" fillId="3" borderId="12" xfId="0" applyNumberFormat="1" applyFont="1" applyFill="1" applyBorder="1"/>
    <xf numFmtId="164" fontId="7" fillId="3" borderId="4" xfId="73" applyNumberFormat="1" applyFont="1" applyFill="1" applyBorder="1"/>
    <xf numFmtId="164" fontId="7" fillId="3" borderId="5" xfId="73" applyNumberFormat="1" applyFont="1" applyFill="1" applyBorder="1"/>
    <xf numFmtId="10" fontId="7" fillId="3" borderId="4" xfId="73" applyNumberFormat="1" applyFont="1" applyFill="1" applyBorder="1"/>
    <xf numFmtId="10" fontId="7" fillId="3" borderId="5" xfId="73" applyNumberFormat="1" applyFont="1" applyFill="1" applyBorder="1"/>
    <xf numFmtId="10" fontId="7" fillId="0" borderId="4" xfId="73" applyNumberFormat="1" applyFont="1" applyFill="1" applyBorder="1"/>
    <xf numFmtId="10" fontId="3" fillId="0" borderId="0" xfId="73" applyNumberFormat="1" applyFont="1"/>
    <xf numFmtId="0" fontId="10" fillId="6" borderId="13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left" vertical="center" wrapText="1"/>
    </xf>
    <xf numFmtId="4" fontId="15" fillId="6" borderId="7" xfId="0" applyNumberFormat="1" applyFont="1" applyFill="1" applyBorder="1" applyAlignment="1">
      <alignment vertical="center"/>
    </xf>
    <xf numFmtId="4" fontId="16" fillId="6" borderId="7" xfId="0" applyNumberFormat="1" applyFont="1" applyFill="1" applyBorder="1" applyAlignment="1">
      <alignment vertical="center"/>
    </xf>
    <xf numFmtId="164" fontId="18" fillId="6" borderId="7" xfId="73" applyNumberFormat="1" applyFont="1" applyFill="1" applyBorder="1" applyAlignment="1">
      <alignment vertical="center"/>
    </xf>
    <xf numFmtId="4" fontId="17" fillId="0" borderId="19" xfId="0" applyNumberFormat="1" applyFont="1" applyFill="1" applyBorder="1"/>
    <xf numFmtId="164" fontId="19" fillId="0" borderId="19" xfId="73" applyNumberFormat="1" applyFont="1" applyFill="1" applyBorder="1"/>
    <xf numFmtId="0" fontId="0" fillId="5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4" fontId="6" fillId="3" borderId="17" xfId="0" applyNumberFormat="1" applyFont="1" applyFill="1" applyBorder="1"/>
    <xf numFmtId="10" fontId="7" fillId="3" borderId="17" xfId="73" applyNumberFormat="1" applyFont="1" applyFill="1" applyBorder="1"/>
    <xf numFmtId="4" fontId="3" fillId="3" borderId="0" xfId="0" applyNumberFormat="1" applyFont="1" applyFill="1"/>
    <xf numFmtId="164" fontId="15" fillId="6" borderId="7" xfId="73" applyNumberFormat="1" applyFont="1" applyFill="1" applyBorder="1" applyAlignment="1">
      <alignment vertical="center"/>
    </xf>
    <xf numFmtId="164" fontId="3" fillId="3" borderId="0" xfId="0" applyNumberFormat="1" applyFont="1" applyFill="1"/>
    <xf numFmtId="0" fontId="0" fillId="3" borderId="0" xfId="0" applyFill="1" applyAlignment="1">
      <alignment wrapText="1"/>
    </xf>
    <xf numFmtId="3" fontId="3" fillId="3" borderId="0" xfId="0" applyNumberFormat="1" applyFont="1" applyFill="1" applyAlignment="1">
      <alignment vertical="center"/>
    </xf>
    <xf numFmtId="4" fontId="2" fillId="3" borderId="0" xfId="0" applyNumberFormat="1" applyFont="1" applyFill="1"/>
    <xf numFmtId="0" fontId="16" fillId="3" borderId="0" xfId="0" applyFont="1" applyFill="1" applyAlignment="1">
      <alignment horizontal="center" vertical="center" wrapText="1"/>
    </xf>
  </cellXfs>
  <cellStyles count="221">
    <cellStyle name="Euro" xfId="1"/>
    <cellStyle name="Euro 10" xfId="108"/>
    <cellStyle name="Euro 11" xfId="109"/>
    <cellStyle name="Euro 12" xfId="110"/>
    <cellStyle name="Euro 13" xfId="111"/>
    <cellStyle name="Euro 14" xfId="112"/>
    <cellStyle name="Euro 15" xfId="113"/>
    <cellStyle name="Euro 16" xfId="114"/>
    <cellStyle name="Euro 17" xfId="115"/>
    <cellStyle name="Euro 18" xfId="116"/>
    <cellStyle name="Euro 19" xfId="117"/>
    <cellStyle name="Euro 2" xfId="2"/>
    <cellStyle name="Euro 2 2" xfId="3"/>
    <cellStyle name="Euro 20" xfId="118"/>
    <cellStyle name="Euro 21" xfId="119"/>
    <cellStyle name="Euro 22" xfId="120"/>
    <cellStyle name="Euro 23" xfId="121"/>
    <cellStyle name="Euro 24" xfId="122"/>
    <cellStyle name="Euro 25" xfId="123"/>
    <cellStyle name="Euro 26" xfId="124"/>
    <cellStyle name="Euro 27" xfId="125"/>
    <cellStyle name="Euro 28" xfId="126"/>
    <cellStyle name="Euro 29" xfId="127"/>
    <cellStyle name="Euro 3" xfId="4"/>
    <cellStyle name="Euro 3 2" xfId="5"/>
    <cellStyle name="Euro 30" xfId="128"/>
    <cellStyle name="Euro 31" xfId="129"/>
    <cellStyle name="Euro 4" xfId="6"/>
    <cellStyle name="Euro 4 2" xfId="7"/>
    <cellStyle name="Euro 5" xfId="8"/>
    <cellStyle name="Euro 5 2" xfId="9"/>
    <cellStyle name="Euro 6" xfId="10"/>
    <cellStyle name="Euro 6 2" xfId="11"/>
    <cellStyle name="Euro 7" xfId="12"/>
    <cellStyle name="Euro 7 2" xfId="13"/>
    <cellStyle name="Euro 8" xfId="14"/>
    <cellStyle name="Euro 8 2" xfId="15"/>
    <cellStyle name="Euro 9" xfId="16"/>
    <cellStyle name="Euro 9 2" xfId="17"/>
    <cellStyle name="Milliers 10" xfId="18"/>
    <cellStyle name="Milliers 10 2" xfId="19"/>
    <cellStyle name="Milliers 11" xfId="130"/>
    <cellStyle name="Milliers 12" xfId="131"/>
    <cellStyle name="Milliers 13" xfId="132"/>
    <cellStyle name="Milliers 14" xfId="133"/>
    <cellStyle name="Milliers 15" xfId="134"/>
    <cellStyle name="Milliers 16" xfId="135"/>
    <cellStyle name="Milliers 17" xfId="136"/>
    <cellStyle name="Milliers 18" xfId="137"/>
    <cellStyle name="Milliers 19" xfId="138"/>
    <cellStyle name="Milliers 2" xfId="20"/>
    <cellStyle name="Milliers 2 10" xfId="21"/>
    <cellStyle name="Milliers 2 11" xfId="22"/>
    <cellStyle name="Milliers 2 2" xfId="23"/>
    <cellStyle name="Milliers 2 2 2" xfId="24"/>
    <cellStyle name="Milliers 2 3" xfId="25"/>
    <cellStyle name="Milliers 2 3 2" xfId="26"/>
    <cellStyle name="Milliers 2 4" xfId="27"/>
    <cellStyle name="Milliers 2 4 2" xfId="28"/>
    <cellStyle name="Milliers 2 5" xfId="29"/>
    <cellStyle name="Milliers 2 5 2" xfId="30"/>
    <cellStyle name="Milliers 2 6" xfId="31"/>
    <cellStyle name="Milliers 2 6 2" xfId="32"/>
    <cellStyle name="Milliers 2 7" xfId="33"/>
    <cellStyle name="Milliers 2 7 2" xfId="34"/>
    <cellStyle name="Milliers 2 8" xfId="35"/>
    <cellStyle name="Milliers 2 8 2" xfId="36"/>
    <cellStyle name="Milliers 2 9" xfId="37"/>
    <cellStyle name="Milliers 2 9 2" xfId="38"/>
    <cellStyle name="Milliers 20" xfId="139"/>
    <cellStyle name="Milliers 21" xfId="140"/>
    <cellStyle name="Milliers 22" xfId="141"/>
    <cellStyle name="Milliers 23" xfId="142"/>
    <cellStyle name="Milliers 24" xfId="143"/>
    <cellStyle name="Milliers 25" xfId="144"/>
    <cellStyle name="Milliers 26" xfId="145"/>
    <cellStyle name="Milliers 27" xfId="146"/>
    <cellStyle name="Milliers 28" xfId="147"/>
    <cellStyle name="Milliers 29" xfId="148"/>
    <cellStyle name="Milliers 3" xfId="39"/>
    <cellStyle name="Milliers 3 2" xfId="40"/>
    <cellStyle name="Milliers 30" xfId="149"/>
    <cellStyle name="Milliers 31" xfId="150"/>
    <cellStyle name="Milliers 32" xfId="151"/>
    <cellStyle name="Milliers 4" xfId="41"/>
    <cellStyle name="Milliers 4 2" xfId="42"/>
    <cellStyle name="Milliers 5" xfId="43"/>
    <cellStyle name="Milliers 5 2" xfId="44"/>
    <cellStyle name="Milliers 6" xfId="45"/>
    <cellStyle name="Milliers 6 2" xfId="46"/>
    <cellStyle name="Milliers 7" xfId="47"/>
    <cellStyle name="Milliers 7 2" xfId="48"/>
    <cellStyle name="Milliers 8" xfId="49"/>
    <cellStyle name="Milliers 8 2" xfId="50"/>
    <cellStyle name="Milliers 9" xfId="51"/>
    <cellStyle name="Milliers 9 2" xfId="52"/>
    <cellStyle name="Normal" xfId="0" builtinId="0"/>
    <cellStyle name="Normal 10" xfId="53"/>
    <cellStyle name="Normal 11" xfId="54"/>
    <cellStyle name="Normal 12" xfId="55"/>
    <cellStyle name="Normal 13" xfId="56"/>
    <cellStyle name="Normal 2" xfId="220"/>
    <cellStyle name="Normal 2 10" xfId="152"/>
    <cellStyle name="Normal 2 11" xfId="153"/>
    <cellStyle name="Normal 2 12" xfId="154"/>
    <cellStyle name="Normal 2 13" xfId="155"/>
    <cellStyle name="Normal 2 14" xfId="156"/>
    <cellStyle name="Normal 2 15" xfId="157"/>
    <cellStyle name="Normal 2 16" xfId="158"/>
    <cellStyle name="Normal 2 17" xfId="159"/>
    <cellStyle name="Normal 2 18" xfId="160"/>
    <cellStyle name="Normal 2 19" xfId="161"/>
    <cellStyle name="Normal 2 2" xfId="57"/>
    <cellStyle name="Normal 2 20" xfId="162"/>
    <cellStyle name="Normal 2 21" xfId="163"/>
    <cellStyle name="Normal 2 22" xfId="164"/>
    <cellStyle name="Normal 2 23" xfId="165"/>
    <cellStyle name="Normal 2 24" xfId="166"/>
    <cellStyle name="Normal 2 25" xfId="167"/>
    <cellStyle name="Normal 2 26" xfId="168"/>
    <cellStyle name="Normal 2 3" xfId="58"/>
    <cellStyle name="Normal 2 4" xfId="59"/>
    <cellStyle name="Normal 2 5" xfId="169"/>
    <cellStyle name="Normal 2 6" xfId="170"/>
    <cellStyle name="Normal 2 7" xfId="171"/>
    <cellStyle name="Normal 2 8" xfId="172"/>
    <cellStyle name="Normal 2 9" xfId="173"/>
    <cellStyle name="Normal 2_Filtre " xfId="60"/>
    <cellStyle name="Normal 3" xfId="61"/>
    <cellStyle name="Normal 3 2" xfId="62"/>
    <cellStyle name="Normal 4" xfId="63"/>
    <cellStyle name="Normal 4 2" xfId="64"/>
    <cellStyle name="Normal 5" xfId="65"/>
    <cellStyle name="Normal 5 2" xfId="66"/>
    <cellStyle name="Normal 5 3" xfId="67"/>
    <cellStyle name="Normal 5_BASE CA TECH BTB" xfId="174"/>
    <cellStyle name="Normal 6" xfId="68"/>
    <cellStyle name="Normal 6 2" xfId="69"/>
    <cellStyle name="Normal 7" xfId="70"/>
    <cellStyle name="Normal 8" xfId="71"/>
    <cellStyle name="Normal 9" xfId="72"/>
    <cellStyle name="Note" xfId="175"/>
    <cellStyle name="Pourcentage" xfId="73" builtinId="5"/>
    <cellStyle name="Pourcentage 10" xfId="74"/>
    <cellStyle name="Pourcentage 11" xfId="176"/>
    <cellStyle name="Pourcentage 12" xfId="177"/>
    <cellStyle name="Pourcentage 13" xfId="178"/>
    <cellStyle name="Pourcentage 14" xfId="179"/>
    <cellStyle name="Pourcentage 15" xfId="180"/>
    <cellStyle name="Pourcentage 16" xfId="181"/>
    <cellStyle name="Pourcentage 17" xfId="182"/>
    <cellStyle name="Pourcentage 18" xfId="183"/>
    <cellStyle name="Pourcentage 19" xfId="184"/>
    <cellStyle name="Pourcentage 2" xfId="75"/>
    <cellStyle name="Pourcentage 2 10" xfId="76"/>
    <cellStyle name="Pourcentage 2 11" xfId="77"/>
    <cellStyle name="Pourcentage 2 2" xfId="78"/>
    <cellStyle name="Pourcentage 2 2 2" xfId="79"/>
    <cellStyle name="Pourcentage 2 3" xfId="80"/>
    <cellStyle name="Pourcentage 2 3 2" xfId="81"/>
    <cellStyle name="Pourcentage 2 4" xfId="82"/>
    <cellStyle name="Pourcentage 2 4 2" xfId="83"/>
    <cellStyle name="Pourcentage 2 5" xfId="84"/>
    <cellStyle name="Pourcentage 2 5 2" xfId="85"/>
    <cellStyle name="Pourcentage 2 6" xfId="86"/>
    <cellStyle name="Pourcentage 2 6 2" xfId="87"/>
    <cellStyle name="Pourcentage 2 7" xfId="88"/>
    <cellStyle name="Pourcentage 2 7 2" xfId="89"/>
    <cellStyle name="Pourcentage 2 8" xfId="90"/>
    <cellStyle name="Pourcentage 2 8 2" xfId="91"/>
    <cellStyle name="Pourcentage 2 9" xfId="92"/>
    <cellStyle name="Pourcentage 2 9 2" xfId="93"/>
    <cellStyle name="Pourcentage 20" xfId="185"/>
    <cellStyle name="Pourcentage 21" xfId="186"/>
    <cellStyle name="Pourcentage 22" xfId="187"/>
    <cellStyle name="Pourcentage 23" xfId="188"/>
    <cellStyle name="Pourcentage 24" xfId="189"/>
    <cellStyle name="Pourcentage 25" xfId="190"/>
    <cellStyle name="Pourcentage 26" xfId="191"/>
    <cellStyle name="Pourcentage 27" xfId="192"/>
    <cellStyle name="Pourcentage 28" xfId="193"/>
    <cellStyle name="Pourcentage 29" xfId="194"/>
    <cellStyle name="Pourcentage 3" xfId="94"/>
    <cellStyle name="Pourcentage 3 10" xfId="195"/>
    <cellStyle name="Pourcentage 3 11" xfId="196"/>
    <cellStyle name="Pourcentage 3 12" xfId="197"/>
    <cellStyle name="Pourcentage 3 13" xfId="198"/>
    <cellStyle name="Pourcentage 3 14" xfId="199"/>
    <cellStyle name="Pourcentage 3 15" xfId="200"/>
    <cellStyle name="Pourcentage 3 16" xfId="201"/>
    <cellStyle name="Pourcentage 3 17" xfId="202"/>
    <cellStyle name="Pourcentage 3 18" xfId="203"/>
    <cellStyle name="Pourcentage 3 19" xfId="204"/>
    <cellStyle name="Pourcentage 3 2" xfId="95"/>
    <cellStyle name="Pourcentage 3 20" xfId="205"/>
    <cellStyle name="Pourcentage 3 21" xfId="206"/>
    <cellStyle name="Pourcentage 3 22" xfId="207"/>
    <cellStyle name="Pourcentage 3 23" xfId="208"/>
    <cellStyle name="Pourcentage 3 24" xfId="209"/>
    <cellStyle name="Pourcentage 3 3" xfId="210"/>
    <cellStyle name="Pourcentage 3 4" xfId="211"/>
    <cellStyle name="Pourcentage 3 5" xfId="212"/>
    <cellStyle name="Pourcentage 3 6" xfId="213"/>
    <cellStyle name="Pourcentage 3 7" xfId="214"/>
    <cellStyle name="Pourcentage 3 8" xfId="215"/>
    <cellStyle name="Pourcentage 3 9" xfId="216"/>
    <cellStyle name="Pourcentage 30" xfId="217"/>
    <cellStyle name="Pourcentage 31" xfId="218"/>
    <cellStyle name="Pourcentage 32" xfId="219"/>
    <cellStyle name="Pourcentage 4" xfId="96"/>
    <cellStyle name="Pourcentage 4 2" xfId="97"/>
    <cellStyle name="Pourcentage 5" xfId="98"/>
    <cellStyle name="Pourcentage 5 2" xfId="99"/>
    <cellStyle name="Pourcentage 6" xfId="100"/>
    <cellStyle name="Pourcentage 6 2" xfId="101"/>
    <cellStyle name="Pourcentage 7" xfId="102"/>
    <cellStyle name="Pourcentage 7 2" xfId="103"/>
    <cellStyle name="Pourcentage 8" xfId="104"/>
    <cellStyle name="Pourcentage 8 2" xfId="105"/>
    <cellStyle name="Pourcentage 9" xfId="106"/>
    <cellStyle name="Pourcentage 9 2" xfId="107"/>
  </cellStyles>
  <dxfs count="30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Z75"/>
  <sheetViews>
    <sheetView showGridLines="0" tabSelected="1" topLeftCell="A26" zoomScale="85" zoomScaleNormal="85" workbookViewId="0">
      <selection activeCell="F71" sqref="F71"/>
    </sheetView>
  </sheetViews>
  <sheetFormatPr baseColWidth="10" defaultColWidth="20.7109375" defaultRowHeight="12.75" outlineLevelCol="1"/>
  <cols>
    <col min="1" max="1" width="6.140625" style="5" customWidth="1"/>
    <col min="2" max="2" width="15.85546875" style="16" customWidth="1"/>
    <col min="3" max="3" width="14" style="6" customWidth="1" outlineLevel="1"/>
    <col min="4" max="4" width="8.140625" style="16" customWidth="1" outlineLevel="1"/>
    <col min="5" max="5" width="15.85546875" style="16" customWidth="1" outlineLevel="1"/>
    <col min="6" max="6" width="12.7109375" style="20" customWidth="1" outlineLevel="1"/>
    <col min="7" max="7" width="21.5703125" style="5" customWidth="1" outlineLevel="1"/>
    <col min="8" max="8" width="14.42578125" style="5" customWidth="1" outlineLevel="1"/>
    <col min="9" max="9" width="15.42578125" style="5" customWidth="1" outlineLevel="1"/>
    <col min="10" max="10" width="8.42578125" style="5" customWidth="1" outlineLevel="1"/>
    <col min="11" max="11" width="15.5703125" style="5" customWidth="1" outlineLevel="1"/>
    <col min="12" max="12" width="13.85546875" style="5" customWidth="1" outlineLevel="1"/>
    <col min="13" max="13" width="17.5703125" style="5" customWidth="1" outlineLevel="1"/>
    <col min="14" max="14" width="13.85546875" style="5" customWidth="1" outlineLevel="1"/>
    <col min="15" max="15" width="11.140625" style="5" customWidth="1" outlineLevel="1"/>
    <col min="16" max="16" width="13.28515625" style="5" customWidth="1" outlineLevel="1"/>
    <col min="17" max="17" width="14.5703125" style="5" customWidth="1" outlineLevel="1"/>
    <col min="18" max="18" width="15.140625" style="7" customWidth="1" outlineLevel="1"/>
    <col min="19" max="19" width="11.28515625" style="5" customWidth="1" outlineLevel="1"/>
    <col min="20" max="20" width="9.85546875" style="5" customWidth="1"/>
    <col min="21" max="21" width="10.28515625" style="7" bestFit="1" customWidth="1"/>
    <col min="22" max="22" width="9.85546875" style="5" customWidth="1"/>
    <col min="23" max="23" width="10.28515625" style="7" bestFit="1" customWidth="1"/>
    <col min="24" max="25" width="20.7109375" style="3"/>
  </cols>
  <sheetData>
    <row r="1" spans="1:25">
      <c r="F1" s="19"/>
    </row>
    <row r="2" spans="1:25" s="3" customFormat="1" ht="12.75" customHeight="1" thickBot="1">
      <c r="A2" s="7"/>
      <c r="B2" s="6"/>
      <c r="C2" s="6"/>
      <c r="D2" s="6"/>
      <c r="E2" s="6"/>
      <c r="F2" s="19"/>
      <c r="G2" s="7"/>
      <c r="H2" s="37">
        <v>2023</v>
      </c>
      <c r="I2" s="37">
        <v>2023</v>
      </c>
      <c r="J2" s="37">
        <v>2023</v>
      </c>
      <c r="K2" s="37">
        <v>2023</v>
      </c>
      <c r="L2" s="37">
        <v>2023</v>
      </c>
      <c r="M2" s="37">
        <v>2023</v>
      </c>
      <c r="N2" s="37">
        <v>2023</v>
      </c>
      <c r="O2" s="37">
        <v>2023</v>
      </c>
      <c r="P2" s="37">
        <v>2023</v>
      </c>
      <c r="Q2" s="37">
        <v>2023</v>
      </c>
      <c r="R2" s="37">
        <v>2023</v>
      </c>
      <c r="S2" s="37">
        <v>2023</v>
      </c>
      <c r="T2" s="37">
        <v>2023</v>
      </c>
      <c r="U2" s="37">
        <v>2023</v>
      </c>
      <c r="V2" s="37">
        <v>2022</v>
      </c>
      <c r="W2" s="37">
        <v>2022</v>
      </c>
    </row>
    <row r="3" spans="1:25" ht="48" customHeight="1">
      <c r="B3" s="30" t="s">
        <v>11</v>
      </c>
      <c r="C3" s="30" t="s">
        <v>27</v>
      </c>
      <c r="D3" s="27" t="s">
        <v>34</v>
      </c>
      <c r="E3" s="92" t="s">
        <v>240</v>
      </c>
      <c r="F3" s="69" t="s">
        <v>241</v>
      </c>
      <c r="G3" s="54" t="s">
        <v>29</v>
      </c>
      <c r="H3" s="27" t="s">
        <v>20</v>
      </c>
      <c r="I3" s="27" t="s">
        <v>24</v>
      </c>
      <c r="J3" s="27" t="s">
        <v>18</v>
      </c>
      <c r="K3" s="27" t="s">
        <v>30</v>
      </c>
      <c r="L3" s="27" t="s">
        <v>12</v>
      </c>
      <c r="M3" s="27" t="s">
        <v>21</v>
      </c>
      <c r="N3" s="27" t="s">
        <v>13</v>
      </c>
      <c r="O3" s="27" t="s">
        <v>14</v>
      </c>
      <c r="P3" s="27" t="s">
        <v>15</v>
      </c>
      <c r="Q3" s="38" t="s">
        <v>8</v>
      </c>
      <c r="R3" s="39" t="s">
        <v>26</v>
      </c>
      <c r="S3" s="27" t="s">
        <v>28</v>
      </c>
      <c r="T3" s="38" t="s">
        <v>16</v>
      </c>
      <c r="U3" s="39" t="s">
        <v>10</v>
      </c>
      <c r="V3" s="38" t="s">
        <v>16</v>
      </c>
      <c r="W3" s="39" t="s">
        <v>10</v>
      </c>
    </row>
    <row r="4" spans="1:25">
      <c r="A4" s="12"/>
      <c r="B4" s="44" t="s">
        <v>58</v>
      </c>
      <c r="C4" s="52" t="s">
        <v>120</v>
      </c>
      <c r="D4" s="32" t="s">
        <v>33</v>
      </c>
      <c r="E4" s="93">
        <v>1</v>
      </c>
      <c r="F4" s="43">
        <v>36</v>
      </c>
      <c r="G4" s="49" t="s">
        <v>235</v>
      </c>
      <c r="H4" s="41">
        <v>862.54700000000003</v>
      </c>
      <c r="I4" s="41">
        <v>0</v>
      </c>
      <c r="J4" s="41">
        <v>0.60699999999999998</v>
      </c>
      <c r="K4" s="41">
        <v>0</v>
      </c>
      <c r="L4" s="41">
        <v>-96.706000000000003</v>
      </c>
      <c r="M4" s="41">
        <v>-270.16800000000001</v>
      </c>
      <c r="N4" s="41">
        <v>-60.317999999999998</v>
      </c>
      <c r="O4" s="41">
        <v>-0.28399999999999997</v>
      </c>
      <c r="P4" s="41">
        <v>-7.6109999999999998</v>
      </c>
      <c r="Q4" s="42">
        <v>428.06700000000001</v>
      </c>
      <c r="R4" s="86">
        <v>0.49628252141622425</v>
      </c>
      <c r="S4" s="41">
        <v>-113.093</v>
      </c>
      <c r="T4" s="42">
        <v>314.97399999999999</v>
      </c>
      <c r="U4" s="88">
        <v>0.36516734740251833</v>
      </c>
      <c r="V4" s="42">
        <v>77.185000000000002</v>
      </c>
      <c r="W4" s="88">
        <v>0.12607581373088689</v>
      </c>
      <c r="X4" s="91"/>
      <c r="Y4" s="91"/>
    </row>
    <row r="5" spans="1:25">
      <c r="B5" s="44" t="s">
        <v>59</v>
      </c>
      <c r="C5" s="52" t="s">
        <v>120</v>
      </c>
      <c r="D5" s="32" t="s">
        <v>33</v>
      </c>
      <c r="E5" s="93">
        <v>2</v>
      </c>
      <c r="F5" s="43">
        <v>3</v>
      </c>
      <c r="G5" s="49" t="s">
        <v>233</v>
      </c>
      <c r="H5" s="41">
        <v>2401.8409999999999</v>
      </c>
      <c r="I5" s="41">
        <v>0</v>
      </c>
      <c r="J5" s="41">
        <v>-12.429</v>
      </c>
      <c r="K5" s="41">
        <v>0</v>
      </c>
      <c r="L5" s="41">
        <v>-153.86600000000001</v>
      </c>
      <c r="M5" s="41">
        <v>-637.60199999999998</v>
      </c>
      <c r="N5" s="41">
        <v>-184.56299999999999</v>
      </c>
      <c r="O5" s="41">
        <v>-316.35500000000002</v>
      </c>
      <c r="P5" s="41">
        <v>-120.261</v>
      </c>
      <c r="Q5" s="42">
        <v>976.76499999999987</v>
      </c>
      <c r="R5" s="86">
        <v>0.40667346423014678</v>
      </c>
      <c r="S5" s="41">
        <v>-155.893</v>
      </c>
      <c r="T5" s="42">
        <v>820.87199999999996</v>
      </c>
      <c r="U5" s="88">
        <v>0.3417678355894499</v>
      </c>
      <c r="V5" s="42">
        <v>780.24800000000005</v>
      </c>
      <c r="W5" s="88">
        <v>0.33986479422936194</v>
      </c>
      <c r="X5" s="91"/>
      <c r="Y5" s="91"/>
    </row>
    <row r="6" spans="1:25">
      <c r="B6" s="44" t="s">
        <v>84</v>
      </c>
      <c r="C6" s="52" t="s">
        <v>117</v>
      </c>
      <c r="D6" s="32" t="s">
        <v>33</v>
      </c>
      <c r="E6" s="93">
        <v>3</v>
      </c>
      <c r="F6" s="43">
        <v>8</v>
      </c>
      <c r="G6" s="49" t="s">
        <v>124</v>
      </c>
      <c r="H6" s="41">
        <v>6226.71</v>
      </c>
      <c r="I6" s="41">
        <v>-44.62</v>
      </c>
      <c r="J6" s="41">
        <v>0.57799999999999996</v>
      </c>
      <c r="K6" s="41">
        <v>0</v>
      </c>
      <c r="L6" s="41">
        <v>-816.553</v>
      </c>
      <c r="M6" s="41">
        <v>-2466.4110000000001</v>
      </c>
      <c r="N6" s="41">
        <v>-408.53300000000002</v>
      </c>
      <c r="O6" s="41">
        <v>-40.011000000000003</v>
      </c>
      <c r="P6" s="41">
        <v>-74.593999999999994</v>
      </c>
      <c r="Q6" s="42">
        <v>2376.5660000000007</v>
      </c>
      <c r="R6" s="86">
        <v>0.3816728256173807</v>
      </c>
      <c r="S6" s="41">
        <v>-604.11900000000003</v>
      </c>
      <c r="T6" s="42">
        <v>1762.1279999999999</v>
      </c>
      <c r="U6" s="88">
        <v>0.2829950326898153</v>
      </c>
      <c r="V6" s="42">
        <v>1860.7919999999999</v>
      </c>
      <c r="W6" s="88">
        <v>0.26914479192897717</v>
      </c>
      <c r="X6" s="91"/>
      <c r="Y6" s="91"/>
    </row>
    <row r="7" spans="1:25" s="4" customFormat="1">
      <c r="A7" s="5"/>
      <c r="B7" s="44" t="s">
        <v>115</v>
      </c>
      <c r="C7" s="52" t="s">
        <v>118</v>
      </c>
      <c r="D7" s="32" t="s">
        <v>33</v>
      </c>
      <c r="E7" s="93">
        <v>4</v>
      </c>
      <c r="F7" s="43">
        <v>5</v>
      </c>
      <c r="G7" s="49" t="s">
        <v>112</v>
      </c>
      <c r="H7" s="41">
        <v>2066.788</v>
      </c>
      <c r="I7" s="41">
        <v>-2.37</v>
      </c>
      <c r="J7" s="41">
        <v>8.3160000000000007</v>
      </c>
      <c r="K7" s="41">
        <v>74.188000000000002</v>
      </c>
      <c r="L7" s="41">
        <v>-431.88799999999998</v>
      </c>
      <c r="M7" s="41">
        <v>-655.63800000000003</v>
      </c>
      <c r="N7" s="41">
        <v>-106.042</v>
      </c>
      <c r="O7" s="41">
        <v>-55.634999999999998</v>
      </c>
      <c r="P7" s="41">
        <v>-14.707000000000001</v>
      </c>
      <c r="Q7" s="42">
        <v>883.01200000000017</v>
      </c>
      <c r="R7" s="86">
        <v>0.41243432901629917</v>
      </c>
      <c r="S7" s="41">
        <v>-297.72300000000001</v>
      </c>
      <c r="T7" s="42">
        <v>585.22299999999996</v>
      </c>
      <c r="U7" s="88">
        <v>0.27334402627586668</v>
      </c>
      <c r="V7" s="42">
        <v>562.81600000000003</v>
      </c>
      <c r="W7" s="88">
        <v>0.30849899335057762</v>
      </c>
      <c r="X7" s="91"/>
      <c r="Y7" s="91"/>
    </row>
    <row r="8" spans="1:25" s="4" customFormat="1">
      <c r="A8" s="5"/>
      <c r="B8" s="44" t="s">
        <v>37</v>
      </c>
      <c r="C8" s="52" t="s">
        <v>120</v>
      </c>
      <c r="D8" s="32" t="s">
        <v>33</v>
      </c>
      <c r="E8" s="93">
        <v>5</v>
      </c>
      <c r="F8" s="43">
        <v>2</v>
      </c>
      <c r="G8" s="49" t="s">
        <v>143</v>
      </c>
      <c r="H8" s="41">
        <v>982.61699999999996</v>
      </c>
      <c r="I8" s="41">
        <v>-1.917</v>
      </c>
      <c r="J8" s="41">
        <v>0.64</v>
      </c>
      <c r="K8" s="41">
        <v>10.608000000000001</v>
      </c>
      <c r="L8" s="41">
        <v>-202.91200000000001</v>
      </c>
      <c r="M8" s="41">
        <v>-311.233</v>
      </c>
      <c r="N8" s="41">
        <v>-61.677999999999997</v>
      </c>
      <c r="O8" s="41">
        <v>-7.2750000000000004</v>
      </c>
      <c r="P8" s="41">
        <v>-6.2809999999999997</v>
      </c>
      <c r="Q8" s="42">
        <v>402.56899999999985</v>
      </c>
      <c r="R8" s="86">
        <v>0.40531500918724345</v>
      </c>
      <c r="S8" s="41">
        <v>-156.863</v>
      </c>
      <c r="T8" s="42">
        <v>245.70599999999999</v>
      </c>
      <c r="U8" s="88">
        <v>0.24738201313901684</v>
      </c>
      <c r="V8" s="42">
        <v>374.35599999999999</v>
      </c>
      <c r="W8" s="88">
        <v>0.36979312265950437</v>
      </c>
      <c r="X8" s="91"/>
      <c r="Y8" s="91"/>
    </row>
    <row r="9" spans="1:25" s="4" customFormat="1">
      <c r="A9" s="5"/>
      <c r="B9" s="44" t="s">
        <v>90</v>
      </c>
      <c r="C9" s="52" t="s">
        <v>117</v>
      </c>
      <c r="D9" s="32" t="s">
        <v>33</v>
      </c>
      <c r="E9" s="93">
        <v>6</v>
      </c>
      <c r="F9" s="43">
        <v>6</v>
      </c>
      <c r="G9" s="49" t="s">
        <v>129</v>
      </c>
      <c r="H9" s="41">
        <v>4468.0479999999998</v>
      </c>
      <c r="I9" s="41">
        <v>-1.4139999999999999</v>
      </c>
      <c r="J9" s="41">
        <v>5.3369999999999997</v>
      </c>
      <c r="K9" s="41">
        <v>0</v>
      </c>
      <c r="L9" s="41">
        <v>-1313.683</v>
      </c>
      <c r="M9" s="41">
        <v>-1368.856</v>
      </c>
      <c r="N9" s="41">
        <v>-252.315</v>
      </c>
      <c r="O9" s="41">
        <v>-99.302999999999997</v>
      </c>
      <c r="P9" s="41">
        <v>-35.731999999999999</v>
      </c>
      <c r="Q9" s="42">
        <v>1402.0820000000003</v>
      </c>
      <c r="R9" s="86">
        <v>0.31380191081205938</v>
      </c>
      <c r="S9" s="41">
        <v>-310.31</v>
      </c>
      <c r="T9" s="42">
        <v>1091.7470000000001</v>
      </c>
      <c r="U9" s="88">
        <v>0.24434540542089075</v>
      </c>
      <c r="V9" s="42">
        <v>1707.885</v>
      </c>
      <c r="W9" s="88">
        <v>0.30479593359141599</v>
      </c>
      <c r="X9" s="91"/>
      <c r="Y9" s="91"/>
    </row>
    <row r="10" spans="1:25">
      <c r="B10" s="44" t="s">
        <v>88</v>
      </c>
      <c r="C10" s="52" t="s">
        <v>117</v>
      </c>
      <c r="D10" s="32" t="s">
        <v>33</v>
      </c>
      <c r="E10" s="93">
        <v>7</v>
      </c>
      <c r="F10" s="43">
        <v>15</v>
      </c>
      <c r="G10" s="49" t="s">
        <v>232</v>
      </c>
      <c r="H10" s="41">
        <v>2144.6419999999998</v>
      </c>
      <c r="I10" s="41">
        <v>8.7129999999999992</v>
      </c>
      <c r="J10" s="41">
        <v>0.08</v>
      </c>
      <c r="K10" s="41">
        <v>4.266</v>
      </c>
      <c r="L10" s="41">
        <v>-514.30200000000002</v>
      </c>
      <c r="M10" s="41">
        <v>-737.28200000000004</v>
      </c>
      <c r="N10" s="41">
        <v>-139.68</v>
      </c>
      <c r="O10" s="41">
        <v>-31.117999999999999</v>
      </c>
      <c r="P10" s="41">
        <v>-14.095000000000001</v>
      </c>
      <c r="Q10" s="42">
        <v>721.22399999999982</v>
      </c>
      <c r="R10" s="86">
        <v>0.33562348876731801</v>
      </c>
      <c r="S10" s="41">
        <v>-200.869</v>
      </c>
      <c r="T10" s="42">
        <v>520.22</v>
      </c>
      <c r="U10" s="88">
        <v>0.24208574773792085</v>
      </c>
      <c r="V10" s="42">
        <v>303.065</v>
      </c>
      <c r="W10" s="88">
        <v>0.20958895488718166</v>
      </c>
      <c r="X10" s="91"/>
      <c r="Y10" s="91"/>
    </row>
    <row r="11" spans="1:25">
      <c r="B11" s="44" t="s">
        <v>183</v>
      </c>
      <c r="C11" s="52" t="s">
        <v>119</v>
      </c>
      <c r="D11" s="32" t="s">
        <v>33</v>
      </c>
      <c r="E11" s="93">
        <v>8</v>
      </c>
      <c r="F11" s="43">
        <v>11</v>
      </c>
      <c r="G11" s="49" t="s">
        <v>135</v>
      </c>
      <c r="H11" s="41">
        <v>1775.836</v>
      </c>
      <c r="I11" s="41">
        <v>1.5469999999999999</v>
      </c>
      <c r="J11" s="41">
        <v>0.08</v>
      </c>
      <c r="K11" s="41">
        <v>0</v>
      </c>
      <c r="L11" s="41">
        <v>-324.214</v>
      </c>
      <c r="M11" s="41">
        <v>-629.05600000000004</v>
      </c>
      <c r="N11" s="41">
        <v>-136.291</v>
      </c>
      <c r="O11" s="41">
        <v>-14.523999999999999</v>
      </c>
      <c r="P11" s="41">
        <v>-7.9770000000000003</v>
      </c>
      <c r="Q11" s="42">
        <v>665.40100000000007</v>
      </c>
      <c r="R11" s="86">
        <v>0.37469732565394553</v>
      </c>
      <c r="S11" s="41">
        <v>-237.768</v>
      </c>
      <c r="T11" s="42">
        <v>427.51400000000001</v>
      </c>
      <c r="U11" s="88">
        <v>0.24073957279838903</v>
      </c>
      <c r="V11" s="42">
        <v>465.036</v>
      </c>
      <c r="W11" s="88">
        <v>0.24304170586390716</v>
      </c>
      <c r="X11" s="91"/>
      <c r="Y11" s="91"/>
    </row>
    <row r="12" spans="1:25">
      <c r="B12" s="44" t="s">
        <v>47</v>
      </c>
      <c r="C12" s="52" t="s">
        <v>120</v>
      </c>
      <c r="D12" s="32" t="s">
        <v>33</v>
      </c>
      <c r="E12" s="93">
        <v>9</v>
      </c>
      <c r="F12" s="43">
        <v>22</v>
      </c>
      <c r="G12" s="49" t="s">
        <v>157</v>
      </c>
      <c r="H12" s="41">
        <v>6641.1350000000002</v>
      </c>
      <c r="I12" s="41">
        <v>-50.9</v>
      </c>
      <c r="J12" s="41">
        <v>0</v>
      </c>
      <c r="K12" s="41">
        <v>0</v>
      </c>
      <c r="L12" s="41">
        <v>-1326.2270000000001</v>
      </c>
      <c r="M12" s="41">
        <v>-2369.3539999999998</v>
      </c>
      <c r="N12" s="41">
        <v>-438.57499999999999</v>
      </c>
      <c r="O12" s="41">
        <v>-195.73699999999999</v>
      </c>
      <c r="P12" s="41">
        <v>-79.628</v>
      </c>
      <c r="Q12" s="42">
        <v>2180.7140000000009</v>
      </c>
      <c r="R12" s="86">
        <v>0.32836465453570823</v>
      </c>
      <c r="S12" s="41">
        <v>-617.95399999999995</v>
      </c>
      <c r="T12" s="42">
        <v>1562.4839999999999</v>
      </c>
      <c r="U12" s="88">
        <v>0.23527363921980202</v>
      </c>
      <c r="V12" s="42">
        <v>1049.433</v>
      </c>
      <c r="W12" s="88">
        <v>0.1885966078837876</v>
      </c>
      <c r="X12" s="91"/>
      <c r="Y12" s="91"/>
    </row>
    <row r="13" spans="1:25">
      <c r="B13" s="44" t="s">
        <v>38</v>
      </c>
      <c r="C13" s="52" t="s">
        <v>120</v>
      </c>
      <c r="D13" s="32" t="s">
        <v>33</v>
      </c>
      <c r="E13" s="93">
        <v>10</v>
      </c>
      <c r="F13" s="43">
        <v>9</v>
      </c>
      <c r="G13" s="49" t="s">
        <v>144</v>
      </c>
      <c r="H13" s="41">
        <v>2931.4940000000001</v>
      </c>
      <c r="I13" s="41">
        <v>-145.5</v>
      </c>
      <c r="J13" s="41">
        <v>3.07</v>
      </c>
      <c r="K13" s="41">
        <v>0</v>
      </c>
      <c r="L13" s="41">
        <v>-424.36200000000002</v>
      </c>
      <c r="M13" s="41">
        <v>-1018.8440000000001</v>
      </c>
      <c r="N13" s="41">
        <v>-191.417</v>
      </c>
      <c r="O13" s="41">
        <v>-43.441000000000003</v>
      </c>
      <c r="P13" s="41">
        <v>-37.835999999999999</v>
      </c>
      <c r="Q13" s="42">
        <v>1073.1640000000002</v>
      </c>
      <c r="R13" s="86">
        <v>0.36608091300886175</v>
      </c>
      <c r="S13" s="41">
        <v>-392.96499999999997</v>
      </c>
      <c r="T13" s="42">
        <v>680.19899999999996</v>
      </c>
      <c r="U13" s="88">
        <v>0.232031517035341</v>
      </c>
      <c r="V13" s="42">
        <v>703.39300000000003</v>
      </c>
      <c r="W13" s="88">
        <v>0.26394991431111353</v>
      </c>
      <c r="X13" s="91"/>
      <c r="Y13" s="91"/>
    </row>
    <row r="14" spans="1:25">
      <c r="B14" s="44" t="s">
        <v>87</v>
      </c>
      <c r="C14" s="52" t="s">
        <v>117</v>
      </c>
      <c r="D14" s="32" t="s">
        <v>33</v>
      </c>
      <c r="E14" s="93">
        <v>11</v>
      </c>
      <c r="F14" s="43">
        <v>10</v>
      </c>
      <c r="G14" s="49" t="s">
        <v>127</v>
      </c>
      <c r="H14" s="41">
        <v>6578.7879999999996</v>
      </c>
      <c r="I14" s="41">
        <v>3.4049999999999998</v>
      </c>
      <c r="J14" s="41">
        <v>0</v>
      </c>
      <c r="K14" s="41">
        <v>35.372999999999998</v>
      </c>
      <c r="L14" s="41">
        <v>-2398.3809999999999</v>
      </c>
      <c r="M14" s="41">
        <v>-1536.884</v>
      </c>
      <c r="N14" s="41">
        <v>-239.107</v>
      </c>
      <c r="O14" s="41">
        <v>-284.90300000000002</v>
      </c>
      <c r="P14" s="41">
        <v>-50.473999999999997</v>
      </c>
      <c r="Q14" s="42">
        <v>2107.8169999999991</v>
      </c>
      <c r="R14" s="86">
        <v>0.31868244513552052</v>
      </c>
      <c r="S14" s="41">
        <v>-580.94600000000003</v>
      </c>
      <c r="T14" s="42">
        <v>1521.2329999999999</v>
      </c>
      <c r="U14" s="88">
        <v>0.22999636688614022</v>
      </c>
      <c r="V14" s="42">
        <v>1662.174</v>
      </c>
      <c r="W14" s="88">
        <v>0.2475184480222487</v>
      </c>
      <c r="X14" s="91"/>
      <c r="Y14" s="91"/>
    </row>
    <row r="15" spans="1:25">
      <c r="B15" s="44" t="s">
        <v>48</v>
      </c>
      <c r="C15" s="52" t="s">
        <v>120</v>
      </c>
      <c r="D15" s="32" t="s">
        <v>33</v>
      </c>
      <c r="E15" s="93">
        <v>12</v>
      </c>
      <c r="F15" s="43">
        <v>16</v>
      </c>
      <c r="G15" s="49" t="s">
        <v>147</v>
      </c>
      <c r="H15" s="41">
        <v>2148.9699999999998</v>
      </c>
      <c r="I15" s="41">
        <v>56.786000000000001</v>
      </c>
      <c r="J15" s="41">
        <v>0.36399999999999999</v>
      </c>
      <c r="K15" s="41">
        <v>0</v>
      </c>
      <c r="L15" s="41">
        <v>-517.68100000000004</v>
      </c>
      <c r="M15" s="41">
        <v>-627.726</v>
      </c>
      <c r="N15" s="41">
        <v>-159.31399999999999</v>
      </c>
      <c r="O15" s="41">
        <v>-200.00700000000001</v>
      </c>
      <c r="P15" s="41">
        <v>-30.036999999999999</v>
      </c>
      <c r="Q15" s="42">
        <v>671.35499999999979</v>
      </c>
      <c r="R15" s="86">
        <v>0.31240780466921353</v>
      </c>
      <c r="S15" s="41">
        <v>-203.59100000000001</v>
      </c>
      <c r="T15" s="42">
        <v>467.76400000000001</v>
      </c>
      <c r="U15" s="88">
        <v>0.21766892976635321</v>
      </c>
      <c r="V15" s="42">
        <v>382.22800000000001</v>
      </c>
      <c r="W15" s="88">
        <v>0.20327286825085927</v>
      </c>
      <c r="X15" s="91"/>
      <c r="Y15" s="91"/>
    </row>
    <row r="16" spans="1:25">
      <c r="A16" s="12"/>
      <c r="B16" s="44" t="s">
        <v>51</v>
      </c>
      <c r="C16" s="52" t="s">
        <v>120</v>
      </c>
      <c r="D16" s="32" t="s">
        <v>33</v>
      </c>
      <c r="E16" s="93">
        <v>13</v>
      </c>
      <c r="F16" s="43">
        <v>7</v>
      </c>
      <c r="G16" s="49" t="s">
        <v>151</v>
      </c>
      <c r="H16" s="41">
        <v>4061.2649999999999</v>
      </c>
      <c r="I16" s="41">
        <v>-64.77</v>
      </c>
      <c r="J16" s="41">
        <v>0.105</v>
      </c>
      <c r="K16" s="41">
        <v>0</v>
      </c>
      <c r="L16" s="41">
        <v>-919.55799999999999</v>
      </c>
      <c r="M16" s="41">
        <v>-1414.51</v>
      </c>
      <c r="N16" s="41">
        <v>-248.47900000000001</v>
      </c>
      <c r="O16" s="41">
        <v>-39.298000000000002</v>
      </c>
      <c r="P16" s="41">
        <v>-54.219000000000001</v>
      </c>
      <c r="Q16" s="42">
        <v>1320.5359999999998</v>
      </c>
      <c r="R16" s="86">
        <v>0.32515386215871162</v>
      </c>
      <c r="S16" s="41">
        <v>-464.04300000000001</v>
      </c>
      <c r="T16" s="42">
        <v>856.49300000000005</v>
      </c>
      <c r="U16" s="88">
        <v>0.210893157673779</v>
      </c>
      <c r="V16" s="42">
        <v>1121.375</v>
      </c>
      <c r="W16" s="88">
        <v>0.27360619738928876</v>
      </c>
      <c r="X16" s="91"/>
      <c r="Y16" s="91"/>
    </row>
    <row r="17" spans="1:25">
      <c r="A17" s="12"/>
      <c r="B17" s="44" t="s">
        <v>55</v>
      </c>
      <c r="C17" s="52" t="s">
        <v>120</v>
      </c>
      <c r="D17" s="32" t="s">
        <v>33</v>
      </c>
      <c r="E17" s="93">
        <v>14</v>
      </c>
      <c r="F17" s="43">
        <v>18</v>
      </c>
      <c r="G17" s="49" t="s">
        <v>163</v>
      </c>
      <c r="H17" s="41">
        <v>3997.828</v>
      </c>
      <c r="I17" s="41">
        <v>18.544</v>
      </c>
      <c r="J17" s="41">
        <v>2.14</v>
      </c>
      <c r="K17" s="41">
        <v>12.574</v>
      </c>
      <c r="L17" s="41">
        <v>-933.74800000000005</v>
      </c>
      <c r="M17" s="41">
        <v>-1494.9880000000001</v>
      </c>
      <c r="N17" s="41">
        <v>-229.01300000000001</v>
      </c>
      <c r="O17" s="41">
        <v>-30.016999999999999</v>
      </c>
      <c r="P17" s="41">
        <v>-46.344999999999999</v>
      </c>
      <c r="Q17" s="42">
        <v>1296.9749999999997</v>
      </c>
      <c r="R17" s="86">
        <v>0.32340274117158324</v>
      </c>
      <c r="S17" s="41">
        <v>-452.16199999999998</v>
      </c>
      <c r="T17" s="42">
        <v>844.81299999999999</v>
      </c>
      <c r="U17" s="88">
        <v>0.21065544052690977</v>
      </c>
      <c r="V17" s="42">
        <v>705.84400000000005</v>
      </c>
      <c r="W17" s="88">
        <v>0.19940526806160669</v>
      </c>
      <c r="X17" s="91"/>
      <c r="Y17" s="91"/>
    </row>
    <row r="18" spans="1:25">
      <c r="B18" s="44" t="s">
        <v>86</v>
      </c>
      <c r="C18" s="52" t="s">
        <v>117</v>
      </c>
      <c r="D18" s="32" t="s">
        <v>33</v>
      </c>
      <c r="E18" s="93">
        <v>15</v>
      </c>
      <c r="F18" s="43">
        <v>20</v>
      </c>
      <c r="G18" s="49" t="s">
        <v>126</v>
      </c>
      <c r="H18" s="41">
        <v>5124.8739999999998</v>
      </c>
      <c r="I18" s="41">
        <v>-43.331000000000003</v>
      </c>
      <c r="J18" s="41">
        <v>0</v>
      </c>
      <c r="K18" s="41">
        <v>25.192</v>
      </c>
      <c r="L18" s="41">
        <v>-797.72400000000005</v>
      </c>
      <c r="M18" s="41">
        <v>-1894.6120000000001</v>
      </c>
      <c r="N18" s="41">
        <v>-451.11</v>
      </c>
      <c r="O18" s="41">
        <v>-154.429</v>
      </c>
      <c r="P18" s="41">
        <v>-40.420999999999999</v>
      </c>
      <c r="Q18" s="42">
        <v>1768.4389999999992</v>
      </c>
      <c r="R18" s="86">
        <v>0.34338181297094039</v>
      </c>
      <c r="S18" s="41">
        <v>-697.71799999999996</v>
      </c>
      <c r="T18" s="42">
        <v>1067.5319999999999</v>
      </c>
      <c r="U18" s="88">
        <v>0.2072851105209137</v>
      </c>
      <c r="V18" s="42">
        <v>890.29100000000005</v>
      </c>
      <c r="W18" s="88">
        <v>0.19257442136782219</v>
      </c>
      <c r="X18" s="91"/>
      <c r="Y18" s="91"/>
    </row>
    <row r="19" spans="1:25">
      <c r="B19" s="44" t="s">
        <v>78</v>
      </c>
      <c r="C19" s="52" t="s">
        <v>117</v>
      </c>
      <c r="D19" s="32" t="s">
        <v>33</v>
      </c>
      <c r="E19" s="93">
        <v>16</v>
      </c>
      <c r="F19" s="43">
        <v>40</v>
      </c>
      <c r="G19" s="49" t="s">
        <v>122</v>
      </c>
      <c r="H19" s="41">
        <v>6997.0619999999999</v>
      </c>
      <c r="I19" s="41">
        <v>-48.393999999999998</v>
      </c>
      <c r="J19" s="41">
        <v>2.484</v>
      </c>
      <c r="K19" s="41">
        <v>0</v>
      </c>
      <c r="L19" s="41">
        <v>-1857.538</v>
      </c>
      <c r="M19" s="41">
        <v>-2229.1640000000002</v>
      </c>
      <c r="N19" s="41">
        <v>-304.416</v>
      </c>
      <c r="O19" s="41">
        <v>-350.39800000000002</v>
      </c>
      <c r="P19" s="41">
        <v>-54.6</v>
      </c>
      <c r="Q19" s="42">
        <v>2155.0359999999991</v>
      </c>
      <c r="R19" s="86">
        <v>0.30799155416944984</v>
      </c>
      <c r="S19" s="41">
        <v>-739.93600000000004</v>
      </c>
      <c r="T19" s="42">
        <v>1413.847</v>
      </c>
      <c r="U19" s="88">
        <v>0.20206295156452808</v>
      </c>
      <c r="V19" s="42">
        <v>568.92600000000004</v>
      </c>
      <c r="W19" s="88">
        <v>0.11480610177946372</v>
      </c>
      <c r="X19" s="91"/>
      <c r="Y19" s="91"/>
    </row>
    <row r="20" spans="1:25">
      <c r="B20" s="44" t="s">
        <v>46</v>
      </c>
      <c r="C20" s="52" t="s">
        <v>120</v>
      </c>
      <c r="D20" s="32" t="s">
        <v>33</v>
      </c>
      <c r="E20" s="93">
        <v>17</v>
      </c>
      <c r="F20" s="43">
        <v>14</v>
      </c>
      <c r="G20" s="49" t="s">
        <v>156</v>
      </c>
      <c r="H20" s="41">
        <v>4520.7889999999998</v>
      </c>
      <c r="I20" s="41">
        <v>-48.7</v>
      </c>
      <c r="J20" s="41">
        <v>0.16</v>
      </c>
      <c r="K20" s="41">
        <v>0</v>
      </c>
      <c r="L20" s="41">
        <v>-1082.441</v>
      </c>
      <c r="M20" s="41">
        <v>-1491.49</v>
      </c>
      <c r="N20" s="41">
        <v>-321.85199999999998</v>
      </c>
      <c r="O20" s="41">
        <v>-110.556</v>
      </c>
      <c r="P20" s="41">
        <v>-57.253</v>
      </c>
      <c r="Q20" s="42">
        <v>1408.6569999999999</v>
      </c>
      <c r="R20" s="86">
        <v>0.31159538744232479</v>
      </c>
      <c r="S20" s="41">
        <v>-505.61200000000002</v>
      </c>
      <c r="T20" s="42">
        <v>903.04499999999905</v>
      </c>
      <c r="U20" s="88">
        <v>0.19975384827736908</v>
      </c>
      <c r="V20" s="42">
        <v>767.04600000000096</v>
      </c>
      <c r="W20" s="88">
        <v>0.21589554547227793</v>
      </c>
      <c r="X20" s="91"/>
      <c r="Y20" s="91"/>
    </row>
    <row r="21" spans="1:25">
      <c r="B21" s="31" t="s">
        <v>43</v>
      </c>
      <c r="C21" s="52" t="s">
        <v>120</v>
      </c>
      <c r="D21" s="32" t="s">
        <v>33</v>
      </c>
      <c r="E21" s="93">
        <v>18</v>
      </c>
      <c r="F21" s="43">
        <v>4</v>
      </c>
      <c r="G21" s="49" t="s">
        <v>153</v>
      </c>
      <c r="H21" s="41">
        <v>2508.2289999999998</v>
      </c>
      <c r="I21" s="41">
        <v>-10</v>
      </c>
      <c r="J21" s="41">
        <v>0.08</v>
      </c>
      <c r="K21" s="41">
        <v>0</v>
      </c>
      <c r="L21" s="41">
        <v>-584.99800000000005</v>
      </c>
      <c r="M21" s="41">
        <v>-843.79</v>
      </c>
      <c r="N21" s="41">
        <v>-168.68700000000001</v>
      </c>
      <c r="O21" s="41">
        <v>-43.223999999999997</v>
      </c>
      <c r="P21" s="41">
        <v>-44.186999999999998</v>
      </c>
      <c r="Q21" s="42">
        <v>813.42299999999966</v>
      </c>
      <c r="R21" s="86">
        <v>0.32430172843069738</v>
      </c>
      <c r="S21" s="41">
        <v>-320.28800000000001</v>
      </c>
      <c r="T21" s="42">
        <v>493.13499999999999</v>
      </c>
      <c r="U21" s="88">
        <v>0.19660684889617336</v>
      </c>
      <c r="V21" s="42">
        <v>743.96199999999999</v>
      </c>
      <c r="W21" s="90">
        <v>0.31395067177903496</v>
      </c>
      <c r="X21" s="91"/>
      <c r="Y21" s="91"/>
    </row>
    <row r="22" spans="1:25">
      <c r="B22" s="44" t="s">
        <v>45</v>
      </c>
      <c r="C22" s="52" t="s">
        <v>120</v>
      </c>
      <c r="D22" s="32" t="s">
        <v>33</v>
      </c>
      <c r="E22" s="93">
        <v>19</v>
      </c>
      <c r="F22" s="43">
        <v>21</v>
      </c>
      <c r="G22" s="49" t="s">
        <v>155</v>
      </c>
      <c r="H22" s="41">
        <v>1492.3689999999999</v>
      </c>
      <c r="I22" s="41">
        <v>-20</v>
      </c>
      <c r="J22" s="41">
        <v>0.48</v>
      </c>
      <c r="K22" s="41">
        <v>0</v>
      </c>
      <c r="L22" s="41">
        <v>-274.29500000000002</v>
      </c>
      <c r="M22" s="41">
        <v>-495.05200000000002</v>
      </c>
      <c r="N22" s="41">
        <v>-83.956000000000003</v>
      </c>
      <c r="O22" s="41">
        <v>-69.995999999999995</v>
      </c>
      <c r="P22" s="41">
        <v>-17.779</v>
      </c>
      <c r="Q22" s="42">
        <v>531.77099999999984</v>
      </c>
      <c r="R22" s="86">
        <v>0.35632675296793209</v>
      </c>
      <c r="S22" s="41">
        <v>-245.126</v>
      </c>
      <c r="T22" s="42">
        <v>286.64499999999998</v>
      </c>
      <c r="U22" s="88">
        <v>0.19207381016357214</v>
      </c>
      <c r="V22" s="42">
        <v>232.494</v>
      </c>
      <c r="W22" s="88">
        <v>0.19016218594824674</v>
      </c>
      <c r="X22" s="91"/>
      <c r="Y22" s="91"/>
    </row>
    <row r="23" spans="1:25">
      <c r="B23" s="44" t="s">
        <v>85</v>
      </c>
      <c r="C23" s="52" t="s">
        <v>117</v>
      </c>
      <c r="D23" s="32" t="s">
        <v>33</v>
      </c>
      <c r="E23" s="93">
        <v>20</v>
      </c>
      <c r="F23" s="43">
        <v>24</v>
      </c>
      <c r="G23" s="49" t="s">
        <v>125</v>
      </c>
      <c r="H23" s="41">
        <v>6768.0529999999999</v>
      </c>
      <c r="I23" s="41">
        <v>-42.387999999999998</v>
      </c>
      <c r="J23" s="41">
        <v>0</v>
      </c>
      <c r="K23" s="41">
        <v>41.040999999999997</v>
      </c>
      <c r="L23" s="41">
        <v>-1141.8050000000001</v>
      </c>
      <c r="M23" s="41">
        <v>-2738.8330000000001</v>
      </c>
      <c r="N23" s="41">
        <v>-450.02300000000002</v>
      </c>
      <c r="O23" s="41">
        <v>-220.095</v>
      </c>
      <c r="P23" s="41">
        <v>-27.853999999999999</v>
      </c>
      <c r="Q23" s="42">
        <v>2188.096</v>
      </c>
      <c r="R23" s="86">
        <v>0.32134906641030364</v>
      </c>
      <c r="S23" s="41">
        <v>-891.53899999999999</v>
      </c>
      <c r="T23" s="42">
        <v>1292.8920000000001</v>
      </c>
      <c r="U23" s="88">
        <v>0.18987724358042349</v>
      </c>
      <c r="V23" s="42">
        <v>1120.6500000000001</v>
      </c>
      <c r="W23" s="88">
        <v>0.18502876023713535</v>
      </c>
      <c r="X23" s="91"/>
      <c r="Y23" s="91"/>
    </row>
    <row r="24" spans="1:25">
      <c r="B24" s="44" t="s">
        <v>104</v>
      </c>
      <c r="C24" s="52" t="s">
        <v>118</v>
      </c>
      <c r="D24" s="32" t="s">
        <v>33</v>
      </c>
      <c r="E24" s="93">
        <v>21</v>
      </c>
      <c r="F24" s="43">
        <v>30</v>
      </c>
      <c r="G24" s="49" t="s">
        <v>102</v>
      </c>
      <c r="H24" s="41">
        <v>8628.348</v>
      </c>
      <c r="I24" s="41">
        <v>-15.917</v>
      </c>
      <c r="J24" s="41">
        <v>16.187000000000001</v>
      </c>
      <c r="K24" s="41">
        <v>142.01499999999999</v>
      </c>
      <c r="L24" s="41">
        <v>-2885.1750000000002</v>
      </c>
      <c r="M24" s="41">
        <v>-2562.7249999999999</v>
      </c>
      <c r="N24" s="41">
        <v>-588.58699999999999</v>
      </c>
      <c r="O24" s="41">
        <v>-250.70400000000001</v>
      </c>
      <c r="P24" s="41">
        <v>-107.798</v>
      </c>
      <c r="Q24" s="42">
        <v>2375.6439999999993</v>
      </c>
      <c r="R24" s="86">
        <v>0.27087179857891852</v>
      </c>
      <c r="S24" s="41">
        <v>-727.52300000000002</v>
      </c>
      <c r="T24" s="42">
        <v>1648.095</v>
      </c>
      <c r="U24" s="88">
        <v>0.1879163952506869</v>
      </c>
      <c r="V24" s="42">
        <v>1222.768</v>
      </c>
      <c r="W24" s="88">
        <v>0.14907200007607407</v>
      </c>
      <c r="X24" s="91"/>
      <c r="Y24" s="91"/>
    </row>
    <row r="25" spans="1:25">
      <c r="A25" s="12"/>
      <c r="B25" s="44" t="s">
        <v>114</v>
      </c>
      <c r="C25" s="52" t="s">
        <v>118</v>
      </c>
      <c r="D25" s="32" t="s">
        <v>33</v>
      </c>
      <c r="E25" s="93">
        <v>22</v>
      </c>
      <c r="F25" s="43">
        <v>13</v>
      </c>
      <c r="G25" s="49" t="s">
        <v>111</v>
      </c>
      <c r="H25" s="41">
        <v>3219.3679999999999</v>
      </c>
      <c r="I25" s="41">
        <v>-31.870999999999999</v>
      </c>
      <c r="J25" s="41">
        <v>4.1710000000000003</v>
      </c>
      <c r="K25" s="41">
        <v>35.18</v>
      </c>
      <c r="L25" s="41">
        <v>-751.096</v>
      </c>
      <c r="M25" s="41">
        <v>-1193.549</v>
      </c>
      <c r="N25" s="41">
        <v>-218.542</v>
      </c>
      <c r="O25" s="41">
        <v>-48.31</v>
      </c>
      <c r="P25" s="41">
        <v>-34.750999999999998</v>
      </c>
      <c r="Q25" s="42">
        <v>980.59999999999968</v>
      </c>
      <c r="R25" s="86">
        <v>0.30130144032289574</v>
      </c>
      <c r="S25" s="41">
        <v>-423.548</v>
      </c>
      <c r="T25" s="42">
        <v>557.05200000000002</v>
      </c>
      <c r="U25" s="88">
        <v>0.17116109518126635</v>
      </c>
      <c r="V25" s="42">
        <v>701.86099999999999</v>
      </c>
      <c r="W25" s="88">
        <v>0.22806043303670939</v>
      </c>
      <c r="X25" s="91"/>
      <c r="Y25" s="91"/>
    </row>
    <row r="26" spans="1:25">
      <c r="B26" s="44" t="s">
        <v>44</v>
      </c>
      <c r="C26" s="52" t="s">
        <v>120</v>
      </c>
      <c r="D26" s="32" t="s">
        <v>33</v>
      </c>
      <c r="E26" s="93">
        <v>23</v>
      </c>
      <c r="F26" s="43">
        <v>27</v>
      </c>
      <c r="G26" s="49" t="s">
        <v>154</v>
      </c>
      <c r="H26" s="41">
        <v>1017.602</v>
      </c>
      <c r="I26" s="41">
        <v>-3</v>
      </c>
      <c r="J26" s="41">
        <v>1.272</v>
      </c>
      <c r="K26" s="41">
        <v>0</v>
      </c>
      <c r="L26" s="41">
        <v>-221.166</v>
      </c>
      <c r="M26" s="41">
        <v>-395.22199999999998</v>
      </c>
      <c r="N26" s="41">
        <v>-58.328000000000003</v>
      </c>
      <c r="O26" s="41">
        <v>-34.106999999999999</v>
      </c>
      <c r="P26" s="41">
        <v>-8.5960000000000001</v>
      </c>
      <c r="Q26" s="42">
        <v>298.45500000000015</v>
      </c>
      <c r="R26" s="86">
        <v>0.29329246601323522</v>
      </c>
      <c r="S26" s="41">
        <v>-126.801</v>
      </c>
      <c r="T26" s="42">
        <v>171.654</v>
      </c>
      <c r="U26" s="88">
        <v>0.16868480997482316</v>
      </c>
      <c r="V26" s="42">
        <v>138.452</v>
      </c>
      <c r="W26" s="88">
        <v>0.16074024194859171</v>
      </c>
      <c r="X26" s="91"/>
      <c r="Y26" s="91"/>
    </row>
    <row r="27" spans="1:25">
      <c r="B27" s="44" t="s">
        <v>49</v>
      </c>
      <c r="C27" s="52" t="s">
        <v>120</v>
      </c>
      <c r="D27" s="32" t="s">
        <v>33</v>
      </c>
      <c r="E27" s="93">
        <v>24</v>
      </c>
      <c r="F27" s="43">
        <v>42</v>
      </c>
      <c r="G27" s="49" t="s">
        <v>148</v>
      </c>
      <c r="H27" s="41">
        <v>3861.6320000000001</v>
      </c>
      <c r="I27" s="41">
        <v>-49.290999999999997</v>
      </c>
      <c r="J27" s="41">
        <v>0.55500000000000005</v>
      </c>
      <c r="K27" s="41">
        <v>0</v>
      </c>
      <c r="L27" s="41">
        <v>-1039.8409999999999</v>
      </c>
      <c r="M27" s="41">
        <v>-1382.8579999999999</v>
      </c>
      <c r="N27" s="41">
        <v>-269.14699999999999</v>
      </c>
      <c r="O27" s="41">
        <v>-164.12299999999999</v>
      </c>
      <c r="P27" s="41">
        <v>-38.707000000000001</v>
      </c>
      <c r="Q27" s="42">
        <v>918.21999999999991</v>
      </c>
      <c r="R27" s="86">
        <v>0.23778029599920444</v>
      </c>
      <c r="S27" s="41">
        <v>-287.38400000000001</v>
      </c>
      <c r="T27" s="42">
        <v>630.83600000000001</v>
      </c>
      <c r="U27" s="88">
        <v>0.16335994729689415</v>
      </c>
      <c r="V27" s="42">
        <v>335.572</v>
      </c>
      <c r="W27" s="88">
        <v>0.11209310249224201</v>
      </c>
      <c r="X27" s="91"/>
      <c r="Y27" s="91"/>
    </row>
    <row r="28" spans="1:25">
      <c r="A28" s="12"/>
      <c r="B28" s="44" t="s">
        <v>42</v>
      </c>
      <c r="C28" s="52" t="s">
        <v>120</v>
      </c>
      <c r="D28" s="32" t="s">
        <v>33</v>
      </c>
      <c r="E28" s="93">
        <v>25</v>
      </c>
      <c r="F28" s="43">
        <v>19</v>
      </c>
      <c r="G28" s="49" t="s">
        <v>152</v>
      </c>
      <c r="H28" s="41">
        <v>4766.6890000000003</v>
      </c>
      <c r="I28" s="41">
        <v>-35.380000000000003</v>
      </c>
      <c r="J28" s="41">
        <v>3.1509999999999998</v>
      </c>
      <c r="K28" s="41">
        <v>0</v>
      </c>
      <c r="L28" s="41">
        <v>-1176.171</v>
      </c>
      <c r="M28" s="41">
        <v>-1690.2809999999999</v>
      </c>
      <c r="N28" s="41">
        <v>-254.35900000000001</v>
      </c>
      <c r="O28" s="41">
        <v>-195.51900000000001</v>
      </c>
      <c r="P28" s="41">
        <v>-36.234999999999999</v>
      </c>
      <c r="Q28" s="42">
        <v>1381.895</v>
      </c>
      <c r="R28" s="86">
        <v>0.28990668365399963</v>
      </c>
      <c r="S28" s="41">
        <v>-666.40499999999997</v>
      </c>
      <c r="T28" s="42">
        <v>714.16900000000101</v>
      </c>
      <c r="U28" s="88">
        <v>0.14982496235856818</v>
      </c>
      <c r="V28" s="42">
        <v>869.52400000000102</v>
      </c>
      <c r="W28" s="88">
        <v>0.19718327106565622</v>
      </c>
      <c r="X28" s="91"/>
      <c r="Y28" s="91"/>
    </row>
    <row r="29" spans="1:25">
      <c r="B29" s="44" t="s">
        <v>105</v>
      </c>
      <c r="C29" s="52" t="s">
        <v>118</v>
      </c>
      <c r="D29" s="32" t="s">
        <v>33</v>
      </c>
      <c r="E29" s="93">
        <v>26</v>
      </c>
      <c r="F29" s="43">
        <v>29</v>
      </c>
      <c r="G29" s="49" t="s">
        <v>103</v>
      </c>
      <c r="H29" s="41">
        <v>3909.5320000000002</v>
      </c>
      <c r="I29" s="41">
        <v>-28.045999999999999</v>
      </c>
      <c r="J29" s="41">
        <v>4.03</v>
      </c>
      <c r="K29" s="41">
        <v>32.616999999999997</v>
      </c>
      <c r="L29" s="41">
        <v>-1005.68</v>
      </c>
      <c r="M29" s="41">
        <v>-1445.8140000000001</v>
      </c>
      <c r="N29" s="41">
        <v>-296.25</v>
      </c>
      <c r="O29" s="41">
        <v>-67.510999999999996</v>
      </c>
      <c r="P29" s="41">
        <v>-56.965000000000003</v>
      </c>
      <c r="Q29" s="42">
        <v>1045.9130000000009</v>
      </c>
      <c r="R29" s="86">
        <v>0.26531544089277215</v>
      </c>
      <c r="S29" s="41">
        <v>-461.17599999999999</v>
      </c>
      <c r="T29" s="42">
        <v>584.64200000000096</v>
      </c>
      <c r="U29" s="88">
        <v>0.14830540398143269</v>
      </c>
      <c r="V29" s="42">
        <v>482.70800000000099</v>
      </c>
      <c r="W29" s="88">
        <v>0.15242224841667612</v>
      </c>
      <c r="X29" s="91"/>
      <c r="Y29" s="91"/>
    </row>
    <row r="30" spans="1:25">
      <c r="A30" s="5">
        <v>1</v>
      </c>
      <c r="B30" s="44" t="s">
        <v>57</v>
      </c>
      <c r="C30" s="52" t="s">
        <v>120</v>
      </c>
      <c r="D30" s="32" t="s">
        <v>33</v>
      </c>
      <c r="E30" s="93">
        <v>27</v>
      </c>
      <c r="F30" s="43">
        <v>33</v>
      </c>
      <c r="G30" s="49" t="s">
        <v>159</v>
      </c>
      <c r="H30" s="41">
        <v>2697.192</v>
      </c>
      <c r="I30" s="41">
        <v>-0.11799999999999999</v>
      </c>
      <c r="J30" s="41">
        <v>4.8879999999999999</v>
      </c>
      <c r="K30" s="41">
        <v>9.2040000000000006</v>
      </c>
      <c r="L30" s="41">
        <v>-618.61300000000006</v>
      </c>
      <c r="M30" s="41">
        <v>-1091.527</v>
      </c>
      <c r="N30" s="41">
        <v>-197.56299999999999</v>
      </c>
      <c r="O30" s="41">
        <v>-28.748000000000001</v>
      </c>
      <c r="P30" s="41">
        <v>-28.841000000000001</v>
      </c>
      <c r="Q30" s="42">
        <v>745.8739999999998</v>
      </c>
      <c r="R30" s="86">
        <v>0.27559677149980999</v>
      </c>
      <c r="S30" s="41">
        <v>-349.45499999999998</v>
      </c>
      <c r="T30" s="42">
        <v>396.41899999999998</v>
      </c>
      <c r="U30" s="88">
        <v>0.146474869161793</v>
      </c>
      <c r="V30" s="42">
        <v>364.71600000000001</v>
      </c>
      <c r="W30" s="88">
        <v>0.1372620083934275</v>
      </c>
      <c r="X30" s="91"/>
      <c r="Y30" s="91"/>
    </row>
    <row r="31" spans="1:25">
      <c r="B31" s="44" t="s">
        <v>92</v>
      </c>
      <c r="C31" s="52" t="s">
        <v>117</v>
      </c>
      <c r="D31" s="32" t="s">
        <v>33</v>
      </c>
      <c r="E31" s="93">
        <v>28</v>
      </c>
      <c r="F31" s="43">
        <v>34</v>
      </c>
      <c r="G31" s="49" t="s">
        <v>131</v>
      </c>
      <c r="H31" s="41">
        <v>3111.5120000000002</v>
      </c>
      <c r="I31" s="41">
        <v>-67.061000000000007</v>
      </c>
      <c r="J31" s="41">
        <v>2.746</v>
      </c>
      <c r="K31" s="41">
        <v>0</v>
      </c>
      <c r="L31" s="41">
        <v>-696.52</v>
      </c>
      <c r="M31" s="41">
        <v>-1146.9559999999999</v>
      </c>
      <c r="N31" s="41">
        <v>-204.82</v>
      </c>
      <c r="O31" s="41">
        <v>-46.359000000000002</v>
      </c>
      <c r="P31" s="41">
        <v>-44.835000000000001</v>
      </c>
      <c r="Q31" s="42">
        <v>907.70700000000022</v>
      </c>
      <c r="R31" s="86">
        <v>0.29172537338760068</v>
      </c>
      <c r="S31" s="41">
        <v>-455.12299999999999</v>
      </c>
      <c r="T31" s="42">
        <v>451.99900000000002</v>
      </c>
      <c r="U31" s="88">
        <v>0.14526667420855199</v>
      </c>
      <c r="V31" s="42">
        <v>353.65800000000002</v>
      </c>
      <c r="W31" s="88">
        <v>0.13114419750577649</v>
      </c>
      <c r="X31" s="91"/>
      <c r="Y31" s="91"/>
    </row>
    <row r="32" spans="1:25">
      <c r="A32" s="12"/>
      <c r="B32" s="44" t="s">
        <v>190</v>
      </c>
      <c r="C32" s="52" t="s">
        <v>119</v>
      </c>
      <c r="D32" s="32" t="s">
        <v>33</v>
      </c>
      <c r="E32" s="93">
        <v>29</v>
      </c>
      <c r="F32" s="43">
        <v>32</v>
      </c>
      <c r="G32" s="49" t="s">
        <v>140</v>
      </c>
      <c r="H32" s="41">
        <v>3875.5340000000001</v>
      </c>
      <c r="I32" s="41">
        <v>-0.29499999999999799</v>
      </c>
      <c r="J32" s="41">
        <v>8.2490000000000006</v>
      </c>
      <c r="K32" s="41">
        <v>0</v>
      </c>
      <c r="L32" s="41">
        <v>-851.51499999999999</v>
      </c>
      <c r="M32" s="41">
        <v>-1551.1420000000001</v>
      </c>
      <c r="N32" s="41">
        <v>-249.10599999999999</v>
      </c>
      <c r="O32" s="41">
        <v>-83.347999999999999</v>
      </c>
      <c r="P32" s="41">
        <v>-11.888</v>
      </c>
      <c r="Q32" s="42">
        <v>1136.489</v>
      </c>
      <c r="R32" s="86">
        <v>0.29324707253245619</v>
      </c>
      <c r="S32" s="41">
        <v>-576.99699999999996</v>
      </c>
      <c r="T32" s="42">
        <v>559.226</v>
      </c>
      <c r="U32" s="88">
        <v>0.14429650210783856</v>
      </c>
      <c r="V32" s="42">
        <v>581.48599999999999</v>
      </c>
      <c r="W32" s="88">
        <v>0.13991421596345346</v>
      </c>
      <c r="X32" s="91"/>
      <c r="Y32" s="91"/>
    </row>
    <row r="33" spans="1:25" ht="22.5" customHeight="1">
      <c r="A33" s="12"/>
      <c r="B33" s="44"/>
      <c r="C33" s="52"/>
      <c r="D33" s="32"/>
      <c r="E33" s="93"/>
      <c r="F33" s="43"/>
      <c r="G33" s="99" t="s">
        <v>243</v>
      </c>
      <c r="H33" s="100">
        <f>SUM(H4:H32)</f>
        <v>109787.29400000001</v>
      </c>
      <c r="I33" s="101"/>
      <c r="J33" s="101"/>
      <c r="K33" s="100">
        <f>SUM(K4:K32)</f>
        <v>422.25800000000004</v>
      </c>
      <c r="L33" s="101"/>
      <c r="M33" s="101"/>
      <c r="N33" s="101"/>
      <c r="O33" s="101"/>
      <c r="P33" s="101"/>
      <c r="Q33" s="100">
        <f>SUM(Q4:Q32)</f>
        <v>35162.466000000008</v>
      </c>
      <c r="R33" s="102">
        <f>Q33/(H33+K33)</f>
        <v>0.31905098389293884</v>
      </c>
      <c r="S33" s="101"/>
      <c r="T33" s="100">
        <f>SUM(T4:T32)</f>
        <v>22872.557999999997</v>
      </c>
      <c r="U33" s="102">
        <f>+T33/(H33+K33)</f>
        <v>0.20753698372714549</v>
      </c>
      <c r="V33" s="42"/>
      <c r="W33" s="88"/>
      <c r="X33" s="91"/>
      <c r="Y33" s="91"/>
    </row>
    <row r="34" spans="1:25">
      <c r="A34" s="12"/>
      <c r="B34" s="44"/>
      <c r="C34" s="52"/>
      <c r="D34" s="32"/>
      <c r="E34" s="93"/>
      <c r="F34" s="43"/>
      <c r="G34" s="49"/>
      <c r="H34" s="41"/>
      <c r="I34" s="41"/>
      <c r="J34" s="41"/>
      <c r="K34" s="41"/>
      <c r="L34" s="41"/>
      <c r="M34" s="41"/>
      <c r="N34" s="41"/>
      <c r="O34" s="41"/>
      <c r="P34" s="41"/>
      <c r="Q34" s="42"/>
      <c r="R34" s="86"/>
      <c r="S34" s="41"/>
      <c r="T34" s="42"/>
      <c r="U34" s="88"/>
      <c r="V34" s="42"/>
      <c r="W34" s="88"/>
      <c r="X34" s="91"/>
      <c r="Y34" s="91"/>
    </row>
    <row r="35" spans="1:25">
      <c r="B35" s="44" t="s">
        <v>185</v>
      </c>
      <c r="C35" s="52" t="s">
        <v>119</v>
      </c>
      <c r="D35" s="32" t="s">
        <v>33</v>
      </c>
      <c r="E35" s="93">
        <v>30</v>
      </c>
      <c r="F35" s="43">
        <v>26</v>
      </c>
      <c r="G35" s="49" t="s">
        <v>136</v>
      </c>
      <c r="H35" s="41">
        <v>4156.6970000000001</v>
      </c>
      <c r="I35" s="41">
        <v>-69.135999999999996</v>
      </c>
      <c r="J35" s="41">
        <v>2.6139999999999999</v>
      </c>
      <c r="K35" s="41">
        <v>0</v>
      </c>
      <c r="L35" s="41">
        <v>-762.50699999999995</v>
      </c>
      <c r="M35" s="41">
        <v>-1779.2439999999999</v>
      </c>
      <c r="N35" s="41">
        <v>-274.98</v>
      </c>
      <c r="O35" s="41">
        <v>-41.933</v>
      </c>
      <c r="P35" s="41">
        <v>-32.046999999999997</v>
      </c>
      <c r="Q35" s="42">
        <v>1199.4640000000002</v>
      </c>
      <c r="R35" s="86">
        <v>0.28856180760830058</v>
      </c>
      <c r="S35" s="41">
        <v>-624.971</v>
      </c>
      <c r="T35" s="42">
        <v>573.46900000000005</v>
      </c>
      <c r="U35" s="88">
        <v>0.13796266603026394</v>
      </c>
      <c r="V35" s="42">
        <v>756.21500000000003</v>
      </c>
      <c r="W35" s="88">
        <v>0.16346894011236809</v>
      </c>
      <c r="X35" s="91"/>
      <c r="Y35" s="91"/>
    </row>
    <row r="36" spans="1:25">
      <c r="B36" s="44" t="s">
        <v>60</v>
      </c>
      <c r="C36" s="52" t="s">
        <v>120</v>
      </c>
      <c r="D36" s="32" t="s">
        <v>33</v>
      </c>
      <c r="E36" s="93">
        <v>31</v>
      </c>
      <c r="F36" s="43">
        <v>31</v>
      </c>
      <c r="G36" s="49" t="s">
        <v>234</v>
      </c>
      <c r="H36" s="41">
        <v>4159.0020000000004</v>
      </c>
      <c r="I36" s="41">
        <v>0</v>
      </c>
      <c r="J36" s="41">
        <v>0</v>
      </c>
      <c r="K36" s="41">
        <v>0</v>
      </c>
      <c r="L36" s="41">
        <v>-2799.7930000000001</v>
      </c>
      <c r="M36" s="41">
        <v>-181.70599999999999</v>
      </c>
      <c r="N36" s="41">
        <v>0</v>
      </c>
      <c r="O36" s="41">
        <v>-239.98400000000001</v>
      </c>
      <c r="P36" s="41">
        <v>-147.358</v>
      </c>
      <c r="Q36" s="42">
        <v>790.16100000000029</v>
      </c>
      <c r="R36" s="86">
        <v>0.18998812695930423</v>
      </c>
      <c r="S36" s="41">
        <v>-216.40700000000001</v>
      </c>
      <c r="T36" s="42">
        <v>573.75400000000002</v>
      </c>
      <c r="U36" s="88">
        <v>0.13795473048582327</v>
      </c>
      <c r="V36" s="42">
        <v>516.98800000000006</v>
      </c>
      <c r="W36" s="88">
        <v>0.14171039369815425</v>
      </c>
      <c r="X36" s="91"/>
      <c r="Y36" s="91"/>
    </row>
    <row r="37" spans="1:25">
      <c r="B37" s="44" t="s">
        <v>182</v>
      </c>
      <c r="C37" s="52" t="s">
        <v>119</v>
      </c>
      <c r="D37" s="32" t="s">
        <v>33</v>
      </c>
      <c r="E37" s="93">
        <v>32</v>
      </c>
      <c r="F37" s="43">
        <v>47</v>
      </c>
      <c r="G37" s="49" t="s">
        <v>133</v>
      </c>
      <c r="H37" s="41">
        <v>2619.5450000000001</v>
      </c>
      <c r="I37" s="41">
        <v>0.69499999999999895</v>
      </c>
      <c r="J37" s="41">
        <v>1.4350000000000001</v>
      </c>
      <c r="K37" s="41">
        <v>54.887</v>
      </c>
      <c r="L37" s="41">
        <v>-603.61500000000001</v>
      </c>
      <c r="M37" s="41">
        <v>-1019.4059999999999</v>
      </c>
      <c r="N37" s="41">
        <v>-215.12200000000001</v>
      </c>
      <c r="O37" s="41">
        <v>-108.867</v>
      </c>
      <c r="P37" s="41">
        <v>-20.391999999999999</v>
      </c>
      <c r="Q37" s="42">
        <v>709.16000000000008</v>
      </c>
      <c r="R37" s="86">
        <v>0.26516284579305066</v>
      </c>
      <c r="S37" s="41">
        <v>-344.06700000000001</v>
      </c>
      <c r="T37" s="42">
        <v>363.81900000000002</v>
      </c>
      <c r="U37" s="88">
        <v>0.13603598820235474</v>
      </c>
      <c r="V37" s="42">
        <v>184.577</v>
      </c>
      <c r="W37" s="88">
        <v>8.4075615534336137E-2</v>
      </c>
      <c r="X37" s="91"/>
      <c r="Y37" s="91"/>
    </row>
    <row r="38" spans="1:25">
      <c r="B38" s="44" t="s">
        <v>113</v>
      </c>
      <c r="C38" s="52" t="s">
        <v>118</v>
      </c>
      <c r="D38" s="32" t="s">
        <v>33</v>
      </c>
      <c r="E38" s="93">
        <v>33</v>
      </c>
      <c r="F38" s="43">
        <v>57</v>
      </c>
      <c r="G38" s="49" t="s">
        <v>110</v>
      </c>
      <c r="H38" s="41">
        <v>1595.683</v>
      </c>
      <c r="I38" s="41">
        <v>-18.670999999999999</v>
      </c>
      <c r="J38" s="41">
        <v>5.0599999999999996</v>
      </c>
      <c r="K38" s="41">
        <v>31.564</v>
      </c>
      <c r="L38" s="41">
        <v>-410.78</v>
      </c>
      <c r="M38" s="41">
        <v>-637.63199999999995</v>
      </c>
      <c r="N38" s="41">
        <v>-100.494</v>
      </c>
      <c r="O38" s="41">
        <v>-54.261000000000003</v>
      </c>
      <c r="P38" s="41">
        <v>-17.224</v>
      </c>
      <c r="Q38" s="42">
        <v>393.245</v>
      </c>
      <c r="R38" s="86">
        <v>0.24166275924921046</v>
      </c>
      <c r="S38" s="41">
        <v>-172.78200000000001</v>
      </c>
      <c r="T38" s="42">
        <v>220.423</v>
      </c>
      <c r="U38" s="88">
        <v>0.13545761645281879</v>
      </c>
      <c r="V38" s="42">
        <v>-3.2119999999995201</v>
      </c>
      <c r="W38" s="88">
        <v>-2.3082838067994627E-3</v>
      </c>
      <c r="X38" s="91"/>
      <c r="Y38" s="91"/>
    </row>
    <row r="39" spans="1:25">
      <c r="B39" s="44" t="s">
        <v>189</v>
      </c>
      <c r="C39" s="52" t="s">
        <v>119</v>
      </c>
      <c r="D39" s="32" t="s">
        <v>33</v>
      </c>
      <c r="E39" s="93">
        <v>34</v>
      </c>
      <c r="F39" s="43">
        <v>28</v>
      </c>
      <c r="G39" s="49" t="s">
        <v>138</v>
      </c>
      <c r="H39" s="41">
        <v>2674.741</v>
      </c>
      <c r="I39" s="41">
        <v>-93.408000000000001</v>
      </c>
      <c r="J39" s="41">
        <v>0.4</v>
      </c>
      <c r="K39" s="41">
        <v>17.652999999999999</v>
      </c>
      <c r="L39" s="41">
        <v>-490.5</v>
      </c>
      <c r="M39" s="41">
        <v>-1043.7529999999999</v>
      </c>
      <c r="N39" s="41">
        <v>-182.845</v>
      </c>
      <c r="O39" s="41">
        <v>-145.648</v>
      </c>
      <c r="P39" s="41">
        <v>-20.225000000000001</v>
      </c>
      <c r="Q39" s="42">
        <v>716.41499999999996</v>
      </c>
      <c r="R39" s="86">
        <v>0.26608846996390573</v>
      </c>
      <c r="S39" s="41">
        <v>-352.392</v>
      </c>
      <c r="T39" s="42">
        <v>363.75400000000002</v>
      </c>
      <c r="U39" s="88">
        <v>0.13510429751366257</v>
      </c>
      <c r="V39" s="42">
        <v>393.12299999999999</v>
      </c>
      <c r="W39" s="88">
        <v>0.15374804941863876</v>
      </c>
      <c r="X39" s="91"/>
      <c r="Y39" s="91"/>
    </row>
    <row r="40" spans="1:25">
      <c r="A40" s="12"/>
      <c r="B40" s="45" t="s">
        <v>109</v>
      </c>
      <c r="C40" s="52" t="s">
        <v>118</v>
      </c>
      <c r="D40" s="32" t="s">
        <v>33</v>
      </c>
      <c r="E40" s="93">
        <v>35</v>
      </c>
      <c r="F40" s="43">
        <v>38</v>
      </c>
      <c r="G40" s="49" t="s">
        <v>107</v>
      </c>
      <c r="H40" s="41">
        <v>3456.7510000000002</v>
      </c>
      <c r="I40" s="41">
        <v>-35.134999999999998</v>
      </c>
      <c r="J40" s="41">
        <v>4.9349999999999996</v>
      </c>
      <c r="K40" s="41">
        <v>24.733000000000001</v>
      </c>
      <c r="L40" s="41">
        <v>-763.47299999999996</v>
      </c>
      <c r="M40" s="41">
        <v>-1368.674</v>
      </c>
      <c r="N40" s="41">
        <v>-272.80900000000003</v>
      </c>
      <c r="O40" s="41">
        <v>-58.436999999999998</v>
      </c>
      <c r="P40" s="41">
        <v>-37.095999999999997</v>
      </c>
      <c r="Q40" s="42">
        <v>950.79500000000019</v>
      </c>
      <c r="R40" s="86">
        <v>0.27310049392730229</v>
      </c>
      <c r="S40" s="41">
        <v>-491.99099999999999</v>
      </c>
      <c r="T40" s="42">
        <v>457.47199999999998</v>
      </c>
      <c r="U40" s="88">
        <v>0.13140143685853503</v>
      </c>
      <c r="V40" s="42">
        <v>362.173</v>
      </c>
      <c r="W40" s="88">
        <v>0.12375962053332687</v>
      </c>
      <c r="X40" s="91"/>
      <c r="Y40" s="91"/>
    </row>
    <row r="41" spans="1:25">
      <c r="A41" s="12"/>
      <c r="B41" s="44" t="s">
        <v>171</v>
      </c>
      <c r="C41" s="52" t="s">
        <v>120</v>
      </c>
      <c r="D41" s="32" t="s">
        <v>33</v>
      </c>
      <c r="E41" s="93">
        <v>36</v>
      </c>
      <c r="F41" s="43">
        <v>39</v>
      </c>
      <c r="G41" s="49" t="s">
        <v>141</v>
      </c>
      <c r="H41" s="41">
        <v>2503.52</v>
      </c>
      <c r="I41" s="41">
        <v>-50</v>
      </c>
      <c r="J41" s="41">
        <v>3.83</v>
      </c>
      <c r="K41" s="41">
        <v>0</v>
      </c>
      <c r="L41" s="41">
        <v>-565.27200000000005</v>
      </c>
      <c r="M41" s="41">
        <v>-996.14200000000005</v>
      </c>
      <c r="N41" s="41">
        <v>-161.40899999999999</v>
      </c>
      <c r="O41" s="41">
        <v>-60.189</v>
      </c>
      <c r="P41" s="41">
        <v>-23.634</v>
      </c>
      <c r="Q41" s="42">
        <v>650.70399999999995</v>
      </c>
      <c r="R41" s="86">
        <v>0.25991563878059692</v>
      </c>
      <c r="S41" s="41">
        <v>-322.99900000000002</v>
      </c>
      <c r="T41" s="42">
        <v>327.70499999999998</v>
      </c>
      <c r="U41" s="88">
        <v>0.13089769604397009</v>
      </c>
      <c r="V41" s="42">
        <v>289.95499999999998</v>
      </c>
      <c r="W41" s="88">
        <v>0.1223998655925326</v>
      </c>
      <c r="X41" s="91"/>
      <c r="Y41" s="91"/>
    </row>
    <row r="42" spans="1:25">
      <c r="B42" s="44" t="s">
        <v>77</v>
      </c>
      <c r="C42" s="52" t="s">
        <v>117</v>
      </c>
      <c r="D42" s="32" t="s">
        <v>33</v>
      </c>
      <c r="E42" s="93">
        <v>37</v>
      </c>
      <c r="F42" s="43">
        <v>12</v>
      </c>
      <c r="G42" s="49" t="s">
        <v>121</v>
      </c>
      <c r="H42" s="41">
        <v>3999.1370000000002</v>
      </c>
      <c r="I42" s="41">
        <v>-108.69</v>
      </c>
      <c r="J42" s="41">
        <v>6.8339999999999996</v>
      </c>
      <c r="K42" s="41">
        <v>0</v>
      </c>
      <c r="L42" s="41">
        <v>-891.505</v>
      </c>
      <c r="M42" s="41">
        <v>-1444.759</v>
      </c>
      <c r="N42" s="41">
        <v>-236.697</v>
      </c>
      <c r="O42" s="41">
        <v>-157.41399999999999</v>
      </c>
      <c r="P42" s="41">
        <v>-23.876000000000001</v>
      </c>
      <c r="Q42" s="42">
        <v>1143.0299999999997</v>
      </c>
      <c r="R42" s="86">
        <v>0.28581916548495329</v>
      </c>
      <c r="S42" s="41">
        <v>-624.928</v>
      </c>
      <c r="T42" s="42">
        <v>517.12</v>
      </c>
      <c r="U42" s="88">
        <v>0.12930789817903213</v>
      </c>
      <c r="V42" s="42">
        <v>982.30100000000004</v>
      </c>
      <c r="W42" s="88">
        <v>0.22864010598946624</v>
      </c>
      <c r="X42" s="91"/>
      <c r="Y42" s="91"/>
    </row>
    <row r="43" spans="1:25">
      <c r="B43" s="44" t="s">
        <v>40</v>
      </c>
      <c r="C43" s="52" t="s">
        <v>120</v>
      </c>
      <c r="D43" s="32" t="s">
        <v>33</v>
      </c>
      <c r="E43" s="93">
        <v>38</v>
      </c>
      <c r="F43" s="43">
        <v>17</v>
      </c>
      <c r="G43" s="49" t="s">
        <v>146</v>
      </c>
      <c r="H43" s="41">
        <v>1341.4659999999999</v>
      </c>
      <c r="I43" s="41">
        <v>0</v>
      </c>
      <c r="J43" s="41">
        <v>0</v>
      </c>
      <c r="K43" s="41">
        <v>0</v>
      </c>
      <c r="L43" s="41">
        <v>-296.69299999999998</v>
      </c>
      <c r="M43" s="41">
        <v>-543.33500000000004</v>
      </c>
      <c r="N43" s="41">
        <v>-77.195999999999998</v>
      </c>
      <c r="O43" s="41">
        <v>-16.238</v>
      </c>
      <c r="P43" s="41">
        <v>-16.603000000000002</v>
      </c>
      <c r="Q43" s="42">
        <v>391.40099999999984</v>
      </c>
      <c r="R43" s="86">
        <v>0.29177109222298581</v>
      </c>
      <c r="S43" s="41">
        <v>-221.93600000000001</v>
      </c>
      <c r="T43" s="42">
        <v>169.465</v>
      </c>
      <c r="U43" s="88">
        <v>0.12632821107653866</v>
      </c>
      <c r="V43" s="42">
        <v>280.37799999999999</v>
      </c>
      <c r="W43" s="88">
        <v>0.20309343393186852</v>
      </c>
      <c r="X43" s="91"/>
      <c r="Y43" s="91"/>
    </row>
    <row r="44" spans="1:25">
      <c r="A44" s="12"/>
      <c r="B44" s="44" t="s">
        <v>53</v>
      </c>
      <c r="C44" s="52" t="s">
        <v>120</v>
      </c>
      <c r="D44" s="32" t="s">
        <v>33</v>
      </c>
      <c r="E44" s="93">
        <v>39</v>
      </c>
      <c r="F44" s="43">
        <v>51</v>
      </c>
      <c r="G44" s="49" t="s">
        <v>161</v>
      </c>
      <c r="H44" s="41">
        <v>4900.1350000000002</v>
      </c>
      <c r="I44" s="41">
        <v>-154</v>
      </c>
      <c r="J44" s="41">
        <v>3.8170000000000002</v>
      </c>
      <c r="K44" s="41">
        <v>0</v>
      </c>
      <c r="L44" s="41">
        <v>-1028.864</v>
      </c>
      <c r="M44" s="41">
        <v>-1902.076</v>
      </c>
      <c r="N44" s="41">
        <v>-386.49299999999999</v>
      </c>
      <c r="O44" s="41">
        <v>-141.251</v>
      </c>
      <c r="P44" s="41">
        <v>-55.811</v>
      </c>
      <c r="Q44" s="42">
        <v>1235.4570000000003</v>
      </c>
      <c r="R44" s="86">
        <v>0.25212713527280378</v>
      </c>
      <c r="S44" s="41">
        <v>-670.74400000000003</v>
      </c>
      <c r="T44" s="42">
        <v>564.48599999999999</v>
      </c>
      <c r="U44" s="88">
        <v>0.11519805066595103</v>
      </c>
      <c r="V44" s="42">
        <v>329.548</v>
      </c>
      <c r="W44" s="88">
        <v>6.5377453678042208E-2</v>
      </c>
      <c r="X44" s="91"/>
      <c r="Y44" s="91"/>
    </row>
    <row r="45" spans="1:25">
      <c r="A45" s="12"/>
      <c r="B45" s="44" t="s">
        <v>191</v>
      </c>
      <c r="C45" s="52" t="s">
        <v>119</v>
      </c>
      <c r="D45" s="32" t="s">
        <v>33</v>
      </c>
      <c r="E45" s="93">
        <v>40</v>
      </c>
      <c r="F45" s="43">
        <v>37</v>
      </c>
      <c r="G45" s="49" t="s">
        <v>142</v>
      </c>
      <c r="H45" s="41">
        <v>3010.6990000000001</v>
      </c>
      <c r="I45" s="41">
        <v>-10.629</v>
      </c>
      <c r="J45" s="41">
        <v>-3.5</v>
      </c>
      <c r="K45" s="41">
        <v>26.646999999999998</v>
      </c>
      <c r="L45" s="41">
        <v>-820.23400000000004</v>
      </c>
      <c r="M45" s="41">
        <v>-773.04600000000005</v>
      </c>
      <c r="N45" s="41">
        <v>-169.01499999999999</v>
      </c>
      <c r="O45" s="41">
        <v>-393.245</v>
      </c>
      <c r="P45" s="41">
        <v>-26.835999999999999</v>
      </c>
      <c r="Q45" s="42">
        <v>840.84100000000001</v>
      </c>
      <c r="R45" s="86">
        <v>0.27683411768036964</v>
      </c>
      <c r="S45" s="41">
        <v>-493.34100000000001</v>
      </c>
      <c r="T45" s="42">
        <v>347.38600000000002</v>
      </c>
      <c r="U45" s="88">
        <v>0.11437155990789329</v>
      </c>
      <c r="V45" s="42">
        <v>330.58600000000001</v>
      </c>
      <c r="W45" s="88">
        <v>0.12392321683207957</v>
      </c>
      <c r="X45" s="91"/>
      <c r="Y45" s="91"/>
    </row>
    <row r="46" spans="1:25">
      <c r="A46" s="12"/>
      <c r="B46" s="44" t="s">
        <v>187</v>
      </c>
      <c r="C46" s="52" t="s">
        <v>119</v>
      </c>
      <c r="D46" s="32" t="s">
        <v>33</v>
      </c>
      <c r="E46" s="93">
        <v>41</v>
      </c>
      <c r="F46" s="43">
        <v>52</v>
      </c>
      <c r="G46" s="49" t="s">
        <v>231</v>
      </c>
      <c r="H46" s="41">
        <v>4002.9349999999999</v>
      </c>
      <c r="I46" s="41">
        <v>-94.941999999999993</v>
      </c>
      <c r="J46" s="41">
        <v>30.501999999999999</v>
      </c>
      <c r="K46" s="41">
        <v>0</v>
      </c>
      <c r="L46" s="41">
        <v>-701.28099999999995</v>
      </c>
      <c r="M46" s="41">
        <v>-1817.191</v>
      </c>
      <c r="N46" s="41">
        <v>-276.29300000000001</v>
      </c>
      <c r="O46" s="41">
        <v>-165.476</v>
      </c>
      <c r="P46" s="41">
        <v>-22.292000000000002</v>
      </c>
      <c r="Q46" s="42">
        <v>955.96199999999999</v>
      </c>
      <c r="R46" s="86">
        <v>0.23881526929615396</v>
      </c>
      <c r="S46" s="41">
        <v>-511.41699999999997</v>
      </c>
      <c r="T46" s="42">
        <v>444.22399999999902</v>
      </c>
      <c r="U46" s="88">
        <v>0.11097457240749575</v>
      </c>
      <c r="V46" s="42">
        <v>154.73500000000001</v>
      </c>
      <c r="W46" s="88">
        <v>3.9505867094230949E-2</v>
      </c>
      <c r="X46" s="91"/>
      <c r="Y46" s="91"/>
    </row>
    <row r="47" spans="1:25">
      <c r="B47" s="44" t="s">
        <v>89</v>
      </c>
      <c r="C47" s="52" t="s">
        <v>117</v>
      </c>
      <c r="D47" s="32" t="s">
        <v>33</v>
      </c>
      <c r="E47" s="93">
        <v>42</v>
      </c>
      <c r="F47" s="43">
        <v>45</v>
      </c>
      <c r="G47" s="49" t="s">
        <v>128</v>
      </c>
      <c r="H47" s="41">
        <v>3169.328</v>
      </c>
      <c r="I47" s="41">
        <v>11.084</v>
      </c>
      <c r="J47" s="41">
        <v>14.433</v>
      </c>
      <c r="K47" s="41">
        <v>0</v>
      </c>
      <c r="L47" s="41">
        <v>-870.601</v>
      </c>
      <c r="M47" s="41">
        <v>-1250.1890000000001</v>
      </c>
      <c r="N47" s="41">
        <v>-209.79499999999999</v>
      </c>
      <c r="O47" s="41">
        <v>-94.536000000000001</v>
      </c>
      <c r="P47" s="41">
        <v>-52.13</v>
      </c>
      <c r="Q47" s="42">
        <v>717.59399999999971</v>
      </c>
      <c r="R47" s="86">
        <v>0.22641834483524576</v>
      </c>
      <c r="S47" s="41">
        <v>-371.13600000000002</v>
      </c>
      <c r="T47" s="42">
        <v>346.32299999999998</v>
      </c>
      <c r="U47" s="88">
        <v>0.1092733222941898</v>
      </c>
      <c r="V47" s="42">
        <v>312.15100000000001</v>
      </c>
      <c r="W47" s="88">
        <v>9.704688050385249E-2</v>
      </c>
      <c r="X47" s="91"/>
      <c r="Y47" s="91"/>
    </row>
    <row r="48" spans="1:25">
      <c r="B48" s="44" t="s">
        <v>188</v>
      </c>
      <c r="C48" s="52" t="s">
        <v>119</v>
      </c>
      <c r="D48" s="32" t="s">
        <v>33</v>
      </c>
      <c r="E48" s="93">
        <v>43</v>
      </c>
      <c r="F48" s="43">
        <v>25</v>
      </c>
      <c r="G48" s="49" t="s">
        <v>139</v>
      </c>
      <c r="H48" s="41">
        <v>2587.6010000000001</v>
      </c>
      <c r="I48" s="41">
        <v>0.434</v>
      </c>
      <c r="J48" s="41">
        <v>8.9359999999999999</v>
      </c>
      <c r="K48" s="41">
        <v>92.402000000000001</v>
      </c>
      <c r="L48" s="41">
        <v>-714.08600000000001</v>
      </c>
      <c r="M48" s="41">
        <v>-1003.521</v>
      </c>
      <c r="N48" s="41">
        <v>-141.26400000000001</v>
      </c>
      <c r="O48" s="41">
        <v>-60.555999999999997</v>
      </c>
      <c r="P48" s="41">
        <v>-49.354999999999997</v>
      </c>
      <c r="Q48" s="42">
        <v>720.59100000000046</v>
      </c>
      <c r="R48" s="86">
        <v>0.26887693782432348</v>
      </c>
      <c r="S48" s="41">
        <v>-438.30799999999999</v>
      </c>
      <c r="T48" s="42">
        <v>292.02199999999999</v>
      </c>
      <c r="U48" s="88">
        <v>0.10896331086196544</v>
      </c>
      <c r="V48" s="42">
        <v>514.63</v>
      </c>
      <c r="W48" s="88">
        <v>0.16543343540789213</v>
      </c>
      <c r="X48" s="91"/>
      <c r="Y48" s="91"/>
    </row>
    <row r="49" spans="1:25">
      <c r="A49" s="5">
        <v>1</v>
      </c>
      <c r="B49" s="44" t="s">
        <v>186</v>
      </c>
      <c r="C49" s="52" t="s">
        <v>119</v>
      </c>
      <c r="D49" s="32" t="s">
        <v>33</v>
      </c>
      <c r="E49" s="93">
        <v>44</v>
      </c>
      <c r="F49" s="43">
        <v>53</v>
      </c>
      <c r="G49" s="49" t="s">
        <v>137</v>
      </c>
      <c r="H49" s="41">
        <v>2437.7959999999998</v>
      </c>
      <c r="I49" s="41">
        <v>-28.03</v>
      </c>
      <c r="J49" s="41">
        <v>4.5960000000000001</v>
      </c>
      <c r="K49" s="41">
        <v>0</v>
      </c>
      <c r="L49" s="41">
        <v>-628.09900000000005</v>
      </c>
      <c r="M49" s="41">
        <v>-822.74699999999996</v>
      </c>
      <c r="N49" s="41">
        <v>-150.02099999999999</v>
      </c>
      <c r="O49" s="41">
        <v>-88.138999999999996</v>
      </c>
      <c r="P49" s="41">
        <v>-28.204000000000001</v>
      </c>
      <c r="Q49" s="42">
        <v>697.15199999999959</v>
      </c>
      <c r="R49" s="86">
        <v>0.28597634912847492</v>
      </c>
      <c r="S49" s="41">
        <v>-433.02499999999998</v>
      </c>
      <c r="T49" s="42">
        <v>263.89</v>
      </c>
      <c r="U49" s="88">
        <v>0.10824941873725283</v>
      </c>
      <c r="V49" s="42">
        <v>80.341999999999999</v>
      </c>
      <c r="W49" s="88">
        <v>3.8403406413027578E-2</v>
      </c>
      <c r="X49" s="91"/>
      <c r="Y49" s="91"/>
    </row>
    <row r="50" spans="1:25">
      <c r="A50" s="5">
        <v>1</v>
      </c>
      <c r="B50" s="44" t="s">
        <v>39</v>
      </c>
      <c r="C50" s="52" t="s">
        <v>120</v>
      </c>
      <c r="D50" s="32" t="s">
        <v>33</v>
      </c>
      <c r="E50" s="93">
        <v>45</v>
      </c>
      <c r="F50" s="43">
        <v>23</v>
      </c>
      <c r="G50" s="49" t="s">
        <v>145</v>
      </c>
      <c r="H50" s="41">
        <v>9751.31</v>
      </c>
      <c r="I50" s="41">
        <v>-188.82</v>
      </c>
      <c r="J50" s="41">
        <v>5.7</v>
      </c>
      <c r="K50" s="41">
        <v>0</v>
      </c>
      <c r="L50" s="41">
        <v>-1928.4380000000001</v>
      </c>
      <c r="M50" s="41">
        <v>-4111.4219999999996</v>
      </c>
      <c r="N50" s="41">
        <v>-727.88199999999995</v>
      </c>
      <c r="O50" s="41">
        <v>-174.428</v>
      </c>
      <c r="P50" s="41">
        <v>-121.437</v>
      </c>
      <c r="Q50" s="42">
        <v>2504.583000000001</v>
      </c>
      <c r="R50" s="86">
        <v>0.25684579815429937</v>
      </c>
      <c r="S50" s="41">
        <v>-1468.1659999999999</v>
      </c>
      <c r="T50" s="42">
        <v>1036.914</v>
      </c>
      <c r="U50" s="88">
        <v>0.10633586666817074</v>
      </c>
      <c r="V50" s="42">
        <v>1848.289</v>
      </c>
      <c r="W50" s="88">
        <v>0.1871587077415795</v>
      </c>
      <c r="X50" s="91"/>
      <c r="Y50" s="91"/>
    </row>
    <row r="51" spans="1:25">
      <c r="B51" s="44" t="s">
        <v>223</v>
      </c>
      <c r="C51" s="52" t="s">
        <v>120</v>
      </c>
      <c r="D51" s="32" t="s">
        <v>33</v>
      </c>
      <c r="E51" s="93">
        <v>46</v>
      </c>
      <c r="F51" s="43">
        <v>46</v>
      </c>
      <c r="G51" s="49" t="s">
        <v>149</v>
      </c>
      <c r="H51" s="41">
        <v>1921.1759999999999</v>
      </c>
      <c r="I51" s="41">
        <v>23.838999999999999</v>
      </c>
      <c r="J51" s="41">
        <v>3.7120000000000002</v>
      </c>
      <c r="K51" s="41">
        <v>0</v>
      </c>
      <c r="L51" s="41">
        <v>-519.61900000000003</v>
      </c>
      <c r="M51" s="41">
        <v>-792.24</v>
      </c>
      <c r="N51" s="41">
        <v>-118.334</v>
      </c>
      <c r="O51" s="41">
        <v>-78.025000000000006</v>
      </c>
      <c r="P51" s="41">
        <v>-31.497</v>
      </c>
      <c r="Q51" s="42">
        <v>409.01199999999966</v>
      </c>
      <c r="R51" s="86">
        <v>0.21289668411431314</v>
      </c>
      <c r="S51" s="41">
        <v>-228.154</v>
      </c>
      <c r="T51" s="42">
        <v>180.858</v>
      </c>
      <c r="U51" s="88">
        <v>9.4139214730977278E-2</v>
      </c>
      <c r="V51" s="42">
        <v>169.14400000000001</v>
      </c>
      <c r="W51" s="88">
        <v>9.5736449684649991E-2</v>
      </c>
      <c r="X51" s="91"/>
      <c r="Y51" s="91"/>
    </row>
    <row r="52" spans="1:25">
      <c r="B52" s="44" t="s">
        <v>56</v>
      </c>
      <c r="C52" s="52" t="s">
        <v>120</v>
      </c>
      <c r="D52" s="32" t="s">
        <v>33</v>
      </c>
      <c r="E52" s="93">
        <v>47</v>
      </c>
      <c r="F52" s="43">
        <v>43</v>
      </c>
      <c r="G52" s="49" t="s">
        <v>158</v>
      </c>
      <c r="H52" s="41">
        <v>3572.201</v>
      </c>
      <c r="I52" s="41">
        <v>6.0229999999999997</v>
      </c>
      <c r="J52" s="41">
        <v>0.71799999999999997</v>
      </c>
      <c r="K52" s="41">
        <v>45.167999999999999</v>
      </c>
      <c r="L52" s="41">
        <v>-902.59</v>
      </c>
      <c r="M52" s="41">
        <v>-1460.953</v>
      </c>
      <c r="N52" s="41">
        <v>-283.69400000000002</v>
      </c>
      <c r="O52" s="41">
        <v>-94.37</v>
      </c>
      <c r="P52" s="41">
        <v>-40.814999999999998</v>
      </c>
      <c r="Q52" s="42">
        <v>841.6880000000001</v>
      </c>
      <c r="R52" s="86">
        <v>0.23267960774806221</v>
      </c>
      <c r="S52" s="41">
        <v>-534.43499999999995</v>
      </c>
      <c r="T52" s="42">
        <v>307.25299999999999</v>
      </c>
      <c r="U52" s="88">
        <v>8.4938252083212956E-2</v>
      </c>
      <c r="V52" s="42">
        <v>373.13399999999899</v>
      </c>
      <c r="W52" s="88">
        <v>0.11015321740008337</v>
      </c>
      <c r="X52" s="91"/>
      <c r="Y52" s="91"/>
    </row>
    <row r="53" spans="1:25">
      <c r="A53" s="12"/>
      <c r="B53" s="44" t="s">
        <v>91</v>
      </c>
      <c r="C53" s="52" t="s">
        <v>117</v>
      </c>
      <c r="D53" s="32" t="s">
        <v>33</v>
      </c>
      <c r="E53" s="93">
        <v>48</v>
      </c>
      <c r="F53" s="43">
        <v>44</v>
      </c>
      <c r="G53" s="49" t="s">
        <v>130</v>
      </c>
      <c r="H53" s="41">
        <v>2194.5529999999999</v>
      </c>
      <c r="I53" s="41">
        <v>84.59</v>
      </c>
      <c r="J53" s="41">
        <v>0.73299999999999998</v>
      </c>
      <c r="K53" s="41">
        <v>5.8789999999999996</v>
      </c>
      <c r="L53" s="41">
        <v>-668.90499999999997</v>
      </c>
      <c r="M53" s="41">
        <v>-897.69100000000003</v>
      </c>
      <c r="N53" s="41">
        <v>-193.49100000000001</v>
      </c>
      <c r="O53" s="41">
        <v>-25.451000000000001</v>
      </c>
      <c r="P53" s="41">
        <v>-42.942999999999998</v>
      </c>
      <c r="Q53" s="42">
        <v>457.27400000000011</v>
      </c>
      <c r="R53" s="86">
        <v>0.20781101165589311</v>
      </c>
      <c r="S53" s="41">
        <v>-275.86799999999999</v>
      </c>
      <c r="T53" s="42">
        <v>181.40600000000001</v>
      </c>
      <c r="U53" s="88">
        <v>8.2441084296174583E-2</v>
      </c>
      <c r="V53" s="42">
        <v>242.26</v>
      </c>
      <c r="W53" s="88">
        <v>9.7947572617698E-2</v>
      </c>
      <c r="X53" s="91"/>
      <c r="Y53" s="91"/>
    </row>
    <row r="54" spans="1:25">
      <c r="A54" s="12"/>
      <c r="B54" s="44" t="s">
        <v>52</v>
      </c>
      <c r="C54" s="52" t="s">
        <v>120</v>
      </c>
      <c r="D54" s="32" t="s">
        <v>33</v>
      </c>
      <c r="E54" s="93">
        <v>49</v>
      </c>
      <c r="F54" s="43">
        <v>35</v>
      </c>
      <c r="G54" s="49" t="s">
        <v>160</v>
      </c>
      <c r="H54" s="41">
        <v>2072.0909999999999</v>
      </c>
      <c r="I54" s="41">
        <v>30.315000000000001</v>
      </c>
      <c r="J54" s="41">
        <v>0.19500000000000001</v>
      </c>
      <c r="K54" s="41">
        <v>14.13</v>
      </c>
      <c r="L54" s="41">
        <v>-425.63600000000002</v>
      </c>
      <c r="M54" s="41">
        <v>-931.79700000000003</v>
      </c>
      <c r="N54" s="41">
        <v>-149.292</v>
      </c>
      <c r="O54" s="41">
        <v>-37.386000000000003</v>
      </c>
      <c r="P54" s="41">
        <v>-22.725000000000001</v>
      </c>
      <c r="Q54" s="42">
        <v>549.89500000000021</v>
      </c>
      <c r="R54" s="86">
        <v>0.26358425114117834</v>
      </c>
      <c r="S54" s="41">
        <v>-392.35500000000002</v>
      </c>
      <c r="T54" s="42">
        <v>157.54</v>
      </c>
      <c r="U54" s="88">
        <v>7.5514530819122225E-2</v>
      </c>
      <c r="V54" s="42">
        <v>348.19099999999997</v>
      </c>
      <c r="W54" s="88">
        <v>0.12786303832758755</v>
      </c>
      <c r="X54" s="91"/>
      <c r="Y54" s="91"/>
    </row>
    <row r="55" spans="1:25">
      <c r="A55" s="12"/>
      <c r="B55" s="44" t="s">
        <v>79</v>
      </c>
      <c r="C55" s="52" t="s">
        <v>117</v>
      </c>
      <c r="D55" s="32" t="s">
        <v>33</v>
      </c>
      <c r="E55" s="93">
        <v>50</v>
      </c>
      <c r="F55" s="43">
        <v>59</v>
      </c>
      <c r="G55" s="49" t="s">
        <v>170</v>
      </c>
      <c r="H55" s="41">
        <v>3640.59</v>
      </c>
      <c r="I55" s="41">
        <v>-118.928</v>
      </c>
      <c r="J55" s="41">
        <v>9.17</v>
      </c>
      <c r="K55" s="41">
        <v>0</v>
      </c>
      <c r="L55" s="41">
        <v>-1084.702</v>
      </c>
      <c r="M55" s="41">
        <v>-1151.9559999999999</v>
      </c>
      <c r="N55" s="41">
        <v>-234.982</v>
      </c>
      <c r="O55" s="41">
        <v>-352.15100000000001</v>
      </c>
      <c r="P55" s="41">
        <v>-38.994</v>
      </c>
      <c r="Q55" s="42">
        <v>668.04700000000014</v>
      </c>
      <c r="R55" s="86">
        <v>0.18349965252884837</v>
      </c>
      <c r="S55" s="41">
        <v>-455.63400000000001</v>
      </c>
      <c r="T55" s="42">
        <v>210.05799999999999</v>
      </c>
      <c r="U55" s="88">
        <v>5.7698889465718467E-2</v>
      </c>
      <c r="V55" s="42">
        <v>-229.44899999999899</v>
      </c>
      <c r="W55" s="88">
        <v>-5.4767594151382396E-2</v>
      </c>
      <c r="X55" s="91"/>
      <c r="Y55" s="91"/>
    </row>
    <row r="56" spans="1:25">
      <c r="A56" s="5">
        <v>1</v>
      </c>
      <c r="B56" s="44" t="s">
        <v>54</v>
      </c>
      <c r="C56" s="52" t="s">
        <v>120</v>
      </c>
      <c r="D56" s="32" t="s">
        <v>33</v>
      </c>
      <c r="E56" s="93">
        <v>51</v>
      </c>
      <c r="F56" s="43">
        <v>41</v>
      </c>
      <c r="G56" s="49" t="s">
        <v>162</v>
      </c>
      <c r="H56" s="41">
        <v>4323.2299999999996</v>
      </c>
      <c r="I56" s="41">
        <v>-188.471</v>
      </c>
      <c r="J56" s="41">
        <v>2.3109999999999999</v>
      </c>
      <c r="K56" s="41">
        <v>2.41</v>
      </c>
      <c r="L56" s="41">
        <v>-1099.9480000000001</v>
      </c>
      <c r="M56" s="41">
        <v>-1754.63</v>
      </c>
      <c r="N56" s="41">
        <v>-351.68</v>
      </c>
      <c r="O56" s="41">
        <v>-142.65799999999999</v>
      </c>
      <c r="P56" s="41">
        <v>-37.463000000000001</v>
      </c>
      <c r="Q56" s="42">
        <v>753.10099999999909</v>
      </c>
      <c r="R56" s="86">
        <v>0.17410163582729934</v>
      </c>
      <c r="S56" s="41">
        <v>-567.6</v>
      </c>
      <c r="T56" s="42">
        <v>185.501</v>
      </c>
      <c r="U56" s="88">
        <v>4.2884058775117674E-2</v>
      </c>
      <c r="V56" s="42">
        <v>498.24099999999999</v>
      </c>
      <c r="W56" s="88">
        <v>0.11276602341909138</v>
      </c>
      <c r="X56" s="91"/>
      <c r="Y56" s="91"/>
    </row>
    <row r="57" spans="1:25">
      <c r="A57" s="12"/>
      <c r="B57" s="44" t="s">
        <v>50</v>
      </c>
      <c r="C57" s="52" t="s">
        <v>120</v>
      </c>
      <c r="D57" s="32" t="s">
        <v>33</v>
      </c>
      <c r="E57" s="93">
        <v>52</v>
      </c>
      <c r="F57" s="43">
        <v>55</v>
      </c>
      <c r="G57" s="49" t="s">
        <v>150</v>
      </c>
      <c r="H57" s="41">
        <v>2286.4969999999998</v>
      </c>
      <c r="I57" s="41">
        <v>57.04</v>
      </c>
      <c r="J57" s="41">
        <v>0</v>
      </c>
      <c r="K57" s="41">
        <v>0</v>
      </c>
      <c r="L57" s="41">
        <v>-550.93100000000004</v>
      </c>
      <c r="M57" s="41">
        <v>-1092.02</v>
      </c>
      <c r="N57" s="41">
        <v>-216.398</v>
      </c>
      <c r="O57" s="41">
        <v>-41.082999999999998</v>
      </c>
      <c r="P57" s="41">
        <v>-48.235999999999997</v>
      </c>
      <c r="Q57" s="42">
        <v>394.8689999999998</v>
      </c>
      <c r="R57" s="86">
        <v>0.17269604989641352</v>
      </c>
      <c r="S57" s="41">
        <v>-365.678</v>
      </c>
      <c r="T57" s="42">
        <v>29.190999999999899</v>
      </c>
      <c r="U57" s="88">
        <v>1.27666907063512E-2</v>
      </c>
      <c r="V57" s="42">
        <v>76.877999999999503</v>
      </c>
      <c r="W57" s="88">
        <v>3.3655567803636675E-2</v>
      </c>
      <c r="X57" s="91"/>
      <c r="Y57" s="91"/>
    </row>
    <row r="58" spans="1:25">
      <c r="A58" s="5">
        <v>1</v>
      </c>
      <c r="B58" s="44" t="s">
        <v>101</v>
      </c>
      <c r="C58" s="52" t="s">
        <v>118</v>
      </c>
      <c r="D58" s="32" t="s">
        <v>33</v>
      </c>
      <c r="E58" s="93">
        <v>53</v>
      </c>
      <c r="F58" s="43">
        <v>49</v>
      </c>
      <c r="G58" s="49" t="s">
        <v>100</v>
      </c>
      <c r="H58" s="41">
        <v>5955.4470000000001</v>
      </c>
      <c r="I58" s="41">
        <v>-14.122</v>
      </c>
      <c r="J58" s="41">
        <v>11.065</v>
      </c>
      <c r="K58" s="41">
        <v>6.3310000000000004</v>
      </c>
      <c r="L58" s="41">
        <v>-1937.94</v>
      </c>
      <c r="M58" s="41">
        <v>-2308.1469999999999</v>
      </c>
      <c r="N58" s="41">
        <v>-459.51900000000001</v>
      </c>
      <c r="O58" s="41">
        <v>-498.137</v>
      </c>
      <c r="P58" s="41">
        <v>-146.15100000000001</v>
      </c>
      <c r="Q58" s="42">
        <v>608.82699999999954</v>
      </c>
      <c r="R58" s="86">
        <v>0.10212171603840323</v>
      </c>
      <c r="S58" s="41">
        <v>-683.61900000000003</v>
      </c>
      <c r="T58" s="42">
        <v>-74.816999999999993</v>
      </c>
      <c r="U58" s="88">
        <v>-1.2549444142334719E-2</v>
      </c>
      <c r="V58" s="42">
        <v>377.73099999999999</v>
      </c>
      <c r="W58" s="88">
        <v>6.8600495837179726E-2</v>
      </c>
      <c r="X58" s="91"/>
      <c r="Y58" s="91"/>
    </row>
    <row r="59" spans="1:25">
      <c r="A59" s="12"/>
      <c r="B59" s="44" t="s">
        <v>192</v>
      </c>
      <c r="C59" s="52" t="s">
        <v>119</v>
      </c>
      <c r="D59" s="32" t="s">
        <v>33</v>
      </c>
      <c r="E59" s="93">
        <v>54</v>
      </c>
      <c r="F59" s="43">
        <v>61</v>
      </c>
      <c r="G59" s="49" t="s">
        <v>227</v>
      </c>
      <c r="H59" s="41">
        <v>1378.5160000000001</v>
      </c>
      <c r="I59" s="41">
        <v>-53.075000000000003</v>
      </c>
      <c r="J59" s="41">
        <v>0</v>
      </c>
      <c r="K59" s="41">
        <v>22.347000000000001</v>
      </c>
      <c r="L59" s="41">
        <v>-532.69100000000003</v>
      </c>
      <c r="M59" s="41">
        <v>-401.351</v>
      </c>
      <c r="N59" s="41">
        <v>-103.093</v>
      </c>
      <c r="O59" s="41">
        <v>-27.611999999999998</v>
      </c>
      <c r="P59" s="41">
        <v>-10.723000000000001</v>
      </c>
      <c r="Q59" s="42">
        <v>272.31799999999993</v>
      </c>
      <c r="R59" s="86">
        <v>0.19439302772647998</v>
      </c>
      <c r="S59" s="41">
        <v>-291.26900000000001</v>
      </c>
      <c r="T59" s="42">
        <v>-20.586000000000801</v>
      </c>
      <c r="U59" s="88">
        <v>-1.4695227156403446E-2</v>
      </c>
      <c r="V59" s="42">
        <v>-284.88299999999998</v>
      </c>
      <c r="W59" s="88">
        <v>-0.14494852977091779</v>
      </c>
      <c r="X59" s="91"/>
      <c r="Y59" s="91"/>
    </row>
    <row r="60" spans="1:25">
      <c r="A60" s="5">
        <v>1</v>
      </c>
      <c r="B60" s="44" t="s">
        <v>41</v>
      </c>
      <c r="C60" s="52" t="s">
        <v>120</v>
      </c>
      <c r="D60" s="32" t="s">
        <v>33</v>
      </c>
      <c r="E60" s="93">
        <v>55</v>
      </c>
      <c r="F60" s="43">
        <v>54</v>
      </c>
      <c r="G60" s="49" t="s">
        <v>236</v>
      </c>
      <c r="H60" s="41">
        <v>1315.0309999999999</v>
      </c>
      <c r="I60" s="41">
        <v>-27.5</v>
      </c>
      <c r="J60" s="41">
        <v>1.5069999999999999</v>
      </c>
      <c r="K60" s="41">
        <v>0</v>
      </c>
      <c r="L60" s="41">
        <v>-299.13400000000001</v>
      </c>
      <c r="M60" s="41">
        <v>-516.44399999999996</v>
      </c>
      <c r="N60" s="41">
        <v>-134.929</v>
      </c>
      <c r="O60" s="41">
        <v>-33.649000000000001</v>
      </c>
      <c r="P60" s="41">
        <v>-26.888999999999999</v>
      </c>
      <c r="Q60" s="42">
        <v>277.99300000000005</v>
      </c>
      <c r="R60" s="86">
        <v>0.21139653742003045</v>
      </c>
      <c r="S60" s="41">
        <v>-306.66899999999998</v>
      </c>
      <c r="T60" s="42">
        <v>-28.976000000000099</v>
      </c>
      <c r="U60" s="88">
        <v>-2.2034461545013082E-2</v>
      </c>
      <c r="V60" s="42">
        <v>53.003999999999898</v>
      </c>
      <c r="W60" s="88">
        <v>3.7243330258062673E-2</v>
      </c>
      <c r="X60" s="91"/>
      <c r="Y60" s="91"/>
    </row>
    <row r="61" spans="1:25">
      <c r="A61" s="12"/>
      <c r="B61" s="44" t="s">
        <v>184</v>
      </c>
      <c r="C61" s="52" t="s">
        <v>119</v>
      </c>
      <c r="D61" s="32" t="s">
        <v>33</v>
      </c>
      <c r="E61" s="93">
        <v>56</v>
      </c>
      <c r="F61" s="43">
        <v>56</v>
      </c>
      <c r="G61" s="49" t="s">
        <v>132</v>
      </c>
      <c r="H61" s="41">
        <v>698.43600000000004</v>
      </c>
      <c r="I61" s="41">
        <v>-16.611999999999998</v>
      </c>
      <c r="J61" s="41">
        <v>1.5</v>
      </c>
      <c r="K61" s="41">
        <v>1.198</v>
      </c>
      <c r="L61" s="41">
        <v>-213.64599999999999</v>
      </c>
      <c r="M61" s="41">
        <v>-309.17</v>
      </c>
      <c r="N61" s="41">
        <v>-62.411999999999999</v>
      </c>
      <c r="O61" s="41">
        <v>-10.675000000000001</v>
      </c>
      <c r="P61" s="41">
        <v>-12.965</v>
      </c>
      <c r="Q61" s="42">
        <v>75.654000000000067</v>
      </c>
      <c r="R61" s="86">
        <v>0.10813368132480707</v>
      </c>
      <c r="S61" s="41">
        <v>-104.042</v>
      </c>
      <c r="T61" s="42">
        <v>-28.388000000000002</v>
      </c>
      <c r="U61" s="88">
        <v>-4.0575500904758775E-2</v>
      </c>
      <c r="V61" s="42">
        <v>4.2129999999999699</v>
      </c>
      <c r="W61" s="88">
        <v>5.1385756643984037E-3</v>
      </c>
      <c r="X61" s="91"/>
      <c r="Y61" s="91"/>
    </row>
    <row r="62" spans="1:25">
      <c r="B62" s="44" t="s">
        <v>108</v>
      </c>
      <c r="C62" s="52" t="s">
        <v>118</v>
      </c>
      <c r="D62" s="32" t="s">
        <v>33</v>
      </c>
      <c r="E62" s="93">
        <v>57</v>
      </c>
      <c r="F62" s="43">
        <v>50</v>
      </c>
      <c r="G62" s="49" t="s">
        <v>106</v>
      </c>
      <c r="H62" s="41">
        <v>4398.402</v>
      </c>
      <c r="I62" s="41">
        <v>-298.702</v>
      </c>
      <c r="J62" s="41">
        <v>8.7349999999999994</v>
      </c>
      <c r="K62" s="41">
        <v>15.103</v>
      </c>
      <c r="L62" s="41">
        <v>-1472.0340000000001</v>
      </c>
      <c r="M62" s="41">
        <v>-1687.5840000000001</v>
      </c>
      <c r="N62" s="41">
        <v>-345.33100000000002</v>
      </c>
      <c r="O62" s="41">
        <v>-389.04599999999999</v>
      </c>
      <c r="P62" s="41">
        <v>-60.939</v>
      </c>
      <c r="Q62" s="42">
        <v>168.60399999999939</v>
      </c>
      <c r="R62" s="86">
        <v>3.8201837315240239E-2</v>
      </c>
      <c r="S62" s="41">
        <v>-490.74799999999999</v>
      </c>
      <c r="T62" s="42">
        <v>-320.71300000000099</v>
      </c>
      <c r="U62" s="88">
        <v>-7.2666282240532412E-2</v>
      </c>
      <c r="V62" s="42">
        <v>301.43099999999998</v>
      </c>
      <c r="W62" s="88">
        <v>6.8398509456131198E-2</v>
      </c>
      <c r="X62" s="91"/>
      <c r="Y62" s="91"/>
    </row>
    <row r="63" spans="1:25">
      <c r="A63" s="12"/>
      <c r="B63" s="44" t="s">
        <v>80</v>
      </c>
      <c r="C63" s="52" t="s">
        <v>117</v>
      </c>
      <c r="D63" s="32" t="s">
        <v>33</v>
      </c>
      <c r="E63" s="93">
        <v>58</v>
      </c>
      <c r="F63" s="43">
        <v>48</v>
      </c>
      <c r="G63" s="49" t="s">
        <v>123</v>
      </c>
      <c r="H63" s="41">
        <v>5465.1390000000001</v>
      </c>
      <c r="I63" s="41">
        <v>-162.77199999999999</v>
      </c>
      <c r="J63" s="41">
        <v>25.312000000000001</v>
      </c>
      <c r="K63" s="41">
        <v>0</v>
      </c>
      <c r="L63" s="41">
        <v>-1552.222</v>
      </c>
      <c r="M63" s="41">
        <v>-2462.8209999999999</v>
      </c>
      <c r="N63" s="41">
        <v>-346.84100000000001</v>
      </c>
      <c r="O63" s="41">
        <v>-510.52199999999999</v>
      </c>
      <c r="P63" s="41">
        <v>-103.16800000000001</v>
      </c>
      <c r="Q63" s="42">
        <v>352.10500000000042</v>
      </c>
      <c r="R63" s="86">
        <v>6.4427455550535931E-2</v>
      </c>
      <c r="S63" s="41">
        <v>-759.077</v>
      </c>
      <c r="T63" s="42">
        <v>-427.44699999999898</v>
      </c>
      <c r="U63" s="88">
        <v>-7.8213381215006414E-2</v>
      </c>
      <c r="V63" s="42">
        <v>474.66800000000097</v>
      </c>
      <c r="W63" s="88">
        <v>7.148516488704762E-2</v>
      </c>
      <c r="X63" s="91"/>
      <c r="Y63" s="91"/>
    </row>
    <row r="64" spans="1:25">
      <c r="A64" s="12"/>
      <c r="B64" s="44" t="s">
        <v>181</v>
      </c>
      <c r="C64" s="52" t="s">
        <v>119</v>
      </c>
      <c r="D64" s="32" t="s">
        <v>33</v>
      </c>
      <c r="E64" s="93">
        <v>59</v>
      </c>
      <c r="F64" s="43">
        <v>62</v>
      </c>
      <c r="G64" s="49" t="s">
        <v>134</v>
      </c>
      <c r="H64" s="41">
        <v>794.94299999999998</v>
      </c>
      <c r="I64" s="41">
        <v>4.2309999999999901</v>
      </c>
      <c r="J64" s="41">
        <v>2.387</v>
      </c>
      <c r="K64" s="41">
        <v>0</v>
      </c>
      <c r="L64" s="41">
        <v>-311.64699999999999</v>
      </c>
      <c r="M64" s="41">
        <v>-290.34199999999998</v>
      </c>
      <c r="N64" s="41">
        <v>-74.906999999999996</v>
      </c>
      <c r="O64" s="41">
        <v>-57.576999999999998</v>
      </c>
      <c r="P64" s="41">
        <v>-11.394</v>
      </c>
      <c r="Q64" s="42">
        <v>55.693999999999953</v>
      </c>
      <c r="R64" s="86">
        <v>7.0060369108225315E-2</v>
      </c>
      <c r="S64" s="41">
        <v>-157.24799999999999</v>
      </c>
      <c r="T64" s="42">
        <v>-103.447</v>
      </c>
      <c r="U64" s="88">
        <v>-0.13013134275036073</v>
      </c>
      <c r="V64" s="42">
        <v>-220.65899999999999</v>
      </c>
      <c r="W64" s="88">
        <v>-0.16514253768037521</v>
      </c>
      <c r="X64" s="91"/>
      <c r="Y64" s="91"/>
    </row>
    <row r="65" spans="1:26">
      <c r="B65" s="44" t="s">
        <v>97</v>
      </c>
      <c r="C65" s="52" t="s">
        <v>118</v>
      </c>
      <c r="D65" s="32" t="s">
        <v>33</v>
      </c>
      <c r="E65" s="93">
        <v>60</v>
      </c>
      <c r="F65" s="43">
        <v>58</v>
      </c>
      <c r="G65" s="49" t="s">
        <v>229</v>
      </c>
      <c r="H65" s="41">
        <v>2724.9830000000002</v>
      </c>
      <c r="I65" s="41">
        <v>-40.395000000000003</v>
      </c>
      <c r="J65" s="41">
        <v>10.49</v>
      </c>
      <c r="K65" s="41">
        <v>0</v>
      </c>
      <c r="L65" s="41">
        <v>-1107.509</v>
      </c>
      <c r="M65" s="41">
        <v>-1184.703</v>
      </c>
      <c r="N65" s="41">
        <v>-259.03899999999999</v>
      </c>
      <c r="O65" s="41">
        <v>-66.774000000000001</v>
      </c>
      <c r="P65" s="41">
        <v>-104.33799999999999</v>
      </c>
      <c r="Q65" s="42">
        <v>-27.284999999999997</v>
      </c>
      <c r="R65" s="86">
        <v>-1.0012906502535977E-2</v>
      </c>
      <c r="S65" s="41">
        <v>-385.77199999999999</v>
      </c>
      <c r="T65" s="42">
        <v>-413.50799999999998</v>
      </c>
      <c r="U65" s="88">
        <v>-0.15174700172441441</v>
      </c>
      <c r="V65" s="42">
        <v>-86.438999999999794</v>
      </c>
      <c r="W65" s="88">
        <v>-4.8737017783240563E-2</v>
      </c>
      <c r="X65" s="91"/>
      <c r="Y65" s="91"/>
    </row>
    <row r="66" spans="1:26">
      <c r="B66" s="44" t="s">
        <v>99</v>
      </c>
      <c r="C66" s="52" t="s">
        <v>118</v>
      </c>
      <c r="D66" s="32" t="s">
        <v>33</v>
      </c>
      <c r="E66" s="93">
        <v>61</v>
      </c>
      <c r="F66" s="43">
        <v>60</v>
      </c>
      <c r="G66" s="49" t="s">
        <v>96</v>
      </c>
      <c r="H66" s="41">
        <v>233.267</v>
      </c>
      <c r="I66" s="41">
        <v>-0.2</v>
      </c>
      <c r="J66" s="41">
        <v>0</v>
      </c>
      <c r="K66" s="41">
        <v>0</v>
      </c>
      <c r="L66" s="41">
        <v>4.77200000000001</v>
      </c>
      <c r="M66" s="41">
        <v>-2.927</v>
      </c>
      <c r="N66" s="41">
        <v>1.4490000000000001</v>
      </c>
      <c r="O66" s="41">
        <v>-245.202</v>
      </c>
      <c r="P66" s="41">
        <v>-5.069</v>
      </c>
      <c r="Q66" s="42">
        <v>-13.90999999999995</v>
      </c>
      <c r="R66" s="86">
        <v>-5.9631238023380724E-2</v>
      </c>
      <c r="S66" s="41">
        <v>-59.814</v>
      </c>
      <c r="T66" s="42">
        <v>-74.936999999999998</v>
      </c>
      <c r="U66" s="88">
        <v>-0.32124989818534128</v>
      </c>
      <c r="V66" s="42">
        <v>-81.668000000000106</v>
      </c>
      <c r="W66" s="88">
        <v>-5.5672389922144072E-2</v>
      </c>
      <c r="X66" s="91"/>
      <c r="Y66" s="91"/>
    </row>
    <row r="67" spans="1:26">
      <c r="B67" s="44" t="s">
        <v>173</v>
      </c>
      <c r="C67" s="52" t="s">
        <v>120</v>
      </c>
      <c r="D67" s="32" t="s">
        <v>33</v>
      </c>
      <c r="E67" s="93">
        <v>62</v>
      </c>
      <c r="F67" s="43">
        <v>63</v>
      </c>
      <c r="G67" s="49" t="s">
        <v>237</v>
      </c>
      <c r="H67" s="41">
        <v>299.70600000000002</v>
      </c>
      <c r="I67" s="41">
        <v>-21.012</v>
      </c>
      <c r="J67" s="41">
        <v>0.65</v>
      </c>
      <c r="K67" s="41">
        <v>0</v>
      </c>
      <c r="L67" s="41">
        <v>-134.22499999999999</v>
      </c>
      <c r="M67" s="41">
        <v>-174.76</v>
      </c>
      <c r="N67" s="41">
        <v>-18.34</v>
      </c>
      <c r="O67" s="41">
        <v>3.508</v>
      </c>
      <c r="P67" s="41">
        <v>-5.31</v>
      </c>
      <c r="Q67" s="42">
        <v>-49.782999999999994</v>
      </c>
      <c r="R67" s="86">
        <v>-0.16610611732831504</v>
      </c>
      <c r="S67" s="41">
        <v>-135.86099999999999</v>
      </c>
      <c r="T67" s="42">
        <v>-185.64400000000001</v>
      </c>
      <c r="U67" s="88">
        <v>-0.61942036529131883</v>
      </c>
      <c r="V67" s="42">
        <v>-67.302999999999997</v>
      </c>
      <c r="W67" s="88">
        <v>-0.18285728258477488</v>
      </c>
      <c r="X67" s="91"/>
      <c r="Y67" s="91"/>
    </row>
    <row r="68" spans="1:26" ht="13.5" thickBot="1">
      <c r="B68" s="62" t="s">
        <v>98</v>
      </c>
      <c r="C68" s="63" t="s">
        <v>118</v>
      </c>
      <c r="D68" s="64" t="s">
        <v>33</v>
      </c>
      <c r="E68" s="94" t="s">
        <v>36</v>
      </c>
      <c r="F68" s="65">
        <v>1</v>
      </c>
      <c r="G68" s="66" t="s">
        <v>95</v>
      </c>
      <c r="H68" s="67"/>
      <c r="I68" s="67"/>
      <c r="J68" s="67"/>
      <c r="K68" s="67"/>
      <c r="L68" s="67"/>
      <c r="M68" s="67"/>
      <c r="N68" s="67"/>
      <c r="O68" s="67"/>
      <c r="P68" s="67"/>
      <c r="Q68" s="68"/>
      <c r="R68" s="87"/>
      <c r="S68" s="67"/>
      <c r="T68" s="68"/>
      <c r="U68" s="89"/>
      <c r="V68" s="68">
        <v>634.14800000000002</v>
      </c>
      <c r="W68" s="89">
        <v>0.52491871453072958</v>
      </c>
      <c r="X68" s="91"/>
      <c r="Y68" s="91"/>
    </row>
    <row r="69" spans="1:26" ht="26.25" thickBot="1">
      <c r="B69" s="105"/>
      <c r="C69" s="74"/>
      <c r="D69" s="106"/>
      <c r="E69" s="106"/>
      <c r="F69" s="107"/>
      <c r="G69" s="99" t="s">
        <v>244</v>
      </c>
      <c r="H69" s="100">
        <f>SUM(H35:H68)</f>
        <v>99640.554000000018</v>
      </c>
      <c r="I69" s="101"/>
      <c r="J69" s="101"/>
      <c r="K69" s="100">
        <f>SUM(K35:K68)</f>
        <v>360.452</v>
      </c>
      <c r="L69" s="101"/>
      <c r="M69" s="101"/>
      <c r="N69" s="101"/>
      <c r="O69" s="101"/>
      <c r="P69" s="101"/>
      <c r="Q69" s="100">
        <f>SUM(Q35:Q68)</f>
        <v>20410.657999999992</v>
      </c>
      <c r="R69" s="102">
        <f>Q69/(H69+K69)</f>
        <v>0.20410452670846119</v>
      </c>
      <c r="S69" s="101"/>
      <c r="T69" s="100">
        <f>SUM(T35:T68)</f>
        <v>6435.5699999999988</v>
      </c>
      <c r="U69" s="102">
        <f>+T69/(H69+K69)</f>
        <v>6.4355052588170938E-2</v>
      </c>
      <c r="V69" s="108"/>
      <c r="W69" s="109"/>
      <c r="X69" s="91"/>
      <c r="Y69" s="91"/>
      <c r="Z69" s="1"/>
    </row>
    <row r="70" spans="1:26" s="3" customFormat="1" ht="13.5" thickBot="1">
      <c r="A70" s="7"/>
      <c r="B70" s="6"/>
      <c r="C70" s="6"/>
      <c r="D70" s="6"/>
      <c r="E70" s="6"/>
      <c r="F70" s="19"/>
      <c r="G70" s="40" t="s">
        <v>35</v>
      </c>
      <c r="H70" s="55">
        <v>209427.76200000005</v>
      </c>
      <c r="I70" s="55">
        <v>-2241.2870000000007</v>
      </c>
      <c r="J70" s="55">
        <v>225.41800000000003</v>
      </c>
      <c r="K70" s="55">
        <v>782.70999999999981</v>
      </c>
      <c r="L70" s="55">
        <v>-52437.699999999968</v>
      </c>
      <c r="M70" s="55">
        <v>-75805.808000000019</v>
      </c>
      <c r="N70" s="55">
        <v>-13907.567000000003</v>
      </c>
      <c r="O70" s="55">
        <v>-7828.8629999999994</v>
      </c>
      <c r="P70" s="55">
        <v>-2635.2040000000002</v>
      </c>
      <c r="Q70" s="55">
        <v>55579.461000000003</v>
      </c>
      <c r="R70" s="56">
        <v>0.26439910662490684</v>
      </c>
      <c r="S70" s="55">
        <v>-26215.850000000006</v>
      </c>
      <c r="T70" s="55">
        <v>29314.660999999996</v>
      </c>
      <c r="U70" s="56">
        <v>0.13945385651386574</v>
      </c>
      <c r="V70" s="55">
        <v>31045.365000000013</v>
      </c>
      <c r="W70" s="56">
        <v>0.15177097931198397</v>
      </c>
      <c r="X70" s="91"/>
      <c r="Y70" s="91"/>
    </row>
    <row r="72" spans="1:26">
      <c r="T72" s="115" t="s">
        <v>247</v>
      </c>
    </row>
    <row r="73" spans="1:26" ht="46.5" customHeight="1">
      <c r="L73" s="76" t="s">
        <v>36</v>
      </c>
      <c r="R73" s="116" t="s">
        <v>246</v>
      </c>
      <c r="S73" s="116"/>
      <c r="T73" s="110" t="s">
        <v>36</v>
      </c>
      <c r="U73" s="114">
        <f>0.144*(H69+K69)</f>
        <v>14400.144864000002</v>
      </c>
    </row>
    <row r="74" spans="1:26">
      <c r="L74" s="76" t="s">
        <v>36</v>
      </c>
      <c r="T74" s="76" t="s">
        <v>36</v>
      </c>
    </row>
    <row r="75" spans="1:26">
      <c r="H75" s="12"/>
      <c r="K75" s="12"/>
      <c r="T75" s="12"/>
      <c r="U75" s="102"/>
    </row>
  </sheetData>
  <sortState ref="B4:W66">
    <sortCondition descending="1" ref="U4:U66"/>
  </sortState>
  <mergeCells count="1">
    <mergeCell ref="R73:S73"/>
  </mergeCells>
  <conditionalFormatting sqref="R4:R32 R34:R68">
    <cfRule type="cellIs" dxfId="29" priority="77" stopIfTrue="1" operator="lessThan">
      <formula>$R$70</formula>
    </cfRule>
    <cfRule type="cellIs" dxfId="28" priority="78" stopIfTrue="1" operator="greaterThan">
      <formula>$R$70</formula>
    </cfRule>
  </conditionalFormatting>
  <conditionalFormatting sqref="U4:U32 W4:W69 U34:U68">
    <cfRule type="cellIs" dxfId="27" priority="81" stopIfTrue="1" operator="lessThan">
      <formula>$U$70</formula>
    </cfRule>
    <cfRule type="cellIs" dxfId="26" priority="82" stopIfTrue="1" operator="greaterThan">
      <formula>$U$70</formula>
    </cfRule>
  </conditionalFormatting>
  <conditionalFormatting sqref="R33">
    <cfRule type="cellIs" dxfId="25" priority="7" stopIfTrue="1" operator="lessThan">
      <formula>#REF!</formula>
    </cfRule>
    <cfRule type="cellIs" dxfId="24" priority="8" stopIfTrue="1" operator="greaterThan">
      <formula>#REF!</formula>
    </cfRule>
  </conditionalFormatting>
  <conditionalFormatting sqref="U33">
    <cfRule type="cellIs" dxfId="23" priority="9" stopIfTrue="1" operator="lessThan">
      <formula>#REF!</formula>
    </cfRule>
    <cfRule type="cellIs" dxfId="22" priority="10" stopIfTrue="1" operator="greaterThan">
      <formula>#REF!</formula>
    </cfRule>
  </conditionalFormatting>
  <conditionalFormatting sqref="R69">
    <cfRule type="cellIs" dxfId="21" priority="3" stopIfTrue="1" operator="lessThan">
      <formula>#REF!</formula>
    </cfRule>
    <cfRule type="cellIs" dxfId="20" priority="4" stopIfTrue="1" operator="greaterThan">
      <formula>#REF!</formula>
    </cfRule>
  </conditionalFormatting>
  <conditionalFormatting sqref="U69">
    <cfRule type="cellIs" dxfId="19" priority="5" stopIfTrue="1" operator="lessThan">
      <formula>#REF!</formula>
    </cfRule>
    <cfRule type="cellIs" dxfId="18" priority="6" stopIfTrue="1" operator="greaterThan">
      <formula>#REF!</formula>
    </cfRule>
  </conditionalFormatting>
  <conditionalFormatting sqref="U75">
    <cfRule type="cellIs" dxfId="7" priority="1" stopIfTrue="1" operator="lessThan">
      <formula>#REF!</formula>
    </cfRule>
    <cfRule type="cellIs" dxfId="6" priority="2" stopIfTrue="1" operator="greaterThan">
      <formula>#REF!</formula>
    </cfRule>
  </conditionalFormatting>
  <pageMargins left="0.19685039370078741" right="0.19685039370078741" top="0.98425196850393704" bottom="0.98425196850393704" header="0.51181102362204722" footer="0.51181102362204722"/>
  <pageSetup paperSize="8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O65528"/>
  <sheetViews>
    <sheetView showGridLines="0" topLeftCell="S1" zoomScale="85" workbookViewId="0">
      <selection activeCell="Y41" sqref="Y41"/>
    </sheetView>
  </sheetViews>
  <sheetFormatPr baseColWidth="10" defaultColWidth="20.7109375" defaultRowHeight="12.75" outlineLevelCol="1"/>
  <cols>
    <col min="1" max="18" width="20.7109375" style="5" hidden="1" customWidth="1"/>
    <col min="19" max="19" width="20.7109375" style="5" customWidth="1"/>
    <col min="20" max="20" width="15.7109375" style="5" bestFit="1" customWidth="1"/>
    <col min="21" max="21" width="8.140625" style="5" customWidth="1" outlineLevel="1"/>
    <col min="22" max="22" width="9.5703125" style="5" customWidth="1" outlineLevel="1"/>
    <col min="23" max="23" width="12.28515625" style="2" customWidth="1" outlineLevel="1"/>
    <col min="24" max="24" width="15" style="59" customWidth="1" outlineLevel="1"/>
    <col min="25" max="25" width="24.140625" style="5" customWidth="1" outlineLevel="1"/>
    <col min="26" max="26" width="20.7109375" style="7" customWidth="1" outlineLevel="1"/>
    <col min="27" max="27" width="19.28515625" style="5" customWidth="1" outlineLevel="1"/>
    <col min="28" max="28" width="7" style="5" customWidth="1" outlineLevel="1"/>
    <col min="29" max="29" width="15.5703125" style="5" customWidth="1" outlineLevel="1"/>
    <col min="30" max="30" width="12.140625" style="5" customWidth="1" outlineLevel="1"/>
    <col min="31" max="31" width="10.85546875" style="5" customWidth="1" outlineLevel="1"/>
    <col min="32" max="32" width="17" style="5" customWidth="1" outlineLevel="1"/>
    <col min="33" max="33" width="13.5703125" style="5" customWidth="1" outlineLevel="1"/>
    <col min="34" max="34" width="15.140625" style="5" customWidth="1" outlineLevel="1"/>
    <col min="35" max="35" width="14.5703125" style="5" customWidth="1" outlineLevel="1"/>
    <col min="36" max="36" width="19" style="7" customWidth="1" outlineLevel="1"/>
    <col min="37" max="37" width="15.28515625" style="5" customWidth="1" outlineLevel="1"/>
    <col min="38" max="38" width="9.28515625" style="5" customWidth="1"/>
    <col min="39" max="39" width="10.28515625" style="7" bestFit="1" customWidth="1"/>
    <col min="40" max="40" width="9.85546875" customWidth="1"/>
    <col min="41" max="41" width="9.85546875" style="3" customWidth="1"/>
  </cols>
  <sheetData>
    <row r="1" spans="1:41">
      <c r="X1" s="57"/>
    </row>
    <row r="2" spans="1:41">
      <c r="X2" s="57"/>
    </row>
    <row r="3" spans="1:41" s="3" customFormat="1" ht="12.75" customHeight="1" thickBot="1">
      <c r="A3" s="7"/>
      <c r="B3" s="6" t="s">
        <v>25</v>
      </c>
      <c r="C3" s="7" t="s">
        <v>17</v>
      </c>
      <c r="D3" s="7" t="s">
        <v>19</v>
      </c>
      <c r="E3" s="7" t="s">
        <v>31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4</v>
      </c>
      <c r="K3" s="13" t="s">
        <v>8</v>
      </c>
      <c r="L3" s="14" t="s">
        <v>26</v>
      </c>
      <c r="M3" s="7" t="s">
        <v>22</v>
      </c>
      <c r="N3" s="7" t="s">
        <v>23</v>
      </c>
      <c r="O3" s="15" t="s">
        <v>9</v>
      </c>
      <c r="P3" s="14" t="s">
        <v>10</v>
      </c>
      <c r="Q3" s="7"/>
      <c r="R3" s="7"/>
      <c r="S3" s="7"/>
      <c r="T3" s="7" t="s">
        <v>11</v>
      </c>
      <c r="U3" s="7"/>
      <c r="V3" s="7"/>
      <c r="W3" s="2"/>
      <c r="X3" s="2"/>
      <c r="Y3" s="7"/>
      <c r="Z3" s="37">
        <v>2023</v>
      </c>
      <c r="AA3" s="37">
        <v>2023</v>
      </c>
      <c r="AB3" s="37">
        <v>2023</v>
      </c>
      <c r="AC3" s="37">
        <v>2023</v>
      </c>
      <c r="AD3" s="37">
        <v>2023</v>
      </c>
      <c r="AE3" s="37">
        <v>2023</v>
      </c>
      <c r="AF3" s="37">
        <v>2023</v>
      </c>
      <c r="AG3" s="37">
        <v>2023</v>
      </c>
      <c r="AH3" s="37">
        <v>2023</v>
      </c>
      <c r="AI3" s="37">
        <v>2023</v>
      </c>
      <c r="AJ3" s="37">
        <v>2023</v>
      </c>
      <c r="AK3" s="37">
        <v>2023</v>
      </c>
      <c r="AL3" s="37">
        <v>2023</v>
      </c>
      <c r="AM3" s="37">
        <v>2023</v>
      </c>
      <c r="AN3" s="37">
        <v>2022</v>
      </c>
      <c r="AO3" s="37">
        <v>2022</v>
      </c>
    </row>
    <row r="4" spans="1:41" ht="42.75" customHeight="1" thickBot="1">
      <c r="B4" s="16" t="s">
        <v>5</v>
      </c>
      <c r="C4" s="5" t="s">
        <v>5</v>
      </c>
      <c r="D4" s="5" t="s">
        <v>5</v>
      </c>
      <c r="E4" s="5" t="s">
        <v>5</v>
      </c>
      <c r="F4" s="5" t="s">
        <v>5</v>
      </c>
      <c r="G4" s="5" t="s">
        <v>6</v>
      </c>
      <c r="H4" s="5" t="s">
        <v>6</v>
      </c>
      <c r="I4" s="5" t="s">
        <v>6</v>
      </c>
      <c r="J4" s="5" t="s">
        <v>6</v>
      </c>
      <c r="M4" s="5" t="s">
        <v>7</v>
      </c>
      <c r="N4" s="5" t="s">
        <v>6</v>
      </c>
      <c r="O4" s="15" t="s">
        <v>5</v>
      </c>
      <c r="T4" s="21" t="s">
        <v>11</v>
      </c>
      <c r="U4" s="21" t="s">
        <v>27</v>
      </c>
      <c r="V4" s="30" t="s">
        <v>34</v>
      </c>
      <c r="W4" s="95" t="s">
        <v>240</v>
      </c>
      <c r="X4" s="61" t="s">
        <v>241</v>
      </c>
      <c r="Y4" s="21" t="s">
        <v>29</v>
      </c>
      <c r="Z4" s="21" t="s">
        <v>20</v>
      </c>
      <c r="AA4" s="21" t="s">
        <v>24</v>
      </c>
      <c r="AB4" s="21" t="s">
        <v>18</v>
      </c>
      <c r="AC4" s="21" t="s">
        <v>30</v>
      </c>
      <c r="AD4" s="21" t="s">
        <v>12</v>
      </c>
      <c r="AE4" s="21" t="s">
        <v>21</v>
      </c>
      <c r="AF4" s="21" t="s">
        <v>13</v>
      </c>
      <c r="AG4" s="21" t="s">
        <v>14</v>
      </c>
      <c r="AH4" s="21" t="s">
        <v>15</v>
      </c>
      <c r="AI4" s="9" t="s">
        <v>8</v>
      </c>
      <c r="AJ4" s="10" t="s">
        <v>26</v>
      </c>
      <c r="AK4" s="8" t="s">
        <v>28</v>
      </c>
      <c r="AL4" s="9" t="s">
        <v>16</v>
      </c>
      <c r="AM4" s="11" t="s">
        <v>10</v>
      </c>
      <c r="AN4" s="9" t="s">
        <v>16</v>
      </c>
      <c r="AO4" s="11" t="s">
        <v>10</v>
      </c>
    </row>
    <row r="5" spans="1:41">
      <c r="A5" s="5" t="s">
        <v>221</v>
      </c>
      <c r="B5" s="12">
        <v>2339.7350000000001</v>
      </c>
      <c r="C5" s="12">
        <v>-49.460999999999999</v>
      </c>
      <c r="D5" s="12">
        <v>1.7689999999999999</v>
      </c>
      <c r="E5" s="12">
        <v>620.59500000000003</v>
      </c>
      <c r="F5" s="12">
        <v>-859.30799999999999</v>
      </c>
      <c r="G5" s="12">
        <v>-750.73599999999999</v>
      </c>
      <c r="H5" s="12">
        <v>-90.891999999999996</v>
      </c>
      <c r="I5" s="12">
        <v>-211.90700000000001</v>
      </c>
      <c r="J5" s="12">
        <v>-17.206</v>
      </c>
      <c r="K5" s="17">
        <v>982.58899999999994</v>
      </c>
      <c r="L5" s="18">
        <v>0.3319187387892566</v>
      </c>
      <c r="M5" s="12">
        <v>-452.72199999999998</v>
      </c>
      <c r="N5" s="12">
        <v>-1.1319999999999999</v>
      </c>
      <c r="O5" s="17">
        <v>528.73500000000001</v>
      </c>
      <c r="P5" s="18">
        <v>0.17860677694716467</v>
      </c>
      <c r="R5" s="12"/>
      <c r="S5" s="12"/>
      <c r="T5" s="46" t="s">
        <v>75</v>
      </c>
      <c r="U5" s="33" t="s">
        <v>120</v>
      </c>
      <c r="V5" s="33" t="s">
        <v>32</v>
      </c>
      <c r="W5" s="96">
        <v>1</v>
      </c>
      <c r="X5" s="58">
        <v>1</v>
      </c>
      <c r="Y5" s="36" t="s">
        <v>161</v>
      </c>
      <c r="Z5" s="84">
        <v>392.75900000000001</v>
      </c>
      <c r="AA5" s="22">
        <v>10.382999999999999</v>
      </c>
      <c r="AB5" s="22">
        <v>0</v>
      </c>
      <c r="AC5" s="22">
        <v>19.861000000000001</v>
      </c>
      <c r="AD5" s="22">
        <v>-36.204999999999998</v>
      </c>
      <c r="AE5" s="22">
        <v>-142.28899999999999</v>
      </c>
      <c r="AF5" s="22">
        <v>-14.581</v>
      </c>
      <c r="AG5" s="22">
        <v>-4.0970000000000004</v>
      </c>
      <c r="AH5" s="22">
        <v>-0.48900000000000099</v>
      </c>
      <c r="AI5" s="25">
        <v>225.34200000000001</v>
      </c>
      <c r="AJ5" s="82">
        <v>0.54612476370510399</v>
      </c>
      <c r="AK5" s="22">
        <v>-59.707000000000001</v>
      </c>
      <c r="AL5" s="25">
        <v>165.63499999999999</v>
      </c>
      <c r="AM5" s="78">
        <v>0.40142261645097183</v>
      </c>
      <c r="AN5" s="25">
        <v>187.5</v>
      </c>
      <c r="AO5" s="78">
        <v>0.42069883124255364</v>
      </c>
    </row>
    <row r="6" spans="1:41">
      <c r="A6" s="5" t="s">
        <v>222</v>
      </c>
      <c r="B6" s="12">
        <v>3103.8609999999999</v>
      </c>
      <c r="C6" s="12">
        <v>24.239000000000001</v>
      </c>
      <c r="D6" s="12">
        <v>20.324999999999999</v>
      </c>
      <c r="E6" s="12">
        <v>905.23</v>
      </c>
      <c r="F6" s="12">
        <v>-1459.0309999999999</v>
      </c>
      <c r="G6" s="12">
        <v>-1264.2</v>
      </c>
      <c r="H6" s="12">
        <v>-146.21700000000001</v>
      </c>
      <c r="I6" s="12">
        <v>-244.751</v>
      </c>
      <c r="J6" s="12">
        <v>-35.819000000000003</v>
      </c>
      <c r="K6" s="17">
        <v>903.63699999999972</v>
      </c>
      <c r="L6" s="18">
        <v>0.22539697901594147</v>
      </c>
      <c r="M6" s="12">
        <v>-616.82100000000003</v>
      </c>
      <c r="N6" s="12">
        <v>-0.83099999999999996</v>
      </c>
      <c r="O6" s="17">
        <v>285.98499999999899</v>
      </c>
      <c r="P6" s="18">
        <v>7.1334125366572868E-2</v>
      </c>
      <c r="T6" s="47" t="s">
        <v>73</v>
      </c>
      <c r="U6" s="34" t="s">
        <v>120</v>
      </c>
      <c r="V6" s="53" t="s">
        <v>32</v>
      </c>
      <c r="W6" s="97">
        <v>2</v>
      </c>
      <c r="X6" s="58">
        <v>2</v>
      </c>
      <c r="Y6" s="28" t="s">
        <v>153</v>
      </c>
      <c r="Z6" s="85">
        <v>761.654</v>
      </c>
      <c r="AA6" s="23">
        <v>3.4580000000000002</v>
      </c>
      <c r="AB6" s="23">
        <v>0</v>
      </c>
      <c r="AC6" s="23">
        <v>12.693</v>
      </c>
      <c r="AD6" s="23">
        <v>-213.941</v>
      </c>
      <c r="AE6" s="23">
        <v>-221.65</v>
      </c>
      <c r="AF6" s="23">
        <v>-21.645</v>
      </c>
      <c r="AG6" s="23">
        <v>-7.9729999999999999</v>
      </c>
      <c r="AH6" s="23">
        <v>-2.7639999999999998</v>
      </c>
      <c r="AI6" s="26">
        <v>309.83199999999994</v>
      </c>
      <c r="AJ6" s="83">
        <v>0.40012035947708191</v>
      </c>
      <c r="AK6" s="23">
        <v>-129.232</v>
      </c>
      <c r="AL6" s="26">
        <v>180.6</v>
      </c>
      <c r="AM6" s="79">
        <v>0.23322877211379395</v>
      </c>
      <c r="AN6" s="26">
        <v>258.54899999999998</v>
      </c>
      <c r="AO6" s="79">
        <v>0.41195412481517357</v>
      </c>
    </row>
    <row r="7" spans="1:41">
      <c r="A7" s="5" t="s">
        <v>205</v>
      </c>
      <c r="B7" s="12">
        <v>2720.451</v>
      </c>
      <c r="C7" s="12">
        <v>41.926000000000002</v>
      </c>
      <c r="D7" s="12">
        <v>0</v>
      </c>
      <c r="E7" s="12">
        <v>116.288</v>
      </c>
      <c r="F7" s="12">
        <v>-731.62199999999996</v>
      </c>
      <c r="G7" s="12">
        <v>-935.11300000000006</v>
      </c>
      <c r="H7" s="12">
        <v>-85.144999999999996</v>
      </c>
      <c r="I7" s="12">
        <v>-53.457999999999998</v>
      </c>
      <c r="J7" s="12">
        <v>-21.36</v>
      </c>
      <c r="K7" s="17">
        <v>1051.9670000000001</v>
      </c>
      <c r="L7" s="18">
        <v>0.37083672484497165</v>
      </c>
      <c r="M7" s="12">
        <v>-421.27199999999999</v>
      </c>
      <c r="N7" s="12">
        <v>-2.7210000000000001</v>
      </c>
      <c r="O7" s="17">
        <v>627.97400000000096</v>
      </c>
      <c r="P7" s="18">
        <v>0.22137179345720595</v>
      </c>
      <c r="T7" s="47" t="s">
        <v>83</v>
      </c>
      <c r="U7" s="34" t="s">
        <v>117</v>
      </c>
      <c r="V7" s="53" t="s">
        <v>32</v>
      </c>
      <c r="W7" s="97">
        <v>3</v>
      </c>
      <c r="X7" s="58">
        <v>5</v>
      </c>
      <c r="Y7" s="28" t="s">
        <v>169</v>
      </c>
      <c r="Z7" s="85">
        <v>2720.451</v>
      </c>
      <c r="AA7" s="23">
        <v>41.926000000000002</v>
      </c>
      <c r="AB7" s="23">
        <v>0</v>
      </c>
      <c r="AC7" s="23">
        <v>116.288</v>
      </c>
      <c r="AD7" s="23">
        <v>-731.62199999999996</v>
      </c>
      <c r="AE7" s="23">
        <v>-935.11300000000006</v>
      </c>
      <c r="AF7" s="23">
        <v>-85.144999999999996</v>
      </c>
      <c r="AG7" s="23">
        <v>-53.457999999999998</v>
      </c>
      <c r="AH7" s="23">
        <v>-21.36</v>
      </c>
      <c r="AI7" s="26">
        <v>1051.9670000000001</v>
      </c>
      <c r="AJ7" s="83">
        <v>0.37083672484497165</v>
      </c>
      <c r="AK7" s="23">
        <v>-421.27199999999999</v>
      </c>
      <c r="AL7" s="26">
        <v>627.97400000000096</v>
      </c>
      <c r="AM7" s="79">
        <v>0.22137179345720595</v>
      </c>
      <c r="AN7" s="26">
        <v>702.02499999999895</v>
      </c>
      <c r="AO7" s="79">
        <v>0.24546285758241643</v>
      </c>
    </row>
    <row r="8" spans="1:41" s="4" customFormat="1">
      <c r="A8" s="5" t="s">
        <v>211</v>
      </c>
      <c r="B8" s="12">
        <v>972.26900000000001</v>
      </c>
      <c r="C8" s="12">
        <v>8.3019999999999996</v>
      </c>
      <c r="D8" s="12">
        <v>1.8380000000000001</v>
      </c>
      <c r="E8" s="12">
        <v>121.649</v>
      </c>
      <c r="F8" s="12">
        <v>-440.22699999999998</v>
      </c>
      <c r="G8" s="12">
        <v>-337.37700000000001</v>
      </c>
      <c r="H8" s="12">
        <v>-53.835000000000001</v>
      </c>
      <c r="I8" s="12">
        <v>4.8570000000000002</v>
      </c>
      <c r="J8" s="12">
        <v>-13.375</v>
      </c>
      <c r="K8" s="17">
        <v>264.10100000000006</v>
      </c>
      <c r="L8" s="18">
        <v>0.24142668828925024</v>
      </c>
      <c r="M8" s="12">
        <v>-170.90899999999999</v>
      </c>
      <c r="N8" s="12">
        <v>-5.2999999999999999E-2</v>
      </c>
      <c r="O8" s="17">
        <v>93.139000000000195</v>
      </c>
      <c r="P8" s="18">
        <v>8.5142579242685631E-2</v>
      </c>
      <c r="Q8" s="5"/>
      <c r="R8" s="5"/>
      <c r="S8" s="5"/>
      <c r="T8" s="47" t="s">
        <v>64</v>
      </c>
      <c r="U8" s="34" t="s">
        <v>120</v>
      </c>
      <c r="V8" s="53" t="s">
        <v>32</v>
      </c>
      <c r="W8" s="97">
        <v>4</v>
      </c>
      <c r="X8" s="58">
        <v>10</v>
      </c>
      <c r="Y8" s="28" t="s">
        <v>146</v>
      </c>
      <c r="Z8" s="85">
        <v>597.13800000000003</v>
      </c>
      <c r="AA8" s="23">
        <v>-6.9889999999999999</v>
      </c>
      <c r="AB8" s="23">
        <v>0</v>
      </c>
      <c r="AC8" s="23">
        <v>18.545999999999999</v>
      </c>
      <c r="AD8" s="23">
        <v>-100.28</v>
      </c>
      <c r="AE8" s="23">
        <v>-236.404</v>
      </c>
      <c r="AF8" s="23">
        <v>-24.911000000000001</v>
      </c>
      <c r="AG8" s="23">
        <v>-3.2589999999999999</v>
      </c>
      <c r="AH8" s="23">
        <v>-1.2929999999999999</v>
      </c>
      <c r="AI8" s="26">
        <v>242.54800000000009</v>
      </c>
      <c r="AJ8" s="83">
        <v>0.39394884388744883</v>
      </c>
      <c r="AK8" s="23">
        <v>-116.97</v>
      </c>
      <c r="AL8" s="26">
        <v>125.578</v>
      </c>
      <c r="AM8" s="79">
        <v>0.20396502101727507</v>
      </c>
      <c r="AN8" s="26">
        <v>105.53700000000001</v>
      </c>
      <c r="AO8" s="79">
        <v>0.17891175029624518</v>
      </c>
    </row>
    <row r="9" spans="1:41" s="4" customFormat="1">
      <c r="A9" s="5" t="s">
        <v>203</v>
      </c>
      <c r="B9" s="12">
        <v>665.55499999999995</v>
      </c>
      <c r="C9" s="12">
        <v>-3.081</v>
      </c>
      <c r="D9" s="12">
        <v>2.68</v>
      </c>
      <c r="E9" s="12">
        <v>153.422</v>
      </c>
      <c r="F9" s="12">
        <v>-308.60599999999999</v>
      </c>
      <c r="G9" s="12">
        <v>-242.501</v>
      </c>
      <c r="H9" s="12">
        <v>-23.77</v>
      </c>
      <c r="I9" s="12">
        <v>-10.432</v>
      </c>
      <c r="J9" s="12">
        <v>-12.398</v>
      </c>
      <c r="K9" s="17">
        <v>220.86899999999994</v>
      </c>
      <c r="L9" s="18">
        <v>0.26968889236205651</v>
      </c>
      <c r="M9" s="12">
        <v>-135.172</v>
      </c>
      <c r="N9" s="12">
        <v>-0.13</v>
      </c>
      <c r="O9" s="17">
        <v>85.567000000000107</v>
      </c>
      <c r="P9" s="18">
        <v>0.10448034560189128</v>
      </c>
      <c r="Q9" s="5"/>
      <c r="R9" s="5"/>
      <c r="S9" s="5"/>
      <c r="T9" s="47" t="s">
        <v>72</v>
      </c>
      <c r="U9" s="34" t="s">
        <v>120</v>
      </c>
      <c r="V9" s="53" t="s">
        <v>32</v>
      </c>
      <c r="W9" s="97">
        <v>5</v>
      </c>
      <c r="X9" s="58">
        <v>15</v>
      </c>
      <c r="Y9" s="28" t="s">
        <v>152</v>
      </c>
      <c r="Z9" s="85">
        <v>849.75099999999998</v>
      </c>
      <c r="AA9" s="23">
        <v>0.82199999999999995</v>
      </c>
      <c r="AB9" s="23">
        <v>0</v>
      </c>
      <c r="AC9" s="23">
        <v>65.046999999999997</v>
      </c>
      <c r="AD9" s="23">
        <v>-216.86799999999999</v>
      </c>
      <c r="AE9" s="23">
        <v>-321.96199999999999</v>
      </c>
      <c r="AF9" s="23">
        <v>-37.343000000000004</v>
      </c>
      <c r="AG9" s="23">
        <v>-5.0149999999999997</v>
      </c>
      <c r="AH9" s="23">
        <v>-8.6449999999999996</v>
      </c>
      <c r="AI9" s="26">
        <v>325.78699999999998</v>
      </c>
      <c r="AJ9" s="83">
        <v>0.35612998716656569</v>
      </c>
      <c r="AK9" s="23">
        <v>-155.898</v>
      </c>
      <c r="AL9" s="26">
        <v>169.88900000000001</v>
      </c>
      <c r="AM9" s="79">
        <v>0.18571203697428285</v>
      </c>
      <c r="AN9" s="26">
        <v>147.86699999999999</v>
      </c>
      <c r="AO9" s="79">
        <v>0.14887773091518317</v>
      </c>
    </row>
    <row r="10" spans="1:41">
      <c r="A10" s="5" t="s">
        <v>201</v>
      </c>
      <c r="B10" s="12">
        <v>2106.0839999999998</v>
      </c>
      <c r="C10" s="12">
        <v>-8.5150000000000006</v>
      </c>
      <c r="D10" s="12">
        <v>16.585000000000001</v>
      </c>
      <c r="E10" s="12">
        <v>492.75900000000001</v>
      </c>
      <c r="F10" s="12">
        <v>-853.21199999999999</v>
      </c>
      <c r="G10" s="12">
        <v>-744.3</v>
      </c>
      <c r="H10" s="12">
        <v>-119.88800000000001</v>
      </c>
      <c r="I10" s="12">
        <v>-90.831999999999994</v>
      </c>
      <c r="J10" s="12">
        <v>-23.015000000000001</v>
      </c>
      <c r="K10" s="17">
        <v>775.66600000000005</v>
      </c>
      <c r="L10" s="18">
        <v>0.29846589424601644</v>
      </c>
      <c r="M10" s="12">
        <v>-375.48500000000001</v>
      </c>
      <c r="N10" s="12">
        <v>-4.4999999999999998E-2</v>
      </c>
      <c r="O10" s="17">
        <v>400.135999999999</v>
      </c>
      <c r="P10" s="18">
        <v>0.15396697684315636</v>
      </c>
      <c r="T10" s="47" t="s">
        <v>82</v>
      </c>
      <c r="U10" s="34" t="s">
        <v>117</v>
      </c>
      <c r="V10" s="53" t="s">
        <v>32</v>
      </c>
      <c r="W10" s="97">
        <v>6</v>
      </c>
      <c r="X10" s="58">
        <v>12</v>
      </c>
      <c r="Y10" s="28" t="s">
        <v>170</v>
      </c>
      <c r="Z10" s="85">
        <v>2339.7350000000001</v>
      </c>
      <c r="AA10" s="23">
        <v>-49.460999999999999</v>
      </c>
      <c r="AB10" s="23">
        <v>1.7689999999999999</v>
      </c>
      <c r="AC10" s="23">
        <v>620.59500000000003</v>
      </c>
      <c r="AD10" s="23">
        <v>-859.30799999999999</v>
      </c>
      <c r="AE10" s="23">
        <v>-750.73599999999999</v>
      </c>
      <c r="AF10" s="23">
        <v>-90.891999999999996</v>
      </c>
      <c r="AG10" s="23">
        <v>-211.90700000000001</v>
      </c>
      <c r="AH10" s="23">
        <v>-17.206</v>
      </c>
      <c r="AI10" s="26">
        <v>982.58899999999994</v>
      </c>
      <c r="AJ10" s="83">
        <v>0.3319187387892566</v>
      </c>
      <c r="AK10" s="23">
        <v>-452.72199999999998</v>
      </c>
      <c r="AL10" s="26">
        <v>528.73500000000001</v>
      </c>
      <c r="AM10" s="79">
        <v>0.17860677694716467</v>
      </c>
      <c r="AN10" s="26">
        <v>422.74200000000002</v>
      </c>
      <c r="AO10" s="79">
        <v>0.16581316865842349</v>
      </c>
    </row>
    <row r="11" spans="1:41">
      <c r="A11" s="5" t="s">
        <v>204</v>
      </c>
      <c r="B11" s="12">
        <v>1246.9000000000001</v>
      </c>
      <c r="C11" s="12">
        <v>-5.5490000000000004</v>
      </c>
      <c r="D11" s="12">
        <v>0.77</v>
      </c>
      <c r="E11" s="12">
        <v>17.831</v>
      </c>
      <c r="F11" s="12">
        <v>-347.29300000000001</v>
      </c>
      <c r="G11" s="12">
        <v>-468.15</v>
      </c>
      <c r="H11" s="12">
        <v>-90.521000000000001</v>
      </c>
      <c r="I11" s="12">
        <v>-21.196000000000002</v>
      </c>
      <c r="J11" s="12">
        <v>-11.673999999999999</v>
      </c>
      <c r="K11" s="17">
        <v>321.11799999999999</v>
      </c>
      <c r="L11" s="18">
        <v>0.25390221319790535</v>
      </c>
      <c r="M11" s="12">
        <v>-229.30199999999999</v>
      </c>
      <c r="N11" s="12">
        <v>-3.3000000000000002E-2</v>
      </c>
      <c r="O11" s="17">
        <v>91.782999999999802</v>
      </c>
      <c r="P11" s="18">
        <v>7.2571163354104393E-2</v>
      </c>
      <c r="T11" s="47" t="s">
        <v>67</v>
      </c>
      <c r="U11" s="34" t="s">
        <v>120</v>
      </c>
      <c r="V11" s="53" t="s">
        <v>32</v>
      </c>
      <c r="W11" s="97">
        <v>7</v>
      </c>
      <c r="X11" s="58">
        <v>3</v>
      </c>
      <c r="Y11" s="28" t="s">
        <v>148</v>
      </c>
      <c r="Z11" s="85">
        <v>290.51299999999998</v>
      </c>
      <c r="AA11" s="23">
        <v>-5.649</v>
      </c>
      <c r="AB11" s="23">
        <v>0</v>
      </c>
      <c r="AC11" s="23">
        <v>15.848000000000001</v>
      </c>
      <c r="AD11" s="23">
        <v>-79.453999999999994</v>
      </c>
      <c r="AE11" s="23">
        <v>-96.688999999999993</v>
      </c>
      <c r="AF11" s="23">
        <v>-5.9770000000000003</v>
      </c>
      <c r="AG11" s="23">
        <v>-6.8630000000000004</v>
      </c>
      <c r="AH11" s="23">
        <v>-0.81300000000000106</v>
      </c>
      <c r="AI11" s="26">
        <v>110.91599999999998</v>
      </c>
      <c r="AJ11" s="83">
        <v>0.36204347159070505</v>
      </c>
      <c r="AK11" s="23">
        <v>-56.71</v>
      </c>
      <c r="AL11" s="26">
        <v>54.206000000000003</v>
      </c>
      <c r="AM11" s="79">
        <v>0.17693505374378593</v>
      </c>
      <c r="AN11" s="26">
        <v>68.34</v>
      </c>
      <c r="AO11" s="79">
        <v>0.33949835317963012</v>
      </c>
    </row>
    <row r="12" spans="1:41">
      <c r="A12" s="5" t="s">
        <v>198</v>
      </c>
      <c r="B12" s="12">
        <v>212.184</v>
      </c>
      <c r="C12" s="12">
        <v>-46.536999999999999</v>
      </c>
      <c r="D12" s="12">
        <v>0</v>
      </c>
      <c r="E12" s="12">
        <v>3.5870000000000002</v>
      </c>
      <c r="F12" s="12">
        <v>-29.01</v>
      </c>
      <c r="G12" s="12">
        <v>-79.353999999999999</v>
      </c>
      <c r="H12" s="12">
        <v>-12.397</v>
      </c>
      <c r="I12" s="12">
        <v>-5.39</v>
      </c>
      <c r="J12" s="12">
        <v>0.151</v>
      </c>
      <c r="K12" s="17">
        <v>43.233999999999995</v>
      </c>
      <c r="L12" s="18">
        <v>0.20036983653966473</v>
      </c>
      <c r="M12" s="12">
        <v>-99.257999999999996</v>
      </c>
      <c r="N12" s="12">
        <v>-8.7999999999999995E-2</v>
      </c>
      <c r="O12" s="17">
        <v>-56.112000000000002</v>
      </c>
      <c r="P12" s="18">
        <v>-0.26005348262741518</v>
      </c>
      <c r="T12" s="47" t="s">
        <v>63</v>
      </c>
      <c r="U12" s="34" t="s">
        <v>120</v>
      </c>
      <c r="V12" s="53" t="s">
        <v>32</v>
      </c>
      <c r="W12" s="97">
        <v>8</v>
      </c>
      <c r="X12" s="58">
        <v>18</v>
      </c>
      <c r="Y12" s="28" t="s">
        <v>165</v>
      </c>
      <c r="Z12" s="85">
        <v>1219.741</v>
      </c>
      <c r="AA12" s="23">
        <v>11.683999999999999</v>
      </c>
      <c r="AB12" s="23">
        <v>2.6749999999999998</v>
      </c>
      <c r="AC12" s="23">
        <v>111.16200000000001</v>
      </c>
      <c r="AD12" s="23">
        <v>-327.94400000000002</v>
      </c>
      <c r="AE12" s="23">
        <v>-459.39699999999999</v>
      </c>
      <c r="AF12" s="23">
        <v>-43.110999999999997</v>
      </c>
      <c r="AG12" s="23">
        <v>-13.673999999999999</v>
      </c>
      <c r="AH12" s="23">
        <v>-6.8170000000000002</v>
      </c>
      <c r="AI12" s="26">
        <v>494.31900000000007</v>
      </c>
      <c r="AJ12" s="83">
        <v>0.37141624896780612</v>
      </c>
      <c r="AK12" s="23">
        <v>-262.43</v>
      </c>
      <c r="AL12" s="26">
        <v>231.88900000000001</v>
      </c>
      <c r="AM12" s="79">
        <v>0.17423433563527921</v>
      </c>
      <c r="AN12" s="26">
        <v>165.822</v>
      </c>
      <c r="AO12" s="79">
        <v>0.13289234103119751</v>
      </c>
    </row>
    <row r="13" spans="1:41">
      <c r="A13" s="5" t="s">
        <v>193</v>
      </c>
      <c r="B13" s="12">
        <v>1962.895</v>
      </c>
      <c r="C13" s="12">
        <v>2.6549999999999998</v>
      </c>
      <c r="D13" s="12">
        <v>0</v>
      </c>
      <c r="E13" s="12">
        <v>60.749000000000002</v>
      </c>
      <c r="F13" s="12">
        <v>-523.88</v>
      </c>
      <c r="G13" s="12">
        <v>-750.49599999999998</v>
      </c>
      <c r="H13" s="12">
        <v>-118.539</v>
      </c>
      <c r="I13" s="12">
        <v>-33.572000000000003</v>
      </c>
      <c r="J13" s="12">
        <v>-20.756</v>
      </c>
      <c r="K13" s="17">
        <v>579.05599999999993</v>
      </c>
      <c r="L13" s="18">
        <v>0.28614519154554846</v>
      </c>
      <c r="M13" s="12">
        <v>-315.68599999999998</v>
      </c>
      <c r="N13" s="12">
        <v>-0.26100000000000001</v>
      </c>
      <c r="O13" s="17">
        <v>263.10899999999998</v>
      </c>
      <c r="P13" s="18">
        <v>0.13001743389647585</v>
      </c>
      <c r="T13" s="47" t="s">
        <v>61</v>
      </c>
      <c r="U13" s="34" t="s">
        <v>120</v>
      </c>
      <c r="V13" s="53" t="s">
        <v>32</v>
      </c>
      <c r="W13" s="97">
        <v>9</v>
      </c>
      <c r="X13" s="58">
        <v>6</v>
      </c>
      <c r="Y13" s="28" t="s">
        <v>144</v>
      </c>
      <c r="Z13" s="85">
        <v>453.86399999999998</v>
      </c>
      <c r="AA13" s="23">
        <v>-3.2</v>
      </c>
      <c r="AB13" s="23">
        <v>0</v>
      </c>
      <c r="AC13" s="23">
        <v>17.568999999999999</v>
      </c>
      <c r="AD13" s="23">
        <v>-99.659000000000006</v>
      </c>
      <c r="AE13" s="23">
        <v>-159.56399999999999</v>
      </c>
      <c r="AF13" s="23">
        <v>-20.943000000000001</v>
      </c>
      <c r="AG13" s="23">
        <v>-4.0359999999999996</v>
      </c>
      <c r="AH13" s="23">
        <v>-1.175</v>
      </c>
      <c r="AI13" s="26">
        <v>182.85599999999999</v>
      </c>
      <c r="AJ13" s="83">
        <v>0.38787271998353956</v>
      </c>
      <c r="AK13" s="23">
        <v>-102.488</v>
      </c>
      <c r="AL13" s="26">
        <v>80.343000000000004</v>
      </c>
      <c r="AM13" s="79">
        <v>0.1704229445117334</v>
      </c>
      <c r="AN13" s="26">
        <v>107.479</v>
      </c>
      <c r="AO13" s="79">
        <v>0.22159476315653834</v>
      </c>
    </row>
    <row r="14" spans="1:41">
      <c r="A14" s="5" t="s">
        <v>213</v>
      </c>
      <c r="B14" s="12">
        <v>1178.0740000000001</v>
      </c>
      <c r="C14" s="12">
        <v>0.42199999999999999</v>
      </c>
      <c r="D14" s="12">
        <v>0</v>
      </c>
      <c r="E14" s="12">
        <v>83.444000000000003</v>
      </c>
      <c r="F14" s="12">
        <v>-371.80200000000002</v>
      </c>
      <c r="G14" s="12">
        <v>-440.25099999999998</v>
      </c>
      <c r="H14" s="12">
        <v>-56.485999999999997</v>
      </c>
      <c r="I14" s="12">
        <v>-40.838999999999999</v>
      </c>
      <c r="J14" s="12">
        <v>-5.3559999999999999</v>
      </c>
      <c r="K14" s="17">
        <v>347.20600000000007</v>
      </c>
      <c r="L14" s="18">
        <v>0.27522873236846407</v>
      </c>
      <c r="M14" s="12">
        <v>-205.16800000000001</v>
      </c>
      <c r="N14" s="12">
        <v>0</v>
      </c>
      <c r="O14" s="17">
        <v>142.03800000000001</v>
      </c>
      <c r="P14" s="18">
        <v>0.11259292376327568</v>
      </c>
      <c r="T14" s="47" t="s">
        <v>62</v>
      </c>
      <c r="U14" s="34" t="s">
        <v>120</v>
      </c>
      <c r="V14" s="53" t="s">
        <v>32</v>
      </c>
      <c r="W14" s="97">
        <v>10</v>
      </c>
      <c r="X14" s="58">
        <v>24</v>
      </c>
      <c r="Y14" s="28" t="s">
        <v>164</v>
      </c>
      <c r="Z14" s="85">
        <v>532.13</v>
      </c>
      <c r="AA14" s="23">
        <v>-4.657</v>
      </c>
      <c r="AB14" s="23">
        <v>0.63400000000000001</v>
      </c>
      <c r="AC14" s="23">
        <v>4.274</v>
      </c>
      <c r="AD14" s="23">
        <v>-90.745999999999995</v>
      </c>
      <c r="AE14" s="23">
        <v>-178.79499999999999</v>
      </c>
      <c r="AF14" s="23">
        <v>-29.370999999999999</v>
      </c>
      <c r="AG14" s="23">
        <v>-1.208</v>
      </c>
      <c r="AH14" s="23">
        <v>-7.25</v>
      </c>
      <c r="AI14" s="26">
        <v>225.01100000000002</v>
      </c>
      <c r="AJ14" s="83">
        <v>0.41948046621576279</v>
      </c>
      <c r="AK14" s="23">
        <v>-134.74199999999999</v>
      </c>
      <c r="AL14" s="26">
        <v>88.769000000000005</v>
      </c>
      <c r="AM14" s="79">
        <v>0.16548907166986079</v>
      </c>
      <c r="AN14" s="26">
        <v>55.216000000000001</v>
      </c>
      <c r="AO14" s="79">
        <v>0.10179321685811889</v>
      </c>
    </row>
    <row r="15" spans="1:41">
      <c r="A15" s="5" t="s">
        <v>200</v>
      </c>
      <c r="B15" s="12">
        <v>1252.713</v>
      </c>
      <c r="C15" s="12">
        <v>19.475000000000001</v>
      </c>
      <c r="D15" s="12">
        <v>2.4E-2</v>
      </c>
      <c r="E15" s="12">
        <v>273.86900000000003</v>
      </c>
      <c r="F15" s="12">
        <v>-433.452</v>
      </c>
      <c r="G15" s="12">
        <v>-526.99099999999999</v>
      </c>
      <c r="H15" s="12">
        <v>-68.994</v>
      </c>
      <c r="I15" s="12">
        <v>-105.28</v>
      </c>
      <c r="J15" s="12">
        <v>-8.8930000000000007</v>
      </c>
      <c r="K15" s="17">
        <v>402.47099999999966</v>
      </c>
      <c r="L15" s="18">
        <v>0.26364191376552304</v>
      </c>
      <c r="M15" s="12">
        <v>-303.62099999999998</v>
      </c>
      <c r="N15" s="12">
        <v>-0.51400000000000001</v>
      </c>
      <c r="O15" s="17">
        <v>98.189000000000206</v>
      </c>
      <c r="P15" s="18">
        <v>6.431950592893157E-2</v>
      </c>
      <c r="T15" s="47" t="s">
        <v>74</v>
      </c>
      <c r="U15" s="34" t="s">
        <v>120</v>
      </c>
      <c r="V15" s="53" t="s">
        <v>32</v>
      </c>
      <c r="W15" s="97">
        <v>11</v>
      </c>
      <c r="X15" s="58">
        <v>9</v>
      </c>
      <c r="Y15" s="28" t="s">
        <v>154</v>
      </c>
      <c r="Z15" s="85">
        <v>569.90599999999995</v>
      </c>
      <c r="AA15" s="23">
        <v>-1.1859999999999999</v>
      </c>
      <c r="AB15" s="23">
        <v>0</v>
      </c>
      <c r="AC15" s="23">
        <v>1.5609999999999999</v>
      </c>
      <c r="AD15" s="23">
        <v>-116.621</v>
      </c>
      <c r="AE15" s="23">
        <v>-240.10599999999999</v>
      </c>
      <c r="AF15" s="23">
        <v>-28.111000000000001</v>
      </c>
      <c r="AG15" s="23">
        <v>-5.0389999999999997</v>
      </c>
      <c r="AH15" s="23">
        <v>-2.7029999999999998</v>
      </c>
      <c r="AI15" s="26">
        <v>177.70099999999999</v>
      </c>
      <c r="AJ15" s="83">
        <v>0.31095583821987971</v>
      </c>
      <c r="AK15" s="23">
        <v>-85.863</v>
      </c>
      <c r="AL15" s="26">
        <v>91.838000000000207</v>
      </c>
      <c r="AM15" s="79">
        <v>0.1607056925421769</v>
      </c>
      <c r="AN15" s="26">
        <v>92.367999999999995</v>
      </c>
      <c r="AO15" s="79">
        <v>0.18009565534439625</v>
      </c>
    </row>
    <row r="16" spans="1:41">
      <c r="A16" s="5" t="s">
        <v>214</v>
      </c>
      <c r="B16" s="12">
        <v>1896.895</v>
      </c>
      <c r="C16" s="12">
        <v>-21.725999999999999</v>
      </c>
      <c r="D16" s="12">
        <v>1.2270000000000001</v>
      </c>
      <c r="E16" s="12">
        <v>134.71700000000001</v>
      </c>
      <c r="F16" s="12">
        <v>-655.56200000000001</v>
      </c>
      <c r="G16" s="12">
        <v>-713.31299999999999</v>
      </c>
      <c r="H16" s="12">
        <v>-105.863</v>
      </c>
      <c r="I16" s="12">
        <v>-75.022999999999996</v>
      </c>
      <c r="J16" s="12">
        <v>-21.332999999999998</v>
      </c>
      <c r="K16" s="17">
        <v>440.01900000000001</v>
      </c>
      <c r="L16" s="18">
        <v>0.21658613947938876</v>
      </c>
      <c r="M16" s="12">
        <v>-390.57100000000003</v>
      </c>
      <c r="N16" s="12">
        <v>-0.105</v>
      </c>
      <c r="O16" s="17">
        <v>49.342999999999599</v>
      </c>
      <c r="P16" s="18">
        <v>2.428761003577435E-2</v>
      </c>
      <c r="R16" s="12"/>
      <c r="S16" s="12"/>
      <c r="T16" s="47" t="s">
        <v>70</v>
      </c>
      <c r="U16" s="34" t="s">
        <v>120</v>
      </c>
      <c r="V16" s="53" t="s">
        <v>32</v>
      </c>
      <c r="W16" s="97">
        <v>12</v>
      </c>
      <c r="X16" s="58">
        <v>7</v>
      </c>
      <c r="Y16" s="28" t="s">
        <v>248</v>
      </c>
      <c r="Z16" s="85">
        <v>806.18499999999995</v>
      </c>
      <c r="AA16" s="23">
        <v>-38.734999999999999</v>
      </c>
      <c r="AB16" s="23">
        <v>0</v>
      </c>
      <c r="AC16" s="23">
        <v>6.86</v>
      </c>
      <c r="AD16" s="23">
        <v>-249.33600000000001</v>
      </c>
      <c r="AE16" s="23">
        <v>-243.85</v>
      </c>
      <c r="AF16" s="23">
        <v>-22.443999999999999</v>
      </c>
      <c r="AG16" s="23">
        <v>-4.944</v>
      </c>
      <c r="AH16" s="23">
        <v>-6.69</v>
      </c>
      <c r="AI16" s="26">
        <v>247.04599999999991</v>
      </c>
      <c r="AJ16" s="83">
        <v>0.30385280027550743</v>
      </c>
      <c r="AK16" s="23">
        <v>-118.69199999999999</v>
      </c>
      <c r="AL16" s="26">
        <v>128.35400000000001</v>
      </c>
      <c r="AM16" s="79">
        <v>0.15786826067437845</v>
      </c>
      <c r="AN16" s="26">
        <v>164.58199999999999</v>
      </c>
      <c r="AO16" s="79">
        <v>0.20878754241857217</v>
      </c>
    </row>
    <row r="17" spans="1:41">
      <c r="A17" s="5" t="s">
        <v>219</v>
      </c>
      <c r="B17" s="12">
        <v>835.42200000000003</v>
      </c>
      <c r="C17" s="12">
        <v>7.6760000000000002</v>
      </c>
      <c r="D17" s="12">
        <v>2.5910000000000002</v>
      </c>
      <c r="E17" s="12">
        <v>46.988999999999997</v>
      </c>
      <c r="F17" s="12">
        <v>-446.85199999999998</v>
      </c>
      <c r="G17" s="12">
        <v>-280.80099999999999</v>
      </c>
      <c r="H17" s="12">
        <v>-45.279000000000003</v>
      </c>
      <c r="I17" s="12">
        <v>-18.515000000000001</v>
      </c>
      <c r="J17" s="12">
        <v>-14.888999999999999</v>
      </c>
      <c r="K17" s="17">
        <v>86.342000000000155</v>
      </c>
      <c r="L17" s="18">
        <v>9.7847828279566035E-2</v>
      </c>
      <c r="M17" s="12">
        <v>-142.93299999999999</v>
      </c>
      <c r="N17" s="12">
        <v>0</v>
      </c>
      <c r="O17" s="17">
        <v>-56.590999999999902</v>
      </c>
      <c r="P17" s="18">
        <v>-6.4132246764829426E-2</v>
      </c>
      <c r="Q17" s="12"/>
      <c r="R17" s="12"/>
      <c r="S17" s="12"/>
      <c r="T17" s="47" t="s">
        <v>69</v>
      </c>
      <c r="U17" s="34" t="s">
        <v>120</v>
      </c>
      <c r="V17" s="53" t="s">
        <v>32</v>
      </c>
      <c r="W17" s="97">
        <v>13</v>
      </c>
      <c r="X17" s="58">
        <v>20</v>
      </c>
      <c r="Y17" s="28" t="s">
        <v>151</v>
      </c>
      <c r="Z17" s="85">
        <v>1404.5909999999999</v>
      </c>
      <c r="AA17" s="23">
        <v>13.478999999999999</v>
      </c>
      <c r="AB17" s="23">
        <v>0.82499999999999996</v>
      </c>
      <c r="AC17" s="23">
        <v>31.042000000000002</v>
      </c>
      <c r="AD17" s="23">
        <v>-386.36200000000002</v>
      </c>
      <c r="AE17" s="23">
        <v>-452.26400000000001</v>
      </c>
      <c r="AF17" s="23">
        <v>-50.801000000000002</v>
      </c>
      <c r="AG17" s="23">
        <v>-14.574999999999999</v>
      </c>
      <c r="AH17" s="23">
        <v>-19.475000000000001</v>
      </c>
      <c r="AI17" s="26">
        <v>526.4599999999997</v>
      </c>
      <c r="AJ17" s="83">
        <v>0.36670931916443811</v>
      </c>
      <c r="AK17" s="23">
        <v>-304.05200000000002</v>
      </c>
      <c r="AL17" s="26">
        <v>222.33699999999999</v>
      </c>
      <c r="AM17" s="79">
        <v>0.15487036032189286</v>
      </c>
      <c r="AN17" s="26">
        <v>148.53399999999999</v>
      </c>
      <c r="AO17" s="80">
        <v>0.11837500747145902</v>
      </c>
    </row>
    <row r="18" spans="1:41">
      <c r="A18" s="5" t="s">
        <v>225</v>
      </c>
      <c r="B18" s="12">
        <v>855.22699999999998</v>
      </c>
      <c r="C18" s="12">
        <v>-9.4510000000000005</v>
      </c>
      <c r="D18" s="12">
        <v>1.8160000000000001</v>
      </c>
      <c r="E18" s="12">
        <v>113.15600000000001</v>
      </c>
      <c r="F18" s="12">
        <v>-260.95400000000001</v>
      </c>
      <c r="G18" s="12">
        <v>-376.36099999999999</v>
      </c>
      <c r="H18" s="12">
        <v>-38.415999999999997</v>
      </c>
      <c r="I18" s="12">
        <v>-22.373999999999999</v>
      </c>
      <c r="J18" s="12">
        <v>-12.958</v>
      </c>
      <c r="K18" s="17">
        <v>249.68500000000009</v>
      </c>
      <c r="L18" s="18">
        <v>0.25783703348778331</v>
      </c>
      <c r="M18" s="12">
        <v>-178.351</v>
      </c>
      <c r="N18" s="12">
        <v>0</v>
      </c>
      <c r="O18" s="17">
        <v>71.333999999999804</v>
      </c>
      <c r="P18" s="18">
        <v>7.3663003171265715E-2</v>
      </c>
      <c r="T18" s="47" t="s">
        <v>116</v>
      </c>
      <c r="U18" s="34" t="s">
        <v>118</v>
      </c>
      <c r="V18" s="53" t="s">
        <v>32</v>
      </c>
      <c r="W18" s="97">
        <v>14</v>
      </c>
      <c r="X18" s="58">
        <v>26</v>
      </c>
      <c r="Y18" s="28" t="s">
        <v>230</v>
      </c>
      <c r="Z18" s="85">
        <v>2106.0839999999998</v>
      </c>
      <c r="AA18" s="23">
        <v>-8.5150000000000006</v>
      </c>
      <c r="AB18" s="23">
        <v>16.585000000000001</v>
      </c>
      <c r="AC18" s="23">
        <v>492.75900000000001</v>
      </c>
      <c r="AD18" s="23">
        <v>-853.21199999999999</v>
      </c>
      <c r="AE18" s="23">
        <v>-744.3</v>
      </c>
      <c r="AF18" s="23">
        <v>-119.88800000000001</v>
      </c>
      <c r="AG18" s="23">
        <v>-90.831999999999994</v>
      </c>
      <c r="AH18" s="23">
        <v>-23.015000000000001</v>
      </c>
      <c r="AI18" s="26">
        <v>775.66600000000005</v>
      </c>
      <c r="AJ18" s="83">
        <v>0.29846589424601644</v>
      </c>
      <c r="AK18" s="23">
        <v>-375.48500000000001</v>
      </c>
      <c r="AL18" s="26">
        <v>400.135999999999</v>
      </c>
      <c r="AM18" s="79">
        <v>0.15396697684315636</v>
      </c>
      <c r="AN18" s="26">
        <v>176.38999999999899</v>
      </c>
      <c r="AO18" s="80">
        <v>9.8337094587361618E-2</v>
      </c>
    </row>
    <row r="19" spans="1:41">
      <c r="A19" s="5" t="s">
        <v>220</v>
      </c>
      <c r="B19" s="12">
        <v>1298.817</v>
      </c>
      <c r="C19" s="12">
        <v>16.844999999999999</v>
      </c>
      <c r="D19" s="12">
        <v>0.435</v>
      </c>
      <c r="E19" s="12">
        <v>0</v>
      </c>
      <c r="F19" s="12">
        <v>-351.42099999999999</v>
      </c>
      <c r="G19" s="12">
        <v>-507.76</v>
      </c>
      <c r="H19" s="12">
        <v>-43.311999999999998</v>
      </c>
      <c r="I19" s="12">
        <v>-6.8</v>
      </c>
      <c r="J19" s="12">
        <v>-14.256</v>
      </c>
      <c r="K19" s="17">
        <v>392.54799999999989</v>
      </c>
      <c r="L19" s="18">
        <v>0.30223503388083145</v>
      </c>
      <c r="M19" s="12">
        <v>-202.24600000000001</v>
      </c>
      <c r="N19" s="12">
        <v>0</v>
      </c>
      <c r="O19" s="17">
        <v>190.30199999999999</v>
      </c>
      <c r="P19" s="18">
        <v>0.14651948657894068</v>
      </c>
      <c r="T19" s="47" t="s">
        <v>66</v>
      </c>
      <c r="U19" s="34" t="s">
        <v>120</v>
      </c>
      <c r="V19" s="53" t="s">
        <v>32</v>
      </c>
      <c r="W19" s="97">
        <v>15</v>
      </c>
      <c r="X19" s="58">
        <v>17</v>
      </c>
      <c r="Y19" s="28" t="s">
        <v>147</v>
      </c>
      <c r="Z19" s="85">
        <v>1298.817</v>
      </c>
      <c r="AA19" s="23">
        <v>16.844999999999999</v>
      </c>
      <c r="AB19" s="23">
        <v>0.435</v>
      </c>
      <c r="AC19" s="23">
        <v>0</v>
      </c>
      <c r="AD19" s="23">
        <v>-351.42099999999999</v>
      </c>
      <c r="AE19" s="23">
        <v>-507.76</v>
      </c>
      <c r="AF19" s="23">
        <v>-43.311999999999998</v>
      </c>
      <c r="AG19" s="23">
        <v>-6.8</v>
      </c>
      <c r="AH19" s="23">
        <v>-14.256</v>
      </c>
      <c r="AI19" s="26">
        <v>392.54799999999989</v>
      </c>
      <c r="AJ19" s="83">
        <v>0.30223503388083145</v>
      </c>
      <c r="AK19" s="23">
        <v>-202.24600000000001</v>
      </c>
      <c r="AL19" s="26">
        <v>190.30199999999999</v>
      </c>
      <c r="AM19" s="79">
        <v>0.14651948657894068</v>
      </c>
      <c r="AN19" s="26">
        <v>183.61099999999999</v>
      </c>
      <c r="AO19" s="80">
        <v>0.14128944286354073</v>
      </c>
    </row>
    <row r="20" spans="1:41">
      <c r="A20" s="5" t="s">
        <v>218</v>
      </c>
      <c r="B20" s="12">
        <v>290.51299999999998</v>
      </c>
      <c r="C20" s="12">
        <v>-5.649</v>
      </c>
      <c r="D20" s="12">
        <v>0</v>
      </c>
      <c r="E20" s="12">
        <v>15.848000000000001</v>
      </c>
      <c r="F20" s="12">
        <v>-79.453999999999994</v>
      </c>
      <c r="G20" s="12">
        <v>-96.688999999999993</v>
      </c>
      <c r="H20" s="12">
        <v>-5.9770000000000003</v>
      </c>
      <c r="I20" s="12">
        <v>-6.8630000000000004</v>
      </c>
      <c r="J20" s="12">
        <v>-0.81300000000000106</v>
      </c>
      <c r="K20" s="17">
        <v>110.91599999999998</v>
      </c>
      <c r="L20" s="18">
        <v>0.36204347159070505</v>
      </c>
      <c r="M20" s="12">
        <v>-56.71</v>
      </c>
      <c r="N20" s="12">
        <v>0</v>
      </c>
      <c r="O20" s="17">
        <v>54.206000000000003</v>
      </c>
      <c r="P20" s="18">
        <v>0.17693505374378593</v>
      </c>
      <c r="T20" s="47" t="s">
        <v>177</v>
      </c>
      <c r="U20" s="34" t="s">
        <v>119</v>
      </c>
      <c r="V20" s="53" t="s">
        <v>32</v>
      </c>
      <c r="W20" s="97">
        <v>16</v>
      </c>
      <c r="X20" s="58">
        <v>11</v>
      </c>
      <c r="Y20" s="28" t="s">
        <v>137</v>
      </c>
      <c r="Z20" s="85">
        <v>1962.895</v>
      </c>
      <c r="AA20" s="23">
        <v>2.6549999999999998</v>
      </c>
      <c r="AB20" s="23">
        <v>0</v>
      </c>
      <c r="AC20" s="23">
        <v>60.749000000000002</v>
      </c>
      <c r="AD20" s="23">
        <v>-523.88</v>
      </c>
      <c r="AE20" s="23">
        <v>-750.49599999999998</v>
      </c>
      <c r="AF20" s="23">
        <v>-118.539</v>
      </c>
      <c r="AG20" s="23">
        <v>-33.572000000000003</v>
      </c>
      <c r="AH20" s="23">
        <v>-20.756</v>
      </c>
      <c r="AI20" s="26">
        <v>579.05599999999993</v>
      </c>
      <c r="AJ20" s="81">
        <v>0.28614519154554846</v>
      </c>
      <c r="AK20" s="23">
        <v>-315.68599999999998</v>
      </c>
      <c r="AL20" s="26">
        <v>263.10899999999998</v>
      </c>
      <c r="AM20" s="79">
        <v>0.13001743389647585</v>
      </c>
      <c r="AN20" s="26">
        <v>357.11099999999999</v>
      </c>
      <c r="AO20" s="79">
        <v>0.17630688202663233</v>
      </c>
    </row>
    <row r="21" spans="1:41">
      <c r="A21" s="5" t="s">
        <v>207</v>
      </c>
      <c r="B21" s="12">
        <v>557.85599999999999</v>
      </c>
      <c r="C21" s="12">
        <v>-21.762</v>
      </c>
      <c r="D21" s="12">
        <v>0</v>
      </c>
      <c r="E21" s="12">
        <v>5.4619999999999997</v>
      </c>
      <c r="F21" s="12">
        <v>-130.97200000000001</v>
      </c>
      <c r="G21" s="12">
        <v>-216.22399999999999</v>
      </c>
      <c r="H21" s="12">
        <v>-53.121000000000002</v>
      </c>
      <c r="I21" s="12">
        <v>-5.202</v>
      </c>
      <c r="J21" s="12">
        <v>-1.387</v>
      </c>
      <c r="K21" s="17">
        <v>134.65000000000006</v>
      </c>
      <c r="L21" s="18">
        <v>0.2390301747858227</v>
      </c>
      <c r="M21" s="12">
        <v>-86.882000000000005</v>
      </c>
      <c r="N21" s="12">
        <v>0</v>
      </c>
      <c r="O21" s="17">
        <v>47.7680000000001</v>
      </c>
      <c r="P21" s="18">
        <v>8.4797574371846984E-2</v>
      </c>
      <c r="T21" s="47" t="s">
        <v>174</v>
      </c>
      <c r="U21" s="34" t="s">
        <v>120</v>
      </c>
      <c r="V21" s="53" t="s">
        <v>32</v>
      </c>
      <c r="W21" s="97">
        <v>17</v>
      </c>
      <c r="X21" s="58">
        <v>31</v>
      </c>
      <c r="Y21" s="28" t="s">
        <v>237</v>
      </c>
      <c r="Z21" s="85">
        <v>669.36500000000001</v>
      </c>
      <c r="AA21" s="23">
        <v>-1.2110000000000001</v>
      </c>
      <c r="AB21" s="23">
        <v>7.0000000000000007E-2</v>
      </c>
      <c r="AC21" s="23">
        <v>51.951000000000001</v>
      </c>
      <c r="AD21" s="23">
        <v>-94.070999999999998</v>
      </c>
      <c r="AE21" s="23">
        <v>-236.11099999999999</v>
      </c>
      <c r="AF21" s="23">
        <v>-68.608000000000004</v>
      </c>
      <c r="AG21" s="23">
        <v>-73.570999999999998</v>
      </c>
      <c r="AH21" s="23">
        <v>-8.43</v>
      </c>
      <c r="AI21" s="26">
        <v>239.38400000000004</v>
      </c>
      <c r="AJ21" s="83">
        <v>0.331871190989802</v>
      </c>
      <c r="AK21" s="23">
        <v>-156.46100000000001</v>
      </c>
      <c r="AL21" s="26">
        <v>82.923000000000201</v>
      </c>
      <c r="AM21" s="79">
        <v>0.11496071070099678</v>
      </c>
      <c r="AN21" s="26">
        <v>41.667000000000101</v>
      </c>
      <c r="AO21" s="80">
        <v>6.3686372091530496E-2</v>
      </c>
    </row>
    <row r="22" spans="1:41" ht="25.5">
      <c r="B22" s="12"/>
      <c r="C22" s="12"/>
      <c r="D22" s="12"/>
      <c r="E22" s="12"/>
      <c r="F22" s="12"/>
      <c r="G22" s="12"/>
      <c r="H22" s="12"/>
      <c r="I22" s="12"/>
      <c r="J22" s="12"/>
      <c r="K22" s="17"/>
      <c r="L22" s="18"/>
      <c r="M22" s="12"/>
      <c r="N22" s="12"/>
      <c r="O22" s="17"/>
      <c r="P22" s="18"/>
      <c r="T22" s="47"/>
      <c r="U22" s="34"/>
      <c r="V22" s="53"/>
      <c r="W22" s="97"/>
      <c r="X22" s="75"/>
      <c r="Y22" s="99" t="s">
        <v>242</v>
      </c>
      <c r="Z22" s="100">
        <f>SUM(Z5:Z21)</f>
        <v>18975.579000000002</v>
      </c>
      <c r="AA22" s="101"/>
      <c r="AB22" s="101"/>
      <c r="AC22" s="100">
        <f>SUM(AC5:AC21)</f>
        <v>1646.8050000000001</v>
      </c>
      <c r="AD22" s="101"/>
      <c r="AE22" s="101"/>
      <c r="AF22" s="101"/>
      <c r="AG22" s="101"/>
      <c r="AH22" s="101"/>
      <c r="AI22" s="100">
        <f>SUM(AI5:AI21)</f>
        <v>7089.0280000000002</v>
      </c>
      <c r="AJ22" s="111">
        <f>AI22/(Z22+AC22)</f>
        <v>0.34375404899840872</v>
      </c>
      <c r="AK22" s="101"/>
      <c r="AL22" s="100">
        <f>SUM(AL5:AL21)</f>
        <v>3632.6169999999997</v>
      </c>
      <c r="AM22" s="111">
        <f>+AL22/(Z22+AC22)</f>
        <v>0.1761492269758918</v>
      </c>
      <c r="AN22" s="103"/>
      <c r="AO22" s="104"/>
    </row>
    <row r="23" spans="1:41">
      <c r="A23" s="5" t="s">
        <v>196</v>
      </c>
      <c r="B23" s="12">
        <v>1404.5909999999999</v>
      </c>
      <c r="C23" s="12">
        <v>13.478999999999999</v>
      </c>
      <c r="D23" s="12">
        <v>0.82499999999999996</v>
      </c>
      <c r="E23" s="12">
        <v>31.042000000000002</v>
      </c>
      <c r="F23" s="12">
        <v>-386.36200000000002</v>
      </c>
      <c r="G23" s="12">
        <v>-452.26400000000001</v>
      </c>
      <c r="H23" s="12">
        <v>-50.801000000000002</v>
      </c>
      <c r="I23" s="12">
        <v>-14.574999999999999</v>
      </c>
      <c r="J23" s="12">
        <v>-19.475000000000001</v>
      </c>
      <c r="K23" s="17">
        <v>526.4599999999997</v>
      </c>
      <c r="L23" s="18">
        <v>0.36670931916443811</v>
      </c>
      <c r="M23" s="12">
        <v>-304.05200000000002</v>
      </c>
      <c r="N23" s="12">
        <v>-7.0999999999999994E-2</v>
      </c>
      <c r="O23" s="17">
        <v>222.33699999999999</v>
      </c>
      <c r="P23" s="18">
        <v>0.15487036032189286</v>
      </c>
      <c r="T23" s="47" t="s">
        <v>178</v>
      </c>
      <c r="U23" s="34" t="s">
        <v>119</v>
      </c>
      <c r="V23" s="53" t="s">
        <v>32</v>
      </c>
      <c r="W23" s="97">
        <v>18</v>
      </c>
      <c r="X23" s="58">
        <v>16</v>
      </c>
      <c r="Y23" s="28" t="s">
        <v>231</v>
      </c>
      <c r="Z23" s="85">
        <v>1178.0740000000001</v>
      </c>
      <c r="AA23" s="23">
        <v>0.42199999999999999</v>
      </c>
      <c r="AB23" s="23">
        <v>0</v>
      </c>
      <c r="AC23" s="23">
        <v>83.444000000000003</v>
      </c>
      <c r="AD23" s="23">
        <v>-371.80200000000002</v>
      </c>
      <c r="AE23" s="23">
        <v>-440.25099999999998</v>
      </c>
      <c r="AF23" s="23">
        <v>-56.485999999999997</v>
      </c>
      <c r="AG23" s="23">
        <v>-40.838999999999999</v>
      </c>
      <c r="AH23" s="23">
        <v>-5.3559999999999999</v>
      </c>
      <c r="AI23" s="26">
        <v>347.20600000000007</v>
      </c>
      <c r="AJ23" s="81">
        <v>0.27522873236846407</v>
      </c>
      <c r="AK23" s="23">
        <v>-205.16800000000001</v>
      </c>
      <c r="AL23" s="26">
        <v>142.03800000000001</v>
      </c>
      <c r="AM23" s="80">
        <v>0.11259292376327568</v>
      </c>
      <c r="AN23" s="26">
        <v>175.38900000000001</v>
      </c>
      <c r="AO23" s="80">
        <v>0.1426993013479177</v>
      </c>
    </row>
    <row r="24" spans="1:41">
      <c r="A24" s="5" t="s">
        <v>209</v>
      </c>
      <c r="B24" s="12">
        <v>453.86399999999998</v>
      </c>
      <c r="C24" s="12">
        <v>-3.2</v>
      </c>
      <c r="D24" s="12">
        <v>0</v>
      </c>
      <c r="E24" s="12">
        <v>17.568999999999999</v>
      </c>
      <c r="F24" s="12">
        <v>-99.659000000000006</v>
      </c>
      <c r="G24" s="12">
        <v>-159.56399999999999</v>
      </c>
      <c r="H24" s="12">
        <v>-20.943000000000001</v>
      </c>
      <c r="I24" s="12">
        <v>-4.0359999999999996</v>
      </c>
      <c r="J24" s="12">
        <v>-1.175</v>
      </c>
      <c r="K24" s="17">
        <v>182.85599999999999</v>
      </c>
      <c r="L24" s="18">
        <v>0.38787271998353956</v>
      </c>
      <c r="M24" s="12">
        <v>-102.488</v>
      </c>
      <c r="N24" s="12">
        <v>-2.5000000000000001E-2</v>
      </c>
      <c r="O24" s="17">
        <v>80.343000000000004</v>
      </c>
      <c r="P24" s="18">
        <v>0.1704229445117334</v>
      </c>
      <c r="R24" s="12"/>
      <c r="S24" s="12"/>
      <c r="T24" s="47" t="s">
        <v>94</v>
      </c>
      <c r="U24" s="34" t="s">
        <v>117</v>
      </c>
      <c r="V24" s="53" t="s">
        <v>32</v>
      </c>
      <c r="W24" s="97">
        <v>19</v>
      </c>
      <c r="X24" s="58">
        <v>32</v>
      </c>
      <c r="Y24" s="28" t="s">
        <v>131</v>
      </c>
      <c r="Z24" s="85">
        <v>665.55499999999995</v>
      </c>
      <c r="AA24" s="23">
        <v>-3.081</v>
      </c>
      <c r="AB24" s="23">
        <v>2.68</v>
      </c>
      <c r="AC24" s="23">
        <v>153.422</v>
      </c>
      <c r="AD24" s="23">
        <v>-308.60599999999999</v>
      </c>
      <c r="AE24" s="23">
        <v>-242.501</v>
      </c>
      <c r="AF24" s="23">
        <v>-23.77</v>
      </c>
      <c r="AG24" s="23">
        <v>-10.432</v>
      </c>
      <c r="AH24" s="23">
        <v>-12.398</v>
      </c>
      <c r="AI24" s="26">
        <v>220.86899999999994</v>
      </c>
      <c r="AJ24" s="81">
        <v>0.26968889236205651</v>
      </c>
      <c r="AK24" s="23">
        <v>-135.172</v>
      </c>
      <c r="AL24" s="26">
        <v>85.567000000000107</v>
      </c>
      <c r="AM24" s="80">
        <v>0.10448034560189128</v>
      </c>
      <c r="AN24" s="26">
        <v>10.582999999999901</v>
      </c>
      <c r="AO24" s="80">
        <v>1.9242902781792977E-2</v>
      </c>
    </row>
    <row r="25" spans="1:41">
      <c r="A25" s="5" t="s">
        <v>208</v>
      </c>
      <c r="B25" s="12">
        <v>532.13</v>
      </c>
      <c r="C25" s="12">
        <v>-4.657</v>
      </c>
      <c r="D25" s="12">
        <v>0.63400000000000001</v>
      </c>
      <c r="E25" s="12">
        <v>4.274</v>
      </c>
      <c r="F25" s="12">
        <v>-90.745999999999995</v>
      </c>
      <c r="G25" s="12">
        <v>-178.79499999999999</v>
      </c>
      <c r="H25" s="12">
        <v>-29.370999999999999</v>
      </c>
      <c r="I25" s="12">
        <v>-1.208</v>
      </c>
      <c r="J25" s="12">
        <v>-7.25</v>
      </c>
      <c r="K25" s="17">
        <v>225.01100000000002</v>
      </c>
      <c r="L25" s="18">
        <v>0.41948046621576279</v>
      </c>
      <c r="M25" s="12">
        <v>-134.74199999999999</v>
      </c>
      <c r="N25" s="12">
        <v>-1.5</v>
      </c>
      <c r="O25" s="17">
        <v>88.769000000000005</v>
      </c>
      <c r="P25" s="18">
        <v>0.16548907166986079</v>
      </c>
      <c r="T25" s="47" t="s">
        <v>71</v>
      </c>
      <c r="U25" s="34" t="s">
        <v>120</v>
      </c>
      <c r="V25" s="53" t="s">
        <v>32</v>
      </c>
      <c r="W25" s="97">
        <v>20</v>
      </c>
      <c r="X25" s="58">
        <v>14</v>
      </c>
      <c r="Y25" s="28" t="s">
        <v>168</v>
      </c>
      <c r="Z25" s="85">
        <v>515.59299999999996</v>
      </c>
      <c r="AA25" s="23">
        <v>-5.2629999999999999</v>
      </c>
      <c r="AB25" s="23">
        <v>8.1000000000000003E-2</v>
      </c>
      <c r="AC25" s="23">
        <v>1.52</v>
      </c>
      <c r="AD25" s="23">
        <v>-180.303</v>
      </c>
      <c r="AE25" s="23">
        <v>-152.566</v>
      </c>
      <c r="AF25" s="23">
        <v>-23.439</v>
      </c>
      <c r="AG25" s="23">
        <v>-14.273999999999999</v>
      </c>
      <c r="AH25" s="23">
        <v>-5.5339999999999998</v>
      </c>
      <c r="AI25" s="26">
        <v>135.815</v>
      </c>
      <c r="AJ25" s="81">
        <v>0.26264085412666094</v>
      </c>
      <c r="AK25" s="23">
        <v>-82.820999999999998</v>
      </c>
      <c r="AL25" s="26">
        <v>52.994000000000099</v>
      </c>
      <c r="AM25" s="80">
        <v>0.10248050232734451</v>
      </c>
      <c r="AN25" s="26">
        <v>76.855999999999796</v>
      </c>
      <c r="AO25" s="79">
        <v>0.16325039402191185</v>
      </c>
    </row>
    <row r="26" spans="1:41">
      <c r="A26" s="5" t="s">
        <v>217</v>
      </c>
      <c r="B26" s="12">
        <v>1219.741</v>
      </c>
      <c r="C26" s="12">
        <v>11.683999999999999</v>
      </c>
      <c r="D26" s="12">
        <v>2.6749999999999998</v>
      </c>
      <c r="E26" s="12">
        <v>111.16200000000001</v>
      </c>
      <c r="F26" s="12">
        <v>-327.94400000000002</v>
      </c>
      <c r="G26" s="12">
        <v>-459.39699999999999</v>
      </c>
      <c r="H26" s="12">
        <v>-43.110999999999997</v>
      </c>
      <c r="I26" s="12">
        <v>-13.673999999999999</v>
      </c>
      <c r="J26" s="12">
        <v>-6.8170000000000002</v>
      </c>
      <c r="K26" s="17">
        <v>494.31900000000007</v>
      </c>
      <c r="L26" s="18">
        <v>0.37141624896780612</v>
      </c>
      <c r="M26" s="12">
        <v>-262.43</v>
      </c>
      <c r="N26" s="12">
        <v>0</v>
      </c>
      <c r="O26" s="17">
        <v>231.88900000000001</v>
      </c>
      <c r="P26" s="18">
        <v>0.17423433563527921</v>
      </c>
      <c r="T26" s="47" t="s">
        <v>172</v>
      </c>
      <c r="U26" s="34" t="s">
        <v>120</v>
      </c>
      <c r="V26" s="53" t="s">
        <v>32</v>
      </c>
      <c r="W26" s="97">
        <v>21</v>
      </c>
      <c r="X26" s="58">
        <v>21</v>
      </c>
      <c r="Y26" s="28" t="s">
        <v>141</v>
      </c>
      <c r="Z26" s="85">
        <v>202.41200000000001</v>
      </c>
      <c r="AA26" s="23">
        <v>-7.9829999999999997</v>
      </c>
      <c r="AB26" s="23">
        <v>0</v>
      </c>
      <c r="AC26" s="23">
        <v>8.0730000000000004</v>
      </c>
      <c r="AD26" s="23">
        <v>-63.064</v>
      </c>
      <c r="AE26" s="23">
        <v>-90.212999999999994</v>
      </c>
      <c r="AF26" s="23">
        <v>-2.7240000000000002</v>
      </c>
      <c r="AG26" s="23">
        <v>-5.532</v>
      </c>
      <c r="AH26" s="23">
        <v>-0.84900000000000098</v>
      </c>
      <c r="AI26" s="26">
        <v>40.120000000000019</v>
      </c>
      <c r="AJ26" s="81">
        <v>0.19060740670356566</v>
      </c>
      <c r="AK26" s="23">
        <v>-18.806000000000001</v>
      </c>
      <c r="AL26" s="26">
        <v>21.314</v>
      </c>
      <c r="AM26" s="80">
        <v>0.10126137254436182</v>
      </c>
      <c r="AN26" s="26">
        <v>41.459000000000103</v>
      </c>
      <c r="AO26" s="80">
        <v>0.10941273029085091</v>
      </c>
    </row>
    <row r="27" spans="1:41">
      <c r="A27" s="5" t="s">
        <v>216</v>
      </c>
      <c r="B27" s="12">
        <v>597.13800000000003</v>
      </c>
      <c r="C27" s="12">
        <v>-6.9889999999999999</v>
      </c>
      <c r="D27" s="12">
        <v>0</v>
      </c>
      <c r="E27" s="12">
        <v>18.545999999999999</v>
      </c>
      <c r="F27" s="12">
        <v>-100.28</v>
      </c>
      <c r="G27" s="12">
        <v>-236.404</v>
      </c>
      <c r="H27" s="12">
        <v>-24.911000000000001</v>
      </c>
      <c r="I27" s="12">
        <v>-3.2589999999999999</v>
      </c>
      <c r="J27" s="12">
        <v>-1.2929999999999999</v>
      </c>
      <c r="K27" s="17">
        <v>242.54800000000009</v>
      </c>
      <c r="L27" s="18">
        <v>0.39394884388744883</v>
      </c>
      <c r="M27" s="12">
        <v>-116.97</v>
      </c>
      <c r="N27" s="12">
        <v>0</v>
      </c>
      <c r="O27" s="17">
        <v>125.578</v>
      </c>
      <c r="P27" s="18">
        <v>0.20396502101727507</v>
      </c>
      <c r="T27" s="47" t="s">
        <v>93</v>
      </c>
      <c r="U27" s="34" t="s">
        <v>117</v>
      </c>
      <c r="V27" s="53" t="s">
        <v>32</v>
      </c>
      <c r="W27" s="97">
        <v>22</v>
      </c>
      <c r="X27" s="58">
        <v>13</v>
      </c>
      <c r="Y27" s="28" t="s">
        <v>128</v>
      </c>
      <c r="Z27" s="85">
        <v>972.26900000000001</v>
      </c>
      <c r="AA27" s="23">
        <v>8.3019999999999996</v>
      </c>
      <c r="AB27" s="23">
        <v>1.8380000000000001</v>
      </c>
      <c r="AC27" s="23">
        <v>121.649</v>
      </c>
      <c r="AD27" s="23">
        <v>-440.22699999999998</v>
      </c>
      <c r="AE27" s="23">
        <v>-337.37700000000001</v>
      </c>
      <c r="AF27" s="23">
        <v>-53.835000000000001</v>
      </c>
      <c r="AG27" s="23">
        <v>4.8570000000000002</v>
      </c>
      <c r="AH27" s="23">
        <v>-13.375</v>
      </c>
      <c r="AI27" s="26">
        <v>264.10100000000006</v>
      </c>
      <c r="AJ27" s="81">
        <v>0.24142668828925024</v>
      </c>
      <c r="AK27" s="23">
        <v>-170.90899999999999</v>
      </c>
      <c r="AL27" s="26">
        <v>93.139000000000195</v>
      </c>
      <c r="AM27" s="80">
        <v>8.5142579242685631E-2</v>
      </c>
      <c r="AN27" s="26">
        <v>172.22</v>
      </c>
      <c r="AO27" s="79">
        <v>0.16533130581203573</v>
      </c>
    </row>
    <row r="28" spans="1:41">
      <c r="A28" s="5" t="s">
        <v>215</v>
      </c>
      <c r="B28" s="12">
        <v>806.18499999999995</v>
      </c>
      <c r="C28" s="12">
        <v>-38.734999999999999</v>
      </c>
      <c r="D28" s="12">
        <v>0</v>
      </c>
      <c r="E28" s="12">
        <v>6.86</v>
      </c>
      <c r="F28" s="12">
        <v>-249.33600000000001</v>
      </c>
      <c r="G28" s="12">
        <v>-243.85</v>
      </c>
      <c r="H28" s="12">
        <v>-22.443999999999999</v>
      </c>
      <c r="I28" s="12">
        <v>-4.944</v>
      </c>
      <c r="J28" s="12">
        <v>-6.69</v>
      </c>
      <c r="K28" s="17">
        <v>247.04599999999991</v>
      </c>
      <c r="L28" s="18">
        <v>0.30385280027550743</v>
      </c>
      <c r="M28" s="12">
        <v>-118.69199999999999</v>
      </c>
      <c r="N28" s="12">
        <v>0</v>
      </c>
      <c r="O28" s="17">
        <v>128.35400000000001</v>
      </c>
      <c r="P28" s="18">
        <v>0.15786826067437845</v>
      </c>
      <c r="R28" s="12"/>
      <c r="S28" s="12"/>
      <c r="T28" s="47" t="s">
        <v>68</v>
      </c>
      <c r="U28" s="34" t="s">
        <v>120</v>
      </c>
      <c r="V28" s="53" t="s">
        <v>32</v>
      </c>
      <c r="W28" s="97">
        <v>23</v>
      </c>
      <c r="X28" s="58">
        <v>4</v>
      </c>
      <c r="Y28" s="28" t="s">
        <v>150</v>
      </c>
      <c r="Z28" s="85">
        <v>557.85599999999999</v>
      </c>
      <c r="AA28" s="23">
        <v>-21.762</v>
      </c>
      <c r="AB28" s="23">
        <v>0</v>
      </c>
      <c r="AC28" s="23">
        <v>5.4619999999999997</v>
      </c>
      <c r="AD28" s="23">
        <v>-130.97200000000001</v>
      </c>
      <c r="AE28" s="23">
        <v>-216.22399999999999</v>
      </c>
      <c r="AF28" s="23">
        <v>-53.121000000000002</v>
      </c>
      <c r="AG28" s="23">
        <v>-5.202</v>
      </c>
      <c r="AH28" s="23">
        <v>-1.387</v>
      </c>
      <c r="AI28" s="26">
        <v>134.65000000000006</v>
      </c>
      <c r="AJ28" s="81">
        <v>0.2390301747858227</v>
      </c>
      <c r="AK28" s="23">
        <v>-86.882000000000005</v>
      </c>
      <c r="AL28" s="26">
        <v>47.7680000000001</v>
      </c>
      <c r="AM28" s="80">
        <v>8.4797574371846984E-2</v>
      </c>
      <c r="AN28" s="26">
        <v>199.64</v>
      </c>
      <c r="AO28" s="79">
        <v>0.29667804992584534</v>
      </c>
    </row>
    <row r="29" spans="1:41">
      <c r="A29" s="5" t="s">
        <v>212</v>
      </c>
      <c r="B29" s="12">
        <v>515.59299999999996</v>
      </c>
      <c r="C29" s="12">
        <v>-5.2629999999999999</v>
      </c>
      <c r="D29" s="12">
        <v>8.1000000000000003E-2</v>
      </c>
      <c r="E29" s="12">
        <v>1.52</v>
      </c>
      <c r="F29" s="12">
        <v>-180.303</v>
      </c>
      <c r="G29" s="12">
        <v>-152.566</v>
      </c>
      <c r="H29" s="12">
        <v>-23.439</v>
      </c>
      <c r="I29" s="12">
        <v>-14.273999999999999</v>
      </c>
      <c r="J29" s="12">
        <v>-5.5339999999999998</v>
      </c>
      <c r="K29" s="17">
        <v>135.815</v>
      </c>
      <c r="L29" s="18">
        <v>0.26264085412666094</v>
      </c>
      <c r="M29" s="12">
        <v>-82.820999999999998</v>
      </c>
      <c r="N29" s="12">
        <v>0</v>
      </c>
      <c r="O29" s="17">
        <v>52.994000000000099</v>
      </c>
      <c r="P29" s="18">
        <v>0.10248050232734451</v>
      </c>
      <c r="S29" s="5">
        <v>1</v>
      </c>
      <c r="T29" s="47" t="s">
        <v>224</v>
      </c>
      <c r="U29" s="34" t="s">
        <v>120</v>
      </c>
      <c r="V29" s="53" t="s">
        <v>32</v>
      </c>
      <c r="W29" s="97">
        <v>24</v>
      </c>
      <c r="X29" s="58">
        <v>8</v>
      </c>
      <c r="Y29" s="28" t="s">
        <v>149</v>
      </c>
      <c r="Z29" s="85">
        <v>855.22699999999998</v>
      </c>
      <c r="AA29" s="23">
        <v>-9.4510000000000005</v>
      </c>
      <c r="AB29" s="23">
        <v>1.8160000000000001</v>
      </c>
      <c r="AC29" s="23">
        <v>113.15600000000001</v>
      </c>
      <c r="AD29" s="23">
        <v>-260.95400000000001</v>
      </c>
      <c r="AE29" s="23">
        <v>-376.36099999999999</v>
      </c>
      <c r="AF29" s="23">
        <v>-38.415999999999997</v>
      </c>
      <c r="AG29" s="23">
        <v>-22.373999999999999</v>
      </c>
      <c r="AH29" s="23">
        <v>-12.958</v>
      </c>
      <c r="AI29" s="26">
        <v>249.68500000000009</v>
      </c>
      <c r="AJ29" s="81">
        <v>0.25783703348778331</v>
      </c>
      <c r="AK29" s="23">
        <v>-178.351</v>
      </c>
      <c r="AL29" s="26">
        <v>71.333999999999804</v>
      </c>
      <c r="AM29" s="80">
        <v>7.3663003171265715E-2</v>
      </c>
      <c r="AN29" s="26">
        <v>180.46199999999999</v>
      </c>
      <c r="AO29" s="79">
        <v>0.18749123384820296</v>
      </c>
    </row>
    <row r="30" spans="1:41">
      <c r="A30" s="5" t="s">
        <v>206</v>
      </c>
      <c r="B30" s="12">
        <v>849.75099999999998</v>
      </c>
      <c r="C30" s="12">
        <v>0.82199999999999995</v>
      </c>
      <c r="D30" s="12">
        <v>0</v>
      </c>
      <c r="E30" s="12">
        <v>65.046999999999997</v>
      </c>
      <c r="F30" s="12">
        <v>-216.86799999999999</v>
      </c>
      <c r="G30" s="12">
        <v>-321.96199999999999</v>
      </c>
      <c r="H30" s="12">
        <v>-37.343000000000004</v>
      </c>
      <c r="I30" s="12">
        <v>-5.0149999999999997</v>
      </c>
      <c r="J30" s="12">
        <v>-8.6449999999999996</v>
      </c>
      <c r="K30" s="17">
        <v>325.78699999999998</v>
      </c>
      <c r="L30" s="18">
        <v>0.35612998716656569</v>
      </c>
      <c r="M30" s="12">
        <v>-155.898</v>
      </c>
      <c r="N30" s="12">
        <v>0</v>
      </c>
      <c r="O30" s="17">
        <v>169.88900000000001</v>
      </c>
      <c r="P30" s="18">
        <v>0.18571203697428285</v>
      </c>
      <c r="T30" s="47" t="s">
        <v>176</v>
      </c>
      <c r="U30" s="34" t="s">
        <v>119</v>
      </c>
      <c r="V30" s="53" t="s">
        <v>32</v>
      </c>
      <c r="W30" s="97">
        <v>25</v>
      </c>
      <c r="X30" s="58">
        <v>27</v>
      </c>
      <c r="Y30" s="28" t="s">
        <v>226</v>
      </c>
      <c r="Z30" s="85">
        <v>1246.9000000000001</v>
      </c>
      <c r="AA30" s="23">
        <v>-5.5490000000000004</v>
      </c>
      <c r="AB30" s="23">
        <v>0.77</v>
      </c>
      <c r="AC30" s="23">
        <v>17.831</v>
      </c>
      <c r="AD30" s="23">
        <v>-347.29300000000001</v>
      </c>
      <c r="AE30" s="23">
        <v>-468.15</v>
      </c>
      <c r="AF30" s="23">
        <v>-90.521000000000001</v>
      </c>
      <c r="AG30" s="23">
        <v>-21.196000000000002</v>
      </c>
      <c r="AH30" s="23">
        <v>-11.673999999999999</v>
      </c>
      <c r="AI30" s="26">
        <v>321.11799999999999</v>
      </c>
      <c r="AJ30" s="81">
        <v>0.25390221319790535</v>
      </c>
      <c r="AK30" s="23">
        <v>-229.30199999999999</v>
      </c>
      <c r="AL30" s="26">
        <v>91.782999999999802</v>
      </c>
      <c r="AM30" s="80">
        <v>7.2571163354104393E-2</v>
      </c>
      <c r="AN30" s="26">
        <v>147.232</v>
      </c>
      <c r="AO30" s="80">
        <v>9.6989243911822204E-2</v>
      </c>
    </row>
    <row r="31" spans="1:41">
      <c r="A31" s="5" t="s">
        <v>199</v>
      </c>
      <c r="B31" s="12">
        <v>202.41200000000001</v>
      </c>
      <c r="C31" s="12">
        <v>-7.9829999999999997</v>
      </c>
      <c r="D31" s="12">
        <v>0</v>
      </c>
      <c r="E31" s="12">
        <v>8.0730000000000004</v>
      </c>
      <c r="F31" s="12">
        <v>-63.064</v>
      </c>
      <c r="G31" s="12">
        <v>-90.212999999999994</v>
      </c>
      <c r="H31" s="12">
        <v>-2.7240000000000002</v>
      </c>
      <c r="I31" s="12">
        <v>-5.532</v>
      </c>
      <c r="J31" s="12">
        <v>-0.84900000000000098</v>
      </c>
      <c r="K31" s="17">
        <v>40.120000000000019</v>
      </c>
      <c r="L31" s="18">
        <v>0.19060740670356566</v>
      </c>
      <c r="M31" s="12">
        <v>-18.806000000000001</v>
      </c>
      <c r="N31" s="12">
        <v>0</v>
      </c>
      <c r="O31" s="17">
        <v>21.314</v>
      </c>
      <c r="P31" s="18">
        <v>0.10126137254436182</v>
      </c>
      <c r="T31" s="47" t="s">
        <v>81</v>
      </c>
      <c r="U31" s="34" t="s">
        <v>117</v>
      </c>
      <c r="V31" s="53" t="s">
        <v>32</v>
      </c>
      <c r="W31" s="97">
        <v>26</v>
      </c>
      <c r="X31" s="58">
        <v>22</v>
      </c>
      <c r="Y31" s="28" t="s">
        <v>122</v>
      </c>
      <c r="Z31" s="85">
        <v>3103.8609999999999</v>
      </c>
      <c r="AA31" s="23">
        <v>24.239000000000001</v>
      </c>
      <c r="AB31" s="23">
        <v>20.324999999999999</v>
      </c>
      <c r="AC31" s="23">
        <v>905.23</v>
      </c>
      <c r="AD31" s="23">
        <v>-1459.0309999999999</v>
      </c>
      <c r="AE31" s="23">
        <v>-1264.2</v>
      </c>
      <c r="AF31" s="23">
        <v>-146.21700000000001</v>
      </c>
      <c r="AG31" s="23">
        <v>-244.751</v>
      </c>
      <c r="AH31" s="23">
        <v>-35.819000000000003</v>
      </c>
      <c r="AI31" s="26">
        <v>903.63699999999972</v>
      </c>
      <c r="AJ31" s="81">
        <v>0.22539697901594147</v>
      </c>
      <c r="AK31" s="23">
        <v>-616.82100000000003</v>
      </c>
      <c r="AL31" s="26">
        <v>285.98499999999899</v>
      </c>
      <c r="AM31" s="80">
        <v>7.1334125366572868E-2</v>
      </c>
      <c r="AN31" s="26">
        <v>387.00999999999902</v>
      </c>
      <c r="AO31" s="80">
        <v>0.10936832803320388</v>
      </c>
    </row>
    <row r="32" spans="1:41">
      <c r="A32" s="5" t="s">
        <v>195</v>
      </c>
      <c r="B32" s="12">
        <v>761.654</v>
      </c>
      <c r="C32" s="12">
        <v>3.4580000000000002</v>
      </c>
      <c r="D32" s="12">
        <v>0</v>
      </c>
      <c r="E32" s="12">
        <v>12.693</v>
      </c>
      <c r="F32" s="12">
        <v>-213.941</v>
      </c>
      <c r="G32" s="12">
        <v>-221.65</v>
      </c>
      <c r="H32" s="12">
        <v>-21.645</v>
      </c>
      <c r="I32" s="12">
        <v>-7.9729999999999999</v>
      </c>
      <c r="J32" s="12">
        <v>-2.7639999999999998</v>
      </c>
      <c r="K32" s="17">
        <v>309.83199999999994</v>
      </c>
      <c r="L32" s="18">
        <v>0.40012035947708191</v>
      </c>
      <c r="M32" s="12">
        <v>-129.232</v>
      </c>
      <c r="N32" s="12">
        <v>0</v>
      </c>
      <c r="O32" s="17">
        <v>180.6</v>
      </c>
      <c r="P32" s="18">
        <v>0.23322877211379395</v>
      </c>
      <c r="S32" s="5">
        <v>1</v>
      </c>
      <c r="T32" s="47" t="s">
        <v>179</v>
      </c>
      <c r="U32" s="34" t="s">
        <v>119</v>
      </c>
      <c r="V32" s="53" t="s">
        <v>32</v>
      </c>
      <c r="W32" s="97">
        <v>27</v>
      </c>
      <c r="X32" s="58">
        <v>28</v>
      </c>
      <c r="Y32" s="28" t="s">
        <v>136</v>
      </c>
      <c r="Z32" s="85">
        <v>1252.713</v>
      </c>
      <c r="AA32" s="23">
        <v>19.475000000000001</v>
      </c>
      <c r="AB32" s="23">
        <v>2.4E-2</v>
      </c>
      <c r="AC32" s="23">
        <v>273.86900000000003</v>
      </c>
      <c r="AD32" s="23">
        <v>-433.452</v>
      </c>
      <c r="AE32" s="23">
        <v>-526.99099999999999</v>
      </c>
      <c r="AF32" s="23">
        <v>-68.994</v>
      </c>
      <c r="AG32" s="23">
        <v>-105.28</v>
      </c>
      <c r="AH32" s="23">
        <v>-8.8930000000000007</v>
      </c>
      <c r="AI32" s="26">
        <v>402.47099999999966</v>
      </c>
      <c r="AJ32" s="81">
        <v>0.26364191376552304</v>
      </c>
      <c r="AK32" s="23">
        <v>-303.62099999999998</v>
      </c>
      <c r="AL32" s="26">
        <v>98.189000000000206</v>
      </c>
      <c r="AM32" s="80">
        <v>6.431950592893157E-2</v>
      </c>
      <c r="AN32" s="26">
        <v>125.212</v>
      </c>
      <c r="AO32" s="80">
        <v>8.6270105656971394E-2</v>
      </c>
    </row>
    <row r="33" spans="1:41">
      <c r="A33" s="5" t="s">
        <v>194</v>
      </c>
      <c r="B33" s="12">
        <v>569.90599999999995</v>
      </c>
      <c r="C33" s="12">
        <v>-1.1859999999999999</v>
      </c>
      <c r="D33" s="12">
        <v>0</v>
      </c>
      <c r="E33" s="12">
        <v>1.5609999999999999</v>
      </c>
      <c r="F33" s="12">
        <v>-116.621</v>
      </c>
      <c r="G33" s="12">
        <v>-240.10599999999999</v>
      </c>
      <c r="H33" s="12">
        <v>-28.111000000000001</v>
      </c>
      <c r="I33" s="12">
        <v>-5.0389999999999997</v>
      </c>
      <c r="J33" s="12">
        <v>-2.7029999999999998</v>
      </c>
      <c r="K33" s="17">
        <v>177.70099999999999</v>
      </c>
      <c r="L33" s="18">
        <v>0.31095583821987971</v>
      </c>
      <c r="M33" s="12">
        <v>-85.863</v>
      </c>
      <c r="N33" s="12">
        <v>0</v>
      </c>
      <c r="O33" s="17">
        <v>91.838000000000207</v>
      </c>
      <c r="P33" s="18">
        <v>0.1607056925421769</v>
      </c>
      <c r="T33" s="47" t="s">
        <v>180</v>
      </c>
      <c r="U33" s="34" t="s">
        <v>119</v>
      </c>
      <c r="V33" s="53" t="s">
        <v>32</v>
      </c>
      <c r="W33" s="97">
        <v>28</v>
      </c>
      <c r="X33" s="58">
        <v>19</v>
      </c>
      <c r="Y33" s="28" t="s">
        <v>140</v>
      </c>
      <c r="Z33" s="85">
        <v>1896.895</v>
      </c>
      <c r="AA33" s="23">
        <v>-21.725999999999999</v>
      </c>
      <c r="AB33" s="23">
        <v>1.2270000000000001</v>
      </c>
      <c r="AC33" s="23">
        <v>134.71700000000001</v>
      </c>
      <c r="AD33" s="23">
        <v>-655.56200000000001</v>
      </c>
      <c r="AE33" s="23">
        <v>-713.31299999999999</v>
      </c>
      <c r="AF33" s="23">
        <v>-105.863</v>
      </c>
      <c r="AG33" s="23">
        <v>-75.022999999999996</v>
      </c>
      <c r="AH33" s="23">
        <v>-21.332999999999998</v>
      </c>
      <c r="AI33" s="26">
        <v>440.01900000000001</v>
      </c>
      <c r="AJ33" s="81">
        <v>0.21658613947938876</v>
      </c>
      <c r="AK33" s="23">
        <v>-390.57100000000003</v>
      </c>
      <c r="AL33" s="26">
        <v>49.342999999999599</v>
      </c>
      <c r="AM33" s="80">
        <v>2.428761003577435E-2</v>
      </c>
      <c r="AN33" s="26">
        <v>256.32799999999997</v>
      </c>
      <c r="AO33" s="80">
        <v>0.12223009555127236</v>
      </c>
    </row>
    <row r="34" spans="1:41">
      <c r="A34" s="5" t="s">
        <v>239</v>
      </c>
      <c r="B34" s="12">
        <v>1053.049</v>
      </c>
      <c r="C34" s="12">
        <v>-12.907999999999999</v>
      </c>
      <c r="D34" s="12">
        <v>1.2E-2</v>
      </c>
      <c r="E34" s="12">
        <v>98.605999999999995</v>
      </c>
      <c r="F34" s="12">
        <v>-338.916</v>
      </c>
      <c r="G34" s="12">
        <v>-430.62099999999998</v>
      </c>
      <c r="H34" s="12">
        <v>-50.555</v>
      </c>
      <c r="I34" s="12">
        <v>-19.452999999999999</v>
      </c>
      <c r="J34" s="12">
        <v>-5.8979999999999997</v>
      </c>
      <c r="K34" s="17">
        <v>293.31600000000009</v>
      </c>
      <c r="L34" s="18">
        <v>0.25469085793922669</v>
      </c>
      <c r="M34" s="12">
        <v>-271.05700000000002</v>
      </c>
      <c r="N34" s="12">
        <v>0</v>
      </c>
      <c r="O34" s="17">
        <v>22.259000000000199</v>
      </c>
      <c r="P34" s="18">
        <v>1.9327836895598246E-2</v>
      </c>
      <c r="T34" s="47" t="s">
        <v>228</v>
      </c>
      <c r="U34" s="34" t="s">
        <v>120</v>
      </c>
      <c r="V34" s="53" t="s">
        <v>32</v>
      </c>
      <c r="W34" s="97">
        <v>29</v>
      </c>
      <c r="X34" s="58">
        <v>25</v>
      </c>
      <c r="Y34" s="28" t="s">
        <v>166</v>
      </c>
      <c r="Z34" s="85">
        <v>1053.049</v>
      </c>
      <c r="AA34" s="23">
        <v>-12.907999999999999</v>
      </c>
      <c r="AB34" s="23">
        <v>1.2E-2</v>
      </c>
      <c r="AC34" s="23">
        <v>98.605999999999995</v>
      </c>
      <c r="AD34" s="23">
        <v>-338.916</v>
      </c>
      <c r="AE34" s="23">
        <v>-430.62099999999998</v>
      </c>
      <c r="AF34" s="23">
        <v>-50.555</v>
      </c>
      <c r="AG34" s="23">
        <v>-19.452999999999999</v>
      </c>
      <c r="AH34" s="23">
        <v>-5.8979999999999997</v>
      </c>
      <c r="AI34" s="26">
        <v>293.31600000000009</v>
      </c>
      <c r="AJ34" s="81">
        <v>0.25469085793922669</v>
      </c>
      <c r="AK34" s="23">
        <v>-271.05700000000002</v>
      </c>
      <c r="AL34" s="26">
        <v>22.259000000000199</v>
      </c>
      <c r="AM34" s="80">
        <v>1.9327836895598246E-2</v>
      </c>
      <c r="AN34" s="26">
        <v>127.53400000000001</v>
      </c>
      <c r="AO34" s="80">
        <v>0.10102751255773867</v>
      </c>
    </row>
    <row r="35" spans="1:41">
      <c r="A35" s="5" t="s">
        <v>210</v>
      </c>
      <c r="B35" s="12">
        <v>392.75900000000001</v>
      </c>
      <c r="C35" s="12">
        <v>10.382999999999999</v>
      </c>
      <c r="D35" s="12">
        <v>0</v>
      </c>
      <c r="E35" s="12">
        <v>19.861000000000001</v>
      </c>
      <c r="F35" s="12">
        <v>-36.204999999999998</v>
      </c>
      <c r="G35" s="12">
        <v>-142.28899999999999</v>
      </c>
      <c r="H35" s="12">
        <v>-14.581</v>
      </c>
      <c r="I35" s="12">
        <v>-4.0970000000000004</v>
      </c>
      <c r="J35" s="12">
        <v>-0.48900000000000099</v>
      </c>
      <c r="K35" s="17">
        <v>225.34200000000001</v>
      </c>
      <c r="L35" s="18">
        <v>0.54612476370510399</v>
      </c>
      <c r="M35" s="12">
        <v>-59.707000000000001</v>
      </c>
      <c r="N35" s="12">
        <v>0</v>
      </c>
      <c r="O35" s="17">
        <v>165.63499999999999</v>
      </c>
      <c r="P35" s="18">
        <v>0.40142261645097183</v>
      </c>
      <c r="R35" s="12"/>
      <c r="S35" s="12"/>
      <c r="T35" s="47" t="s">
        <v>65</v>
      </c>
      <c r="U35" s="34" t="s">
        <v>120</v>
      </c>
      <c r="V35" s="53" t="s">
        <v>32</v>
      </c>
      <c r="W35" s="97">
        <v>30</v>
      </c>
      <c r="X35" s="58">
        <v>30</v>
      </c>
      <c r="Y35" s="28" t="s">
        <v>167</v>
      </c>
      <c r="Z35" s="85">
        <v>2336.0610000000001</v>
      </c>
      <c r="AA35" s="23">
        <v>-22.866</v>
      </c>
      <c r="AB35" s="23">
        <v>4.9779999999999998</v>
      </c>
      <c r="AC35" s="23">
        <v>14.243</v>
      </c>
      <c r="AD35" s="23">
        <v>-564.66399999999999</v>
      </c>
      <c r="AE35" s="23">
        <v>-989.81100000000004</v>
      </c>
      <c r="AF35" s="23">
        <v>-92.162000000000006</v>
      </c>
      <c r="AG35" s="23">
        <v>-38.625</v>
      </c>
      <c r="AH35" s="23">
        <v>-21.401</v>
      </c>
      <c r="AI35" s="26">
        <v>625.75300000000016</v>
      </c>
      <c r="AJ35" s="81">
        <v>0.26624343063705808</v>
      </c>
      <c r="AK35" s="23">
        <v>-649.01199999999994</v>
      </c>
      <c r="AL35" s="26">
        <v>-23.258999999999801</v>
      </c>
      <c r="AM35" s="80">
        <v>-9.8961666235515919E-3</v>
      </c>
      <c r="AN35" s="26">
        <v>201.45500000000101</v>
      </c>
      <c r="AO35" s="80">
        <v>6.87544239617814E-2</v>
      </c>
    </row>
    <row r="36" spans="1:41">
      <c r="A36" s="5" t="s">
        <v>202</v>
      </c>
      <c r="B36" s="12">
        <v>669.36500000000001</v>
      </c>
      <c r="C36" s="12">
        <v>-1.2110000000000001</v>
      </c>
      <c r="D36" s="12">
        <v>7.0000000000000007E-2</v>
      </c>
      <c r="E36" s="12">
        <v>51.951000000000001</v>
      </c>
      <c r="F36" s="12">
        <v>-94.070999999999998</v>
      </c>
      <c r="G36" s="12">
        <v>-236.11099999999999</v>
      </c>
      <c r="H36" s="12">
        <v>-68.608000000000004</v>
      </c>
      <c r="I36" s="12">
        <v>-73.570999999999998</v>
      </c>
      <c r="J36" s="12">
        <v>-8.43</v>
      </c>
      <c r="K36" s="17">
        <v>239.38400000000004</v>
      </c>
      <c r="L36" s="18">
        <v>0.331871190989802</v>
      </c>
      <c r="M36" s="12">
        <v>-156.46100000000001</v>
      </c>
      <c r="N36" s="12">
        <v>0</v>
      </c>
      <c r="O36" s="17">
        <v>82.923000000000201</v>
      </c>
      <c r="P36" s="18">
        <v>0.11496071070099678</v>
      </c>
      <c r="R36" s="12"/>
      <c r="S36" s="12"/>
      <c r="T36" s="47" t="s">
        <v>76</v>
      </c>
      <c r="U36" s="34" t="s">
        <v>120</v>
      </c>
      <c r="V36" s="53" t="s">
        <v>32</v>
      </c>
      <c r="W36" s="97">
        <v>31</v>
      </c>
      <c r="X36" s="58">
        <v>23</v>
      </c>
      <c r="Y36" s="28" t="s">
        <v>238</v>
      </c>
      <c r="Z36" s="85">
        <v>835.42200000000003</v>
      </c>
      <c r="AA36" s="23">
        <v>7.6760000000000002</v>
      </c>
      <c r="AB36" s="23">
        <v>2.5910000000000002</v>
      </c>
      <c r="AC36" s="23">
        <v>46.988999999999997</v>
      </c>
      <c r="AD36" s="23">
        <v>-446.85199999999998</v>
      </c>
      <c r="AE36" s="23">
        <v>-280.80099999999999</v>
      </c>
      <c r="AF36" s="23">
        <v>-45.279000000000003</v>
      </c>
      <c r="AG36" s="23">
        <v>-18.515000000000001</v>
      </c>
      <c r="AH36" s="23">
        <v>-14.888999999999999</v>
      </c>
      <c r="AI36" s="26">
        <v>86.342000000000155</v>
      </c>
      <c r="AJ36" s="81">
        <v>9.7847828279566035E-2</v>
      </c>
      <c r="AK36" s="23">
        <v>-142.93299999999999</v>
      </c>
      <c r="AL36" s="26">
        <v>-56.590999999999902</v>
      </c>
      <c r="AM36" s="80">
        <v>-6.4132246764829426E-2</v>
      </c>
      <c r="AN36" s="26">
        <v>106.911</v>
      </c>
      <c r="AO36" s="80">
        <v>0.10309832099141643</v>
      </c>
    </row>
    <row r="37" spans="1:41" ht="13.5" thickBot="1">
      <c r="A37" s="5" t="s">
        <v>197</v>
      </c>
      <c r="B37" s="12">
        <v>2336.0610000000001</v>
      </c>
      <c r="C37" s="12">
        <v>-22.866</v>
      </c>
      <c r="D37" s="12">
        <v>4.9779999999999998</v>
      </c>
      <c r="E37" s="12">
        <v>14.243</v>
      </c>
      <c r="F37" s="12">
        <v>-564.66399999999999</v>
      </c>
      <c r="G37" s="12">
        <v>-989.81100000000004</v>
      </c>
      <c r="H37" s="12">
        <v>-92.162000000000006</v>
      </c>
      <c r="I37" s="12">
        <v>-38.625</v>
      </c>
      <c r="J37" s="12">
        <v>-21.401</v>
      </c>
      <c r="K37" s="17">
        <v>625.75300000000016</v>
      </c>
      <c r="L37" s="18">
        <v>0.26624343063705808</v>
      </c>
      <c r="M37" s="12">
        <v>-649.01199999999994</v>
      </c>
      <c r="N37" s="12">
        <v>0</v>
      </c>
      <c r="O37" s="17">
        <v>-23.258999999999801</v>
      </c>
      <c r="P37" s="18">
        <v>-9.8961666235515919E-3</v>
      </c>
      <c r="R37" s="12"/>
      <c r="S37" s="12"/>
      <c r="T37" s="48" t="s">
        <v>175</v>
      </c>
      <c r="U37" s="35" t="s">
        <v>119</v>
      </c>
      <c r="V37" s="70" t="s">
        <v>32</v>
      </c>
      <c r="W37" s="98">
        <v>32</v>
      </c>
      <c r="X37" s="71">
        <v>29</v>
      </c>
      <c r="Y37" s="28" t="s">
        <v>134</v>
      </c>
      <c r="Z37" s="85">
        <v>212.184</v>
      </c>
      <c r="AA37" s="23">
        <v>-46.536999999999999</v>
      </c>
      <c r="AB37" s="23">
        <v>0</v>
      </c>
      <c r="AC37" s="23">
        <v>3.5870000000000002</v>
      </c>
      <c r="AD37" s="23">
        <v>-29.01</v>
      </c>
      <c r="AE37" s="23">
        <v>-79.353999999999999</v>
      </c>
      <c r="AF37" s="23">
        <v>-12.397</v>
      </c>
      <c r="AG37" s="23">
        <v>-5.39</v>
      </c>
      <c r="AH37" s="23">
        <v>0.151</v>
      </c>
      <c r="AI37" s="26">
        <v>43.233999999999995</v>
      </c>
      <c r="AJ37" s="81">
        <v>0.20036983653966473</v>
      </c>
      <c r="AK37" s="23">
        <v>-99.257999999999996</v>
      </c>
      <c r="AL37" s="26">
        <v>-56.112000000000002</v>
      </c>
      <c r="AM37" s="80">
        <v>-0.26005348262741518</v>
      </c>
      <c r="AN37" s="26">
        <v>21.007000000000101</v>
      </c>
      <c r="AO37" s="80">
        <v>7.0579262658876762E-2</v>
      </c>
    </row>
    <row r="38" spans="1:41" ht="26.25" thickBot="1">
      <c r="B38" s="12"/>
      <c r="C38" s="12"/>
      <c r="D38" s="12"/>
      <c r="E38" s="12"/>
      <c r="F38" s="12"/>
      <c r="G38" s="12"/>
      <c r="H38" s="12"/>
      <c r="I38" s="12"/>
      <c r="J38" s="12"/>
      <c r="K38" s="17"/>
      <c r="L38" s="18"/>
      <c r="M38" s="12"/>
      <c r="N38" s="12"/>
      <c r="O38" s="17"/>
      <c r="P38" s="18"/>
      <c r="R38" s="12"/>
      <c r="S38" s="12"/>
      <c r="T38" s="72"/>
      <c r="U38" s="73"/>
      <c r="V38" s="73"/>
      <c r="W38" s="73"/>
      <c r="X38" s="75"/>
      <c r="Y38" s="99" t="s">
        <v>245</v>
      </c>
      <c r="Z38" s="100">
        <f>SUM(Z23:Z37)</f>
        <v>16884.071</v>
      </c>
      <c r="AA38" s="101"/>
      <c r="AB38" s="101"/>
      <c r="AC38" s="100">
        <f>SUM(AC23:AC37)</f>
        <v>1981.798</v>
      </c>
      <c r="AD38" s="101"/>
      <c r="AE38" s="101"/>
      <c r="AF38" s="101"/>
      <c r="AG38" s="101"/>
      <c r="AH38" s="101"/>
      <c r="AI38" s="100">
        <f>SUM(AI23:AI37)</f>
        <v>4508.3360000000011</v>
      </c>
      <c r="AJ38" s="111">
        <f>AI38/(Z38+AC38)</f>
        <v>0.23896784187359732</v>
      </c>
      <c r="AK38" s="101"/>
      <c r="AL38" s="100">
        <f>SUM(AL23:AL37)</f>
        <v>925.75099999999941</v>
      </c>
      <c r="AM38" s="111">
        <f>+AL38/(Z38+AC38)</f>
        <v>4.9070148849226052E-2</v>
      </c>
      <c r="AN38" s="26"/>
      <c r="AO38" s="80"/>
    </row>
    <row r="39" spans="1:41" ht="13.5" thickBot="1">
      <c r="B39" s="12"/>
      <c r="C39" s="12"/>
      <c r="D39" s="12"/>
      <c r="E39" s="12"/>
      <c r="F39" s="12"/>
      <c r="G39" s="12"/>
      <c r="H39" s="12"/>
      <c r="I39" s="12"/>
      <c r="J39" s="12"/>
      <c r="K39" s="17"/>
      <c r="L39" s="18"/>
      <c r="M39" s="12"/>
      <c r="N39" s="12"/>
      <c r="O39" s="17"/>
      <c r="P39" s="18"/>
      <c r="Y39" s="29" t="s">
        <v>35</v>
      </c>
      <c r="Z39" s="51">
        <v>35859.649999999994</v>
      </c>
      <c r="AA39" s="24">
        <v>-115.36300000000003</v>
      </c>
      <c r="AB39" s="24">
        <v>59.335000000000015</v>
      </c>
      <c r="AC39" s="24">
        <v>3628.6029999999996</v>
      </c>
      <c r="AD39" s="24">
        <v>-11361.637999999997</v>
      </c>
      <c r="AE39" s="24">
        <v>-13286.220000000001</v>
      </c>
      <c r="AF39" s="24">
        <v>-1689.4010000000003</v>
      </c>
      <c r="AG39" s="24">
        <v>-1162.8519999999999</v>
      </c>
      <c r="AH39" s="24">
        <v>-334.74999999999994</v>
      </c>
      <c r="AI39" s="24">
        <v>11597.364000000003</v>
      </c>
      <c r="AJ39" s="50">
        <v>0.29369149351833834</v>
      </c>
      <c r="AK39" s="24">
        <v>-7031.3400000000011</v>
      </c>
      <c r="AL39" s="24">
        <v>4558.3679999999995</v>
      </c>
      <c r="AM39" s="50">
        <v>0.11543605132392157</v>
      </c>
      <c r="AN39" s="24">
        <v>5614.6379999999981</v>
      </c>
      <c r="AO39" s="50">
        <v>0.14656021489018312</v>
      </c>
    </row>
    <row r="40" spans="1:41">
      <c r="AN40" s="77" t="s">
        <v>36</v>
      </c>
    </row>
    <row r="41" spans="1:41">
      <c r="Z41" s="5"/>
      <c r="AJ41" s="5"/>
      <c r="AN41" s="77" t="s">
        <v>36</v>
      </c>
    </row>
    <row r="42" spans="1:41" ht="66" customHeight="1">
      <c r="Z42" s="110" t="s">
        <v>36</v>
      </c>
      <c r="AA42" s="110" t="s">
        <v>36</v>
      </c>
      <c r="AB42" s="110"/>
      <c r="AC42" s="110"/>
      <c r="AD42" s="110"/>
      <c r="AF42" s="76" t="s">
        <v>36</v>
      </c>
      <c r="AI42" s="110" t="s">
        <v>36</v>
      </c>
      <c r="AJ42" s="116" t="s">
        <v>246</v>
      </c>
      <c r="AK42" s="116"/>
      <c r="AL42" s="110" t="s">
        <v>36</v>
      </c>
      <c r="AM42" s="114">
        <f>0.127*(Z38+AC38)</f>
        <v>2395.9653629999998</v>
      </c>
    </row>
    <row r="43" spans="1:41">
      <c r="AK43" s="113"/>
      <c r="AM43" s="112" t="s">
        <v>36</v>
      </c>
    </row>
    <row r="44" spans="1:41">
      <c r="Z44" s="110"/>
      <c r="AC44" s="110"/>
      <c r="AK44" s="113"/>
      <c r="AL44" s="110"/>
      <c r="AM44" s="111"/>
    </row>
    <row r="65528" spans="24:24">
      <c r="X65528" s="60"/>
    </row>
  </sheetData>
  <sortState ref="T5:AO36">
    <sortCondition descending="1" ref="AM5:AM36"/>
  </sortState>
  <mergeCells count="1">
    <mergeCell ref="AJ42:AK42"/>
  </mergeCells>
  <conditionalFormatting sqref="AJ5:AJ21 AJ23:AJ37">
    <cfRule type="cellIs" dxfId="17" priority="83" stopIfTrue="1" operator="lessThan">
      <formula>#REF!</formula>
    </cfRule>
    <cfRule type="cellIs" dxfId="16" priority="84" stopIfTrue="1" operator="greaterThan">
      <formula>#REF!</formula>
    </cfRule>
  </conditionalFormatting>
  <conditionalFormatting sqref="AO5:AO38 AM5:AM37">
    <cfRule type="cellIs" dxfId="15" priority="85" stopIfTrue="1" operator="lessThan">
      <formula>#REF!</formula>
    </cfRule>
    <cfRule type="cellIs" dxfId="14" priority="86" stopIfTrue="1" operator="greaterThan">
      <formula>#REF!</formula>
    </cfRule>
  </conditionalFormatting>
  <conditionalFormatting sqref="AJ22">
    <cfRule type="cellIs" dxfId="13" priority="5" stopIfTrue="1" operator="lessThan">
      <formula>#REF!</formula>
    </cfRule>
    <cfRule type="cellIs" dxfId="12" priority="6" stopIfTrue="1" operator="greaterThan">
      <formula>#REF!</formula>
    </cfRule>
  </conditionalFormatting>
  <conditionalFormatting sqref="AM38">
    <cfRule type="cellIs" dxfId="11" priority="9" stopIfTrue="1" operator="lessThan">
      <formula>#REF!</formula>
    </cfRule>
    <cfRule type="cellIs" dxfId="10" priority="10" stopIfTrue="1" operator="greaterThan">
      <formula>#REF!</formula>
    </cfRule>
  </conditionalFormatting>
  <conditionalFormatting sqref="AJ38">
    <cfRule type="cellIs" dxfId="9" priority="3" stopIfTrue="1" operator="lessThan">
      <formula>#REF!</formula>
    </cfRule>
    <cfRule type="cellIs" dxfId="8" priority="4" stopIfTrue="1" operator="greaterThan">
      <formula>#REF!</formula>
    </cfRule>
  </conditionalFormatting>
  <conditionalFormatting sqref="AM44">
    <cfRule type="cellIs" dxfId="3" priority="1" stopIfTrue="1" operator="lessThan">
      <formula>#REF!</formula>
    </cfRule>
    <cfRule type="cellIs" dxfId="2" priority="2" stopIfTrue="1" operator="greaterThan">
      <formula>#REF!</formula>
    </cfRule>
  </conditionalFormatting>
  <pageMargins left="0.39370078740157483" right="0.39370078740157483" top="0.98425196850393704" bottom="0.98425196850393704" header="0.51181102362204722" footer="0.51181102362204722"/>
  <pageSetup paperSize="8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BASE BTB</vt:lpstr>
      <vt:lpstr>BASE BTC</vt:lpstr>
      <vt:lpstr>'BASE BTB'!Zone_d_impression</vt:lpstr>
      <vt:lpstr>'BASE BTC'!Zone_d_impression</vt:lpstr>
    </vt:vector>
  </TitlesOfParts>
  <Company>PROXISERVE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amanrique</dc:creator>
  <cp:lastModifiedBy>SysAdmin</cp:lastModifiedBy>
  <cp:lastPrinted>2024-01-24T15:41:08Z</cp:lastPrinted>
  <dcterms:created xsi:type="dcterms:W3CDTF">2011-03-22T15:21:51Z</dcterms:created>
  <dcterms:modified xsi:type="dcterms:W3CDTF">2024-01-24T17:13:26Z</dcterms:modified>
</cp:coreProperties>
</file>