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2915" windowHeight="978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4" i="1" l="1"/>
  <c r="P19" i="1" l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18" i="1"/>
  <c r="O16" i="1"/>
  <c r="O14" i="1"/>
  <c r="O12" i="1"/>
  <c r="O10" i="1"/>
  <c r="O8" i="1"/>
  <c r="O6" i="1"/>
  <c r="F19" i="1"/>
  <c r="O19" i="1" s="1"/>
  <c r="F18" i="1"/>
  <c r="F17" i="1"/>
  <c r="O17" i="1" s="1"/>
  <c r="F16" i="1"/>
  <c r="F15" i="1"/>
  <c r="O15" i="1" s="1"/>
  <c r="F14" i="1"/>
  <c r="F13" i="1"/>
  <c r="O13" i="1" s="1"/>
  <c r="F12" i="1"/>
  <c r="F11" i="1"/>
  <c r="O11" i="1" s="1"/>
  <c r="F10" i="1"/>
  <c r="F9" i="1"/>
  <c r="O9" i="1" s="1"/>
  <c r="F8" i="1"/>
  <c r="F7" i="1"/>
  <c r="O7" i="1" s="1"/>
  <c r="F6" i="1"/>
  <c r="F5" i="1"/>
  <c r="O5" i="1" s="1"/>
  <c r="O4" i="1"/>
</calcChain>
</file>

<file path=xl/sharedStrings.xml><?xml version="1.0" encoding="utf-8"?>
<sst xmlns="http://schemas.openxmlformats.org/spreadsheetml/2006/main" count="69" uniqueCount="55">
  <si>
    <t>Nuklid</t>
  </si>
  <si>
    <t>A</t>
  </si>
  <si>
    <t>t</t>
  </si>
  <si>
    <t>K</t>
  </si>
  <si>
    <t>N</t>
  </si>
  <si>
    <t>FWHM</t>
  </si>
  <si>
    <t>Peak 1</t>
  </si>
  <si>
    <t>Peak 2</t>
  </si>
  <si>
    <t>Cobalt_60</t>
  </si>
  <si>
    <t>delta N</t>
  </si>
  <si>
    <t>1,60</t>
  </si>
  <si>
    <t>[Bq]</t>
  </si>
  <si>
    <t>[s]</t>
  </si>
  <si>
    <t>[keV]</t>
  </si>
  <si>
    <t>1,92</t>
  </si>
  <si>
    <t>Cäsium 137</t>
  </si>
  <si>
    <t>1,30</t>
  </si>
  <si>
    <t>Barium 133</t>
  </si>
  <si>
    <t>0,78</t>
  </si>
  <si>
    <t>1,04</t>
  </si>
  <si>
    <t>Peak 3</t>
  </si>
  <si>
    <t>Peak 4</t>
  </si>
  <si>
    <t>1,00</t>
  </si>
  <si>
    <t>Peak 5</t>
  </si>
  <si>
    <t>Peak 6</t>
  </si>
  <si>
    <t>0,77</t>
  </si>
  <si>
    <t>Europium 152</t>
  </si>
  <si>
    <t>1,34</t>
  </si>
  <si>
    <t>1,62</t>
  </si>
  <si>
    <t>1,53</t>
  </si>
  <si>
    <t>Peak 7</t>
  </si>
  <si>
    <t>1,03</t>
  </si>
  <si>
    <t>1,94</t>
  </si>
  <si>
    <t>Americium 241</t>
  </si>
  <si>
    <t>1,69</t>
  </si>
  <si>
    <t>0,83</t>
  </si>
  <si>
    <t>T 1/2</t>
  </si>
  <si>
    <t>[a]</t>
  </si>
  <si>
    <t>e</t>
  </si>
  <si>
    <t>p</t>
  </si>
  <si>
    <t>%</t>
  </si>
  <si>
    <t>E t</t>
  </si>
  <si>
    <t>E p</t>
  </si>
  <si>
    <t>d e</t>
  </si>
  <si>
    <r>
      <t xml:space="preserve"> A_</t>
    </r>
    <r>
      <rPr>
        <sz val="10"/>
        <color theme="1"/>
        <rFont val="Calibri"/>
        <family val="2"/>
        <scheme val="minor"/>
      </rPr>
      <t>0_</t>
    </r>
    <r>
      <rPr>
        <sz val="11"/>
        <color theme="1"/>
        <rFont val="Calibri"/>
        <family val="2"/>
        <scheme val="minor"/>
      </rPr>
      <t>1.11.93</t>
    </r>
  </si>
  <si>
    <t>Barium 134</t>
  </si>
  <si>
    <t>Barium 135</t>
  </si>
  <si>
    <t>Barium 136</t>
  </si>
  <si>
    <t>Barium 137</t>
  </si>
  <si>
    <t>Europium 153</t>
  </si>
  <si>
    <t>Europium 154</t>
  </si>
  <si>
    <t>Europium 155</t>
  </si>
  <si>
    <t>Europium 156</t>
  </si>
  <si>
    <t>Europium 157</t>
  </si>
  <si>
    <t>Europium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</si>
</sst>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#,##0.0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0" fontId="0" fillId="0" borderId="2" xfId="0" applyBorder="1"/>
    <xf numFmtId="0" fontId="0" fillId="0" borderId="3" xfId="0" applyBorder="1"/>
    <xf numFmtId="166" fontId="0" fillId="0" borderId="3" xfId="0" applyNumberFormat="1" applyBorder="1"/>
    <xf numFmtId="0" fontId="0" fillId="0" borderId="4" xfId="0" applyBorder="1"/>
    <xf numFmtId="0" fontId="0" fillId="2" borderId="1" xfId="0" applyFill="1" applyBorder="1"/>
    <xf numFmtId="0" fontId="0" fillId="2" borderId="6" xfId="0" applyFill="1" applyBorder="1"/>
    <xf numFmtId="0" fontId="0" fillId="2" borderId="13" xfId="0" applyFill="1" applyBorder="1"/>
    <xf numFmtId="0" fontId="1" fillId="2" borderId="13" xfId="0" applyFont="1" applyFill="1" applyBorder="1"/>
    <xf numFmtId="0" fontId="1" fillId="2" borderId="15" xfId="0" applyFont="1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14" xfId="0" applyFill="1" applyBorder="1"/>
    <xf numFmtId="0" fontId="0" fillId="2" borderId="16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8" xfId="0" applyFill="1" applyBorder="1"/>
    <xf numFmtId="0" fontId="0" fillId="2" borderId="11" xfId="0" applyFill="1" applyBorder="1"/>
    <xf numFmtId="0" fontId="0" fillId="2" borderId="12" xfId="0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"/>
  <sheetViews>
    <sheetView tabSelected="1" workbookViewId="0">
      <selection activeCell="K38" sqref="K38"/>
    </sheetView>
  </sheetViews>
  <sheetFormatPr baseColWidth="10" defaultRowHeight="15" x14ac:dyDescent="0.25"/>
  <cols>
    <col min="2" max="2" width="16.5703125" customWidth="1"/>
  </cols>
  <sheetData>
    <row r="1" spans="2:16" ht="15.75" thickBot="1" x14ac:dyDescent="0.3"/>
    <row r="2" spans="2:16" x14ac:dyDescent="0.25">
      <c r="B2" s="9" t="s">
        <v>0</v>
      </c>
      <c r="C2" s="10"/>
      <c r="D2" s="11" t="s">
        <v>44</v>
      </c>
      <c r="E2" s="11" t="s">
        <v>36</v>
      </c>
      <c r="F2" s="11" t="s">
        <v>1</v>
      </c>
      <c r="G2" s="11" t="s">
        <v>2</v>
      </c>
      <c r="H2" s="11" t="s">
        <v>42</v>
      </c>
      <c r="I2" s="11" t="s">
        <v>41</v>
      </c>
      <c r="J2" s="11" t="s">
        <v>3</v>
      </c>
      <c r="K2" s="11" t="s">
        <v>4</v>
      </c>
      <c r="L2" s="11" t="s">
        <v>9</v>
      </c>
      <c r="M2" s="11" t="s">
        <v>5</v>
      </c>
      <c r="N2" s="11" t="s">
        <v>39</v>
      </c>
      <c r="O2" s="12" t="s">
        <v>38</v>
      </c>
      <c r="P2" s="13" t="s">
        <v>43</v>
      </c>
    </row>
    <row r="3" spans="2:16" x14ac:dyDescent="0.25">
      <c r="B3" s="14"/>
      <c r="C3" s="15"/>
      <c r="D3" s="16" t="s">
        <v>11</v>
      </c>
      <c r="E3" s="16" t="s">
        <v>37</v>
      </c>
      <c r="F3" s="16" t="s">
        <v>11</v>
      </c>
      <c r="G3" s="16" t="s">
        <v>12</v>
      </c>
      <c r="H3" s="16" t="s">
        <v>13</v>
      </c>
      <c r="I3" s="16" t="s">
        <v>13</v>
      </c>
      <c r="J3" s="16"/>
      <c r="K3" s="16"/>
      <c r="L3" s="16"/>
      <c r="M3" s="16" t="s">
        <v>13</v>
      </c>
      <c r="N3" s="16" t="s">
        <v>40</v>
      </c>
      <c r="O3" s="16"/>
      <c r="P3" s="17"/>
    </row>
    <row r="4" spans="2:16" x14ac:dyDescent="0.25">
      <c r="B4" s="18" t="s">
        <v>8</v>
      </c>
      <c r="C4" s="1" t="s">
        <v>6</v>
      </c>
      <c r="D4" s="1">
        <v>44600</v>
      </c>
      <c r="E4" s="2">
        <v>5.2713999999999999</v>
      </c>
      <c r="F4" s="1">
        <f>D4*(1/2)^(23.142465/E4)</f>
        <v>2126.938764026328</v>
      </c>
      <c r="G4" s="1">
        <v>600</v>
      </c>
      <c r="H4" s="1">
        <v>1172.98</v>
      </c>
      <c r="I4" s="1">
        <v>1173.2370000000001</v>
      </c>
      <c r="J4" s="1">
        <v>6603.83</v>
      </c>
      <c r="K4" s="1">
        <v>4314</v>
      </c>
      <c r="L4" s="1">
        <v>285</v>
      </c>
      <c r="M4" s="1" t="s">
        <v>10</v>
      </c>
      <c r="N4" s="1">
        <v>99.973600000000005</v>
      </c>
      <c r="O4" s="1">
        <f>K4/((N4/100)*F4*G4)</f>
        <v>3.3813379035098276E-3</v>
      </c>
      <c r="P4" s="5">
        <f>SQRT((1/((N4/100)*F4*G4)*L4)^2+(1/((N4/100)*G4*(F4*2)))^2)</f>
        <v>2.233849757863004E-4</v>
      </c>
    </row>
    <row r="5" spans="2:16" x14ac:dyDescent="0.25">
      <c r="B5" s="19"/>
      <c r="C5" s="1" t="s">
        <v>7</v>
      </c>
      <c r="D5" s="1">
        <v>44600</v>
      </c>
      <c r="E5" s="2">
        <v>5.2713999999999999</v>
      </c>
      <c r="F5" s="1">
        <f t="shared" ref="F5:F11" si="0">D5*(1/2)^(23.142465/E5)</f>
        <v>2126.938764026328</v>
      </c>
      <c r="G5" s="1">
        <v>600</v>
      </c>
      <c r="H5" s="1">
        <v>1332.2</v>
      </c>
      <c r="I5" s="1">
        <v>1332.201</v>
      </c>
      <c r="J5" s="1">
        <v>7498.11</v>
      </c>
      <c r="K5" s="1">
        <v>3686</v>
      </c>
      <c r="L5" s="1">
        <v>109</v>
      </c>
      <c r="M5" s="1" t="s">
        <v>14</v>
      </c>
      <c r="N5" s="1">
        <v>99.985600000000005</v>
      </c>
      <c r="O5" s="1">
        <f t="shared" ref="O5:O19" si="1">K5/((N5/100)*F5*G5)</f>
        <v>2.8887611644769404E-3</v>
      </c>
      <c r="P5" s="5">
        <f t="shared" ref="P5:P19" si="2">SQRT((1/((N5/100)*F5*G5)*L5)^2+(1/((N5/100)*G5*(F5*2)))^2)</f>
        <v>8.5425469264802014E-5</v>
      </c>
    </row>
    <row r="6" spans="2:16" x14ac:dyDescent="0.25">
      <c r="B6" s="20" t="s">
        <v>15</v>
      </c>
      <c r="C6" s="1" t="s">
        <v>6</v>
      </c>
      <c r="D6" s="1">
        <v>44200</v>
      </c>
      <c r="E6" s="3">
        <v>30.07</v>
      </c>
      <c r="F6" s="1">
        <f t="shared" si="0"/>
        <v>25926.485428259693</v>
      </c>
      <c r="G6" s="1">
        <v>600</v>
      </c>
      <c r="H6" s="1">
        <v>661.52</v>
      </c>
      <c r="I6" s="1">
        <v>661.65700000000004</v>
      </c>
      <c r="J6" s="1">
        <v>3731.15</v>
      </c>
      <c r="K6" s="1">
        <v>73320</v>
      </c>
      <c r="L6" s="1">
        <v>296</v>
      </c>
      <c r="M6" s="1" t="s">
        <v>16</v>
      </c>
      <c r="N6" s="1">
        <v>85.1</v>
      </c>
      <c r="O6" s="1">
        <f t="shared" si="1"/>
        <v>5.5385744465853357E-3</v>
      </c>
      <c r="P6" s="5">
        <f t="shared" si="2"/>
        <v>2.2359797805682087E-5</v>
      </c>
    </row>
    <row r="7" spans="2:16" x14ac:dyDescent="0.25">
      <c r="B7" s="18" t="s">
        <v>17</v>
      </c>
      <c r="C7" s="1" t="s">
        <v>6</v>
      </c>
      <c r="D7" s="1">
        <v>46600</v>
      </c>
      <c r="E7" s="3">
        <v>10.51</v>
      </c>
      <c r="F7" s="1">
        <f t="shared" si="0"/>
        <v>10128.234841229852</v>
      </c>
      <c r="G7" s="1">
        <v>600</v>
      </c>
      <c r="H7" s="1">
        <v>385.39</v>
      </c>
      <c r="I7" s="1">
        <v>383.851</v>
      </c>
      <c r="J7" s="1">
        <v>2171.2800000000002</v>
      </c>
      <c r="K7" s="1">
        <v>5154</v>
      </c>
      <c r="L7" s="1">
        <v>90</v>
      </c>
      <c r="M7" s="1" t="s">
        <v>19</v>
      </c>
      <c r="N7" s="1">
        <v>8.94</v>
      </c>
      <c r="O7" s="1">
        <f t="shared" si="1"/>
        <v>9.4868466906534426E-3</v>
      </c>
      <c r="P7" s="5">
        <f t="shared" si="2"/>
        <v>1.6566344164398579E-4</v>
      </c>
    </row>
    <row r="8" spans="2:16" x14ac:dyDescent="0.25">
      <c r="B8" s="21" t="s">
        <v>45</v>
      </c>
      <c r="C8" s="1" t="s">
        <v>7</v>
      </c>
      <c r="D8" s="1">
        <v>46600</v>
      </c>
      <c r="E8" s="3">
        <v>10.51</v>
      </c>
      <c r="F8" s="1">
        <f t="shared" si="0"/>
        <v>10128.234841229852</v>
      </c>
      <c r="G8" s="1">
        <v>600</v>
      </c>
      <c r="H8" s="1">
        <v>357.62</v>
      </c>
      <c r="I8" s="1">
        <v>356.017</v>
      </c>
      <c r="J8" s="1">
        <v>2014.97</v>
      </c>
      <c r="K8" s="1">
        <v>37959</v>
      </c>
      <c r="L8" s="1">
        <v>217</v>
      </c>
      <c r="M8" s="1" t="s">
        <v>19</v>
      </c>
      <c r="N8" s="1">
        <v>62.05</v>
      </c>
      <c r="O8" s="1">
        <f t="shared" si="1"/>
        <v>1.0066719414203049E-2</v>
      </c>
      <c r="P8" s="5">
        <f t="shared" si="2"/>
        <v>5.7548510542318584E-5</v>
      </c>
    </row>
    <row r="9" spans="2:16" x14ac:dyDescent="0.25">
      <c r="B9" s="21" t="s">
        <v>46</v>
      </c>
      <c r="C9" s="1" t="s">
        <v>20</v>
      </c>
      <c r="D9" s="1">
        <v>46600</v>
      </c>
      <c r="E9" s="3">
        <v>10.51</v>
      </c>
      <c r="F9" s="1">
        <f t="shared" si="0"/>
        <v>10128.234841229852</v>
      </c>
      <c r="G9" s="1">
        <v>600</v>
      </c>
      <c r="H9" s="1">
        <v>304.55</v>
      </c>
      <c r="I9" s="1">
        <v>302.85300000000001</v>
      </c>
      <c r="J9" s="1">
        <v>1716.42</v>
      </c>
      <c r="K9" s="1">
        <v>13005</v>
      </c>
      <c r="L9" s="1">
        <v>235</v>
      </c>
      <c r="M9" s="1" t="s">
        <v>22</v>
      </c>
      <c r="N9" s="1">
        <v>18.329999999999998</v>
      </c>
      <c r="O9" s="1">
        <f t="shared" si="1"/>
        <v>1.1675161008582315E-2</v>
      </c>
      <c r="P9" s="5">
        <f t="shared" si="2"/>
        <v>2.109703227375503E-4</v>
      </c>
    </row>
    <row r="10" spans="2:16" x14ac:dyDescent="0.25">
      <c r="B10" s="21" t="s">
        <v>47</v>
      </c>
      <c r="C10" s="1" t="s">
        <v>21</v>
      </c>
      <c r="D10" s="1">
        <v>46600</v>
      </c>
      <c r="E10" s="3">
        <v>10.51</v>
      </c>
      <c r="F10" s="1">
        <f t="shared" si="0"/>
        <v>10128.234841229852</v>
      </c>
      <c r="G10" s="1">
        <v>600</v>
      </c>
      <c r="H10" s="1">
        <v>278.14999999999998</v>
      </c>
      <c r="I10" s="1">
        <v>276.38900000000001</v>
      </c>
      <c r="J10" s="1">
        <v>1567.86</v>
      </c>
      <c r="K10" s="1">
        <v>5640</v>
      </c>
      <c r="L10" s="1">
        <v>222</v>
      </c>
      <c r="M10" s="1" t="s">
        <v>22</v>
      </c>
      <c r="N10" s="1">
        <v>7.1639999999999997</v>
      </c>
      <c r="O10" s="1">
        <f t="shared" si="1"/>
        <v>1.2955032706147358E-2</v>
      </c>
      <c r="P10" s="5">
        <f t="shared" si="2"/>
        <v>5.0993343178295386E-4</v>
      </c>
    </row>
    <row r="11" spans="2:16" x14ac:dyDescent="0.25">
      <c r="B11" s="19" t="s">
        <v>48</v>
      </c>
      <c r="C11" s="1" t="s">
        <v>23</v>
      </c>
      <c r="D11" s="1">
        <v>46600</v>
      </c>
      <c r="E11" s="3">
        <v>10.51</v>
      </c>
      <c r="F11" s="1">
        <f t="shared" si="0"/>
        <v>10128.234841229852</v>
      </c>
      <c r="G11" s="1">
        <v>600</v>
      </c>
      <c r="H11" s="1">
        <v>83.1</v>
      </c>
      <c r="I11" s="1">
        <v>80.997100000000003</v>
      </c>
      <c r="J11" s="1">
        <v>470.39</v>
      </c>
      <c r="K11" s="1">
        <v>24073</v>
      </c>
      <c r="L11" s="1">
        <v>411</v>
      </c>
      <c r="M11" s="1" t="s">
        <v>25</v>
      </c>
      <c r="N11" s="1">
        <v>34.06</v>
      </c>
      <c r="O11" s="1">
        <f t="shared" si="1"/>
        <v>1.1630558207296632E-2</v>
      </c>
      <c r="P11" s="5">
        <f t="shared" si="2"/>
        <v>1.9856947453462389E-4</v>
      </c>
    </row>
    <row r="12" spans="2:16" x14ac:dyDescent="0.25">
      <c r="B12" s="18" t="s">
        <v>26</v>
      </c>
      <c r="C12" s="1" t="s">
        <v>6</v>
      </c>
      <c r="D12" s="1">
        <v>42300</v>
      </c>
      <c r="E12" s="4">
        <v>13.537000000000001</v>
      </c>
      <c r="F12" s="1">
        <f>D12*(1/2)^((23.142465+0.03287671232)/E12)</f>
        <v>12911.510883906321</v>
      </c>
      <c r="G12" s="1">
        <v>600</v>
      </c>
      <c r="H12" s="1">
        <v>779.76</v>
      </c>
      <c r="I12" s="1">
        <v>778.904</v>
      </c>
      <c r="J12" s="1">
        <v>4390.22</v>
      </c>
      <c r="K12" s="1">
        <v>4681</v>
      </c>
      <c r="L12" s="1">
        <v>554</v>
      </c>
      <c r="M12" s="1" t="s">
        <v>27</v>
      </c>
      <c r="N12" s="1">
        <v>12.942</v>
      </c>
      <c r="O12" s="1">
        <f t="shared" si="1"/>
        <v>4.6688393395626377E-3</v>
      </c>
      <c r="P12" s="5">
        <f t="shared" si="2"/>
        <v>5.5256100140054821E-4</v>
      </c>
    </row>
    <row r="13" spans="2:16" x14ac:dyDescent="0.25">
      <c r="B13" s="21" t="s">
        <v>49</v>
      </c>
      <c r="C13" s="1" t="s">
        <v>7</v>
      </c>
      <c r="D13" s="1">
        <v>42300</v>
      </c>
      <c r="E13" s="4">
        <v>13.537000000000001</v>
      </c>
      <c r="F13" s="1">
        <f t="shared" ref="F13:F19" si="3">D13*(1/2)^((23.142465+0.03287671232)/E13)</f>
        <v>12911.510883906321</v>
      </c>
      <c r="G13" s="1">
        <v>600</v>
      </c>
      <c r="H13" s="1">
        <v>964.55</v>
      </c>
      <c r="I13" s="1">
        <v>964.07899999999995</v>
      </c>
      <c r="J13" s="1">
        <v>5429.95</v>
      </c>
      <c r="K13" s="1">
        <v>4636</v>
      </c>
      <c r="L13" s="1">
        <v>146</v>
      </c>
      <c r="M13" s="1" t="s">
        <v>28</v>
      </c>
      <c r="N13" s="1">
        <v>14.605</v>
      </c>
      <c r="O13" s="1">
        <f t="shared" si="1"/>
        <v>4.0974489359795812E-3</v>
      </c>
      <c r="P13" s="5">
        <f t="shared" si="2"/>
        <v>1.2904034787156502E-4</v>
      </c>
    </row>
    <row r="14" spans="2:16" x14ac:dyDescent="0.25">
      <c r="B14" s="21" t="s">
        <v>50</v>
      </c>
      <c r="C14" s="1" t="s">
        <v>20</v>
      </c>
      <c r="D14" s="1">
        <v>42300</v>
      </c>
      <c r="E14" s="4">
        <v>13.537000000000001</v>
      </c>
      <c r="F14" s="1">
        <f t="shared" si="3"/>
        <v>12911.510883906321</v>
      </c>
      <c r="G14" s="1">
        <v>600</v>
      </c>
      <c r="H14" s="1">
        <v>1086.1600000000001</v>
      </c>
      <c r="I14" s="1">
        <v>1085.8689999999999</v>
      </c>
      <c r="J14" s="1">
        <v>6114.17</v>
      </c>
      <c r="K14" s="1">
        <v>3622</v>
      </c>
      <c r="L14" s="1">
        <v>125</v>
      </c>
      <c r="M14" s="1" t="s">
        <v>29</v>
      </c>
      <c r="N14" s="1">
        <v>10.207000000000001</v>
      </c>
      <c r="O14" s="1">
        <f t="shared" si="1"/>
        <v>4.5805962705210519E-3</v>
      </c>
      <c r="P14" s="5">
        <f t="shared" si="2"/>
        <v>1.5808368702183319E-4</v>
      </c>
    </row>
    <row r="15" spans="2:16" x14ac:dyDescent="0.25">
      <c r="B15" s="21" t="s">
        <v>51</v>
      </c>
      <c r="C15" s="1" t="s">
        <v>21</v>
      </c>
      <c r="D15" s="1">
        <v>42300</v>
      </c>
      <c r="E15" s="4">
        <v>13.537000000000001</v>
      </c>
      <c r="F15" s="1">
        <f t="shared" si="3"/>
        <v>12911.510883906321</v>
      </c>
      <c r="G15" s="1">
        <v>600</v>
      </c>
      <c r="H15" s="1">
        <v>345.89</v>
      </c>
      <c r="I15" s="1">
        <v>344.27850000000001</v>
      </c>
      <c r="J15" s="1">
        <v>1948.99</v>
      </c>
      <c r="K15" s="1">
        <v>21446</v>
      </c>
      <c r="L15" s="1">
        <v>522</v>
      </c>
      <c r="M15" s="1" t="s">
        <v>31</v>
      </c>
      <c r="N15" s="1">
        <v>26.5</v>
      </c>
      <c r="O15" s="1">
        <f t="shared" si="1"/>
        <v>1.0446531343808662E-2</v>
      </c>
      <c r="P15" s="5">
        <f t="shared" si="2"/>
        <v>2.5427081334661788E-4</v>
      </c>
    </row>
    <row r="16" spans="2:16" x14ac:dyDescent="0.25">
      <c r="B16" s="21" t="s">
        <v>52</v>
      </c>
      <c r="C16" s="1" t="s">
        <v>23</v>
      </c>
      <c r="D16" s="1">
        <v>42300</v>
      </c>
      <c r="E16" s="1">
        <v>13.537000000000001</v>
      </c>
      <c r="F16" s="1">
        <f t="shared" si="3"/>
        <v>12911.510883906321</v>
      </c>
      <c r="G16" s="1">
        <v>600</v>
      </c>
      <c r="H16" s="1">
        <v>1407.74</v>
      </c>
      <c r="I16" s="4">
        <v>1408.0060000000001</v>
      </c>
      <c r="J16" s="1">
        <v>7923.6</v>
      </c>
      <c r="K16" s="1">
        <v>4903</v>
      </c>
      <c r="L16" s="1">
        <v>89</v>
      </c>
      <c r="M16" s="1" t="s">
        <v>32</v>
      </c>
      <c r="N16" s="1">
        <v>21.004999999999999</v>
      </c>
      <c r="O16" s="1">
        <f t="shared" si="1"/>
        <v>3.0130815858589151E-3</v>
      </c>
      <c r="P16" s="5">
        <f t="shared" si="2"/>
        <v>5.4694777271917756E-5</v>
      </c>
    </row>
    <row r="17" spans="2:16" x14ac:dyDescent="0.25">
      <c r="B17" s="21" t="s">
        <v>53</v>
      </c>
      <c r="C17" s="1" t="s">
        <v>24</v>
      </c>
      <c r="D17" s="1">
        <v>42300</v>
      </c>
      <c r="E17" s="1">
        <v>13.537000000000001</v>
      </c>
      <c r="F17" s="1">
        <f t="shared" si="3"/>
        <v>12911.510883906321</v>
      </c>
      <c r="G17" s="1">
        <v>600</v>
      </c>
      <c r="H17" s="1">
        <v>1112.32</v>
      </c>
      <c r="I17" s="1">
        <v>1112.0740000000001</v>
      </c>
      <c r="J17" s="1">
        <v>6261.38</v>
      </c>
      <c r="K17" s="1">
        <v>3856</v>
      </c>
      <c r="L17" s="1">
        <v>123</v>
      </c>
      <c r="M17" s="1" t="s">
        <v>34</v>
      </c>
      <c r="N17" s="1">
        <v>13.644</v>
      </c>
      <c r="O17" s="1">
        <f t="shared" si="1"/>
        <v>3.6481022171595805E-3</v>
      </c>
      <c r="P17" s="5">
        <f t="shared" si="2"/>
        <v>1.1636936725006873E-4</v>
      </c>
    </row>
    <row r="18" spans="2:16" x14ac:dyDescent="0.25">
      <c r="B18" s="19" t="s">
        <v>54</v>
      </c>
      <c r="C18" s="1" t="s">
        <v>30</v>
      </c>
      <c r="D18" s="1">
        <v>42300</v>
      </c>
      <c r="E18" s="1">
        <v>13.537000000000001</v>
      </c>
      <c r="F18" s="1">
        <f t="shared" si="3"/>
        <v>12911.510883906321</v>
      </c>
      <c r="G18" s="1">
        <v>600</v>
      </c>
      <c r="H18" s="1">
        <v>123.82</v>
      </c>
      <c r="I18" s="1">
        <v>121.7817</v>
      </c>
      <c r="J18" s="1">
        <v>699.5</v>
      </c>
      <c r="K18" s="1">
        <v>40177</v>
      </c>
      <c r="L18" s="1">
        <v>323</v>
      </c>
      <c r="M18" s="1" t="s">
        <v>35</v>
      </c>
      <c r="N18" s="1">
        <v>28.58</v>
      </c>
      <c r="O18" s="1">
        <f t="shared" si="1"/>
        <v>1.8146253120691888E-2</v>
      </c>
      <c r="P18" s="5">
        <f t="shared" si="2"/>
        <v>1.4588562561970901E-4</v>
      </c>
    </row>
    <row r="19" spans="2:16" ht="15.75" thickBot="1" x14ac:dyDescent="0.3">
      <c r="B19" s="22" t="s">
        <v>33</v>
      </c>
      <c r="C19" s="6" t="s">
        <v>6</v>
      </c>
      <c r="D19" s="6">
        <v>4210</v>
      </c>
      <c r="E19" s="7">
        <v>432.2</v>
      </c>
      <c r="F19" s="6">
        <f t="shared" si="3"/>
        <v>4056.3958131858872</v>
      </c>
      <c r="G19" s="6">
        <v>600</v>
      </c>
      <c r="H19" s="6">
        <v>61.69</v>
      </c>
      <c r="I19" s="6">
        <v>59.541200000000003</v>
      </c>
      <c r="J19" s="6">
        <v>349.92</v>
      </c>
      <c r="K19" s="6">
        <v>2615</v>
      </c>
      <c r="L19" s="6">
        <v>65</v>
      </c>
      <c r="M19" s="6" t="s">
        <v>18</v>
      </c>
      <c r="N19" s="6">
        <v>35.9</v>
      </c>
      <c r="O19" s="6">
        <f t="shared" si="1"/>
        <v>2.9928549456786349E-3</v>
      </c>
      <c r="P19" s="8">
        <f t="shared" si="2"/>
        <v>7.4394388862047251E-5</v>
      </c>
    </row>
    <row r="21" spans="2:16" x14ac:dyDescent="0.25">
      <c r="F21" s="1"/>
      <c r="G21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TU Dresden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Praktikum AK-Versuch</dc:creator>
  <cp:lastModifiedBy>Praktikum AK-Versuch</cp:lastModifiedBy>
  <dcterms:created xsi:type="dcterms:W3CDTF">2016-12-16T10:34:33Z</dcterms:created>
  <dcterms:modified xsi:type="dcterms:W3CDTF">2016-12-16T16:55:24Z</dcterms:modified>
</cp:coreProperties>
</file>