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rent.rogers\Google Drive\Games\Tekumel - Empire of the Petal Throne\EPT Notes\"/>
    </mc:Choice>
  </mc:AlternateContent>
  <bookViews>
    <workbookView xWindow="0" yWindow="0" windowWidth="18870" windowHeight="7815"/>
  </bookViews>
  <sheets>
    <sheet name="Legions" sheetId="1" r:id="rId1"/>
    <sheet name="Spells" sheetId="2" r:id="rId2"/>
    <sheet name="Tsolyani" sheetId="3" r:id="rId3"/>
    <sheet name="Sources used" sheetId="4" r:id="rId4"/>
  </sheets>
  <calcPr calcId="0"/>
</workbook>
</file>

<file path=xl/calcChain.xml><?xml version="1.0" encoding="utf-8"?>
<calcChain xmlns="http://schemas.openxmlformats.org/spreadsheetml/2006/main">
  <c r="F2" i="1" l="1"/>
  <c r="F3" i="1"/>
  <c r="F4" i="1"/>
  <c r="F5" i="1"/>
  <c r="F27" i="1" s="1"/>
  <c r="F6" i="1"/>
  <c r="F7" i="1"/>
  <c r="F8" i="1"/>
  <c r="F9" i="1"/>
  <c r="F10" i="1"/>
  <c r="F11" i="1"/>
  <c r="F12" i="1"/>
  <c r="F13" i="1"/>
  <c r="F14" i="1"/>
  <c r="F15" i="1"/>
  <c r="F16" i="1"/>
  <c r="F17" i="1"/>
  <c r="F18" i="1"/>
  <c r="F19" i="1"/>
  <c r="F20" i="1"/>
  <c r="F22" i="1"/>
  <c r="F24" i="1"/>
  <c r="F25" i="1"/>
  <c r="D27" i="1"/>
  <c r="E27" i="1"/>
  <c r="F28" i="1"/>
  <c r="F29" i="1"/>
  <c r="F30" i="1"/>
  <c r="F31" i="1"/>
  <c r="F32" i="1"/>
  <c r="F33" i="1"/>
  <c r="F34" i="1"/>
  <c r="F35" i="1"/>
  <c r="F36" i="1"/>
  <c r="F37" i="1"/>
  <c r="F38" i="1"/>
  <c r="F39" i="1"/>
  <c r="F40" i="1"/>
  <c r="F41" i="1"/>
  <c r="F42" i="1"/>
  <c r="F43" i="1"/>
  <c r="F44" i="1"/>
  <c r="F45" i="1"/>
  <c r="F46" i="1"/>
  <c r="F47" i="1"/>
  <c r="F48" i="1"/>
  <c r="F49" i="1"/>
  <c r="F50" i="1"/>
  <c r="F51" i="1"/>
  <c r="F52" i="1"/>
  <c r="C53" i="1"/>
  <c r="C106" i="1" s="1"/>
  <c r="D53" i="1"/>
  <c r="D109" i="1" s="1"/>
  <c r="E53" i="1"/>
  <c r="F54" i="1"/>
  <c r="F55" i="1"/>
  <c r="F56" i="1"/>
  <c r="F57" i="1"/>
  <c r="F58" i="1"/>
  <c r="F59" i="1"/>
  <c r="D60" i="1"/>
  <c r="E60" i="1"/>
  <c r="F61" i="1"/>
  <c r="F62" i="1"/>
  <c r="F63" i="1"/>
  <c r="F64" i="1"/>
  <c r="F65" i="1"/>
  <c r="D66" i="1"/>
  <c r="E66" i="1"/>
  <c r="F67" i="1"/>
  <c r="F70" i="1" s="1"/>
  <c r="F68" i="1"/>
  <c r="F69" i="1"/>
  <c r="D70" i="1"/>
  <c r="D112" i="1" s="1"/>
  <c r="E70" i="1"/>
  <c r="F71" i="1"/>
  <c r="F72" i="1"/>
  <c r="F73" i="1" s="1"/>
  <c r="D73" i="1"/>
  <c r="D113" i="1" s="1"/>
  <c r="E73" i="1"/>
  <c r="F74" i="1"/>
  <c r="F75" i="1"/>
  <c r="F76" i="1"/>
  <c r="D77" i="1"/>
  <c r="E77" i="1"/>
  <c r="F77" i="1"/>
  <c r="F78" i="1"/>
  <c r="F79" i="1"/>
  <c r="F80" i="1" s="1"/>
  <c r="D80" i="1"/>
  <c r="E80" i="1"/>
  <c r="F81" i="1"/>
  <c r="F82" i="1"/>
  <c r="D83" i="1"/>
  <c r="D116" i="1" s="1"/>
  <c r="E83" i="1"/>
  <c r="F84" i="1"/>
  <c r="E85" i="1"/>
  <c r="F86" i="1"/>
  <c r="F87" i="1"/>
  <c r="F88" i="1"/>
  <c r="F89" i="1"/>
  <c r="D90" i="1"/>
  <c r="E90" i="1"/>
  <c r="F91" i="1"/>
  <c r="F95" i="1" s="1"/>
  <c r="F92" i="1"/>
  <c r="F93" i="1"/>
  <c r="F94" i="1"/>
  <c r="D95" i="1"/>
  <c r="D119" i="1" s="1"/>
  <c r="E95" i="1"/>
  <c r="F96" i="1"/>
  <c r="F97" i="1"/>
  <c r="D98" i="1"/>
  <c r="D120" i="1" s="1"/>
  <c r="E98" i="1"/>
  <c r="F99" i="1"/>
  <c r="F100" i="1"/>
  <c r="D101" i="1"/>
  <c r="E101" i="1"/>
  <c r="F101" i="1"/>
  <c r="F102" i="1"/>
  <c r="F103" i="1"/>
  <c r="F104" i="1" s="1"/>
  <c r="D104" i="1"/>
  <c r="E104" i="1"/>
  <c r="E106" i="1"/>
  <c r="D108" i="1"/>
  <c r="D110" i="1"/>
  <c r="D111" i="1"/>
  <c r="D114" i="1"/>
  <c r="D115" i="1"/>
  <c r="D117" i="1"/>
  <c r="D118" i="1"/>
  <c r="D121" i="1"/>
  <c r="D122" i="1"/>
  <c r="E125" i="1"/>
  <c r="E126" i="1"/>
  <c r="E130" i="1"/>
  <c r="D134" i="1"/>
  <c r="D135" i="1"/>
  <c r="C139" i="1"/>
  <c r="D139" i="1" s="1"/>
  <c r="C140" i="1"/>
  <c r="D140" i="1"/>
  <c r="C141" i="1"/>
  <c r="D141" i="1"/>
  <c r="C145" i="1"/>
  <c r="D145" i="1"/>
  <c r="C146" i="1"/>
  <c r="D146" i="1"/>
  <c r="C147" i="1"/>
  <c r="D147" i="1"/>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C149" i="1" l="1"/>
  <c r="E108" i="1" s="1"/>
  <c r="D143" i="1"/>
  <c r="F98" i="1"/>
  <c r="F106" i="1" s="1"/>
  <c r="F53" i="1"/>
  <c r="F90" i="1"/>
  <c r="F60" i="1"/>
  <c r="D149" i="1"/>
  <c r="F83" i="1"/>
  <c r="F66" i="1"/>
  <c r="E114" i="1"/>
  <c r="E122" i="1"/>
  <c r="D106" i="1"/>
  <c r="D133" i="1"/>
  <c r="D136" i="1" s="1"/>
  <c r="C143" i="1"/>
  <c r="E120" i="1" s="1"/>
  <c r="F110" i="1" l="1"/>
  <c r="F119" i="1"/>
  <c r="E116" i="1"/>
  <c r="E113" i="1"/>
  <c r="E119" i="1"/>
  <c r="F112" i="1"/>
  <c r="F115" i="1"/>
  <c r="F134" i="1"/>
  <c r="E128" i="1"/>
  <c r="F135" i="1"/>
  <c r="F117" i="1"/>
  <c r="F109" i="1"/>
  <c r="F120" i="1"/>
  <c r="F111" i="1"/>
  <c r="F113" i="1"/>
  <c r="E110" i="1"/>
  <c r="F118" i="1"/>
  <c r="E109" i="1"/>
  <c r="F122" i="1"/>
  <c r="D137" i="1"/>
  <c r="E115" i="1"/>
  <c r="E111" i="1"/>
  <c r="F121" i="1"/>
  <c r="F116" i="1"/>
  <c r="F114" i="1"/>
  <c r="E117" i="1"/>
  <c r="F108" i="1"/>
  <c r="E112" i="1"/>
  <c r="E118" i="1"/>
  <c r="E121" i="1"/>
  <c r="F133" i="1" l="1"/>
  <c r="F136" i="1" s="1"/>
  <c r="E124" i="1"/>
  <c r="E127" i="1" s="1"/>
  <c r="E129" i="1" s="1"/>
  <c r="E131" i="1" s="1"/>
</calcChain>
</file>

<file path=xl/sharedStrings.xml><?xml version="1.0" encoding="utf-8"?>
<sst xmlns="http://schemas.openxmlformats.org/spreadsheetml/2006/main" count="4667" uniqueCount="1519">
  <si>
    <t>Legion name</t>
  </si>
  <si>
    <t xml:space="preserve">Arm of service </t>
  </si>
  <si>
    <t>Legion number</t>
  </si>
  <si>
    <t xml:space="preserve">Cohorts in line </t>
  </si>
  <si>
    <t xml:space="preserve">Cohorts in training </t>
  </si>
  <si>
    <t xml:space="preserve">Fighting strength </t>
  </si>
  <si>
    <t>Avg exp level of troops</t>
  </si>
  <si>
    <t xml:space="preserve">Weapons </t>
  </si>
  <si>
    <t>Normal base</t>
  </si>
  <si>
    <t>Recent postings</t>
  </si>
  <si>
    <t xml:space="preserve">Clan association </t>
  </si>
  <si>
    <t xml:space="preserve">Temple association </t>
  </si>
  <si>
    <t xml:space="preserve">Commander </t>
  </si>
  <si>
    <t xml:space="preserve">Commander's clan </t>
  </si>
  <si>
    <t xml:space="preserve">Commander's deity </t>
  </si>
  <si>
    <t xml:space="preserve">Loyalty to </t>
  </si>
  <si>
    <t xml:space="preserve">Comments </t>
  </si>
  <si>
    <t xml:space="preserve">HI </t>
  </si>
  <si>
    <t xml:space="preserve">Long spear, curved sword, shield, 7/20 comp bow's, 13/20 in steel armour </t>
  </si>
  <si>
    <t>Avanthar</t>
  </si>
  <si>
    <t xml:space="preserve">Avanthar </t>
  </si>
  <si>
    <t xml:space="preserve">None </t>
  </si>
  <si>
    <t xml:space="preserve">Hnalla &amp; Stabiity </t>
  </si>
  <si>
    <t xml:space="preserve">Qoruma hiRi'Inyussa, High Princeps </t>
  </si>
  <si>
    <t>Golden Sunburst</t>
  </si>
  <si>
    <t>Hnalla</t>
  </si>
  <si>
    <t xml:space="preserve">Emperor </t>
  </si>
  <si>
    <t>The First Legion of Ever-Present Glory</t>
  </si>
  <si>
    <t>1st</t>
  </si>
  <si>
    <t xml:space="preserve">Long spear, jagged sword, large shield, 5/20 comp bow's; 15/20 in steel armour </t>
  </si>
  <si>
    <t xml:space="preserve">Sokatis </t>
  </si>
  <si>
    <t>Khirgar, Chene Ho</t>
  </si>
  <si>
    <t>Hnalla &amp; Karakan</t>
  </si>
  <si>
    <t>Kettukal hiMraktine, First General of Empire</t>
  </si>
  <si>
    <t xml:space="preserve">Sea Blue </t>
  </si>
  <si>
    <t>Karakan</t>
  </si>
  <si>
    <t>Eselne</t>
  </si>
  <si>
    <t xml:space="preserve">Premier fighting legion of the empire </t>
  </si>
  <si>
    <t xml:space="preserve">The Legion of Potent Destiny </t>
  </si>
  <si>
    <t xml:space="preserve">2nd </t>
  </si>
  <si>
    <t xml:space="preserve">Long spear, curved sword, shield, 1/12 comp bow's, 2/12 in steel armour  </t>
  </si>
  <si>
    <t xml:space="preserve">Bey Su </t>
  </si>
  <si>
    <t xml:space="preserve">none </t>
  </si>
  <si>
    <t xml:space="preserve">Mrusiya hiSsanmirin </t>
  </si>
  <si>
    <t xml:space="preserve">Recenly revived and stafed with surplus noble recruits of OAL </t>
  </si>
  <si>
    <t xml:space="preserve">The Legion of Hnalla Master of Light </t>
  </si>
  <si>
    <t xml:space="preserve">4th </t>
  </si>
  <si>
    <t xml:space="preserve">Halberd, curved sword, small shield, fully armoured: 6/20 in steel armour  </t>
  </si>
  <si>
    <t>Bey Su &amp; Avanthar</t>
  </si>
  <si>
    <t xml:space="preserve">Hnalla </t>
  </si>
  <si>
    <t>Aknallu hiTikeshmu, High Priest of Hnalla, 2iC Girigashna hiVu'urtesh</t>
  </si>
  <si>
    <t>Recently increased from 15 to 20 cohorts</t>
  </si>
  <si>
    <t xml:space="preserve">The Legion of the Mighty Prince </t>
  </si>
  <si>
    <t>5th</t>
  </si>
  <si>
    <t>Pike, curved sword, small shield, 4/20 comp bow's, fully armoured: 9/20 in steel</t>
  </si>
  <si>
    <t xml:space="preserve">Bey su </t>
  </si>
  <si>
    <t>Khirgar,  Chene Ho</t>
  </si>
  <si>
    <t xml:space="preserve">Prince Eselne hiTlakotani </t>
  </si>
  <si>
    <t xml:space="preserve">Imperial Family </t>
  </si>
  <si>
    <t xml:space="preserve">Eselne </t>
  </si>
  <si>
    <t xml:space="preserve">Recently created for Prince Eselne </t>
  </si>
  <si>
    <t>The Legion of the Portals of Death</t>
  </si>
  <si>
    <t xml:space="preserve">6th </t>
  </si>
  <si>
    <t xml:space="preserve">Long spear, sword, shield, 4/7 in steel armour </t>
  </si>
  <si>
    <t>Ksarul &amp; Hru'u ???</t>
  </si>
  <si>
    <t>Meshmuyel hiVu'urtesh</t>
  </si>
  <si>
    <t>Golden Bough</t>
  </si>
  <si>
    <t xml:space="preserve">Refounded 2297 - high status legion but without combat experience </t>
  </si>
  <si>
    <t>The Legion of Mirkitani, Hero of Victories</t>
  </si>
  <si>
    <t xml:space="preserve">7th </t>
  </si>
  <si>
    <t xml:space="preserve">Pike,  jagged sword, small shield, 2/18 comp bow's, 6/18 in steel armour  </t>
  </si>
  <si>
    <t xml:space="preserve">Vra </t>
  </si>
  <si>
    <t>Tumissa, Khirgar N. border</t>
  </si>
  <si>
    <t xml:space="preserve">Mirkitani vuMakkochaqu, Prince of Vra   </t>
  </si>
  <si>
    <t xml:space="preserve">Recently at Khirgar &amp; now with Prince Eselne - expanding to 19 cohorts </t>
  </si>
  <si>
    <t xml:space="preserve">The Legion of the Givers of Sorrow </t>
  </si>
  <si>
    <t>8th</t>
  </si>
  <si>
    <t xml:space="preserve">Long spear, short chopping sword, shield, 2/16 throwing clubs; 7/16 in steel armour </t>
  </si>
  <si>
    <t xml:space="preserve">Butrus </t>
  </si>
  <si>
    <t xml:space="preserve">Chene Ho </t>
  </si>
  <si>
    <t>Chiteng</t>
  </si>
  <si>
    <t xml:space="preserve">Tsemel Korikada hiKurushma, High Priest of Chiteng at Butrus </t>
  </si>
  <si>
    <t>Red Sword</t>
  </si>
  <si>
    <t xml:space="preserve">Fanatically devoted to Lord Chiteng, Tsemel Korikada commanded army at Chene Ho until Eselne's arrival, fought at Atkolel Heights  </t>
  </si>
  <si>
    <t xml:space="preserve">The Legion of the Scales of Brown </t>
  </si>
  <si>
    <t xml:space="preserve">9th </t>
  </si>
  <si>
    <t xml:space="preserve">Pike, comp bow, one handed axe, shield; 5/16 in steel armour  </t>
  </si>
  <si>
    <t>City of Sarku</t>
  </si>
  <si>
    <t>Khirgar</t>
  </si>
  <si>
    <t xml:space="preserve">Sarku </t>
  </si>
  <si>
    <t xml:space="preserve">Mriyan Sikun hKhanuma, High Priest of Sarku at Meku  </t>
  </si>
  <si>
    <t>Domed Tomb</t>
  </si>
  <si>
    <t>Sarku</t>
  </si>
  <si>
    <t>Dhich'une</t>
  </si>
  <si>
    <t xml:space="preserve">Revived for Prince Dhich'une, recruited from other Sarku-worshipping legions and allegedly can summon aid of several cohorts of undead </t>
  </si>
  <si>
    <t xml:space="preserve">The Legion of the Searing Flame </t>
  </si>
  <si>
    <t xml:space="preserve">10th </t>
  </si>
  <si>
    <t xml:space="preserve">Pike, long sword, large shield; fully armoured: 6/16 in steel </t>
  </si>
  <si>
    <t>Fasiltum</t>
  </si>
  <si>
    <t>Sunraya</t>
  </si>
  <si>
    <t xml:space="preserve">Vriddi </t>
  </si>
  <si>
    <t xml:space="preserve">Vimuhla </t>
  </si>
  <si>
    <t xml:space="preserve">Kadarsha hiTekolmu Ahanbasrim ('iron man') later Kanbe hiTuplangte </t>
  </si>
  <si>
    <t xml:space="preserve">Red Sun </t>
  </si>
  <si>
    <t>Vimuhla</t>
  </si>
  <si>
    <t xml:space="preserve">Mirusiya </t>
  </si>
  <si>
    <t>Revived for Prince Mirusiya - originally commanded by a foreigner but composed of fanatic Vriddi clansmen</t>
  </si>
  <si>
    <t>The Legion of the Echoing Stone</t>
  </si>
  <si>
    <t xml:space="preserve">11th </t>
  </si>
  <si>
    <t xml:space="preserve">Long spear, short mace,some short swords, long kite shield, 1/7 comp bow's </t>
  </si>
  <si>
    <t xml:space="preserve">Tleku </t>
  </si>
  <si>
    <t xml:space="preserve">Jakalla </t>
  </si>
  <si>
    <t xml:space="preserve">Ri'isma hiZayuvu, Lord of Tleku </t>
  </si>
  <si>
    <t xml:space="preserve">Karakan </t>
  </si>
  <si>
    <t>?</t>
  </si>
  <si>
    <t xml:space="preserve">Revived by Lord Ri'isma who has allegedly discovered enough steel armour to equip several cohorts in the ruins of Ganga </t>
  </si>
  <si>
    <t xml:space="preserve">The Legion of the Clan of the Sweet Singers of Nakome </t>
  </si>
  <si>
    <t xml:space="preserve">12th </t>
  </si>
  <si>
    <t>Long 2H mace or flail, short chopping sword; fully armoured: 2/16 in steel</t>
  </si>
  <si>
    <t xml:space="preserve">Fasiltum </t>
  </si>
  <si>
    <t xml:space="preserve">Nakome </t>
  </si>
  <si>
    <t>Hru'u &amp; Wuru</t>
  </si>
  <si>
    <t xml:space="preserve">Shryka hiVravodaya, Clan Patriarch of the Sweet Singers of Nakome </t>
  </si>
  <si>
    <t>Hru'u</t>
  </si>
  <si>
    <t xml:space="preserve">Recruited from desert tribes of the NE, used to suppress Vriddi revolt in 2315 and remained there until recent postings to City of Sarku and Khirgar  </t>
  </si>
  <si>
    <t xml:space="preserve">The Legion of Serqu, Sword of the Empire </t>
  </si>
  <si>
    <t xml:space="preserve">14th </t>
  </si>
  <si>
    <t>Long spear, short sword, mace, fail or morning star, shield; full armour:8/20 steel</t>
  </si>
  <si>
    <t>Jakalla</t>
  </si>
  <si>
    <t xml:space="preserve">Golden Sunburst </t>
  </si>
  <si>
    <t>Stability</t>
  </si>
  <si>
    <t xml:space="preserve">Serqu hiChaishyani </t>
  </si>
  <si>
    <t xml:space="preserve">Ancient Bednalljan legion commanded by immensely long line of Serqu's. Present Serqu has commanded NE army </t>
  </si>
  <si>
    <t xml:space="preserve">The Legion of the Ruby Hand </t>
  </si>
  <si>
    <t xml:space="preserve">15th </t>
  </si>
  <si>
    <t xml:space="preserve">Long spear, sword, large shield, comp bow's; all cohorts have steel armour  </t>
  </si>
  <si>
    <t>Chene Ho</t>
  </si>
  <si>
    <t xml:space="preserve">Bush'un hiSsanmirin of Avanthar </t>
  </si>
  <si>
    <t xml:space="preserve">Until recently a paper legion. Clan of Sea Blue now lavishing resources on it - Lady Mnella hiViridu of Jakalla recently presented it with steel armour for 7 cohorts  </t>
  </si>
  <si>
    <t xml:space="preserve">The Legion of the Deep Purple Dark </t>
  </si>
  <si>
    <t>HI</t>
  </si>
  <si>
    <t>16th</t>
  </si>
  <si>
    <t xml:space="preserve">several </t>
  </si>
  <si>
    <t xml:space="preserve">Long spear, sword, large shield, 1/3 comp bow's; 2/3 have steel armour  </t>
  </si>
  <si>
    <t xml:space="preserve">Mrelu </t>
  </si>
  <si>
    <t xml:space="preserve">Hru'u </t>
  </si>
  <si>
    <t xml:space="preserve">Kurishu hiViridun </t>
  </si>
  <si>
    <t>Dark Flame</t>
  </si>
  <si>
    <t>Emperor ?</t>
  </si>
  <si>
    <t xml:space="preserve">Revived by Temple fo Hru'u at bidding of Prince Mridobu, recruited from Meku and Mrelu and equipped from their Tsurums, commanded by veteran of Nakome Legion </t>
  </si>
  <si>
    <t>The Legion of Heketh of Purdimal</t>
  </si>
  <si>
    <t xml:space="preserve">17th </t>
  </si>
  <si>
    <t xml:space="preserve">Pike, heavy sword, mace, 1/18 bolas &amp; 1/18 comp bow; fully armoured: 2/18 steel </t>
  </si>
  <si>
    <t xml:space="preserve">Purdimal </t>
  </si>
  <si>
    <t>Jakalla, Khirgar</t>
  </si>
  <si>
    <t xml:space="preserve">Black Hood </t>
  </si>
  <si>
    <t xml:space="preserve">Ksarul &amp; Gruganu </t>
  </si>
  <si>
    <t xml:space="preserve">Heketh hiBurusa of Purdimal </t>
  </si>
  <si>
    <t xml:space="preserve">Ksarul </t>
  </si>
  <si>
    <t xml:space="preserve">Mridobu </t>
  </si>
  <si>
    <t xml:space="preserve">Another ancient Bednalljan Legion commanded by long line of Heketh's. Recruited from Purdimal and supported by Temple of Ksarul &amp; probably Ndalu Clan </t>
  </si>
  <si>
    <t xml:space="preserve">The Legion of the Fishers of Death </t>
  </si>
  <si>
    <t>21st</t>
  </si>
  <si>
    <t>Halberd, long slender spiked shield, short swords, comp bow</t>
  </si>
  <si>
    <t xml:space="preserve">Penom </t>
  </si>
  <si>
    <t>Penom</t>
  </si>
  <si>
    <t xml:space="preserve">Dark Fear </t>
  </si>
  <si>
    <t xml:space="preserve">DarkTrinity </t>
  </si>
  <si>
    <t xml:space="preserve">Ilelmuna hiSharvoya of Penom </t>
  </si>
  <si>
    <t>An ancient southern legion reactivated by Lord Ilelmna out of amatueurish ideas of military glory. Recruits are said to be neither brave nor amenable to discipline.</t>
  </si>
  <si>
    <t xml:space="preserve">The Legion of the Lord of Wisdom </t>
  </si>
  <si>
    <t xml:space="preserve">22nd </t>
  </si>
  <si>
    <t xml:space="preserve">Pike, sword, small shield, 2/18 comp bows, 1/18 in steel armour </t>
  </si>
  <si>
    <t xml:space="preserve">Paya Gupa </t>
  </si>
  <si>
    <t xml:space="preserve">Thumis </t>
  </si>
  <si>
    <t xml:space="preserve">Gamulu hiBeshyene, High Princeps of Thumis in Paya Gupa </t>
  </si>
  <si>
    <t xml:space="preserve">Recently revived by Lord Gamulu, recruited from forest and hlllfolk of Do Chaka and Thumis worshippers from Meku, Mrelu &amp;Tumissa. Saw action N. of Chene Ho </t>
  </si>
  <si>
    <t xml:space="preserve">The Legion of the Mace Raised High </t>
  </si>
  <si>
    <t>23rd</t>
  </si>
  <si>
    <t xml:space="preserve">Short spear, mace or long sword, large shield 4/8 greatswords &amp; steel armour </t>
  </si>
  <si>
    <t>Thri'il</t>
  </si>
  <si>
    <t>Thr'il</t>
  </si>
  <si>
    <t>Kagoth vu-Dakkel of Nlussa</t>
  </si>
  <si>
    <t>Eselne ?</t>
  </si>
  <si>
    <t xml:space="preserve">Mercenary force of Nluss (5 cohorts), human renegades (4 cohorts), mixed non-humans (2 cohorts) &amp; Ahoggya (1 cohort) under Eselne's Nluss ex- bodyguard </t>
  </si>
  <si>
    <t xml:space="preserve">The Legion of the All-Consuming Flame </t>
  </si>
  <si>
    <t xml:space="preserve">24th </t>
  </si>
  <si>
    <t>Hekellu</t>
  </si>
  <si>
    <t xml:space="preserve">Chidonu hiSraisha of Hekellu </t>
  </si>
  <si>
    <t xml:space="preserve">(New legion raised by Mirusiya during revolt) </t>
  </si>
  <si>
    <t>The Legion of Lord Kurukaa</t>
  </si>
  <si>
    <t>25th</t>
  </si>
  <si>
    <t xml:space="preserve">Long spear, scalloped-edged sword, comp bows, 1/6 in steel armour  </t>
  </si>
  <si>
    <t xml:space="preserve">Urmish </t>
  </si>
  <si>
    <t>Northern front</t>
  </si>
  <si>
    <t>Beshmylu ?</t>
  </si>
  <si>
    <t>Giriga hiBeshmylu of Urmish</t>
  </si>
  <si>
    <t>Red Mountain</t>
  </si>
  <si>
    <t xml:space="preserve">A run-down provincial legion being refurbished by the Beshmylu clan of Urmish whose Governor Ge'elitgane hi-Beshmylu is the commander's brother   </t>
  </si>
  <si>
    <t>The Legion of the Blue Peak</t>
  </si>
  <si>
    <t>26th</t>
  </si>
  <si>
    <t>Avanthe &amp; Dalmelish</t>
  </si>
  <si>
    <t xml:space="preserve">Aruonmu hiSSanmirin </t>
  </si>
  <si>
    <t>(new legion raised by Rereshqala ? - commander is brother to the General of the Legion of the Ruby Hand)</t>
  </si>
  <si>
    <t xml:space="preserve">The Legion of Mighty Jakalla </t>
  </si>
  <si>
    <t>27th</t>
  </si>
  <si>
    <t xml:space="preserve">Pike, small shield, 1h poleaxe, 2/6 comp bows, 3/6 have steel armour </t>
  </si>
  <si>
    <t xml:space="preserve">Chirringga hiTishkolun </t>
  </si>
  <si>
    <t xml:space="preserve">This legion was reactivated at the expense of Lord Chirringa a notably corrupt ex-governor of Jakalla whose clan chose this course rather than impalement   </t>
  </si>
  <si>
    <t xml:space="preserve">The Phalanx of Heretlekka of Sokatis </t>
  </si>
  <si>
    <t xml:space="preserve">34th </t>
  </si>
  <si>
    <t>Heavy spear, elaborate sword, large shield, 1/8 in steel armor</t>
  </si>
  <si>
    <t xml:space="preserve">Green Bough </t>
  </si>
  <si>
    <t xml:space="preserve">Dardayel hiKhanuma of Sokatis </t>
  </si>
  <si>
    <t xml:space="preserve">Avanthe </t>
  </si>
  <si>
    <t>Mridobu</t>
  </si>
  <si>
    <t xml:space="preserve">A new legion raised by the wealthy Green Bough clan of Sokatis to honour an ancient hero. Lord Dardayel is a personal friend of Prince Mridobu.   </t>
  </si>
  <si>
    <t>The Legion of Translucent Emerald</t>
  </si>
  <si>
    <t>Tumissa, Bey Su</t>
  </si>
  <si>
    <t>Dlalmelish &amp; Hrihayal</t>
  </si>
  <si>
    <t>Taksuru</t>
  </si>
  <si>
    <t>Disbanded by one of the Avanthe empresses, members settled in Hekellu &amp; rallied to flag, sees service in Yan Kor, posted to Tumissa &amp; Bey Su in support of Taksuru</t>
  </si>
  <si>
    <t>SUBTOTAL OF HEAVY INFANTRY LEGIONS</t>
  </si>
  <si>
    <t xml:space="preserve">The Phalanx of Lord Durritlamish of the Rotted Face </t>
  </si>
  <si>
    <t>MI</t>
  </si>
  <si>
    <t>6th</t>
  </si>
  <si>
    <t xml:space="preserve">Poleaxe, light shield, curved sword; 3/16 in steel half armour </t>
  </si>
  <si>
    <t>Sokatis</t>
  </si>
  <si>
    <t>Durritlamish</t>
  </si>
  <si>
    <t>Mriyan Fashranu hiNokor of Sokatis</t>
  </si>
  <si>
    <t>Dark Water</t>
  </si>
  <si>
    <t xml:space="preserve">Recruited from local hillfolk this legion is one of the key sources of power of Sarku &amp; his cohort in the East. Mriyan Fashanu is resisting pressure to move units west   </t>
  </si>
  <si>
    <t>The Legion of Gusha the Khirgari</t>
  </si>
  <si>
    <t>7th</t>
  </si>
  <si>
    <t>Spear, shield, broad-bladed sword, 3/16 in steel half armour</t>
  </si>
  <si>
    <t>Milumanayani tribes</t>
  </si>
  <si>
    <t>None/largely Karakan</t>
  </si>
  <si>
    <t xml:space="preserve">Gusha hiVordesa spokesman of the communal council of the legion </t>
  </si>
  <si>
    <t>Recruited from Milumanayani tribesmen this legion retains the democratic institutions of their homeland.</t>
  </si>
  <si>
    <t>The Legion of Lord Langsha of Jaikalor</t>
  </si>
  <si>
    <t>2h axe, dagger, 2/11in steel half armour</t>
  </si>
  <si>
    <t>Jaikalor</t>
  </si>
  <si>
    <t>Western empire</t>
  </si>
  <si>
    <t xml:space="preserve">Rising Sun </t>
  </si>
  <si>
    <t>None</t>
  </si>
  <si>
    <t>Driddaku hiTukkolen</t>
  </si>
  <si>
    <t>Rising Sun</t>
  </si>
  <si>
    <t>Ketengku</t>
  </si>
  <si>
    <t>This legion's hereditary commander is a scholarly man whose skills lie more in logistics and supply than in combat</t>
  </si>
  <si>
    <t xml:space="preserve">The Battalions of the Seal of the Worm </t>
  </si>
  <si>
    <t>9th</t>
  </si>
  <si>
    <t xml:space="preserve">Long spear, sword, mace, shield, 1/15 light crossbows; 6/15 in steel half armour </t>
  </si>
  <si>
    <t>Atkolel heights</t>
  </si>
  <si>
    <t xml:space="preserve">Mriyan Qurrumu HiKhanuma </t>
  </si>
  <si>
    <t xml:space="preserve">An excellent legion, recently suffered heavy casualties at Atkolel Heights and is rumoured to be raising undead cohorts to replace them. Hated by Pe Choi </t>
  </si>
  <si>
    <t>Legion of Mnashu of Thri'il</t>
  </si>
  <si>
    <t>10th</t>
  </si>
  <si>
    <t xml:space="preserve">Long spear, jagged sword, large shield;  5/17 in steel half armour </t>
  </si>
  <si>
    <t xml:space="preserve">Golden Bough </t>
  </si>
  <si>
    <t>Chegarra</t>
  </si>
  <si>
    <t>Mnashu hiSsaivra</t>
  </si>
  <si>
    <t>Revived by Lord Mnashu and recruited from the tough mountaineers of the North</t>
  </si>
  <si>
    <t>Golden Sunburst Legion</t>
  </si>
  <si>
    <t xml:space="preserve">Pike, small shield, sword; 8/17 in steel armour </t>
  </si>
  <si>
    <t>Tumissa</t>
  </si>
  <si>
    <t>Northern border</t>
  </si>
  <si>
    <t>Tsemel Znayashu hiVrazhimy</t>
  </si>
  <si>
    <t xml:space="preserve">Standing Stone </t>
  </si>
  <si>
    <t>Emperor</t>
  </si>
  <si>
    <t>An elite and exclusive temple legion</t>
  </si>
  <si>
    <t>Cohorts of Lord Chegarra, the Hero-King</t>
  </si>
  <si>
    <t>Long sword, dagger, shield; 4/15 in steel half armour</t>
  </si>
  <si>
    <t xml:space="preserve">Thraya </t>
  </si>
  <si>
    <t xml:space="preserve">Aukesha </t>
  </si>
  <si>
    <t>Mriyan Burushaya hiKaikune</t>
  </si>
  <si>
    <t xml:space="preserve">Veterans of Kettukal's campaigns in Yan Kor </t>
  </si>
  <si>
    <t>Legion of the Clan of the Golden Sphere</t>
  </si>
  <si>
    <t>13th</t>
  </si>
  <si>
    <t xml:space="preserve">Long spears, shields, short straight swords 1/14 in steel half armour </t>
  </si>
  <si>
    <t>Thraya</t>
  </si>
  <si>
    <t>North of Avanthar</t>
  </si>
  <si>
    <t>Golden Sphere</t>
  </si>
  <si>
    <t>Qon</t>
  </si>
  <si>
    <t xml:space="preserve">Clan Patriarch Changetke hiAmiyala of Thraya </t>
  </si>
  <si>
    <t xml:space="preserve">A mediocre legion whose commander is trying hard to instil military virtues  </t>
  </si>
  <si>
    <t xml:space="preserve">Legion of the Night of Shadows          </t>
  </si>
  <si>
    <t>15th</t>
  </si>
  <si>
    <t>Halberd, sword, large shield, 1/7 in steel half armour</t>
  </si>
  <si>
    <t>Ksarul</t>
  </si>
  <si>
    <t>Fereshma'a hiKorudu</t>
  </si>
  <si>
    <t xml:space="preserve">Dark Flame </t>
  </si>
  <si>
    <t>Mridobu ?</t>
  </si>
  <si>
    <t>Created at the behest of Prince Miridobu and the Ndalu clan</t>
  </si>
  <si>
    <t xml:space="preserve">Legion of the Lord of Red Devastation        </t>
  </si>
  <si>
    <t xml:space="preserve">18th </t>
  </si>
  <si>
    <t>Two-handed sword, small shield; 9/17 in steel half armour</t>
  </si>
  <si>
    <t>Mriyan Kuruktashmu hiKetkolel</t>
  </si>
  <si>
    <t>Mirusiya</t>
  </si>
  <si>
    <t>An elite temple legion recruited from the fanatical Vimuhla worshippers of the west</t>
  </si>
  <si>
    <t>Aridani Legion of Lady Mrissa</t>
  </si>
  <si>
    <t xml:space="preserve">19th </t>
  </si>
  <si>
    <t>Long spear, shield, sword; 4/13 in steel armour</t>
  </si>
  <si>
    <t>Mrissa hiChagotlekka</t>
  </si>
  <si>
    <t>Blue Stream</t>
  </si>
  <si>
    <t>A new legion which has won fame in campaigns against Yan Kor and the wild Pe Choi and Mu'ugalavyani rebels in the Chaka</t>
  </si>
  <si>
    <t xml:space="preserve">Legion of the Many-Legged Serpent        </t>
  </si>
  <si>
    <t>20th</t>
  </si>
  <si>
    <t>Pike, long sword or scimitar; 1/9 with light crossbows;</t>
  </si>
  <si>
    <t>Wuru</t>
  </si>
  <si>
    <t>Yamashsha hiKorokol</t>
  </si>
  <si>
    <t>Blue Shadow</t>
  </si>
  <si>
    <t>A temple legion devoted to Lord Wuru this legion is gaining in popularity due to its experienced general</t>
  </si>
  <si>
    <t>Legion of the Storm of Fire</t>
  </si>
  <si>
    <t>4/9 with crossbows &amp; daggers, 5/9 with 1h axes, shields; 1/9 in steel armour</t>
  </si>
  <si>
    <t>Vimuhla &amp; Chiteng</t>
  </si>
  <si>
    <t>Karin Missum ('Red Death')</t>
  </si>
  <si>
    <t>A new legion raised by Mirusiya</t>
  </si>
  <si>
    <t xml:space="preserve">Forces of Lord Ga'anish of Katalal        </t>
  </si>
  <si>
    <t xml:space="preserve">4/13 with pike, 9/13 with halberd, large shield, mace; 1/13 in steel half armour </t>
  </si>
  <si>
    <t>Katalal</t>
  </si>
  <si>
    <t>Purdimal</t>
  </si>
  <si>
    <t>Rising Sun Disk</t>
  </si>
  <si>
    <t>Reru hiSu'unmra of Jaikalor</t>
  </si>
  <si>
    <t>Revived in 2287 noted for the hatred it bears the Mu'ugalavyani</t>
  </si>
  <si>
    <t xml:space="preserve">Regiment of Noble Ssiyor of Mrelu        </t>
  </si>
  <si>
    <t xml:space="preserve">25th </t>
  </si>
  <si>
    <t>Long spear, large shield, sword; 1/9 in steel half armour</t>
  </si>
  <si>
    <t>Mrelu</t>
  </si>
  <si>
    <t>Triple Peak</t>
  </si>
  <si>
    <t xml:space="preserve">Ssiyor hiNaquma </t>
  </si>
  <si>
    <t>Belkhanu</t>
  </si>
  <si>
    <t xml:space="preserve">A new legion with a commander obsessed with impractical strategems </t>
  </si>
  <si>
    <t xml:space="preserve">Legion of Defence Against Evil          </t>
  </si>
  <si>
    <t>Long pike, small shield, 1H poleaxe or mace</t>
  </si>
  <si>
    <t xml:space="preserve">Ganga </t>
  </si>
  <si>
    <t>Mriyan Verussa hiNakkonel of the Island of Ganga</t>
  </si>
  <si>
    <t>Green Malachite</t>
  </si>
  <si>
    <t xml:space="preserve">A well-trained priestly legion despite the neglect of its Temple. Recently expanded to 8 cohorts and moved from its home on Ganga to Tumissa  </t>
  </si>
  <si>
    <t>Armoured Vision of Death</t>
  </si>
  <si>
    <t>29th</t>
  </si>
  <si>
    <t>Poleaxe, long oval shield, dagger, 4/7 in steel half armour</t>
  </si>
  <si>
    <t>Kraa Hills and North</t>
  </si>
  <si>
    <t>Mriyan Arkutu hiKorudu of Penom</t>
  </si>
  <si>
    <t>Dark Fear</t>
  </si>
  <si>
    <t xml:space="preserve">Founded by Prince Dhich'une and rumoured to have 3 cohorts of Shedra at the Temple of the Fourth Worm outside Penom </t>
  </si>
  <si>
    <t>Legion of Chulin the Foreigner</t>
  </si>
  <si>
    <t>33rd</t>
  </si>
  <si>
    <t xml:space="preserve">Short spears, long swords, 1/12 with long bows &amp; 1/12 in steel half armour </t>
  </si>
  <si>
    <t>Chulin of Haida Pallaka</t>
  </si>
  <si>
    <t>Rereshqala</t>
  </si>
  <si>
    <t xml:space="preserve">Commander is a veteran of Legion of Serqu and has raised his own legion under sponsorship of Rereshqala - mainly southerners with assorted others </t>
  </si>
  <si>
    <t>DEG 55, ToK, AOT/1</t>
  </si>
  <si>
    <t xml:space="preserve">Legion of the Prince of the Blue Room        </t>
  </si>
  <si>
    <t>35th</t>
  </si>
  <si>
    <t>1/2 halberd, 1/2 pike, short axes, large shields, 1/9 with comp bows, 3/9 in steel</t>
  </si>
  <si>
    <t>Tsemel Saku'u hiFershena</t>
  </si>
  <si>
    <t xml:space="preserve">Raised by the Ndalu Clan in Purdimal - recent emperors have distrusted this legion and ordered it to Thri'il &amp; Paya Gupa - now back in Purdimal under a Ndalu general </t>
  </si>
  <si>
    <t>Legion of Kaikama of Bey Su</t>
  </si>
  <si>
    <t>36th</t>
  </si>
  <si>
    <t>Long spear, shield, sword, 2/8 with comp bows, 2/8 in steel half armour</t>
  </si>
  <si>
    <t>Bey Su</t>
  </si>
  <si>
    <t>Dalmelish &amp; Hrihiyal</t>
  </si>
  <si>
    <t>Kaikama hiMrachiyaku</t>
  </si>
  <si>
    <t xml:space="preserve">White Stone </t>
  </si>
  <si>
    <t>Dalmelish</t>
  </si>
  <si>
    <t xml:space="preserve">Formed from temple guards and other enthusiasts of Dalmelish &amp; Hirhiyal undera brilliant young general - cohorts are formed of homosexuals and Aridani lesbians </t>
  </si>
  <si>
    <t>Legion of the Band of Mnerr</t>
  </si>
  <si>
    <t>37th</t>
  </si>
  <si>
    <t>Two-handed sword, long shields &amp; daggers, bronze scale and leather armour</t>
  </si>
  <si>
    <t xml:space="preserve">Chieftain Mnerr of the Nluss </t>
  </si>
  <si>
    <t>A legion of particularly ferocious Nluss mercenaries who have taken refuge from Mu'ugalavyani repression in the Chaka's</t>
  </si>
  <si>
    <t>Battalions of Sruma of Vra</t>
  </si>
  <si>
    <t>39th</t>
  </si>
  <si>
    <t xml:space="preserve">Pike, axe, small shield, 1/11with comp bows </t>
  </si>
  <si>
    <t>Vra</t>
  </si>
  <si>
    <t>High Pinnacle</t>
  </si>
  <si>
    <t>Sryma hiHoqqulen</t>
  </si>
  <si>
    <t xml:space="preserve">A legion raised by a noble of ancient Vrayani family </t>
  </si>
  <si>
    <t>Legion of Morusai the Chieftain</t>
  </si>
  <si>
    <t>40th</t>
  </si>
  <si>
    <t>Long spear, short axe</t>
  </si>
  <si>
    <t>Hauma</t>
  </si>
  <si>
    <t>Standing Reed</t>
  </si>
  <si>
    <t>Morusai hiBa'ascha, Fiefholder of Hauma</t>
  </si>
  <si>
    <t>Avanthe</t>
  </si>
  <si>
    <t>A legion raised from the Stability worshipping folk of the Kurt Hills</t>
  </si>
  <si>
    <t>Forces of Chai Miridai</t>
  </si>
  <si>
    <t>41st</t>
  </si>
  <si>
    <t>Halberd, flail, shield</t>
  </si>
  <si>
    <t>Usenanu</t>
  </si>
  <si>
    <t>White Stone &amp; others</t>
  </si>
  <si>
    <t>Chai Miridai hiUsena</t>
  </si>
  <si>
    <t xml:space="preserve">A legion raised by the merchant clans of the Msuma River and commanded by an ex-Kasi of the Legion of Mirkitane </t>
  </si>
  <si>
    <t xml:space="preserve">Legion of the Black Band of Mirizha        </t>
  </si>
  <si>
    <t>42nd</t>
  </si>
  <si>
    <t>Chieftain Mirizha of the Nluss</t>
  </si>
  <si>
    <t>Another Nluss mercenary legion formed under the sponsorship of General Korikada of the Legion of Givers of Sorrow &amp; particularly devoted to Vimuhla</t>
  </si>
  <si>
    <t>SUBTOTAL OF MEDIUM INFANTRY LEGIONS</t>
  </si>
  <si>
    <t>Regiment of the Clan of the Silver Lightning</t>
  </si>
  <si>
    <t>Archers</t>
  </si>
  <si>
    <t>Long bow, small shield, pavise</t>
  </si>
  <si>
    <t>Silver Lightning</t>
  </si>
  <si>
    <t>Vrogga Dzh-Urru (a Pachi Lei)</t>
  </si>
  <si>
    <t xml:space="preserve">A notoriously unlucky legion expanded to 8 cohorts under a Pachi Lei commander who claims to have discovered an amulet of immediate and permanent victory </t>
  </si>
  <si>
    <t xml:space="preserve">Legion of the Peaks of Kraa </t>
  </si>
  <si>
    <t>12th</t>
  </si>
  <si>
    <t>Low bow, obsidian-flaked maces, target shields - uses poisoned arrows</t>
  </si>
  <si>
    <t>Haikon hiVorudu</t>
  </si>
  <si>
    <t>Another Sarku-worshipping legion revived at the behest of Prince Dhich'une</t>
  </si>
  <si>
    <t xml:space="preserve">Legion of the Clan of the Broken Bough </t>
  </si>
  <si>
    <t>19th</t>
  </si>
  <si>
    <t>Composite bow, small targe shield, short sword; 3/15 in steel light armour</t>
  </si>
  <si>
    <t>Frontier N of Avanthar</t>
  </si>
  <si>
    <t>Broken Bough</t>
  </si>
  <si>
    <t>Clan Patriarch Jugar hiFa'asu of Fasiltum</t>
  </si>
  <si>
    <t xml:space="preserve">Broken Bough </t>
  </si>
  <si>
    <t>An ancient and noble legion from Fasiltum famed for its archery</t>
  </si>
  <si>
    <t>Legion of Girikteshmu</t>
  </si>
  <si>
    <t>Composite bow, small axe, small shield; 3/15 in light steel armour</t>
  </si>
  <si>
    <t>Khirgar &amp; scattered</t>
  </si>
  <si>
    <t xml:space="preserve">Girikteshmu hiKoyuga of Jakalla </t>
  </si>
  <si>
    <t>Red Sun</t>
  </si>
  <si>
    <t>An elite legion detested by the Yan Koryani for their part in the impalement of Yilrana at Ke'er - currently scattered across north in support of other legions</t>
  </si>
  <si>
    <t>Legion of Elechu of Usenanu</t>
  </si>
  <si>
    <t>30th</t>
  </si>
  <si>
    <t xml:space="preserve">Long comp bow, short sword, dagger, alternate men with pavises, heavy armour </t>
  </si>
  <si>
    <t>White Stone</t>
  </si>
  <si>
    <t>Elechu hiChakkena of Usenanu</t>
  </si>
  <si>
    <t>Another new legion raised by the merchant clans of Usenanu - first legion of armoured archers raised since Engsvanyali times</t>
  </si>
  <si>
    <t>Legion of the Crystalline Peak</t>
  </si>
  <si>
    <t>Composite bow, long sword, small shield, 1/5 in steel half armour - rest in medium</t>
  </si>
  <si>
    <t>Ru</t>
  </si>
  <si>
    <t>Hutligainu hiBarrega of Ru</t>
  </si>
  <si>
    <t xml:space="preserve">Crooked Bough </t>
  </si>
  <si>
    <t>A legion raised from the mountain and forest peoples of Kerunan Protectorate who are traditionally hostile to Salarvyani - took part in battle of Ru in 2347</t>
  </si>
  <si>
    <t>SUBTOTAL OF ARCHER LEGIONS</t>
  </si>
  <si>
    <t xml:space="preserve">Regiment of the Knower of Spells        </t>
  </si>
  <si>
    <t>XB</t>
  </si>
  <si>
    <t>1/2 light &amp; 1/2 heavy crossbow, mace or sword, large wicker shield, light armour</t>
  </si>
  <si>
    <t>Meku</t>
  </si>
  <si>
    <t>Gruganu</t>
  </si>
  <si>
    <t>Mriggadeshu hiTekk'une</t>
  </si>
  <si>
    <t>Dark Moon</t>
  </si>
  <si>
    <t xml:space="preserve">A poorly supported legion of temple and city guards recently expanded by Prince Mridobu </t>
  </si>
  <si>
    <t>Legion of Glorious Destiny</t>
  </si>
  <si>
    <t xml:space="preserve">1/2 medium and 1/2 heavy crossbow, long sword, small shield, light armour </t>
  </si>
  <si>
    <t>Milumanyani frontier</t>
  </si>
  <si>
    <t>North of City of Sarku</t>
  </si>
  <si>
    <t>Sangar hiVu'unavu of Fasiltum</t>
  </si>
  <si>
    <t>Vriddi</t>
  </si>
  <si>
    <t xml:space="preserve">An excellent legion recruited from northern mountaineers and traditional guardians of the frontier </t>
  </si>
  <si>
    <t>Legion of the Wind of Iron</t>
  </si>
  <si>
    <t>Medium crossbow, sword, 1/9 in steel &amp; 2/9 in chlen medium armour, rest in leather</t>
  </si>
  <si>
    <t>Aukesha</t>
  </si>
  <si>
    <t>Iron Fist &amp; Iron Hand</t>
  </si>
  <si>
    <t xml:space="preserve">Chegarra </t>
  </si>
  <si>
    <t xml:space="preserve">Kalmuru hiKharsama </t>
  </si>
  <si>
    <t>Iron Fist</t>
  </si>
  <si>
    <t>A new legion funded by the temple of Chegarra and composed of recruits from the Iron clans from all over the empire</t>
  </si>
  <si>
    <t>Legion of the Citadel of Glory</t>
  </si>
  <si>
    <t>Heavy crossbow, large shield &amp; mantlet spiked club &amp; flail, light leather armour</t>
  </si>
  <si>
    <t xml:space="preserve">Tsumikel hiTengetlaku, Governor of Tumissa </t>
  </si>
  <si>
    <t>A new legion funded partly by the Red Sword clan and partly by the Temple of Vimuhla. Commanded by the Governor of Tumissa</t>
  </si>
  <si>
    <t>Legion of Lord Kharihaya</t>
  </si>
  <si>
    <t>14th</t>
  </si>
  <si>
    <t>14/18 light and 4/18 medium crossbow, small battleaxe, medium shield, light armour</t>
  </si>
  <si>
    <t>Paya Gupa</t>
  </si>
  <si>
    <t>Vimuhla &amp; Karakan</t>
  </si>
  <si>
    <t>Ekune hiBosuga</t>
  </si>
  <si>
    <t>A new legion founded by one of the richest nobles of the empire and commanded by his nephew a worshipper of Karakan &amp; enemy of Kuruktashmu hiKetkolel</t>
  </si>
  <si>
    <t>SUBTOTAL OF CROSSBOW LEGIONS</t>
  </si>
  <si>
    <t>Legion of the Clan of the Standing Stone</t>
  </si>
  <si>
    <t>SL</t>
  </si>
  <si>
    <t>2nd</t>
  </si>
  <si>
    <t xml:space="preserve">12/14 sling and 2/14 staff sling, light round shield, sword, leather armour </t>
  </si>
  <si>
    <t>Urmish</t>
  </si>
  <si>
    <t xml:space="preserve">Clan Patriarch Charikasa hiChuyon  </t>
  </si>
  <si>
    <t>An old legion commanded by an able descendant of its Bednajallan founder and recently fought Srigash field under Lord Bazhan</t>
  </si>
  <si>
    <t xml:space="preserve">Legion of the Joyful Clan of the Noble Vrayani </t>
  </si>
  <si>
    <t>3rd</t>
  </si>
  <si>
    <t>Sling, light oval shield, mace or sword, light chlen or leather armour</t>
  </si>
  <si>
    <t>Joyous of Vra</t>
  </si>
  <si>
    <t xml:space="preserve">Miruene vuChrayu </t>
  </si>
  <si>
    <t xml:space="preserve">An ancient and elite legion recruited exclusively from Vrayani with recent experience at Butrus and in Lord Kettukal's expeditions against Yan Kor  </t>
  </si>
  <si>
    <t xml:space="preserve">Legion of the Twelve Paths of Avanthe        </t>
  </si>
  <si>
    <t>Sling, small targe shield, light straight sword, leather kilt</t>
  </si>
  <si>
    <t>Petris Layoda</t>
  </si>
  <si>
    <t>Khirgar,   Atkolel Hts</t>
  </si>
  <si>
    <t xml:space="preserve">Qusunchu Sea hiVaishu </t>
  </si>
  <si>
    <t xml:space="preserve">Blue Girdle </t>
  </si>
  <si>
    <t xml:space="preserve">An ancient Aridani legion refounded by Su'esa hiNrashkema daughter of the Governor of Ganga &amp; by the Temple of Avanthe </t>
  </si>
  <si>
    <t>SUBTOTAL OF SLINGER LEGIONS</t>
  </si>
  <si>
    <t>Legion of the Sapphire Kirtle</t>
  </si>
  <si>
    <t>LI</t>
  </si>
  <si>
    <t>Javelin, light battleaxe, oval shield, 2/12 with slings</t>
  </si>
  <si>
    <t xml:space="preserve">Tu'unmra </t>
  </si>
  <si>
    <t>Atkolel Hts, Chene Ho</t>
  </si>
  <si>
    <t>Qusunchu Dijaya hiQurruluma</t>
  </si>
  <si>
    <t>Dilinala</t>
  </si>
  <si>
    <t>A legion of fanatical Aridani refounded by the Temple of Dilinala and recently distingusihed during the battle of Atkolel heights</t>
  </si>
  <si>
    <t>Legion of the Inverted Hand</t>
  </si>
  <si>
    <t>Longbow, sword, leather armour</t>
  </si>
  <si>
    <t xml:space="preserve">Kurt Hills </t>
  </si>
  <si>
    <t>Northern Front</t>
  </si>
  <si>
    <t>Karakan &amp; Chegarra</t>
  </si>
  <si>
    <t>Ka'a hiSrygashchene</t>
  </si>
  <si>
    <t>Standing Pinnacle</t>
  </si>
  <si>
    <t xml:space="preserve">Excellent scouts and bowmen recruited from the tribesmen </t>
  </si>
  <si>
    <t>SUBTOTAL OF LIGHT INFANTRY LEGIONS</t>
  </si>
  <si>
    <t xml:space="preserve">Legion of Lord Kaingmra of Bey Su        </t>
  </si>
  <si>
    <t>Art</t>
  </si>
  <si>
    <t>Ballistae, mangonels and trebuchets, sword, oblong shield, mantlet, light armour</t>
  </si>
  <si>
    <t>Bey Su &amp; scattered</t>
  </si>
  <si>
    <t>Kaingmra hiZhnayu</t>
  </si>
  <si>
    <t xml:space="preserve">A new legion raised by a a wealthy aristocrat of the Golden Bough clan, 2 cohorts at Bey Su, 3 at Khirgar, 2 at Tumissa, 2 at Thri'il, 4 at Mrelu </t>
  </si>
  <si>
    <t xml:space="preserve">Legion of Mengano the Jakallan          </t>
  </si>
  <si>
    <t>Ballistae, mangonels and trebuchets, sword, round shield, mantlet, light armour</t>
  </si>
  <si>
    <t>Khirgar&amp; scattered</t>
  </si>
  <si>
    <t>Mengano hiHarisayu</t>
  </si>
  <si>
    <t>An ancient legion of elite artillerists with cohorts at Khirgar and Chene Ho. 2 Cohorts are at Sokatis &amp; Gen Mengano wishes to raise a new legion there</t>
  </si>
  <si>
    <t xml:space="preserve">Legion of Gagarsha of Mmillaka          </t>
  </si>
  <si>
    <t>Ballistae, mangonels and trebuchets, mace, large oblong shield, mantlet, light armour</t>
  </si>
  <si>
    <t xml:space="preserve">Gagarsha hiChurgushsha </t>
  </si>
  <si>
    <t>Emerald Girdle</t>
  </si>
  <si>
    <t xml:space="preserve">Originally from Thraya this legion was disbanded under Heshtu'atl and reactivated by Hirkane under the command of an exile from Mimilaka  </t>
  </si>
  <si>
    <t>SUBTOTAL OF ARTILLERY LEGIONS</t>
  </si>
  <si>
    <t>Battalions of Vrishtara the Mole</t>
  </si>
  <si>
    <t>Sap</t>
  </si>
  <si>
    <t>Siege towers, mining tools, rams etc, sword, leather armour</t>
  </si>
  <si>
    <t xml:space="preserve">Khirgar &amp; scattered </t>
  </si>
  <si>
    <t>Sarku, Hru'u &amp; Ksarul</t>
  </si>
  <si>
    <t>Vrishtara hiAuvesu</t>
  </si>
  <si>
    <t>Legion is scattered across empire witjh cohorts at Khirgar, Chene Ho, Paya Gupa, Purdimal and Mrelu commanded by a fanatical worshipper of Sarku</t>
  </si>
  <si>
    <t>Slayers of Cities</t>
  </si>
  <si>
    <t>Siege towers, mining tools, rams etc, axe, large shield, leather armour</t>
  </si>
  <si>
    <t>Dark Trinity &amp; cohorts</t>
  </si>
  <si>
    <t>Kakangu hiBeshudla</t>
  </si>
  <si>
    <t>Black Stone</t>
  </si>
  <si>
    <t xml:space="preserve">Recently founded by the Dark Trinity worshipping clans of Katalal, 2 cohorts at Chene Ho, 4 at Khirgar, 4 at Mrelu, 2 at Si'is E of the Atkolel Heights </t>
  </si>
  <si>
    <t>SUBTOTAL OF SAPPER LEGIONS</t>
  </si>
  <si>
    <t xml:space="preserve">Flotilla of Hagarr of Paranta </t>
  </si>
  <si>
    <t>Mar</t>
  </si>
  <si>
    <t>1/2 halberd, 1/2 short pike, sword, small shield, 2/16 comp bows, medium armour</t>
  </si>
  <si>
    <t>Red Sky</t>
  </si>
  <si>
    <t xml:space="preserve">Hagarr hiChunmiyel </t>
  </si>
  <si>
    <t xml:space="preserve">Founded in 2251 by the Red Sky clan which in 2305 was the subject of a major scandal due to its use of imperial ships for trade </t>
  </si>
  <si>
    <t xml:space="preserve">Squadrons of Tlaneno the Steersman        </t>
  </si>
  <si>
    <t>Pike, longsword, light oblong shield, 3/20 comp bows, 1/20 lt xbows, medium armour</t>
  </si>
  <si>
    <t>Tlanelo hiVorodlayu</t>
  </si>
  <si>
    <t xml:space="preserve">Founded in 2251and defeated a Hluss incursion off Ngeshtu Head in 2349. Gen Tlaneno is high in the counsels of the military party </t>
  </si>
  <si>
    <t>SUBTOTAL OF MARINE LEGIONS</t>
  </si>
  <si>
    <t>Legion of Ketl</t>
  </si>
  <si>
    <t>PG</t>
  </si>
  <si>
    <t xml:space="preserve">Halberd, sword, round shield, half armour, 2/35 in steel </t>
  </si>
  <si>
    <t>Tolek Kana Pits- Bey Su</t>
  </si>
  <si>
    <t>Arkane hiPurushqe</t>
  </si>
  <si>
    <t xml:space="preserve">Stationed wherever there are imperial prisons has a low status and traditionally recruited by impressment </t>
  </si>
  <si>
    <t>SUBTOTAL OF PRISON GUARD LEGIONS</t>
  </si>
  <si>
    <t xml:space="preserve">Legion of the Splendour of Shenyu        </t>
  </si>
  <si>
    <t>Shen</t>
  </si>
  <si>
    <t>4th</t>
  </si>
  <si>
    <t>Halberd, axe-sword, 2/18 with crossbow-pistol, full armour, 9/18 steel</t>
  </si>
  <si>
    <t>Mrgag Ss-shrsa</t>
  </si>
  <si>
    <t>Oldest and most prestigious of the Shen mercenary legions</t>
  </si>
  <si>
    <t xml:space="preserve">Legion of Gr-Ga the Egg Layer          </t>
  </si>
  <si>
    <t>Halberd, axe-sword, 2/12 with crossbow-pistol, full armour, 3/12 steel</t>
  </si>
  <si>
    <t xml:space="preserve">Gr-ga </t>
  </si>
  <si>
    <t xml:space="preserve">A new Shen legion formed from egg-groups hostile to Shenyu </t>
  </si>
  <si>
    <t>Legion of the City of Chri</t>
  </si>
  <si>
    <t>Pike, long sword, large shield, 3/7 with crossbow-pistol, heavy armour, 1/7 steel</t>
  </si>
  <si>
    <t>Freshayu hiTuruken</t>
  </si>
  <si>
    <t>A new legion founded by the fanatically pro-Shen Lord Freshshayu who has taken to parading around in armour made to resemble a Shen</t>
  </si>
  <si>
    <t xml:space="preserve">Horde of Hrk-ss, the Eater of Eggs        </t>
  </si>
  <si>
    <t xml:space="preserve">Long spear, mace, large shield, 4/13 with crossbow-pistol, heavy armour, 4/12 steel </t>
  </si>
  <si>
    <t>Hrk-ss</t>
  </si>
  <si>
    <t>A legion formed from an exiled egg-group from Xax, given lands SE of Sokatis in exchange for military service in 2209</t>
  </si>
  <si>
    <t>SUBTOTAL OF SHEN LEGIONS</t>
  </si>
  <si>
    <t>Legion of Tik-nekw-ket</t>
  </si>
  <si>
    <t>PC</t>
  </si>
  <si>
    <t>Long spear, sword, long pointed shield, composite bow, half-armour, 6/12 steel</t>
  </si>
  <si>
    <t>Unpronounceable - Ptcht</t>
  </si>
  <si>
    <t xml:space="preserve">An ancient and loyal Pe Choi legion including a few human officers and men </t>
  </si>
  <si>
    <t>Legion of the Nest of Ttik-Deqeq</t>
  </si>
  <si>
    <t>Javelin, rapier, small round shield, half armour, 3/12 steel</t>
  </si>
  <si>
    <t>Black Old One (Hru'u)</t>
  </si>
  <si>
    <t>Unpronounceable - K-k-tk</t>
  </si>
  <si>
    <t>An ancient Pe Choi legion dedicated to the Black Old One and friendly to Sarku,   decimated in plague of 2342 for which it blames Thumis &amp; Ketengku</t>
  </si>
  <si>
    <t xml:space="preserve">Legion of the Forest of Hh-kk--ssa        </t>
  </si>
  <si>
    <t>Javelin, jagged sword, light diamond-shaped sheid, no armour</t>
  </si>
  <si>
    <t>Butrus</t>
  </si>
  <si>
    <t>Father of Nests (Hnalla)</t>
  </si>
  <si>
    <t>Mt-t-ik</t>
  </si>
  <si>
    <t>Forest scouts dedicated to the Father of Nests and Stability</t>
  </si>
  <si>
    <t>Legion of Tikik-dsa-ke</t>
  </si>
  <si>
    <t xml:space="preserve">Light crossbow, sword, small diamond-shaped shield, no armour </t>
  </si>
  <si>
    <t>K-t-tr-ki</t>
  </si>
  <si>
    <t>Eselne?</t>
  </si>
  <si>
    <t xml:space="preserve">An old and &amp; 'humanised' Pe Choi legion serving as frontier wardens at Khirgar. Sworn enemies of Sarku and particularly of the Battalions of the Seal of the Worm </t>
  </si>
  <si>
    <t>SUBTOTAL OF PE CHOI LEGIONS</t>
  </si>
  <si>
    <t>Legion of the Whistling Peak</t>
  </si>
  <si>
    <t>Hlaka</t>
  </si>
  <si>
    <t>Javelins and light sword, occasionally use a light shield, no armour</t>
  </si>
  <si>
    <t>Scattered across emp</t>
  </si>
  <si>
    <t>Sua-eya</t>
  </si>
  <si>
    <t>A relatively well organised &amp; trained Hlaka legion based at Hekellu since 2254. Kerdu has left &amp; returned to service 4 times due to his friendship with Gen Kettukal</t>
  </si>
  <si>
    <t>Legion of Aerial Joy</t>
  </si>
  <si>
    <t>Ewo-i-i-ya</t>
  </si>
  <si>
    <t>An experienced legion that has fought at Ru in 2347 &amp; Yan Kor but now mostly concentrated in East except for 2 cohorts with Kettukal's army.</t>
  </si>
  <si>
    <t>SUBTOTAL OF HLAKA LEGIONS</t>
  </si>
  <si>
    <t xml:space="preserve">Legion of the Tangled Root Eaters        </t>
  </si>
  <si>
    <t>P LEI</t>
  </si>
  <si>
    <t>Long swords, long barbed spears, round shields, maces, half armour, 1/12 in steel</t>
  </si>
  <si>
    <t>Purdimal, North</t>
  </si>
  <si>
    <t>Dark Gods</t>
  </si>
  <si>
    <t>G-Gum-Shoggu</t>
  </si>
  <si>
    <t>Ksarul (Pachi Lei equivalent)</t>
  </si>
  <si>
    <t>Pachi Lei legion with fanatic hatred of Mu'ugalayani, served in Butrus but General Kettukal has insisted that they be posted north due to their loyalty to Dark Gods and possibly Mridobu</t>
  </si>
  <si>
    <t xml:space="preserve">Legion of the Deep Green Shade          </t>
  </si>
  <si>
    <t>2-handed swords, light round shield, half armour, 1/11 steel, 2/11 medium crossbow</t>
  </si>
  <si>
    <t>Ffsa-Brugshmy</t>
  </si>
  <si>
    <t>Thumis (Pachi Lei form)</t>
  </si>
  <si>
    <t>Pachi Lei legion formed from converts toThumis and Stability - traditionally patrol frontier West of Tumissa now posted to Chene Ho</t>
  </si>
  <si>
    <t>SUBTOTAL OF PACHI LEI LEGIONS</t>
  </si>
  <si>
    <t xml:space="preserve">Legion of the Dancer Without Eyes        </t>
  </si>
  <si>
    <t>Ahoggya</t>
  </si>
  <si>
    <t xml:space="preserve">2 very large swords, 2 long heavy spears, a round shield, 6/18 steel carapace armour </t>
  </si>
  <si>
    <t>Totally unpronounceable - called 'The Gnarled One'</t>
  </si>
  <si>
    <t>Regularly moved around empire due to its unpopularity with local populations. Fought at Srigash field &amp; then in reserve at Khirgar, now in E Atkolel Heights</t>
  </si>
  <si>
    <t xml:space="preserve">Legion of Guruggma   </t>
  </si>
  <si>
    <t xml:space="preserve">2 very large swords, 2 long heavy spears, a round shield, 3/10 steel carapace armour </t>
  </si>
  <si>
    <t>Jakalla, Bey Su</t>
  </si>
  <si>
    <t>Totally unpronounceable - called 'The Yellow-Splotched One'</t>
  </si>
  <si>
    <t>Raised by Durumu to oppress Avanthe-worshippers of Ganga. Later posted to Jakalla &amp; eventually back to Ganga where it again caused riots. Mostly sent North</t>
  </si>
  <si>
    <t>SUBTOTAL OF AHOGGYA LEGIONS</t>
  </si>
  <si>
    <t>GRAND TOTAL OF TSOLYANI ARMY</t>
  </si>
  <si>
    <t>all</t>
  </si>
  <si>
    <t>%</t>
  </si>
  <si>
    <t>Cohorts</t>
  </si>
  <si>
    <t xml:space="preserve">Cost/k </t>
  </si>
  <si>
    <t xml:space="preserve">% Line </t>
  </si>
  <si>
    <t>23 Legions of Heavy Infantry</t>
  </si>
  <si>
    <t>25 Legions of Medium Infantry</t>
  </si>
  <si>
    <t>6 Legions of Archers</t>
  </si>
  <si>
    <t>5 Legions of Crossbowmen</t>
  </si>
  <si>
    <t>Xbows</t>
  </si>
  <si>
    <t>3 Legions of Slingers</t>
  </si>
  <si>
    <t>Slingers</t>
  </si>
  <si>
    <t>2 Legions of Light Infantry</t>
  </si>
  <si>
    <t>3 Legions of Artillery</t>
  </si>
  <si>
    <t>Artillery</t>
  </si>
  <si>
    <t>2 Legions of Sappers</t>
  </si>
  <si>
    <t>Sappers</t>
  </si>
  <si>
    <t>2 Legions of Marines</t>
  </si>
  <si>
    <t>Marines</t>
  </si>
  <si>
    <t>1 Legion of Prison Guards</t>
  </si>
  <si>
    <t>Prison Gds</t>
  </si>
  <si>
    <t xml:space="preserve">4 Legions of Shen </t>
  </si>
  <si>
    <t>4 Legions of Pe Choi</t>
  </si>
  <si>
    <t>Pe Choi</t>
  </si>
  <si>
    <t xml:space="preserve">2 Legions of Hlaka </t>
  </si>
  <si>
    <t>2 Legions of Pachi Lei</t>
  </si>
  <si>
    <t>Pachi Lei</t>
  </si>
  <si>
    <t>2 Legions of Ahoggya</t>
  </si>
  <si>
    <t>TOTAL MILITARY EXPENDITURE OF THE TSOLYANI EMPIRE</t>
  </si>
  <si>
    <t>Cost of Cohorts @ 6775 HI/4900k others</t>
  </si>
  <si>
    <t>Cost of 85 Legion staffs @ 4100k</t>
  </si>
  <si>
    <t>Cost of 102 cohorts in training @ 2000k</t>
  </si>
  <si>
    <t>Total payroll cost of Tsolyani army</t>
  </si>
  <si>
    <t>Supplies @ 2k/month</t>
  </si>
  <si>
    <t>Minimum cost of pay and food/month</t>
  </si>
  <si>
    <t>Cost of equipping 102 cohorts @ 34000 k</t>
  </si>
  <si>
    <t xml:space="preserve">Grand total cost of Tsolyani army </t>
  </si>
  <si>
    <t>All non-human auxilaries</t>
  </si>
  <si>
    <t>Nluss</t>
  </si>
  <si>
    <t xml:space="preserve">Other human auxilaries </t>
  </si>
  <si>
    <t>All mercenaries and auxilaries</t>
  </si>
  <si>
    <t>All native Tsolyani units</t>
  </si>
  <si>
    <t>Cost of paying 375 Changadesha @10k/month</t>
  </si>
  <si>
    <t>Cost of paying 20 Turrikami @ 30k</t>
  </si>
  <si>
    <t>Cost of paying 5 Hereksa @ 70k</t>
  </si>
  <si>
    <t>Cost of paying one Kasi @ 200k/month</t>
  </si>
  <si>
    <t>Cost of one cohort of MI</t>
  </si>
  <si>
    <t>Cost of paying 375 Kurunthuni @10k/month</t>
  </si>
  <si>
    <t>Cost of one cohort of HI</t>
  </si>
  <si>
    <t xml:space="preserve">Name </t>
  </si>
  <si>
    <t>Gardasiyal number</t>
  </si>
  <si>
    <t>Phylum</t>
  </si>
  <si>
    <t xml:space="preserve">Type  </t>
  </si>
  <si>
    <t>Total Levels</t>
  </si>
  <si>
    <t xml:space="preserve">Available as </t>
  </si>
  <si>
    <t>Temples</t>
  </si>
  <si>
    <t>Alleviation</t>
  </si>
  <si>
    <t>U</t>
  </si>
  <si>
    <t>Ritual</t>
  </si>
  <si>
    <t>1U</t>
  </si>
  <si>
    <t>U2</t>
  </si>
  <si>
    <t>All</t>
  </si>
  <si>
    <t>Ascertainment</t>
  </si>
  <si>
    <t>Psychic</t>
  </si>
  <si>
    <t>4U</t>
  </si>
  <si>
    <t>U1, U2, U6, U8</t>
  </si>
  <si>
    <t>Clairvoyance/Clairaudience</t>
  </si>
  <si>
    <t>3U</t>
  </si>
  <si>
    <t>U1, U2, U5</t>
  </si>
  <si>
    <t>Control of Self</t>
  </si>
  <si>
    <t>U1, U2, U4, U6</t>
  </si>
  <si>
    <t>Disenchantment</t>
  </si>
  <si>
    <t>U4, U6, U10</t>
  </si>
  <si>
    <t xml:space="preserve">Domination </t>
  </si>
  <si>
    <t>U2, U5, U7</t>
  </si>
  <si>
    <t>Elicitation</t>
  </si>
  <si>
    <t>U1, U2, U3, U6, U7</t>
  </si>
  <si>
    <t>Execration</t>
  </si>
  <si>
    <t>U9</t>
  </si>
  <si>
    <t>Favouring</t>
  </si>
  <si>
    <t>U6</t>
  </si>
  <si>
    <t>Healing</t>
  </si>
  <si>
    <t>U1, U2, U4, U8</t>
  </si>
  <si>
    <t>Inscription</t>
  </si>
  <si>
    <t>U10</t>
  </si>
  <si>
    <t>Invisibility</t>
  </si>
  <si>
    <t>U2, U3,U6,U8</t>
  </si>
  <si>
    <t>Light and Darkness</t>
  </si>
  <si>
    <t>U1, U3, U5</t>
  </si>
  <si>
    <t>Nutrification</t>
  </si>
  <si>
    <t>2U</t>
  </si>
  <si>
    <t>U3, U6</t>
  </si>
  <si>
    <t>Perceptions of the Energies</t>
  </si>
  <si>
    <t>U2, U3, U4</t>
  </si>
  <si>
    <t>Phantasms</t>
  </si>
  <si>
    <t>U1, U3, U6</t>
  </si>
  <si>
    <t>Robustness</t>
  </si>
  <si>
    <t>U3, U5, U7</t>
  </si>
  <si>
    <t>The Seal upon the Powers</t>
  </si>
  <si>
    <t>Soporiferousness</t>
  </si>
  <si>
    <t>Ritual ?</t>
  </si>
  <si>
    <t>U2, U4, U5</t>
  </si>
  <si>
    <t>The Sphere of Impermeable Quiescence</t>
  </si>
  <si>
    <t>Terrorisation</t>
  </si>
  <si>
    <t>U2, U4</t>
  </si>
  <si>
    <t>Translocation</t>
  </si>
  <si>
    <t>U1, U2, U5, U7</t>
  </si>
  <si>
    <t>Transportation</t>
  </si>
  <si>
    <t>Warding</t>
  </si>
  <si>
    <t>U4, U5</t>
  </si>
  <si>
    <t>The Web of Kriyag, Lover of Spiders</t>
  </si>
  <si>
    <t>U5</t>
  </si>
  <si>
    <t>Zoic Domination</t>
  </si>
  <si>
    <t>Acceleration</t>
  </si>
  <si>
    <t>G</t>
  </si>
  <si>
    <t>1G</t>
  </si>
  <si>
    <t>G8</t>
  </si>
  <si>
    <t>Avanthe &amp; Dilinala</t>
  </si>
  <si>
    <t>Adornment</t>
  </si>
  <si>
    <t>3G</t>
  </si>
  <si>
    <t>G1, G3, G5</t>
  </si>
  <si>
    <t xml:space="preserve">Avanthe &amp; Dilinala; Dlalmelish &amp; Hrihayal </t>
  </si>
  <si>
    <t xml:space="preserve">Aeriality </t>
  </si>
  <si>
    <t>4G</t>
  </si>
  <si>
    <t>G2, G4, G6, G9</t>
  </si>
  <si>
    <t>Avanthe &amp; Dilinala; Belkhanu &amp; Qon; Dlalmelish &amp; Hrihayal; Hnalla &amp; Dra; Hru'u &amp; Wuru; Ksarul &amp; Gruganu; Thumis &amp; Ketengku</t>
  </si>
  <si>
    <t>2G</t>
  </si>
  <si>
    <t>G2, G4</t>
  </si>
  <si>
    <t>Avanthe &amp; Dilinala; Dlalmelish &amp; Hrihayal; Ksarul &amp; Gruganu; Thumis &amp; Ketengku; Shamans</t>
  </si>
  <si>
    <t>Artfulness</t>
  </si>
  <si>
    <t>G1, G2</t>
  </si>
  <si>
    <t>Avanthe &amp; Dilinala; Hnalla &amp; Dra; Ksarul &amp; Gruganu; Thumis &amp; Ketengku</t>
  </si>
  <si>
    <t>G8, G10</t>
  </si>
  <si>
    <t>Belkhanu &amp; Qon; Hnalla &amp; Dra; Ksarul &amp; Gruganu; Sarku &amp; Durritlamish; Thumis &amp; Ketengku</t>
  </si>
  <si>
    <t>The Blade of Inexorable Dissection</t>
  </si>
  <si>
    <t>G3, G4</t>
  </si>
  <si>
    <t>Karakan &amp; Chegarra; Vimuhla &amp; Chiteng</t>
  </si>
  <si>
    <t>Benefaction</t>
  </si>
  <si>
    <t>G9</t>
  </si>
  <si>
    <t>Avanthe &amp; Dilinala;Belkhanu &amp; Qon; Dlalmelish &amp; Hrihayal; Hnalla &amp; Dra; Hru'u &amp; Wuru; Ksarul &amp; Gruganu; Thumis &amp; Ketengku;  Shamans</t>
  </si>
  <si>
    <t>The Blessing of the Planes</t>
  </si>
  <si>
    <t>G1, G3, G9</t>
  </si>
  <si>
    <t>Belkhanu &amp; Qon; Hnalla &amp; Dra; Ksarul &amp; Gruganu; Sarku &amp; Durritlamish; Thumis &amp; Ketengku; Shamans</t>
  </si>
  <si>
    <t>Comprehension</t>
  </si>
  <si>
    <t>G3, G5, G9</t>
  </si>
  <si>
    <t>Hnalla &amp; Dra; Hru'u &amp; Wuru; Ksarul &amp; Gruganu; Thumis &amp; Ketengku; Shamans</t>
  </si>
  <si>
    <t>Derangement</t>
  </si>
  <si>
    <t>G2, G5, G8</t>
  </si>
  <si>
    <t xml:space="preserve">Belkhanu &amp; Qon; Hnalla &amp; Dra; Hru'u &amp; Wuru; Sarku &amp; Durritlamish; sh </t>
  </si>
  <si>
    <t>Desiccation</t>
  </si>
  <si>
    <t>G3, G5</t>
  </si>
  <si>
    <t>Avanthe &amp; Dilinala; Hru'u &amp; Wuru; Ksarul &amp; Gruganu; Sarku &amp; Durritlamish; Shamans</t>
  </si>
  <si>
    <t>Domination</t>
  </si>
  <si>
    <t>G5, G10</t>
  </si>
  <si>
    <t>Belkhanu &amp; Qon; Hnalla &amp; Dra; Hru'u &amp; Wuru; Ksarul &amp; Gruganu; Sarku &amp; Durritlamish; Thumis &amp; Ketengku</t>
  </si>
  <si>
    <t>Doomkill</t>
  </si>
  <si>
    <t>G8; G10</t>
  </si>
  <si>
    <t xml:space="preserve">Hnalla &amp; Dra; Karakan &amp; Chegarra; Vimuhla &amp; Chiteng; </t>
  </si>
  <si>
    <t xml:space="preserve">Elicitation </t>
  </si>
  <si>
    <t xml:space="preserve">Psychic </t>
  </si>
  <si>
    <t xml:space="preserve">1G </t>
  </si>
  <si>
    <t>G4</t>
  </si>
  <si>
    <t>Ksarul &amp; Gruganu; Thumis &amp; Ketengku</t>
  </si>
  <si>
    <t>Empowering</t>
  </si>
  <si>
    <t>G1, G2, G6</t>
  </si>
  <si>
    <t xml:space="preserve">Avanthe &amp; Dilinala; Dlalmelish &amp; Hrihayal; Karakan &amp; Chegarra; Vimuhla &amp; Chiteng </t>
  </si>
  <si>
    <t>Enhancement and Debilitation</t>
  </si>
  <si>
    <t>G4, G7, G10</t>
  </si>
  <si>
    <t>Karakan &amp; Chegarra; Sarku &amp; Durritlamish; Vimuhla &amp; Chiteng</t>
  </si>
  <si>
    <t>Excellence</t>
  </si>
  <si>
    <t>G1, G3, G7</t>
  </si>
  <si>
    <t>Karakan &amp; Chegarra; Vimuhla &amp; Chiteng; Shamans</t>
  </si>
  <si>
    <t>Far-seeing</t>
  </si>
  <si>
    <t>G4, G7</t>
  </si>
  <si>
    <t>Belkhanu &amp; Qon; Karakan &amp; Chegarra; Vimuhla &amp; Chiteng</t>
  </si>
  <si>
    <t>Guarding</t>
  </si>
  <si>
    <t>G6, G10</t>
  </si>
  <si>
    <t xml:space="preserve">The Hands of Kra the Mighty </t>
  </si>
  <si>
    <t>G2, G4, G6</t>
  </si>
  <si>
    <t>Avanthe &amp; Dilinala; Belkhanu &amp; Qon; Dlalmelish &amp; Hrihayal; Sarku &amp; Durritlamish</t>
  </si>
  <si>
    <t>G4, G5</t>
  </si>
  <si>
    <t>Avanthe &amp; Dilinala; Belkhanu &amp; Qon; Dlalmelish &amp; Hrihayal; Karakan &amp; Chegarra Thumis &amp; Ketengku; Vimuhla &amp; Chiteng</t>
  </si>
  <si>
    <t>G10</t>
  </si>
  <si>
    <t xml:space="preserve">Intrepidity </t>
  </si>
  <si>
    <t>G3</t>
  </si>
  <si>
    <t xml:space="preserve">Ritual </t>
  </si>
  <si>
    <t>G2</t>
  </si>
  <si>
    <t>Hnalla &amp; Dra; Hru'u &amp; Wuru</t>
  </si>
  <si>
    <t>The Missile of Metallja</t>
  </si>
  <si>
    <t>G4, G6</t>
  </si>
  <si>
    <t>Necromantic Domination</t>
  </si>
  <si>
    <t>G4, G10</t>
  </si>
  <si>
    <t>Ksarul &amp; Gruganu; Sarku &amp; Durritlamish; Thumis &amp; Ketengku; Shamans</t>
  </si>
  <si>
    <t>Nimbleness</t>
  </si>
  <si>
    <t>Avanthe &amp; Dilinala; Dlalmelish &amp; Hrihayal; Karakan &amp; Chegarra; Vimuhla &amp; Chiteng</t>
  </si>
  <si>
    <t xml:space="preserve">Nutrification </t>
  </si>
  <si>
    <t>G7, G9</t>
  </si>
  <si>
    <t>Avanthe &amp; Dilinala; Dlalmelish &amp; Hrihayal</t>
  </si>
  <si>
    <t>Perception of the Energies</t>
  </si>
  <si>
    <t>Pestilence</t>
  </si>
  <si>
    <t>G2, G3</t>
  </si>
  <si>
    <t>Avanthe &amp; Dilinala; Dlalmelish &amp; Hrihayal; Shamans</t>
  </si>
  <si>
    <t>G3, G7, G10</t>
  </si>
  <si>
    <t>Avanthe &amp; Dilinala; Belkhanu &amp; Qon; Dlalmelish &amp; Hrihayal; Hru'u &amp; Wuru; Ksarul &amp; Gruganu; Thumis &amp; Ketengku</t>
  </si>
  <si>
    <t>Prorogation</t>
  </si>
  <si>
    <t>G1, G3</t>
  </si>
  <si>
    <t>Avanthe &amp; Dilinala; Dlalmelish &amp; Hrihayal; Hru'u &amp; Wuru; Ksarul &amp; Gruganu; Ksarul &amp; Gruganu; Sarku &amp; Durritlamish; Thumis &amp; Ketengku</t>
  </si>
  <si>
    <t>Radiant Gaze</t>
  </si>
  <si>
    <t>G3, G7</t>
  </si>
  <si>
    <t>Reanimation</t>
  </si>
  <si>
    <t>Hru'u &amp; Wuru; Sarku &amp; Durritlamish</t>
  </si>
  <si>
    <t>Sagacity</t>
  </si>
  <si>
    <t>Ksarul &amp; Gruganu; Sarku &amp; Durritlamish; Thumis &amp; Ketengku</t>
  </si>
  <si>
    <t>Semblances</t>
  </si>
  <si>
    <t>G1, G2, G4</t>
  </si>
  <si>
    <t>Belkhanu &amp; Qon; Dlalmelish &amp; Hrihayal; Hnalla &amp; Dra; Hru'u &amp; Wuru; Sarku &amp; Durritlamish; Shamans</t>
  </si>
  <si>
    <t>The Silver Halo of Soul Stealing</t>
  </si>
  <si>
    <t>G6</t>
  </si>
  <si>
    <t>Belkhanu &amp; Qon; Hru'u &amp; Wuru; Shamans</t>
  </si>
  <si>
    <t>The Speculum of Retribution</t>
  </si>
  <si>
    <t>Avanthe &amp; Dilinala; Dlalmelish &amp; Hrihayal; Hnalla &amp; Dra; Hru'u &amp; Wuru; Karakan &amp; Chegarra; Ksarul &amp; Gruganu; Sarku &amp; Durritlamish; Thumis &amp; Ketengku</t>
  </si>
  <si>
    <t>Stealth</t>
  </si>
  <si>
    <t>Belkhanu &amp; Qon; Hru'u &amp; Wuru; Ksarul &amp; Gruganu; Sarku &amp; Durritlamish; Shamans</t>
  </si>
  <si>
    <t>Tranquilisation</t>
  </si>
  <si>
    <t>G6, G9</t>
  </si>
  <si>
    <t>Avanthe &amp; Dilinala; Belkhanu &amp; Qon; Hnalla &amp; Dra; Shamans</t>
  </si>
  <si>
    <t>Vallation</t>
  </si>
  <si>
    <t>All except Shamans</t>
  </si>
  <si>
    <t xml:space="preserve">Vapour of Death </t>
  </si>
  <si>
    <t>Hru'u &amp; Wuru; Ksarul &amp; Gruganu; Sarku &amp; Durritlamish; Vimuhla &amp; Chiteng</t>
  </si>
  <si>
    <t xml:space="preserve">Visitations of the Other Planes </t>
  </si>
  <si>
    <t>G4, G8, G10</t>
  </si>
  <si>
    <t>Belkhanu &amp; Qon; Hnalla &amp; Dra; Hru'u &amp; Wuru; Ksarul &amp; Gruganu; Sarku &amp; Durritlamish; Thumis &amp; Ketengku; Shamans</t>
  </si>
  <si>
    <t>Hnalla &amp; Dra; Hru'u &amp; Wuru; Karakan &amp; Chegarra; Vimuhla &amp; Chiteng</t>
  </si>
  <si>
    <t>Demonology</t>
  </si>
  <si>
    <t>T</t>
  </si>
  <si>
    <t>3T</t>
  </si>
  <si>
    <t>T8, T9, T10</t>
  </si>
  <si>
    <t>1T</t>
  </si>
  <si>
    <t>T10</t>
  </si>
  <si>
    <t xml:space="preserve">The Muniments of Excellence </t>
  </si>
  <si>
    <t>2T</t>
  </si>
  <si>
    <t>T8, T10</t>
  </si>
  <si>
    <t xml:space="preserve">Revivification </t>
  </si>
  <si>
    <t xml:space="preserve">All </t>
  </si>
  <si>
    <t>The Breath of the Goddess</t>
  </si>
  <si>
    <t>5T</t>
  </si>
  <si>
    <t>T1, T4, T7, T8, T10</t>
  </si>
  <si>
    <t>Avanthe (Dilinala; Shamans)</t>
  </si>
  <si>
    <t>Acclimitisation</t>
  </si>
  <si>
    <t>T1</t>
  </si>
  <si>
    <t>Envenomisation</t>
  </si>
  <si>
    <t>T4, T8</t>
  </si>
  <si>
    <t>Avanthe (Dilinala)</t>
  </si>
  <si>
    <t>Fructification</t>
  </si>
  <si>
    <t>T3, T6, T8</t>
  </si>
  <si>
    <t>T5</t>
  </si>
  <si>
    <t xml:space="preserve">Seismism </t>
  </si>
  <si>
    <t>T4, T9</t>
  </si>
  <si>
    <t>The Well that Waters the World</t>
  </si>
  <si>
    <t>T3, T6</t>
  </si>
  <si>
    <t>Zoofication</t>
  </si>
  <si>
    <t>Aeriality</t>
  </si>
  <si>
    <t>T6</t>
  </si>
  <si>
    <t>Belkhanu (Qon)</t>
  </si>
  <si>
    <t>Avulsion of the Spirit-Soul</t>
  </si>
  <si>
    <t>T7</t>
  </si>
  <si>
    <t>Etherealisation</t>
  </si>
  <si>
    <t>4T</t>
  </si>
  <si>
    <t>T4, T5, T8, T10</t>
  </si>
  <si>
    <t>Belkhanu (Qon; Shamans)</t>
  </si>
  <si>
    <t>Re-embodiment</t>
  </si>
  <si>
    <t>T5, T6, T10</t>
  </si>
  <si>
    <t xml:space="preserve">The Silver Halo of Soul Stealing </t>
  </si>
  <si>
    <t>T2, T5</t>
  </si>
  <si>
    <t>Spiritism</t>
  </si>
  <si>
    <t>T1, T3, T7, T10</t>
  </si>
  <si>
    <t>Transmogrification</t>
  </si>
  <si>
    <t>T2, T3, T5, T6, T8</t>
  </si>
  <si>
    <t>The Viaticum of the Yellow Robe</t>
  </si>
  <si>
    <t>T3, T5</t>
  </si>
  <si>
    <t>Concupisence</t>
  </si>
  <si>
    <t>T1, T4, T8</t>
  </si>
  <si>
    <t>Dlalmelish (Hrihayal)</t>
  </si>
  <si>
    <t>The Emerald Paramour</t>
  </si>
  <si>
    <t>Emulation</t>
  </si>
  <si>
    <t>T1, T3, T7</t>
  </si>
  <si>
    <t>Dlalmelish (Hrihayal; Shamans)</t>
  </si>
  <si>
    <t>Enthralment</t>
  </si>
  <si>
    <t>T2, T6</t>
  </si>
  <si>
    <t>Imbition</t>
  </si>
  <si>
    <t>The Polychrest of the Third Octagon</t>
  </si>
  <si>
    <t>T3, T7</t>
  </si>
  <si>
    <t>Potence and Rejuvenescence</t>
  </si>
  <si>
    <t>T2, T8</t>
  </si>
  <si>
    <t>The Fulguration of Imminent Grandeur</t>
  </si>
  <si>
    <t>T2, T4, T7</t>
  </si>
  <si>
    <t>Hnalla (Dra)</t>
  </si>
  <si>
    <t>The Globe of Distant Discernment</t>
  </si>
  <si>
    <t>T3, T7, T9</t>
  </si>
  <si>
    <t>Hnalla (Dra; Shamans)</t>
  </si>
  <si>
    <t>The Inimitable Defender (pre-req #47)</t>
  </si>
  <si>
    <t>Metastasis</t>
  </si>
  <si>
    <t>T5, T8, T10</t>
  </si>
  <si>
    <t>The Negation of Instability</t>
  </si>
  <si>
    <t>T2, T4</t>
  </si>
  <si>
    <t xml:space="preserve">Peaceful Repose </t>
  </si>
  <si>
    <t>The Power of Ultimate Perfection</t>
  </si>
  <si>
    <t>T3</t>
  </si>
  <si>
    <t>The Ritual of the Purified Sphere</t>
  </si>
  <si>
    <t>Psychic ?</t>
  </si>
  <si>
    <t>T1, T3, T5, T7, T10</t>
  </si>
  <si>
    <t>The Amethyst Expurgation</t>
  </si>
  <si>
    <t>Hru'u (Wuru)</t>
  </si>
  <si>
    <t>Congelation</t>
  </si>
  <si>
    <t>T2, T3, T5, T7</t>
  </si>
  <si>
    <t>Decorporealisation</t>
  </si>
  <si>
    <t>T4, T7, T10</t>
  </si>
  <si>
    <t>Hru'u (Wuru; Shamans)</t>
  </si>
  <si>
    <t>The Nightmare of Terror</t>
  </si>
  <si>
    <t>T2, T6, T8</t>
  </si>
  <si>
    <t>Transfusion (pre-reqs #16 &amp; #59)</t>
  </si>
  <si>
    <t>T3, T5, T7, T9</t>
  </si>
  <si>
    <t>The Vindication of Instability (same as #108)</t>
  </si>
  <si>
    <t>Viscosity</t>
  </si>
  <si>
    <t>6T</t>
  </si>
  <si>
    <t>T2, T3, T4, T6, T8, T9</t>
  </si>
  <si>
    <t xml:space="preserve">Hru'u (Wuru; Shamans) </t>
  </si>
  <si>
    <t>The Glorious Call (pre-req #51)</t>
  </si>
  <si>
    <t>T3, T8, T10</t>
  </si>
  <si>
    <t>Karakan (Chegarra)</t>
  </si>
  <si>
    <t>Higher Mastery (pre-req #43)</t>
  </si>
  <si>
    <t>T2, T3, T5</t>
  </si>
  <si>
    <t>The Perfected Gem of Obliteration (pre-req #8)</t>
  </si>
  <si>
    <t>T5, T8</t>
  </si>
  <si>
    <t>The Replication of Heroes</t>
  </si>
  <si>
    <t>The Swift Thrust of Death</t>
  </si>
  <si>
    <t>T1, T3, T4, T5, T9</t>
  </si>
  <si>
    <t>Tremulation</t>
  </si>
  <si>
    <t>T2, T6, T7, T8</t>
  </si>
  <si>
    <t xml:space="preserve">The Weapon of the Prince of Valour </t>
  </si>
  <si>
    <t>T3, T5, T7, T10</t>
  </si>
  <si>
    <t>The Winged Disc of the Lord of the Sun</t>
  </si>
  <si>
    <t>T5, T7</t>
  </si>
  <si>
    <t>The Affable Blight of the Lord Uni</t>
  </si>
  <si>
    <t>Ksarul (Gruganu)</t>
  </si>
  <si>
    <t>The Antechamber of the Blue Room</t>
  </si>
  <si>
    <t>T6, T8</t>
  </si>
  <si>
    <t xml:space="preserve">The Azure Scarab </t>
  </si>
  <si>
    <t>T4, T6, T8, 10</t>
  </si>
  <si>
    <t xml:space="preserve">The Comprehension of Devices </t>
  </si>
  <si>
    <t>T2, T4, T5, T8, T10</t>
  </si>
  <si>
    <t>The Food of the Ssu</t>
  </si>
  <si>
    <t xml:space="preserve">  Ritual   </t>
  </si>
  <si>
    <t>T1, T2, T5</t>
  </si>
  <si>
    <t xml:space="preserve">The Obsidian Obelisk </t>
  </si>
  <si>
    <t>T2, T4, T5, T10</t>
  </si>
  <si>
    <t>Replication of the Mighty</t>
  </si>
  <si>
    <t>T4, T8, T10</t>
  </si>
  <si>
    <t>The Web of Refulgent Command</t>
  </si>
  <si>
    <t>T4, T6, T8</t>
  </si>
  <si>
    <t>The Bulwark of Amber</t>
  </si>
  <si>
    <t>T2, T4, T9</t>
  </si>
  <si>
    <t>Sarku (Durritlamish)</t>
  </si>
  <si>
    <t>Depuration</t>
  </si>
  <si>
    <t>Domination (pre-req #6 &amp; #39)</t>
  </si>
  <si>
    <t>T1, T3, T5, T6, T8, T10</t>
  </si>
  <si>
    <t>The Eradication of Veracity (pre-req #15 &amp; 57)</t>
  </si>
  <si>
    <t>T3, T7, T9, T10</t>
  </si>
  <si>
    <t>Hebetation of the Intellect</t>
  </si>
  <si>
    <t>T3, T5, T8, T10</t>
  </si>
  <si>
    <t>Sarku (Durritlamish; Shamans)</t>
  </si>
  <si>
    <t>Necrofacture (pre-req #54)</t>
  </si>
  <si>
    <t>T3, T5, T6, T8, T9, T10</t>
  </si>
  <si>
    <t>The Summoning of the Spectral Hosts</t>
  </si>
  <si>
    <t>Vermiculation</t>
  </si>
  <si>
    <t>T5, T7, T9, T10</t>
  </si>
  <si>
    <t>Alleviation (pre-req #1 &amp; #30)</t>
  </si>
  <si>
    <t>T9, T10</t>
  </si>
  <si>
    <t>Thumis (Ketengku; Shamans)</t>
  </si>
  <si>
    <t>Benignity</t>
  </si>
  <si>
    <t>Thumis (Ketengku)</t>
  </si>
  <si>
    <t>The Discerner of Enchantments (pre-req #15 &amp; #57)</t>
  </si>
  <si>
    <t>T1, T3, T5, T6, T9</t>
  </si>
  <si>
    <t>The Gate of the Grey Pentacle</t>
  </si>
  <si>
    <t>T2, T6, T10</t>
  </si>
  <si>
    <t>Guiding</t>
  </si>
  <si>
    <t>T3, T4, T8, T10</t>
  </si>
  <si>
    <t>Healing (pre-req #10 &amp; #49)</t>
  </si>
  <si>
    <t>T3, T5, T7</t>
  </si>
  <si>
    <t xml:space="preserve">The Preserver of Wisdom </t>
  </si>
  <si>
    <t>T1, T2, T4, T5, T7, T10</t>
  </si>
  <si>
    <t>Sagacious Acquisition (pre-req #63)</t>
  </si>
  <si>
    <t>T3, T6, T9</t>
  </si>
  <si>
    <t xml:space="preserve">Barring and Broaching </t>
  </si>
  <si>
    <t>T2, T4, T5, T6, T7, T8</t>
  </si>
  <si>
    <t>Vimuhla (Chiteng)</t>
  </si>
  <si>
    <t>The Bolt of Imminent Immolation</t>
  </si>
  <si>
    <t>T2, T5, T8</t>
  </si>
  <si>
    <t>The Carpet of Conflagration</t>
  </si>
  <si>
    <t>Devitalisation (pre-req #42)</t>
  </si>
  <si>
    <t>7T</t>
  </si>
  <si>
    <t>T1, T4, T5, T6, T7, T8, T10</t>
  </si>
  <si>
    <t>Inexpugnability</t>
  </si>
  <si>
    <t>T1, T3, T5, T7</t>
  </si>
  <si>
    <t xml:space="preserve">The Infrangible Incandescent Orb </t>
  </si>
  <si>
    <t>T2, T3, T4, T6, T10</t>
  </si>
  <si>
    <t xml:space="preserve">The Panoply of Iron </t>
  </si>
  <si>
    <t>T2, T6, T8, T10</t>
  </si>
  <si>
    <t>The Gauntlet of Might</t>
  </si>
  <si>
    <t>T2, T4, T7, T10</t>
  </si>
  <si>
    <t>The Harness of the God-king</t>
  </si>
  <si>
    <t>T3, T4, T6</t>
  </si>
  <si>
    <t>The Valour of the Divine Kingdom</t>
  </si>
  <si>
    <t>T2, T4, T8</t>
  </si>
  <si>
    <t xml:space="preserve">Calcination </t>
  </si>
  <si>
    <t>T2, T4, T6, T9, T10</t>
  </si>
  <si>
    <t xml:space="preserve">Chiteng </t>
  </si>
  <si>
    <t>The Fist of Fire</t>
  </si>
  <si>
    <t>Punition</t>
  </si>
  <si>
    <t>T3, T5, T8</t>
  </si>
  <si>
    <t>The Crown of Purity</t>
  </si>
  <si>
    <t>T1, T3, T8, T10</t>
  </si>
  <si>
    <t>Encapsulation</t>
  </si>
  <si>
    <t>The Girdle of the Maiden</t>
  </si>
  <si>
    <t>T4, T6, T9</t>
  </si>
  <si>
    <t>Apathy</t>
  </si>
  <si>
    <t>Dra</t>
  </si>
  <si>
    <t>The Hymnal of the Lord of Light</t>
  </si>
  <si>
    <t>T3, T6, T8, T10</t>
  </si>
  <si>
    <t>Risibility</t>
  </si>
  <si>
    <t>T1, T3, T5, T9, T10</t>
  </si>
  <si>
    <t>Entombment</t>
  </si>
  <si>
    <t>Necrophobia</t>
  </si>
  <si>
    <t>T1, T4, T7, T10</t>
  </si>
  <si>
    <t>Putrefaction</t>
  </si>
  <si>
    <t>T2, T5, T6, T8, T10</t>
  </si>
  <si>
    <t>The Attainment of Enlightenment</t>
  </si>
  <si>
    <t>T2, T5, T7, T9, T10</t>
  </si>
  <si>
    <t>The Invigorator of Blades</t>
  </si>
  <si>
    <t>T1, T4, T7, T8, T9, T10</t>
  </si>
  <si>
    <t>The Labyrinth of Elongated Shadows</t>
  </si>
  <si>
    <t>The Dance of the Emerald Goddess</t>
  </si>
  <si>
    <t>T1, T3, T6, T8, T9, T10</t>
  </si>
  <si>
    <t>Hrihayal</t>
  </si>
  <si>
    <t>Diminution</t>
  </si>
  <si>
    <t>Obturation</t>
  </si>
  <si>
    <t>T1, T5, T7</t>
  </si>
  <si>
    <t>The Bridge of Noble Passage</t>
  </si>
  <si>
    <t>T2, T4, T5, T9, T10</t>
  </si>
  <si>
    <t>The Pearl Grey Citadel</t>
  </si>
  <si>
    <t>T5, T9, T10</t>
  </si>
  <si>
    <t xml:space="preserve">The Scrutiny of the Omniscient Eye </t>
  </si>
  <si>
    <t>The Expeditor of the Skein of Destiny</t>
  </si>
  <si>
    <t>T1, T3, T5, T8, T9,T10</t>
  </si>
  <si>
    <t>The Periplus of the Planes</t>
  </si>
  <si>
    <t>Simulation of the Immovable</t>
  </si>
  <si>
    <t>T1, T4, T5, T7, T8, T9, T10</t>
  </si>
  <si>
    <t>Qon (Shamans)</t>
  </si>
  <si>
    <t>Amorphia</t>
  </si>
  <si>
    <t>T2, T3, T5, T6, T8, T10</t>
  </si>
  <si>
    <t xml:space="preserve">Wuru </t>
  </si>
  <si>
    <t>The Eater of Souls</t>
  </si>
  <si>
    <t>T3, T7, T10</t>
  </si>
  <si>
    <t>Wuru (Shamans)</t>
  </si>
  <si>
    <t>The Grey Hand (pre-req #38)</t>
  </si>
  <si>
    <t>The Adroitness of the Chri Fly</t>
  </si>
  <si>
    <t>S</t>
  </si>
  <si>
    <t>7S</t>
  </si>
  <si>
    <t>S1, S3, S4, S5, S7, S8, S9</t>
  </si>
  <si>
    <t>Shamans</t>
  </si>
  <si>
    <t>Ampliation</t>
  </si>
  <si>
    <t>4S</t>
  </si>
  <si>
    <t>S3, S5, S7, S9</t>
  </si>
  <si>
    <t>The Assiduous Pursuer</t>
  </si>
  <si>
    <t>S1, S2, S3, S4, S7, S10</t>
  </si>
  <si>
    <t xml:space="preserve">Botanic Metamorphosis </t>
  </si>
  <si>
    <t>S3, S4, S5, S6, S7, S8, S10</t>
  </si>
  <si>
    <t>Filamentary Extension</t>
  </si>
  <si>
    <t>5S</t>
  </si>
  <si>
    <t>S3, S5, S7, S9, S10</t>
  </si>
  <si>
    <t>Harmonisation with the Powers</t>
  </si>
  <si>
    <t>S3, S4, S5, S7, S10</t>
  </si>
  <si>
    <t>Osteal Thaumaturgy</t>
  </si>
  <si>
    <t>8S</t>
  </si>
  <si>
    <t>S2, S3, S5, S6, S7, S8, S9, S10</t>
  </si>
  <si>
    <t>Zoomorphy</t>
  </si>
  <si>
    <t>6S</t>
  </si>
  <si>
    <t>S2, S5, S7, S8, S9, S10</t>
  </si>
  <si>
    <t>TSOLYANI ACTIVE IN 2358-2367</t>
  </si>
  <si>
    <t>Role</t>
  </si>
  <si>
    <t>Post/description</t>
  </si>
  <si>
    <t>When/Source</t>
  </si>
  <si>
    <t xml:space="preserve">Clan </t>
  </si>
  <si>
    <t xml:space="preserve">Party / Secret Society </t>
  </si>
  <si>
    <t>Deity</t>
  </si>
  <si>
    <t>Prince  Rereshqala</t>
  </si>
  <si>
    <t>Imperial Heir</t>
  </si>
  <si>
    <t xml:space="preserve">Oldest son of Emperor Hirkane, protege of clan Sea Blue and opulent patron of the arts </t>
  </si>
  <si>
    <t>2358 (SB 16)</t>
  </si>
  <si>
    <t>Tlakotani</t>
  </si>
  <si>
    <t xml:space="preserve">Royalist Party </t>
  </si>
  <si>
    <t>Prince Eselne</t>
  </si>
  <si>
    <t xml:space="preserve">2nd son of Emperor Hirkane, General of the Legion of the Mighty Prince &amp; titular commander of army at Chene Ho  </t>
  </si>
  <si>
    <t>2358 (SB 16-17, AoT/1, DotEG, MoG)</t>
  </si>
  <si>
    <t>Military Party</t>
  </si>
  <si>
    <t>Prince Surandano</t>
  </si>
  <si>
    <t xml:space="preserve">3rd son of Emperor Hirkane, protege of temple of Thumis, brought up as a scholar-priest. Shy and retiring </t>
  </si>
  <si>
    <t>Prince Miridobu</t>
  </si>
  <si>
    <t xml:space="preserve">4th son of Emperor Hirkane, protege of Lord Chaimira &amp; high court circles at Avanthar, smooth, cold &amp; unprepossessing   </t>
  </si>
  <si>
    <t>Prince Mirusiya</t>
  </si>
  <si>
    <t xml:space="preserve">5th son of Emperor Hirkane, raised by clan Vriddi &amp; became Dritlan of Legion of the Lord of Red Devastation, before ancestry was revealed - succeeds Eselne as commander of the army at Khirgar    </t>
  </si>
  <si>
    <t>Prince Dhich'une</t>
  </si>
  <si>
    <t>6th son &amp; successor to Emperor Hirkane, protege and Lord Adept of the temple of Sarku - a devious &amp; dangerous fanatic</t>
  </si>
  <si>
    <t>Copper Tomb</t>
  </si>
  <si>
    <t xml:space="preserve">Princess Ma'in </t>
  </si>
  <si>
    <t>Imperial Heiress</t>
  </si>
  <si>
    <t>Daughter of Emperor Hirkane, originally protege of Avanthe but recently converted to Dlalmelish. Spoiled, whimsical &amp; extravagant</t>
  </si>
  <si>
    <t xml:space="preserve">Kettukal hiMraktine, </t>
  </si>
  <si>
    <t>High General</t>
  </si>
  <si>
    <t xml:space="preserve">First General of the Empire, General of the First Legion of Ever-Present Glory, Leader of Prince Eselne's party </t>
  </si>
  <si>
    <t>Sea Blue</t>
  </si>
  <si>
    <t>Sokatis , Bey Su?</t>
  </si>
  <si>
    <t xml:space="preserve">Qoruma hiRi'Inyussa </t>
  </si>
  <si>
    <t xml:space="preserve">High General &amp; Official </t>
  </si>
  <si>
    <t xml:space="preserve">High Princeps of The Omnipotent Azure Legion </t>
  </si>
  <si>
    <t>2358 (SB 16, MoG)</t>
  </si>
  <si>
    <t>Imperial Party</t>
  </si>
  <si>
    <t>Chaimira hiSsamrin</t>
  </si>
  <si>
    <t xml:space="preserve">High Official </t>
  </si>
  <si>
    <t>Provost of the High Chancery and Prefect of the Servitors of the Exalted (25th Circle)</t>
  </si>
  <si>
    <t>2358 (SB 16, 73)</t>
  </si>
  <si>
    <t xml:space="preserve">Kharihaya hiBosuga of Tumissa  </t>
  </si>
  <si>
    <t>High Noble</t>
  </si>
  <si>
    <t xml:space="preserve">One of the richest nobles of the empire and sponsor of the Legion of Lord Kharihaya </t>
  </si>
  <si>
    <t>Hisun hiTankolel</t>
  </si>
  <si>
    <t xml:space="preserve">Governor of Jakalla (successor to Lord Chirringga hiTishkolun) </t>
  </si>
  <si>
    <t>Ge'elitgane hi-Beshmulu</t>
  </si>
  <si>
    <t>High Official</t>
  </si>
  <si>
    <t xml:space="preserve">Governor of Urmish </t>
  </si>
  <si>
    <t>c2360 (DoEG,  AoT/1)</t>
  </si>
  <si>
    <t xml:space="preserve">Red Mountain </t>
  </si>
  <si>
    <t>Vimuhla?</t>
  </si>
  <si>
    <t>Mirriga hiDulumesa</t>
  </si>
  <si>
    <t>High Priest</t>
  </si>
  <si>
    <t>High Priest of Hru'u at Bey Su</t>
  </si>
  <si>
    <t>2358 (SB 17)</t>
  </si>
  <si>
    <t>Priestly Party</t>
  </si>
  <si>
    <t>Chaturga hiMraktine</t>
  </si>
  <si>
    <t>High Priestess of Avanthe at Avanthar</t>
  </si>
  <si>
    <t>Durugen hiNashomai</t>
  </si>
  <si>
    <t>High Priest of Thumis at Bey Su</t>
  </si>
  <si>
    <t>Korkuma hiVriyen</t>
  </si>
  <si>
    <t>Senior Priest of Dlalmelish at Tumissa</t>
  </si>
  <si>
    <t>Dlalmelish</t>
  </si>
  <si>
    <t>Tsutel hiVoruseka</t>
  </si>
  <si>
    <t xml:space="preserve">Administrative High Priest of Ksarul at Bey Su. 19th Circle,  65  </t>
  </si>
  <si>
    <t>c.2360 (ToKs)</t>
  </si>
  <si>
    <t>Great Stone</t>
  </si>
  <si>
    <t>Society of Blue Light</t>
  </si>
  <si>
    <t>Quren hiKetkolel</t>
  </si>
  <si>
    <t xml:space="preserve">Ritual High Priest of Ksarul at Bey Su, 22nd Circle, 70 and rather frail, Astrologer and Sorcerer </t>
  </si>
  <si>
    <t>Inner Sphere &amp; Refulgent Blue Curtain Society</t>
  </si>
  <si>
    <t>Ssurusa hiKetkolel</t>
  </si>
  <si>
    <t xml:space="preserve">High Priest of Ksarul at Avanthar, 18th Circle, 50, outgoing &amp; jolly intriguer for Prince Mridobu, relative to Lord Quren </t>
  </si>
  <si>
    <t>Keleno</t>
  </si>
  <si>
    <t xml:space="preserve">A wealthy foreigner &amp; Administrative High Priest of Ksarul at Mrelu. Handsome and affable man in his 20's. </t>
  </si>
  <si>
    <t>Ndalu Clan</t>
  </si>
  <si>
    <t>Kerektu hiKhanmu</t>
  </si>
  <si>
    <t xml:space="preserve">Head of the Archives of the Indigo Tower at Bey Su, aged 35, ostensibly 9th Circle Priest of Ksarul but leading intelligence operative for Ndalu Clan responsible for attempted murder of Prince Eselne etc   </t>
  </si>
  <si>
    <t>Inner Sphere &amp; Ndalu Clan</t>
  </si>
  <si>
    <t>Mriktonen hiSsanyusa</t>
  </si>
  <si>
    <t xml:space="preserve">Senior Ritual Priest of Ksarul at Mrelu &amp; hereditary Guardian of the Azure Robe at Hmakuyal, 16th Circle,  67 stick-thin &amp; grim-visaged  </t>
  </si>
  <si>
    <t>Hmakuyal</t>
  </si>
  <si>
    <t>Horu hiFershena</t>
  </si>
  <si>
    <t xml:space="preserve">Ritual Priest of Ksarul at Jakalla, open rank 6th Circle but really much higher, 29, tall, bony, hard-eyed &amp; pasty grey </t>
  </si>
  <si>
    <t xml:space="preserve">BlackHand </t>
  </si>
  <si>
    <t>Tulkesh hiDaishuna</t>
  </si>
  <si>
    <t>Priest of Ksarul at Bey Su, ostensibly only 5th Circle but really much higher, 30</t>
  </si>
  <si>
    <t>Inner Sphere &amp; Society of the Blue Light</t>
  </si>
  <si>
    <t>Sheresa hiDurantlano</t>
  </si>
  <si>
    <t>High Ritual Priestess of Ksarul in Butrus, 14th Circle, 27, Beautiful, skilled sorceress &amp; linguist, anti-Ndalu Clan</t>
  </si>
  <si>
    <t>Runmaru hiSsanyusa</t>
  </si>
  <si>
    <t>High Adept of Gruganu at Urmish, 17th Circle, 60, gaunt and learned &amp; very secretive, skilled in sorcery and tech devices</t>
  </si>
  <si>
    <t>Refulgent Blue Curtain Society</t>
  </si>
  <si>
    <t xml:space="preserve">Sryqu hiTankolel </t>
  </si>
  <si>
    <t xml:space="preserve">Legate of the Palace of the Realm, ex-governor of Purdimal, 22nd Circle inTemple of Gruganu &amp; close friend of Prince Mridobu, </t>
  </si>
  <si>
    <t>Biyun hiTetengkano</t>
  </si>
  <si>
    <t>Seeress</t>
  </si>
  <si>
    <t xml:space="preserve">Priestess of Gruganu at Urmish and famous seeress, 12th-18th Circle, 65 </t>
  </si>
  <si>
    <t>Ripened Sheaf</t>
  </si>
  <si>
    <t>Tikkune hiMraktine</t>
  </si>
  <si>
    <t xml:space="preserve">Grand Adept of Karakan, 70, clan-cousin to General Kettukal, stern, righteous &amp; taciturn </t>
  </si>
  <si>
    <t>c.2360 (ToKa)</t>
  </si>
  <si>
    <t>Raimane hiVorodlayu</t>
  </si>
  <si>
    <t>Grand Adept of Chegarra, 42-44, new in position and restless - a zealous supporter of Prince Eselne</t>
  </si>
  <si>
    <t>Hrakash hiSsankolun</t>
  </si>
  <si>
    <t>Administrative Priest of Karakan from Butrus, 63, less expansionist than many in Temple favouring consolidation</t>
  </si>
  <si>
    <t>Ngaru hiTessuken</t>
  </si>
  <si>
    <t>Mriyan, High Ritual Priest of Karakan at Khirgar, 50, fervent militarist and expansionist favouring war on all fronts!</t>
  </si>
  <si>
    <t>Nrinelu hiJarash</t>
  </si>
  <si>
    <t>Scholar-Priest of Karakan at Avanthar, sorcerer &amp; member of the Omnipotent Azure Legion, works against Mridobu</t>
  </si>
  <si>
    <t>Blade Raised High</t>
  </si>
  <si>
    <t>Sionu hiMakkochaqu</t>
  </si>
  <si>
    <t xml:space="preserve">Courtier </t>
  </si>
  <si>
    <t>Wife of General Kettukal &amp; Imperial Chamberlain at Court in Avanthar</t>
  </si>
  <si>
    <t>Dhalai hiBosugar</t>
  </si>
  <si>
    <t>Courtier</t>
  </si>
  <si>
    <t>Grand-daughter of Lord Kharihaya, 30, member of inner circle of Imperial Chamberlains at Court of Purple Robes</t>
  </si>
  <si>
    <t>Nelei hiChaishyani</t>
  </si>
  <si>
    <t>Sister of General Serqu, 23, Imperial Chamberlain at Court of Purple Robes in Avanthar</t>
  </si>
  <si>
    <t>Changartla hiMriyatlaku</t>
  </si>
  <si>
    <t>Governor of Tleku, 41</t>
  </si>
  <si>
    <t>Tleku</t>
  </si>
  <si>
    <t>Chankodla hiSenkolun</t>
  </si>
  <si>
    <t>Governor of Khirgar, 59</t>
  </si>
  <si>
    <t>White Crystal</t>
  </si>
  <si>
    <t>Churine hiArsanmara</t>
  </si>
  <si>
    <t>Governor of Jaikalor, 78</t>
  </si>
  <si>
    <t>Tetkoru hiSashan</t>
  </si>
  <si>
    <t>Governor of Ferinara, 32</t>
  </si>
  <si>
    <t>Ferinara</t>
  </si>
  <si>
    <t>Wachanu hiGallai</t>
  </si>
  <si>
    <t xml:space="preserve">Official </t>
  </si>
  <si>
    <t>Prefect of Burru Isle, 32</t>
  </si>
  <si>
    <t>Burru Isle</t>
  </si>
  <si>
    <t>Vorussa hiTukkolen</t>
  </si>
  <si>
    <t>Grand Adept of Sarku, 22nd Circle, 42, keen administrator &amp; politician, dry, polite, ironic &amp; given to little pleasantries</t>
  </si>
  <si>
    <t>c.2360 (ToS)</t>
  </si>
  <si>
    <t>Varsu hiChettukeng</t>
  </si>
  <si>
    <t>High Ritual Priest of the City of Sarku, 21st Circle, 61, scholar of ancient religions, history, archaeology &amp; languages</t>
  </si>
  <si>
    <t>Black Water</t>
  </si>
  <si>
    <t>Vridekka hiTlelsu</t>
  </si>
  <si>
    <t>Sorcerer</t>
  </si>
  <si>
    <t>Tselinal (Great Wizard) of Temple permanently attached to Prince Dhich'une, 20th Circle, 71, knowledge of artifacts &amp; demonology</t>
  </si>
  <si>
    <t xml:space="preserve">Orig. Tumissa </t>
  </si>
  <si>
    <t>Bey Su, Purdimal</t>
  </si>
  <si>
    <t>Chirmagesu hiTlelsu</t>
  </si>
  <si>
    <t>High Ritual Priest of Sarku at Bey Su, 22nd Circle, 72, a distant clan-cousin of Lord Vridekka, urbane, cultured &amp; pleasant</t>
  </si>
  <si>
    <t xml:space="preserve">Black Stone </t>
  </si>
  <si>
    <t>Mirushaste hiTlelsu</t>
  </si>
  <si>
    <t xml:space="preserve">High Ritual Priest of Sarku at Khirgar, 18th Circle, 63, 'swift adjudicator/hatchetman of Temple, vulpine &amp; cruel  </t>
  </si>
  <si>
    <t>Ugetme hiDautlesa</t>
  </si>
  <si>
    <t>Grand High Priest of Sarku at Bey Su, 19th Circle, 64, powerful speaker &amp; charismatic missionary, corrupt</t>
  </si>
  <si>
    <t>Glory of the Worm</t>
  </si>
  <si>
    <t>Orig City of Sarku</t>
  </si>
  <si>
    <t>Haraku hiTurushan</t>
  </si>
  <si>
    <t xml:space="preserve">Temple Commandant of Sarku at Tsuru, 11th Circle, 29, skilled in history, languages &amp; medicine, dedicated </t>
  </si>
  <si>
    <t>Tsuru</t>
  </si>
  <si>
    <t>Kego Ito</t>
  </si>
  <si>
    <t>Leader of Ito clan under house arrest at Paya Gupa, 38, brother to Lord Mrido &amp; a skilled swordsman</t>
  </si>
  <si>
    <t>Ito</t>
  </si>
  <si>
    <t xml:space="preserve">Mrido Ito </t>
  </si>
  <si>
    <t>Exiled head of Ito clan in Chaka's, 40-42, brother to Lord Kego, also a good swordsman, rumoured to be a Jajgi</t>
  </si>
  <si>
    <t xml:space="preserve">Ito </t>
  </si>
  <si>
    <t>Pelesar?, Livyanu??</t>
  </si>
  <si>
    <t>Tonku'el hiSharvoya</t>
  </si>
  <si>
    <t xml:space="preserve">Grand Adept of Durritlamish, 22nd Circle, 49, keeps bodies of dead family at home, a true fanatic </t>
  </si>
  <si>
    <t xml:space="preserve">Copper Tomb </t>
  </si>
  <si>
    <t xml:space="preserve">Jnaika hiTurushan </t>
  </si>
  <si>
    <t>High Ritual Preistess of Sarku in Jakalla, 27, beautiful &amp; enigmatic, rumoured to be a jajgi, excellent sorcerer &amp; demonologist</t>
  </si>
  <si>
    <t xml:space="preserve">Orig Purdimal </t>
  </si>
  <si>
    <t>Nayuri hiTukkamchash</t>
  </si>
  <si>
    <t xml:space="preserve">Grand Adept of Vimuhla, 68, jolly, corpulent &amp; as shrewd as the flame is hot, abhors extremists of all kinds </t>
  </si>
  <si>
    <t>c.2360 (ToV)</t>
  </si>
  <si>
    <t>Avanthar, Bey Su</t>
  </si>
  <si>
    <t>Kayish hiTukkimchash</t>
  </si>
  <si>
    <t>Preceptor of military arm of Temple of Vimuhla, 38, brother of Lord Nayuri but stern, rigid &amp; humourless</t>
  </si>
  <si>
    <t>Incandescent Blaze Society</t>
  </si>
  <si>
    <t>Mriggu hChagotlekka</t>
  </si>
  <si>
    <t xml:space="preserve">Administrative Preceptor of Vimuhla at Tumissa, 49, gven to sudden rages &amp; whimsical kindnesses </t>
  </si>
  <si>
    <t>Osunmeshu hiTangetlakku</t>
  </si>
  <si>
    <t xml:space="preserve">Ritual Preceptor of Vimuhla at Tumissa, 45-48 &amp; zealus supporter of all extreme sects, contacts with Mu'ugalavya </t>
  </si>
  <si>
    <t>All extreme factions of Vimuhla!</t>
  </si>
  <si>
    <t>Kseshmoru hiTlekolmu</t>
  </si>
  <si>
    <t xml:space="preserve">Great Proctor of Scholar-Priests of Vimuhla at Tumissa, 53,  noted sorcerer and knowledge of ancient lore  </t>
  </si>
  <si>
    <t>Oyaka hiTlekolmu</t>
  </si>
  <si>
    <t>Sorceress</t>
  </si>
  <si>
    <t>Daughter of Lord Kseshmoru &amp; wife to General Kadarsha, expert demonologist</t>
  </si>
  <si>
    <t>c.2360 (ToV, Gard 3, p.55)</t>
  </si>
  <si>
    <t>Mriddu hiZurome</t>
  </si>
  <si>
    <t>Ritual Preceptor of Vimuhla at Jakalla, 54, mathematician, astrologer, dogmatist, ritualist &amp; writers of missionary tracts</t>
  </si>
  <si>
    <t>Red Moon of Blood</t>
  </si>
  <si>
    <t>Nuromen hiSsaivra</t>
  </si>
  <si>
    <t>Administrative Preceptor of Vimuhla in Mrelu, late 60's, deaf, favours more activist factions</t>
  </si>
  <si>
    <t>Incandescent Blaze Society (inactive)</t>
  </si>
  <si>
    <t>Qonqulemesh hiSerekel</t>
  </si>
  <si>
    <t>OAL Agent</t>
  </si>
  <si>
    <t>Head of OAL in Tumissa, ex-Red Devastation officer, squat, ugly, nearsighted, moderate loyalist</t>
  </si>
  <si>
    <t>Soruku hiTankolel</t>
  </si>
  <si>
    <t xml:space="preserve">Patriarch of Vimuhla in Khirgar, 60, in poor health, ex-sorcerer &amp; demonologist until lost use of left arm </t>
  </si>
  <si>
    <t>Sunkoretl hiSerekel</t>
  </si>
  <si>
    <t>Grand Adept of Chiteng, 62, elegant, urbane &amp; likeable, several hundred concubines &amp; countless children</t>
  </si>
  <si>
    <t>Tlasa hiSerekel</t>
  </si>
  <si>
    <t xml:space="preserve">High Priest </t>
  </si>
  <si>
    <t>Ritual Preceptor of Chiteng at Avanthar, younger clan-sister of Lord Sunkoretl, 30, sorceress &amp; demonologist</t>
  </si>
  <si>
    <t>All extremist factions</t>
  </si>
  <si>
    <t>Ajai hiVriddi</t>
  </si>
  <si>
    <t xml:space="preserve">Ritual Preceptor of Vimuhla at Fasiltum, 48, loyalist &amp; moderate </t>
  </si>
  <si>
    <t>Da'inal hiVriddi</t>
  </si>
  <si>
    <t xml:space="preserve">Administrative Preceptor of Vimuhla at Fasiltum, 48, sister of Lord Ajai and like him loyalist &amp; moderate </t>
  </si>
  <si>
    <t>Elara hiVriddi</t>
  </si>
  <si>
    <t>Beautiful ex-head of Vriddi in Fasiltum, gaoled for part in revolt c.2345</t>
  </si>
  <si>
    <t>Dungeons of Avanthar</t>
  </si>
  <si>
    <t>Qarras hiVriddi</t>
  </si>
  <si>
    <t>Half-brother to Elara hiVriddi also gaoled for part in revolt c.2345</t>
  </si>
  <si>
    <t>Chekkutane hiVriddi</t>
  </si>
  <si>
    <t>Clan-cousin of Elara hiVriddi, also gaoled for part in revolt c.2345</t>
  </si>
  <si>
    <t>General</t>
  </si>
  <si>
    <t xml:space="preserve">General of the Legion of Potent Destiny, brother to Lord Chaimira </t>
  </si>
  <si>
    <t>Aknallu hiTikeshmu</t>
  </si>
  <si>
    <t>High Priest &amp; Titular General</t>
  </si>
  <si>
    <t xml:space="preserve">High Priest of Hnalla at Bey Su, titular General of the Legion of Hnalla Master of Light </t>
  </si>
  <si>
    <t>Harchar hiVarshu</t>
  </si>
  <si>
    <t>Pirate Captain</t>
  </si>
  <si>
    <t>Devious and untrustworthy Jakallan pirate, owner of the Emerald of Hagarr of Paranta but doesn't know it!</t>
  </si>
  <si>
    <t>c.2360 (Gard 3, p45)</t>
  </si>
  <si>
    <t>Girigashna hiVu'urtesh</t>
  </si>
  <si>
    <t xml:space="preserve">2iC and effective General of the Legion of Hnalla Master of Light </t>
  </si>
  <si>
    <t>Golden Bough?</t>
  </si>
  <si>
    <t>General of the Legion of the Portals of Death</t>
  </si>
  <si>
    <t>2358 (SB 17, AoT/1, DotEG)</t>
  </si>
  <si>
    <t>General of the Legion of Mirkitani, Hero of Victories</t>
  </si>
  <si>
    <t>2358 (AoT/1, DotEG)</t>
  </si>
  <si>
    <t>Tsemel Korikada hiKurushma</t>
  </si>
  <si>
    <t>High Priest &amp; General</t>
  </si>
  <si>
    <t xml:space="preserve">High Priest of Chiteng at Butrus &amp; General of the Legion of the Givers of Sorrow, fanatic and commander of army at Chene Ho before Prince Eselne </t>
  </si>
  <si>
    <t>Mriyan Sikun hKhanuma</t>
  </si>
  <si>
    <t xml:space="preserve">High Priest of Sarku at Meku &amp; General of the Legion of the Scales of Brown, 47, fanatical &amp; sycophantic to Dhich'une </t>
  </si>
  <si>
    <t>c.2360 (ToS, AoT/1, DotEG)</t>
  </si>
  <si>
    <t>Orig Khirgar</t>
  </si>
  <si>
    <t>Kadarsha hiTlekolmu Ahanbasrim ('iron man')</t>
  </si>
  <si>
    <t>1st General of the Legion of the Searing Flame, foreigner, married to Lady Oyaka, dies defending Mirusiya 2361</t>
  </si>
  <si>
    <t>c.2360 (ToV, AoT/1, DotEG, CoAiT)</t>
  </si>
  <si>
    <t xml:space="preserve">Kanbe hiTuplangte </t>
  </si>
  <si>
    <t xml:space="preserve">2nd General of the Legion of the Searing Flame </t>
  </si>
  <si>
    <t>c.2360 (AoT/1, DotEG, CoAiT)</t>
  </si>
  <si>
    <t>Ri'isma hiZayuvu</t>
  </si>
  <si>
    <t>Lord of Tleku,  General of the Legion of the Echoing Stone</t>
  </si>
  <si>
    <t>Shryka hiVravodaya</t>
  </si>
  <si>
    <t xml:space="preserve">Clan Patriarch and General of the Legion of the Clan of the Sweet Singers of Nakome </t>
  </si>
  <si>
    <t xml:space="preserve">Sweet Singers of Nakome </t>
  </si>
  <si>
    <t xml:space="preserve">General of the Legion of Serqu, Sword of the Empire </t>
  </si>
  <si>
    <t xml:space="preserve">General of the Legion of the Ruby Hand, Brother to Aruonmu hiSsanmirin the General of the Legion of the Blue Peak  </t>
  </si>
  <si>
    <t xml:space="preserve">General of the Legion of the Deep Purple Dark </t>
  </si>
  <si>
    <t>General of the Legion of Heketh of Purdimal</t>
  </si>
  <si>
    <t xml:space="preserve">General &amp; re-founder of the Legion of the Fishers of Death, 43, brother to Lord Tonku'el, enthusiastic but amateur soldier   </t>
  </si>
  <si>
    <t>Gamulu hiBeshyene</t>
  </si>
  <si>
    <t xml:space="preserve">High Priest, Titular General, Sorcerer </t>
  </si>
  <si>
    <t xml:space="preserve">High Princeps of Thumis in Paya Gupa &amp; General of the Legion of the Lord of Wisdom </t>
  </si>
  <si>
    <t>Nluss Mercenary General</t>
  </si>
  <si>
    <t xml:space="preserve">Prince Eselne's ex-bodyguard &amp; General of the Legion of the Mace Raised High (a mixed mercenary force of Nluss, human renegades, Ahoggya &amp; other non-humans) </t>
  </si>
  <si>
    <t>General of the Legion of the All-Consuming Flame a new legion raised by Prince Mirusiya</t>
  </si>
  <si>
    <t>Giriga hiBeshmulu of Urmish</t>
  </si>
  <si>
    <t>General of the Legion of Lord Kurukaa &amp; brother to Governor Ge'elitgane hi-Beshmylu of Urmish the legion's sponsor</t>
  </si>
  <si>
    <t xml:space="preserve">Aruonmu hiSsanmirin </t>
  </si>
  <si>
    <t xml:space="preserve">General of the Legion of the Blue Peak, brother to Bush'un hiSsanmirin the General of the Legion of the Ruby Hand </t>
  </si>
  <si>
    <t xml:space="preserve">General of the Legion of Mighty Jakalla - notably corrupt ex-governor of Jakalla, 19th Circle in Temple of Ksarul, 47, fat  </t>
  </si>
  <si>
    <t xml:space="preserve">General of the Phalanx of Heretlekka of Sokatis, personal friend of Prince Miridobu </t>
  </si>
  <si>
    <t xml:space="preserve">General of The Phalanx of Lord Durritlamish of the Rotted Face - resists pressure from Prince Dhich'une to move units to west </t>
  </si>
  <si>
    <t>Gusha hiVordesa</t>
  </si>
  <si>
    <t>Spokesman of the communal council of the Legion of Gusha the Khirgari</t>
  </si>
  <si>
    <t>Hereditary General of the Legion of Lord Langsha of Jaikalor -  a scholarly man whose skills lie more in logistics and supply than in combat</t>
  </si>
  <si>
    <t xml:space="preserve">Ex-General of the Battalions of the Seal of the Worm </t>
  </si>
  <si>
    <t>Qutmu hiTsizena</t>
  </si>
  <si>
    <t>New General of Battalions of the Seal of the Worm, 37, promoted from ranks, callous, cruel &amp; devoted to Sarku</t>
  </si>
  <si>
    <t xml:space="preserve">Domed Tomb </t>
  </si>
  <si>
    <t>Pu'er</t>
  </si>
  <si>
    <t>General of the Legion of Mnashu of Thri'il</t>
  </si>
  <si>
    <t>Tsemel Znayashu hiVrazhimu</t>
  </si>
  <si>
    <t>General of the Golden Sunburst Legion</t>
  </si>
  <si>
    <t>General of the Cohorts of Lord Chegarra, the Hero-King</t>
  </si>
  <si>
    <t xml:space="preserve">Changetke hiAmiyala of Thraya </t>
  </si>
  <si>
    <t>Clan Patriarch and General of the Legion of the Clan of the Golden Sphere</t>
  </si>
  <si>
    <t xml:space="preserve">General of the Legion of the Night of Shadows &amp; Ritual High Priest of Ksarul in Jakalla, 17th Circle, 38          </t>
  </si>
  <si>
    <t xml:space="preserve">General of the Legion of the Lord of Red Devastation - enemy of Ekune hiBosuga General of the Legion of Lord Kharihaya        </t>
  </si>
  <si>
    <t>General &amp; founder of the Aridani Legion of Lady Mrissa - has won fame in campaigns against Yan Kor &amp; wild Pe Choi and Mu'ugalavyani rebels in the Chaka</t>
  </si>
  <si>
    <t xml:space="preserve">General of the Legion of the Many-Legged Serpent - an experienced general </t>
  </si>
  <si>
    <t>General of the Legion of the Storm of Fire, short &amp; broad, fanatical</t>
  </si>
  <si>
    <t xml:space="preserve">General of the Regiment of Noble Ssiyor of Mrelu - highly intelligent but obsessed with impractical strategems        </t>
  </si>
  <si>
    <t xml:space="preserve">General of the Legion of Defence Against Evil          </t>
  </si>
  <si>
    <t>General of the Armoured Vision of Death legion</t>
  </si>
  <si>
    <t>General of the Legion of Chulin the Foreigner</t>
  </si>
  <si>
    <t>General of the Legion of the Prince of the Blue Room, 14th Circle Priest of Ksarul, 43</t>
  </si>
  <si>
    <t>General of the Legion of Kaikama of Bey Su and a brilliant young homosexual</t>
  </si>
  <si>
    <t>Exiled chieftain of the Nluss &amp; General of the Legion of the Band of Mnerr</t>
  </si>
  <si>
    <t>Sruma hiHoqqulen</t>
  </si>
  <si>
    <t>General of the Battalions of Sruma of Vra</t>
  </si>
  <si>
    <t>Morusai hiBa'ascha</t>
  </si>
  <si>
    <t xml:space="preserve">Fiefholder of Hauma and General of the Legion of Morusai the Chieftain - a tribal legion from the Kurt Hills </t>
  </si>
  <si>
    <t xml:space="preserve">General &amp; founder of the Forces of Chai Miridai - an ex-Kasi in the Legion of Mirkitani </t>
  </si>
  <si>
    <t xml:space="preserve">Exiled Nluss Chieftain and General of the Legion of the Black Band of Mirizha        </t>
  </si>
  <si>
    <t xml:space="preserve">Vrogga Dzh-Urru </t>
  </si>
  <si>
    <t>Pachi Lei General</t>
  </si>
  <si>
    <t>General of the Regiment of the Clan of the Silver Lightning - claims to have discovered an amulet of immediate and permanent victory which will break this legions ancient record of bad luck</t>
  </si>
  <si>
    <t xml:space="preserve">General of the Legion of the Peaks of Kraa, 34, noted gourmet &amp; epicurean, devoted to legion &amp; temple  </t>
  </si>
  <si>
    <t>Jugar hiFa'asu of Fasiltum</t>
  </si>
  <si>
    <t xml:space="preserve">Clan Patriarch and General of the Legion of the Clan of the Broken Bough </t>
  </si>
  <si>
    <t xml:space="preserve">General of the Legion of Girikteshmu - a unit hated by the Yan Koryani for their part in impaling Yilrana </t>
  </si>
  <si>
    <t>General of the Legion of Elechu of Usenanu</t>
  </si>
  <si>
    <t>General of the Legion of the Crystalline Peak</t>
  </si>
  <si>
    <t>General of the Legion of Glorious Destiny</t>
  </si>
  <si>
    <t>General of the Legion of the Wind of Iron</t>
  </si>
  <si>
    <t>Tsumikel hiTengetlaku,</t>
  </si>
  <si>
    <t>High Official &amp; General</t>
  </si>
  <si>
    <t>Governor of Tumissa and General of the Legion of the Citadel of Glory</t>
  </si>
  <si>
    <t>General of the Legion of Lord Kharihaya - nephew of the legion's patron &amp; sworn enemy of Kuruktashmu hiKetkolel</t>
  </si>
  <si>
    <t xml:space="preserve">Charikasa hiChuyon  </t>
  </si>
  <si>
    <t xml:space="preserve">Clan Patriarch &amp; General of the Legion of the Clan of the Standing Stone - an able commander who fought at Srigash field </t>
  </si>
  <si>
    <t xml:space="preserve">General of the Legion of the Joyful Clan of the Noble Vrayani </t>
  </si>
  <si>
    <t xml:space="preserve">General of the Legion of the Twelve Paths of Avanthe        </t>
  </si>
  <si>
    <t>General of the Legion of the Sapphire Kirtle</t>
  </si>
  <si>
    <t>General of the Legion of the Inverted Hand from the Kurt hills</t>
  </si>
  <si>
    <t xml:space="preserve">Wealthy aristocrat &amp; General of the Legion of Lord Kaingmra of Bey Su        </t>
  </si>
  <si>
    <t xml:space="preserve">General of the Legion of Mengano the Jakallan          </t>
  </si>
  <si>
    <t xml:space="preserve">General of the Legion of Gagarsha of Mmillaka          </t>
  </si>
  <si>
    <t>General of the Battalions of Vrishtara the Mole, 53, dark, saturnine, taciturn, excellent sapper &amp; engineer</t>
  </si>
  <si>
    <t>Orig Ru,  Jakalla</t>
  </si>
  <si>
    <t>Kakaganu hiBeshudla</t>
  </si>
  <si>
    <t xml:space="preserve">General of the Slayers of Cities legion, 50, harsh, cruel &amp; blustery, guided ny mummified hand of great ancestor Jirokku </t>
  </si>
  <si>
    <t xml:space="preserve">General of the Flotilla of Hagarr of Paranta </t>
  </si>
  <si>
    <t xml:space="preserve">General of the Squadrons of Tlaneno the Steersman        </t>
  </si>
  <si>
    <t>General of the Legion of Ketl</t>
  </si>
  <si>
    <t>c.2360 (AoT/1, DotEG)</t>
  </si>
  <si>
    <t>Shen Mercenary General</t>
  </si>
  <si>
    <t xml:space="preserve">General of the Legion of the Splendour of Shenyu        </t>
  </si>
  <si>
    <t xml:space="preserve">General of the Legion of Gr-Ga the Egg Layer          </t>
  </si>
  <si>
    <t>General of the Legion of the City of Chri &amp; Shenophilic to the point of insanity</t>
  </si>
  <si>
    <t xml:space="preserve">General of the Horde of Hrk-ss, the Eater of Eggs        </t>
  </si>
  <si>
    <t>Pe Choi General</t>
  </si>
  <si>
    <t>General of the Legion of Tik-nekw-ket</t>
  </si>
  <si>
    <t xml:space="preserve">General of the Legion of the Nest of Ttik-Deqeq. Devoted to Black Old One &amp; friendly to Sarku. Hostile to Thumis </t>
  </si>
  <si>
    <t xml:space="preserve">General of the Legion of the Forest of Hh-kk--ssa - frontier guards of the Chakas devoted to the One of Nests        </t>
  </si>
  <si>
    <t>General of the Legion of Tikik-dsa-ke - a brilliant young commander</t>
  </si>
  <si>
    <t xml:space="preserve">Hlaka Mercenary General </t>
  </si>
  <si>
    <t xml:space="preserve">General of the Legion of the Whistling Peak - has left &amp; returned to service 4 times due to friendship with Kettukal </t>
  </si>
  <si>
    <t xml:space="preserve">General of the Legion of Aerial Joy - also a friend of Kettukal and of Eselne </t>
  </si>
  <si>
    <t xml:space="preserve">Pachi Lei General </t>
  </si>
  <si>
    <t xml:space="preserve">General of the Legion of the Tangled Root Eaters &amp; like them a worshipper of a Pachi Lei form of Ksarul. As a result posted away from home at Butrus by Kettukal     </t>
  </si>
  <si>
    <t xml:space="preserve">General of the Legion of the Deep Green Shade  - worships a Pachi Lei form of Thumis         </t>
  </si>
  <si>
    <t>Thumis</t>
  </si>
  <si>
    <t xml:space="preserve">Ahoggya Mercenary General </t>
  </si>
  <si>
    <t xml:space="preserve">General of the Legion of the Dancer Without Eyes - a particularly ferocious legion posted to the Atkolel Heights        </t>
  </si>
  <si>
    <t>Ahoggya Mercenary General</t>
  </si>
  <si>
    <t xml:space="preserve">General of the Legion of Guruggma -  noted for its appalling behaviour across empire but particularly at Ganga   </t>
  </si>
  <si>
    <t xml:space="preserve">Abbreviations </t>
  </si>
  <si>
    <t>AoT/1</t>
  </si>
  <si>
    <t xml:space="preserve">Armies of Tekumel, I, Tsolyanu (1997 ed with additional legions) </t>
  </si>
  <si>
    <t>DotEG</t>
  </si>
  <si>
    <t xml:space="preserve">Deeds of the Ever Glorious (version on FTP site with mentions of several legions not in AoT-Ts) </t>
  </si>
  <si>
    <t>CoAiT</t>
  </si>
  <si>
    <t>Adventures on Tekumel, II, Coming of Age in Tekumel (legion list)</t>
  </si>
  <si>
    <t>Gard</t>
  </si>
  <si>
    <t xml:space="preserve">Gardasiyal </t>
  </si>
  <si>
    <t>MoG</t>
  </si>
  <si>
    <t xml:space="preserve">Man of Gold </t>
  </si>
  <si>
    <t>ToKa</t>
  </si>
  <si>
    <t>Temple of Karakan (FTP)</t>
  </si>
  <si>
    <t>ToS</t>
  </si>
  <si>
    <t>Temple of Sarku (FTP)</t>
  </si>
  <si>
    <t>ToV</t>
  </si>
  <si>
    <t>Temple of Vimuhla (FTP)</t>
  </si>
  <si>
    <t>ToKs</t>
  </si>
  <si>
    <t>Temple of Ksarul (FTP)</t>
  </si>
  <si>
    <t>ToT</t>
  </si>
  <si>
    <t>Temple of Thumis (FTP)</t>
  </si>
  <si>
    <t>The Omnipotent Azure Legion (OAL)</t>
  </si>
  <si>
    <t>Uniform</t>
  </si>
  <si>
    <t>Blue-plumed helmet with gold crest and white trim; light-blue armour with gold trim; kilt varies; dark-blue and gold shield with white trim</t>
  </si>
  <si>
    <t xml:space="preserve">Military arm also includes intelligence division (Tsolyáni secret police &amp; spies), and a unit that directly protects teh Emperer. Recruits only proven Elite soldiers from other units - still has more recruits than can ever use - surpus enrolled in Legion of Potent Destiny  </t>
  </si>
  <si>
    <t>Gold helmet with red crest and blue trim; light-blue armour with red trim; black kilt; gold and blue shield with black trim.</t>
  </si>
  <si>
    <t xml:space="preserve">Military arm also includes intelligence division (Tsolyáni secret police &amp; spies), and a unit that directly protects teh Emperer. Recruits only proven Elite soldiers from other units - still has more recruits than can ever use - surpus enrolled in Legion of Potent Destiny. Most worship Stability gods.  </t>
  </si>
  <si>
    <t>Elite premier fighting legion of the empire. Followeres of Hnálla and Karakán.</t>
  </si>
  <si>
    <t>Blue helmet with black crest and gold trim; blue armour with gold trim; orange kilt; dark-blue and gold shield with white trim.</t>
  </si>
  <si>
    <t>Recenly revived and stafed with surplus noble recruits of OAL. Mostly Hnálla worshippers.</t>
  </si>
  <si>
    <t xml:space="preserve">The Legion of Hnálla Master of Light </t>
  </si>
  <si>
    <t>White helmet with gold crest and blue trim; white armour with gold trim; blue kilt; white and gold shield with blue trim.</t>
  </si>
  <si>
    <t>Recently increased from 15 to 20 cohorts. An old and traditional Hnálla Legion.</t>
  </si>
  <si>
    <t>Recently created for Prince Eselne. Hnálla and Karakán worshippers.</t>
  </si>
  <si>
    <t>Silver visored helmet with dark-blue crest and blue trim; silver armour with blue trum; dark-blue kilt; dark-blue and sliver shield with gold trim.</t>
  </si>
  <si>
    <t>Light-blue plumed helmet with black crest and gold trim; blue armour with gold trim; black kilt; blue and black shield with gold trim</t>
  </si>
  <si>
    <t>Refounded 2297 - high status legion but without combat experience. Tends towards Ksárul and Hrü'ü.</t>
  </si>
  <si>
    <t>Steel helmet and armour with blue trim in an archaic style; white kilt; light-blue and black shield with gold trim.</t>
  </si>
  <si>
    <t>Recently at Khirgar &amp; now with Prince Eselne - expanding to 19 cohorts. Good fighting legion with experience. Its Kérdu always takes the name "Mirkitáni". No religious affiliation. Based on Island of Vrá.</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</si>
</sst>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2" formatCode="0.0%"/>
  </numFmts>
  <fonts count="10" x14ac:knownFonts="1">
    <font>
      <sz val="10"/>
      <name val="Arial"/>
    </font>
    <font>
      <sz val="10"/>
      <name val="Arial"/>
    </font>
    <font>
      <sz val="9"/>
      <name val="Arial"/>
      <family val="2"/>
    </font>
    <font>
      <b/>
      <sz val="9"/>
      <name val="Arial"/>
      <family val="2"/>
    </font>
    <font>
      <b/>
      <sz val="8"/>
      <name val="Arial"/>
    </font>
    <font>
      <sz val="8"/>
      <name val="Arial"/>
      <family val="2"/>
    </font>
    <font>
      <sz val="8"/>
      <name val="Arial"/>
    </font>
    <font>
      <b/>
      <sz val="8"/>
      <name val="Arial"/>
      <family val="2"/>
    </font>
    <font>
      <sz val="7"/>
      <name val="Arial"/>
      <family val="2"/>
    </font>
    <font>
      <b/>
      <u/>
      <sz val="12"/>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41">
    <xf numFmtId="0" fontId="0" fillId="0" borderId="0" xfId="0"/>
    <xf numFmtId="0" fontId="2" fillId="0" borderId="0" xfId="0" applyFont="1"/>
    <xf numFmtId="0" fontId="2" fillId="0" borderId="0" xfId="0" applyFont="1" applyAlignment="1">
      <alignment horizontal="center"/>
    </xf>
    <xf numFmtId="49" fontId="2" fillId="0" borderId="0" xfId="0" applyNumberFormat="1" applyFont="1" applyAlignment="1">
      <alignment horizontal="center"/>
    </xf>
    <xf numFmtId="49" fontId="2" fillId="0" borderId="0" xfId="0" applyNumberFormat="1" applyFont="1" applyAlignment="1">
      <alignment horizontal="left"/>
    </xf>
    <xf numFmtId="0" fontId="3" fillId="0" borderId="0" xfId="0" applyFont="1" applyAlignment="1">
      <alignment vertical="top" wrapText="1"/>
    </xf>
    <xf numFmtId="0" fontId="3" fillId="0" borderId="0" xfId="0" applyFont="1" applyAlignment="1">
      <alignment horizontal="center" vertical="top" wrapText="1"/>
    </xf>
    <xf numFmtId="49" fontId="3" fillId="0" borderId="0" xfId="0" applyNumberFormat="1" applyFont="1" applyAlignment="1">
      <alignment horizontal="center" vertical="top" wrapText="1"/>
    </xf>
    <xf numFmtId="49" fontId="3" fillId="0" borderId="0" xfId="0" applyNumberFormat="1"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center" vertical="top" wrapText="1"/>
    </xf>
    <xf numFmtId="3" fontId="4" fillId="0" borderId="0" xfId="0" applyNumberFormat="1" applyFont="1" applyAlignment="1">
      <alignment horizontal="center" vertical="top" wrapText="1"/>
    </xf>
    <xf numFmtId="0" fontId="5" fillId="0" borderId="0" xfId="0" applyFont="1" applyAlignment="1">
      <alignment horizontal="center" vertical="top" wrapText="1"/>
    </xf>
    <xf numFmtId="3" fontId="5" fillId="0" borderId="0" xfId="0" applyNumberFormat="1" applyFont="1" applyAlignment="1">
      <alignment horizontal="center" vertical="top" wrapText="1"/>
    </xf>
    <xf numFmtId="0" fontId="4" fillId="0" borderId="0" xfId="0" applyFont="1" applyAlignment="1">
      <alignment horizontal="left" vertical="center"/>
    </xf>
    <xf numFmtId="0" fontId="4" fillId="0" borderId="0" xfId="0" applyFont="1" applyAlignment="1">
      <alignment horizontal="center" vertical="center" wrapText="1"/>
    </xf>
    <xf numFmtId="3" fontId="4" fillId="0" borderId="0" xfId="0" applyNumberFormat="1" applyFont="1" applyAlignment="1">
      <alignment horizontal="center" vertical="center" wrapText="1"/>
    </xf>
    <xf numFmtId="0" fontId="4" fillId="0" borderId="0" xfId="0" applyFont="1" applyAlignment="1">
      <alignment horizontal="left" vertical="center" wrapText="1"/>
    </xf>
    <xf numFmtId="0" fontId="5" fillId="0" borderId="0" xfId="0" applyFont="1" applyAlignment="1">
      <alignment horizontal="center"/>
    </xf>
    <xf numFmtId="3" fontId="5" fillId="0" borderId="0" xfId="0" applyNumberFormat="1" applyFont="1" applyAlignment="1">
      <alignment horizontal="center"/>
    </xf>
    <xf numFmtId="0" fontId="5" fillId="0" borderId="0" xfId="0" applyFont="1"/>
    <xf numFmtId="0" fontId="6" fillId="0" borderId="0" xfId="0" applyFont="1" applyAlignment="1">
      <alignment horizontal="left" vertical="center"/>
    </xf>
    <xf numFmtId="0" fontId="6" fillId="0" borderId="0" xfId="0" applyFont="1" applyAlignment="1">
      <alignment horizontal="center" vertical="center" wrapText="1"/>
    </xf>
    <xf numFmtId="172" fontId="6" fillId="0" borderId="0" xfId="1" applyNumberFormat="1" applyFont="1" applyAlignment="1">
      <alignment horizontal="center" vertical="center" wrapText="1"/>
    </xf>
    <xf numFmtId="0" fontId="5" fillId="0" borderId="0" xfId="0" applyFont="1" applyAlignment="1">
      <alignment horizontal="center" vertical="center" wrapText="1"/>
    </xf>
    <xf numFmtId="3" fontId="6" fillId="0" borderId="0" xfId="0" applyNumberFormat="1" applyFont="1" applyAlignment="1">
      <alignment horizontal="center" vertical="center" wrapText="1"/>
    </xf>
    <xf numFmtId="0" fontId="6" fillId="0" borderId="0" xfId="0" applyFont="1" applyAlignment="1">
      <alignment horizontal="left" vertical="center" wrapText="1"/>
    </xf>
    <xf numFmtId="0" fontId="7" fillId="0" borderId="0" xfId="0" applyFont="1" applyAlignment="1">
      <alignment horizontal="left" vertical="center"/>
    </xf>
    <xf numFmtId="0" fontId="7" fillId="0" borderId="0" xfId="0" applyFont="1" applyAlignment="1">
      <alignment horizontal="center" vertical="center" wrapText="1"/>
    </xf>
    <xf numFmtId="172" fontId="7" fillId="0" borderId="0" xfId="1" applyNumberFormat="1" applyFont="1" applyAlignment="1">
      <alignment horizontal="center" vertical="center" wrapText="1"/>
    </xf>
    <xf numFmtId="3" fontId="7" fillId="0" borderId="0" xfId="0" applyNumberFormat="1" applyFont="1" applyAlignment="1">
      <alignment horizontal="center" vertical="center" wrapText="1"/>
    </xf>
    <xf numFmtId="0" fontId="7" fillId="0" borderId="0" xfId="0" applyFont="1" applyAlignment="1">
      <alignment horizontal="left" vertical="center" wrapText="1"/>
    </xf>
    <xf numFmtId="3" fontId="7" fillId="0" borderId="0" xfId="0" applyNumberFormat="1" applyFont="1" applyAlignment="1">
      <alignment horizontal="center" vertical="center"/>
    </xf>
    <xf numFmtId="0" fontId="8" fillId="0" borderId="0" xfId="0" applyFont="1"/>
    <xf numFmtId="0" fontId="8" fillId="0" borderId="0" xfId="0" applyFont="1" applyAlignment="1">
      <alignment horizontal="center"/>
    </xf>
    <xf numFmtId="0" fontId="8" fillId="0" borderId="0" xfId="0" applyFont="1" applyAlignment="1">
      <alignment horizontal="center" vertical="top" wrapText="1"/>
    </xf>
    <xf numFmtId="3" fontId="8" fillId="0" borderId="0" xfId="0" applyNumberFormat="1" applyFont="1" applyAlignment="1">
      <alignment horizontal="center"/>
    </xf>
    <xf numFmtId="0" fontId="9" fillId="0" borderId="0" xfId="0" applyFont="1" applyAlignment="1">
      <alignment horizontal="left" vertical="top"/>
    </xf>
    <xf numFmtId="0" fontId="5" fillId="0" borderId="0" xfId="0" applyFont="1" applyAlignment="1">
      <alignment wrapText="1"/>
    </xf>
    <xf numFmtId="0" fontId="0" fillId="0" borderId="0" xfId="0" applyAlignment="1">
      <alignment wrapText="1"/>
    </xf>
  </cellXfs>
  <cellStyles count="2">
    <cellStyle name="Normal" xfId="0" builtinId="0"/>
    <cellStyle name="Percent" xfId="1"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3"/>
  <sheetViews>
    <sheetView tabSelected="1" workbookViewId="0">
      <pane xSplit="1" ySplit="1" topLeftCell="J2" activePane="bottomRight" state="frozen"/>
      <selection pane="topRight" activeCell="B1" sqref="B1"/>
      <selection pane="bottomLeft" activeCell="A2" sqref="A2"/>
      <selection pane="bottomRight" activeCell="R8" sqref="R8"/>
    </sheetView>
  </sheetViews>
  <sheetFormatPr defaultRowHeight="11.25" x14ac:dyDescent="0.2"/>
  <cols>
    <col min="1" max="1" width="27.42578125" style="21" customWidth="1"/>
    <col min="2" max="3" width="8.5703125" style="19" customWidth="1"/>
    <col min="4" max="4" width="7.85546875" style="19" customWidth="1"/>
    <col min="5" max="5" width="9" style="19" customWidth="1"/>
    <col min="6" max="6" width="7.85546875" style="20" customWidth="1"/>
    <col min="7" max="7" width="7.140625" style="19" customWidth="1"/>
    <col min="8" max="8" width="31" style="21" customWidth="1"/>
    <col min="9" max="9" width="47.42578125" style="21" customWidth="1"/>
    <col min="10" max="10" width="9.140625" style="21"/>
    <col min="11" max="11" width="9.42578125" style="21" customWidth="1"/>
    <col min="12" max="12" width="9.7109375" style="21" customWidth="1"/>
    <col min="13" max="13" width="10.5703125" style="21" customWidth="1"/>
    <col min="14" max="14" width="26.140625" style="21" customWidth="1"/>
    <col min="15" max="17" width="12.42578125" style="21" customWidth="1"/>
    <col min="18" max="18" width="57.7109375" style="21" customWidth="1"/>
    <col min="19" max="16384" width="9.140625" style="21"/>
  </cols>
  <sheetData>
    <row r="1" spans="1:18" s="9" customFormat="1" ht="36" customHeight="1" x14ac:dyDescent="0.2">
      <c r="A1" s="9" t="s">
        <v>0</v>
      </c>
      <c r="B1" s="11" t="s">
        <v>1</v>
      </c>
      <c r="C1" s="11" t="s">
        <v>2</v>
      </c>
      <c r="D1" s="11" t="s">
        <v>3</v>
      </c>
      <c r="E1" s="11" t="s">
        <v>4</v>
      </c>
      <c r="F1" s="12" t="s">
        <v>5</v>
      </c>
      <c r="G1" s="11" t="s">
        <v>6</v>
      </c>
      <c r="H1" s="9" t="s">
        <v>7</v>
      </c>
      <c r="I1" s="9" t="s">
        <v>1502</v>
      </c>
      <c r="J1" s="9" t="s">
        <v>8</v>
      </c>
      <c r="K1" s="9" t="s">
        <v>9</v>
      </c>
      <c r="L1" s="9" t="s">
        <v>10</v>
      </c>
      <c r="M1" s="9" t="s">
        <v>11</v>
      </c>
      <c r="N1" s="9" t="s">
        <v>12</v>
      </c>
      <c r="O1" s="9" t="s">
        <v>13</v>
      </c>
      <c r="P1" s="9" t="s">
        <v>14</v>
      </c>
      <c r="Q1" s="9" t="s">
        <v>15</v>
      </c>
      <c r="R1" s="9" t="s">
        <v>16</v>
      </c>
    </row>
    <row r="2" spans="1:18" s="10" customFormat="1" ht="21.75" customHeight="1" x14ac:dyDescent="0.2">
      <c r="A2" s="10" t="s">
        <v>1501</v>
      </c>
      <c r="B2" s="13" t="s">
        <v>17</v>
      </c>
      <c r="C2" s="13"/>
      <c r="D2" s="13">
        <v>20</v>
      </c>
      <c r="E2" s="13">
        <v>2</v>
      </c>
      <c r="F2" s="14">
        <f>D2*400</f>
        <v>8000</v>
      </c>
      <c r="G2" s="13">
        <v>7</v>
      </c>
      <c r="H2" s="10" t="s">
        <v>18</v>
      </c>
      <c r="I2" s="10" t="s">
        <v>1503</v>
      </c>
      <c r="J2" s="10" t="s">
        <v>19</v>
      </c>
      <c r="K2" s="10" t="s">
        <v>20</v>
      </c>
      <c r="L2" s="10" t="s">
        <v>21</v>
      </c>
      <c r="M2" s="10" t="s">
        <v>22</v>
      </c>
      <c r="N2" s="10" t="s">
        <v>23</v>
      </c>
      <c r="O2" s="10" t="s">
        <v>24</v>
      </c>
      <c r="P2" s="10" t="s">
        <v>25</v>
      </c>
      <c r="Q2" s="10" t="s">
        <v>26</v>
      </c>
      <c r="R2" s="10" t="s">
        <v>1506</v>
      </c>
    </row>
    <row r="3" spans="1:18" s="10" customFormat="1" ht="21.75" customHeight="1" x14ac:dyDescent="0.2">
      <c r="A3" s="10" t="s">
        <v>27</v>
      </c>
      <c r="B3" s="13" t="s">
        <v>17</v>
      </c>
      <c r="C3" s="13" t="s">
        <v>28</v>
      </c>
      <c r="D3" s="13">
        <v>20</v>
      </c>
      <c r="E3" s="13">
        <v>2</v>
      </c>
      <c r="F3" s="14">
        <f t="shared" ref="F3:F24" si="0">D3*400</f>
        <v>8000</v>
      </c>
      <c r="G3" s="13">
        <v>7</v>
      </c>
      <c r="H3" s="10" t="s">
        <v>29</v>
      </c>
      <c r="I3" s="10" t="s">
        <v>1505</v>
      </c>
      <c r="J3" s="10" t="s">
        <v>30</v>
      </c>
      <c r="K3" s="10" t="s">
        <v>31</v>
      </c>
      <c r="L3" s="10" t="s">
        <v>21</v>
      </c>
      <c r="M3" s="10" t="s">
        <v>32</v>
      </c>
      <c r="N3" s="10" t="s">
        <v>33</v>
      </c>
      <c r="O3" s="10" t="s">
        <v>34</v>
      </c>
      <c r="P3" s="10" t="s">
        <v>35</v>
      </c>
      <c r="Q3" s="10" t="s">
        <v>36</v>
      </c>
      <c r="R3" s="10" t="s">
        <v>1507</v>
      </c>
    </row>
    <row r="4" spans="1:18" s="10" customFormat="1" ht="21.75" customHeight="1" x14ac:dyDescent="0.2">
      <c r="A4" s="10" t="s">
        <v>38</v>
      </c>
      <c r="B4" s="13" t="s">
        <v>17</v>
      </c>
      <c r="C4" s="13" t="s">
        <v>39</v>
      </c>
      <c r="D4" s="13">
        <v>12</v>
      </c>
      <c r="E4" s="13">
        <v>0</v>
      </c>
      <c r="F4" s="14">
        <f t="shared" si="0"/>
        <v>4800</v>
      </c>
      <c r="G4" s="13">
        <v>4</v>
      </c>
      <c r="H4" s="10" t="s">
        <v>40</v>
      </c>
      <c r="I4" s="10" t="s">
        <v>1508</v>
      </c>
      <c r="J4" s="10" t="s">
        <v>41</v>
      </c>
      <c r="K4" s="10" t="s">
        <v>41</v>
      </c>
      <c r="L4" s="10" t="s">
        <v>42</v>
      </c>
      <c r="M4" s="10" t="s">
        <v>25</v>
      </c>
      <c r="N4" s="10" t="s">
        <v>43</v>
      </c>
      <c r="O4" s="10" t="s">
        <v>34</v>
      </c>
      <c r="Q4" s="10" t="s">
        <v>26</v>
      </c>
      <c r="R4" s="10" t="s">
        <v>1509</v>
      </c>
    </row>
    <row r="5" spans="1:18" s="10" customFormat="1" ht="21.75" customHeight="1" x14ac:dyDescent="0.2">
      <c r="A5" s="10" t="s">
        <v>1510</v>
      </c>
      <c r="B5" s="13" t="s">
        <v>17</v>
      </c>
      <c r="C5" s="13" t="s">
        <v>46</v>
      </c>
      <c r="D5" s="13">
        <v>20</v>
      </c>
      <c r="E5" s="13">
        <v>1</v>
      </c>
      <c r="F5" s="14">
        <f t="shared" si="0"/>
        <v>8000</v>
      </c>
      <c r="G5" s="13">
        <v>5</v>
      </c>
      <c r="H5" s="10" t="s">
        <v>47</v>
      </c>
      <c r="I5" s="10" t="s">
        <v>1511</v>
      </c>
      <c r="J5" s="10" t="s">
        <v>41</v>
      </c>
      <c r="K5" s="10" t="s">
        <v>48</v>
      </c>
      <c r="L5" s="10" t="s">
        <v>21</v>
      </c>
      <c r="M5" s="10" t="s">
        <v>49</v>
      </c>
      <c r="N5" s="10" t="s">
        <v>50</v>
      </c>
      <c r="P5" s="10" t="s">
        <v>25</v>
      </c>
      <c r="Q5" s="10" t="s">
        <v>26</v>
      </c>
      <c r="R5" s="10" t="s">
        <v>1512</v>
      </c>
    </row>
    <row r="6" spans="1:18" s="10" customFormat="1" ht="21.75" customHeight="1" x14ac:dyDescent="0.2">
      <c r="A6" s="10" t="s">
        <v>52</v>
      </c>
      <c r="B6" s="13" t="s">
        <v>17</v>
      </c>
      <c r="C6" s="13" t="s">
        <v>53</v>
      </c>
      <c r="D6" s="13">
        <v>20</v>
      </c>
      <c r="E6" s="13">
        <v>1</v>
      </c>
      <c r="F6" s="14">
        <f t="shared" si="0"/>
        <v>8000</v>
      </c>
      <c r="G6" s="13">
        <v>4</v>
      </c>
      <c r="H6" s="10" t="s">
        <v>54</v>
      </c>
      <c r="I6" s="10" t="s">
        <v>1514</v>
      </c>
      <c r="J6" s="10" t="s">
        <v>55</v>
      </c>
      <c r="K6" s="10" t="s">
        <v>56</v>
      </c>
      <c r="L6" s="10" t="s">
        <v>21</v>
      </c>
      <c r="M6" s="10" t="s">
        <v>32</v>
      </c>
      <c r="N6" s="10" t="s">
        <v>57</v>
      </c>
      <c r="O6" s="10" t="s">
        <v>58</v>
      </c>
      <c r="P6" s="10" t="s">
        <v>35</v>
      </c>
      <c r="Q6" s="10" t="s">
        <v>59</v>
      </c>
      <c r="R6" s="10" t="s">
        <v>1513</v>
      </c>
    </row>
    <row r="7" spans="1:18" s="10" customFormat="1" ht="21.75" customHeight="1" x14ac:dyDescent="0.2">
      <c r="A7" s="10" t="s">
        <v>61</v>
      </c>
      <c r="B7" s="13" t="s">
        <v>17</v>
      </c>
      <c r="C7" s="13" t="s">
        <v>62</v>
      </c>
      <c r="D7" s="13">
        <v>7</v>
      </c>
      <c r="E7" s="13">
        <v>2</v>
      </c>
      <c r="F7" s="14">
        <f t="shared" si="0"/>
        <v>2800</v>
      </c>
      <c r="G7" s="13">
        <v>5</v>
      </c>
      <c r="H7" s="10" t="s">
        <v>63</v>
      </c>
      <c r="I7" s="10" t="s">
        <v>1515</v>
      </c>
      <c r="J7" s="10" t="s">
        <v>41</v>
      </c>
      <c r="K7" s="10" t="s">
        <v>41</v>
      </c>
      <c r="L7" s="10" t="s">
        <v>21</v>
      </c>
      <c r="M7" s="10" t="s">
        <v>64</v>
      </c>
      <c r="N7" s="10" t="s">
        <v>65</v>
      </c>
      <c r="O7" s="10" t="s">
        <v>66</v>
      </c>
      <c r="P7" s="10" t="s">
        <v>25</v>
      </c>
      <c r="Q7" s="10" t="s">
        <v>26</v>
      </c>
      <c r="R7" s="10" t="s">
        <v>1516</v>
      </c>
    </row>
    <row r="8" spans="1:18" s="10" customFormat="1" ht="21.75" customHeight="1" x14ac:dyDescent="0.2">
      <c r="A8" s="10" t="s">
        <v>68</v>
      </c>
      <c r="B8" s="13" t="s">
        <v>17</v>
      </c>
      <c r="C8" s="13" t="s">
        <v>69</v>
      </c>
      <c r="D8" s="13">
        <v>18</v>
      </c>
      <c r="E8" s="13">
        <v>1</v>
      </c>
      <c r="F8" s="14">
        <f t="shared" si="0"/>
        <v>7200</v>
      </c>
      <c r="G8" s="13">
        <v>5</v>
      </c>
      <c r="H8" s="10" t="s">
        <v>70</v>
      </c>
      <c r="I8" s="10" t="s">
        <v>1517</v>
      </c>
      <c r="J8" s="10" t="s">
        <v>71</v>
      </c>
      <c r="K8" s="10" t="s">
        <v>72</v>
      </c>
      <c r="L8" s="10" t="s">
        <v>21</v>
      </c>
      <c r="M8" s="10" t="s">
        <v>21</v>
      </c>
      <c r="N8" s="10" t="s">
        <v>73</v>
      </c>
      <c r="Q8" s="10" t="s">
        <v>59</v>
      </c>
      <c r="R8" s="10" t="s">
        <v>1518</v>
      </c>
    </row>
    <row r="9" spans="1:18" s="10" customFormat="1" ht="21.75" customHeight="1" x14ac:dyDescent="0.2">
      <c r="A9" s="10" t="s">
        <v>75</v>
      </c>
      <c r="B9" s="13" t="s">
        <v>17</v>
      </c>
      <c r="C9" s="13" t="s">
        <v>76</v>
      </c>
      <c r="D9" s="13">
        <v>16</v>
      </c>
      <c r="E9" s="13">
        <v>1</v>
      </c>
      <c r="F9" s="14">
        <f t="shared" si="0"/>
        <v>6400</v>
      </c>
      <c r="G9" s="13">
        <v>5</v>
      </c>
      <c r="H9" s="10" t="s">
        <v>77</v>
      </c>
      <c r="J9" s="10" t="s">
        <v>78</v>
      </c>
      <c r="K9" s="10" t="s">
        <v>79</v>
      </c>
      <c r="L9" s="10" t="s">
        <v>21</v>
      </c>
      <c r="M9" s="10" t="s">
        <v>80</v>
      </c>
      <c r="N9" s="10" t="s">
        <v>81</v>
      </c>
      <c r="O9" s="10" t="s">
        <v>82</v>
      </c>
      <c r="P9" s="10" t="s">
        <v>80</v>
      </c>
      <c r="Q9" s="10" t="s">
        <v>26</v>
      </c>
      <c r="R9" s="10" t="s">
        <v>83</v>
      </c>
    </row>
    <row r="10" spans="1:18" s="10" customFormat="1" ht="21.75" customHeight="1" x14ac:dyDescent="0.2">
      <c r="A10" s="10" t="s">
        <v>84</v>
      </c>
      <c r="B10" s="13" t="s">
        <v>17</v>
      </c>
      <c r="C10" s="13" t="s">
        <v>85</v>
      </c>
      <c r="D10" s="13">
        <v>16</v>
      </c>
      <c r="E10" s="13">
        <v>2</v>
      </c>
      <c r="F10" s="14">
        <f t="shared" si="0"/>
        <v>6400</v>
      </c>
      <c r="G10" s="13">
        <v>4</v>
      </c>
      <c r="H10" s="10" t="s">
        <v>86</v>
      </c>
      <c r="J10" s="10" t="s">
        <v>87</v>
      </c>
      <c r="K10" s="10" t="s">
        <v>88</v>
      </c>
      <c r="L10" s="10" t="s">
        <v>21</v>
      </c>
      <c r="M10" s="10" t="s">
        <v>89</v>
      </c>
      <c r="N10" s="10" t="s">
        <v>90</v>
      </c>
      <c r="O10" s="10" t="s">
        <v>91</v>
      </c>
      <c r="P10" s="10" t="s">
        <v>92</v>
      </c>
      <c r="Q10" s="10" t="s">
        <v>93</v>
      </c>
      <c r="R10" s="10" t="s">
        <v>94</v>
      </c>
    </row>
    <row r="11" spans="1:18" s="10" customFormat="1" ht="21.75" customHeight="1" x14ac:dyDescent="0.2">
      <c r="A11" s="10" t="s">
        <v>95</v>
      </c>
      <c r="B11" s="13" t="s">
        <v>17</v>
      </c>
      <c r="C11" s="13" t="s">
        <v>96</v>
      </c>
      <c r="D11" s="13">
        <v>16</v>
      </c>
      <c r="E11" s="13">
        <v>2</v>
      </c>
      <c r="F11" s="14">
        <f t="shared" si="0"/>
        <v>6400</v>
      </c>
      <c r="G11" s="13">
        <v>5</v>
      </c>
      <c r="H11" s="10" t="s">
        <v>97</v>
      </c>
      <c r="J11" s="10" t="s">
        <v>98</v>
      </c>
      <c r="K11" s="10" t="s">
        <v>99</v>
      </c>
      <c r="L11" s="10" t="s">
        <v>100</v>
      </c>
      <c r="M11" s="10" t="s">
        <v>101</v>
      </c>
      <c r="N11" s="10" t="s">
        <v>102</v>
      </c>
      <c r="O11" s="10" t="s">
        <v>103</v>
      </c>
      <c r="P11" s="10" t="s">
        <v>104</v>
      </c>
      <c r="Q11" s="10" t="s">
        <v>105</v>
      </c>
      <c r="R11" s="10" t="s">
        <v>106</v>
      </c>
    </row>
    <row r="12" spans="1:18" s="10" customFormat="1" ht="21.75" customHeight="1" x14ac:dyDescent="0.2">
      <c r="A12" s="10" t="s">
        <v>107</v>
      </c>
      <c r="B12" s="13" t="s">
        <v>17</v>
      </c>
      <c r="C12" s="13" t="s">
        <v>108</v>
      </c>
      <c r="D12" s="13">
        <v>7</v>
      </c>
      <c r="E12" s="13">
        <v>1</v>
      </c>
      <c r="F12" s="14">
        <f t="shared" si="0"/>
        <v>2800</v>
      </c>
      <c r="G12" s="13">
        <v>1</v>
      </c>
      <c r="H12" s="10" t="s">
        <v>109</v>
      </c>
      <c r="J12" s="10" t="s">
        <v>110</v>
      </c>
      <c r="K12" s="10" t="s">
        <v>111</v>
      </c>
      <c r="N12" s="10" t="s">
        <v>112</v>
      </c>
      <c r="P12" s="10" t="s">
        <v>113</v>
      </c>
      <c r="Q12" s="10" t="s">
        <v>114</v>
      </c>
      <c r="R12" s="10" t="s">
        <v>115</v>
      </c>
    </row>
    <row r="13" spans="1:18" s="10" customFormat="1" ht="21.75" customHeight="1" x14ac:dyDescent="0.2">
      <c r="A13" s="10" t="s">
        <v>116</v>
      </c>
      <c r="B13" s="13" t="s">
        <v>17</v>
      </c>
      <c r="C13" s="13" t="s">
        <v>117</v>
      </c>
      <c r="D13" s="13">
        <v>16</v>
      </c>
      <c r="E13" s="13">
        <v>0</v>
      </c>
      <c r="F13" s="14">
        <f t="shared" si="0"/>
        <v>6400</v>
      </c>
      <c r="G13" s="13">
        <v>4</v>
      </c>
      <c r="H13" s="10" t="s">
        <v>118</v>
      </c>
      <c r="J13" s="10" t="s">
        <v>119</v>
      </c>
      <c r="K13" s="10" t="s">
        <v>88</v>
      </c>
      <c r="L13" s="10" t="s">
        <v>120</v>
      </c>
      <c r="M13" s="10" t="s">
        <v>121</v>
      </c>
      <c r="N13" s="10" t="s">
        <v>122</v>
      </c>
      <c r="O13" s="10" t="s">
        <v>120</v>
      </c>
      <c r="P13" s="10" t="s">
        <v>123</v>
      </c>
      <c r="Q13" s="10" t="s">
        <v>105</v>
      </c>
      <c r="R13" s="10" t="s">
        <v>124</v>
      </c>
    </row>
    <row r="14" spans="1:18" s="10" customFormat="1" ht="21.75" customHeight="1" x14ac:dyDescent="0.2">
      <c r="A14" s="10" t="s">
        <v>125</v>
      </c>
      <c r="B14" s="13" t="s">
        <v>17</v>
      </c>
      <c r="C14" s="13" t="s">
        <v>126</v>
      </c>
      <c r="D14" s="13">
        <v>20</v>
      </c>
      <c r="E14" s="13">
        <v>3</v>
      </c>
      <c r="F14" s="14">
        <f t="shared" si="0"/>
        <v>8000</v>
      </c>
      <c r="G14" s="13">
        <v>5</v>
      </c>
      <c r="H14" s="10" t="s">
        <v>127</v>
      </c>
      <c r="J14" s="10" t="s">
        <v>128</v>
      </c>
      <c r="K14" s="10" t="s">
        <v>88</v>
      </c>
      <c r="L14" s="10" t="s">
        <v>129</v>
      </c>
      <c r="M14" s="10" t="s">
        <v>130</v>
      </c>
      <c r="N14" s="10" t="s">
        <v>131</v>
      </c>
      <c r="O14" s="10" t="s">
        <v>129</v>
      </c>
      <c r="P14" s="10" t="s">
        <v>113</v>
      </c>
      <c r="Q14" s="10" t="s">
        <v>26</v>
      </c>
      <c r="R14" s="10" t="s">
        <v>132</v>
      </c>
    </row>
    <row r="15" spans="1:18" s="10" customFormat="1" ht="21.75" customHeight="1" x14ac:dyDescent="0.2">
      <c r="A15" s="10" t="s">
        <v>133</v>
      </c>
      <c r="B15" s="13" t="s">
        <v>17</v>
      </c>
      <c r="C15" s="13" t="s">
        <v>134</v>
      </c>
      <c r="D15" s="13">
        <v>9</v>
      </c>
      <c r="E15" s="13">
        <v>1</v>
      </c>
      <c r="F15" s="14">
        <f t="shared" si="0"/>
        <v>3600</v>
      </c>
      <c r="G15" s="13">
        <v>2</v>
      </c>
      <c r="H15" s="10" t="s">
        <v>135</v>
      </c>
      <c r="J15" s="10" t="s">
        <v>41</v>
      </c>
      <c r="K15" s="10" t="s">
        <v>136</v>
      </c>
      <c r="L15" s="10" t="s">
        <v>34</v>
      </c>
      <c r="M15" s="10" t="s">
        <v>25</v>
      </c>
      <c r="N15" s="10" t="s">
        <v>137</v>
      </c>
      <c r="O15" s="10" t="s">
        <v>34</v>
      </c>
      <c r="Q15" s="10" t="s">
        <v>36</v>
      </c>
      <c r="R15" s="10" t="s">
        <v>138</v>
      </c>
    </row>
    <row r="16" spans="1:18" s="10" customFormat="1" ht="21.75" customHeight="1" x14ac:dyDescent="0.2">
      <c r="A16" s="10" t="s">
        <v>139</v>
      </c>
      <c r="B16" s="13" t="s">
        <v>140</v>
      </c>
      <c r="C16" s="13" t="s">
        <v>141</v>
      </c>
      <c r="D16" s="13">
        <v>3</v>
      </c>
      <c r="E16" s="13" t="s">
        <v>142</v>
      </c>
      <c r="F16" s="14">
        <f t="shared" si="0"/>
        <v>1200</v>
      </c>
      <c r="G16" s="13">
        <v>3</v>
      </c>
      <c r="H16" s="10" t="s">
        <v>143</v>
      </c>
      <c r="J16" s="10" t="s">
        <v>144</v>
      </c>
      <c r="K16" s="10" t="s">
        <v>114</v>
      </c>
      <c r="M16" s="10" t="s">
        <v>145</v>
      </c>
      <c r="N16" s="10" t="s">
        <v>146</v>
      </c>
      <c r="O16" s="10" t="s">
        <v>147</v>
      </c>
      <c r="P16" s="10" t="s">
        <v>123</v>
      </c>
      <c r="Q16" s="10" t="s">
        <v>148</v>
      </c>
      <c r="R16" s="10" t="s">
        <v>149</v>
      </c>
    </row>
    <row r="17" spans="1:18" s="10" customFormat="1" ht="21.75" customHeight="1" x14ac:dyDescent="0.2">
      <c r="A17" s="10" t="s">
        <v>150</v>
      </c>
      <c r="B17" s="13" t="s">
        <v>140</v>
      </c>
      <c r="C17" s="13" t="s">
        <v>151</v>
      </c>
      <c r="D17" s="13">
        <v>18</v>
      </c>
      <c r="E17" s="13">
        <v>1</v>
      </c>
      <c r="F17" s="14">
        <f t="shared" si="0"/>
        <v>7200</v>
      </c>
      <c r="G17" s="13">
        <v>3</v>
      </c>
      <c r="H17" s="10" t="s">
        <v>152</v>
      </c>
      <c r="J17" s="10" t="s">
        <v>153</v>
      </c>
      <c r="K17" s="10" t="s">
        <v>154</v>
      </c>
      <c r="L17" s="10" t="s">
        <v>155</v>
      </c>
      <c r="M17" s="10" t="s">
        <v>156</v>
      </c>
      <c r="N17" s="10" t="s">
        <v>157</v>
      </c>
      <c r="O17" s="10" t="s">
        <v>155</v>
      </c>
      <c r="P17" s="10" t="s">
        <v>158</v>
      </c>
      <c r="Q17" s="10" t="s">
        <v>159</v>
      </c>
      <c r="R17" s="10" t="s">
        <v>160</v>
      </c>
    </row>
    <row r="18" spans="1:18" s="10" customFormat="1" ht="21.75" customHeight="1" x14ac:dyDescent="0.2">
      <c r="A18" s="10" t="s">
        <v>161</v>
      </c>
      <c r="B18" s="13" t="s">
        <v>17</v>
      </c>
      <c r="C18" s="13" t="s">
        <v>162</v>
      </c>
      <c r="D18" s="13">
        <v>3</v>
      </c>
      <c r="E18" s="13">
        <v>2</v>
      </c>
      <c r="F18" s="14">
        <f t="shared" si="0"/>
        <v>1200</v>
      </c>
      <c r="G18" s="13">
        <v>1</v>
      </c>
      <c r="H18" s="10" t="s">
        <v>163</v>
      </c>
      <c r="J18" s="10" t="s">
        <v>164</v>
      </c>
      <c r="K18" s="10" t="s">
        <v>165</v>
      </c>
      <c r="L18" s="10" t="s">
        <v>166</v>
      </c>
      <c r="M18" s="10" t="s">
        <v>167</v>
      </c>
      <c r="N18" s="10" t="s">
        <v>168</v>
      </c>
      <c r="O18" s="10" t="s">
        <v>166</v>
      </c>
      <c r="Q18" s="10" t="s">
        <v>114</v>
      </c>
      <c r="R18" s="10" t="s">
        <v>169</v>
      </c>
    </row>
    <row r="19" spans="1:18" s="10" customFormat="1" ht="21.75" customHeight="1" x14ac:dyDescent="0.2">
      <c r="A19" s="10" t="s">
        <v>170</v>
      </c>
      <c r="B19" s="13" t="s">
        <v>140</v>
      </c>
      <c r="C19" s="13" t="s">
        <v>171</v>
      </c>
      <c r="D19" s="13">
        <v>18</v>
      </c>
      <c r="E19" s="13">
        <v>2</v>
      </c>
      <c r="F19" s="14">
        <f t="shared" si="0"/>
        <v>7200</v>
      </c>
      <c r="G19" s="13">
        <v>1</v>
      </c>
      <c r="H19" s="10" t="s">
        <v>172</v>
      </c>
      <c r="J19" s="10" t="s">
        <v>173</v>
      </c>
      <c r="K19" s="10" t="s">
        <v>79</v>
      </c>
      <c r="M19" s="10" t="s">
        <v>174</v>
      </c>
      <c r="N19" s="10" t="s">
        <v>175</v>
      </c>
      <c r="P19" s="10" t="s">
        <v>174</v>
      </c>
      <c r="Q19" s="10" t="s">
        <v>26</v>
      </c>
      <c r="R19" s="10" t="s">
        <v>176</v>
      </c>
    </row>
    <row r="20" spans="1:18" s="10" customFormat="1" ht="21.75" customHeight="1" x14ac:dyDescent="0.2">
      <c r="A20" s="10" t="s">
        <v>177</v>
      </c>
      <c r="B20" s="13" t="s">
        <v>140</v>
      </c>
      <c r="C20" s="13" t="s">
        <v>178</v>
      </c>
      <c r="D20" s="13">
        <v>12</v>
      </c>
      <c r="E20" s="13">
        <v>1</v>
      </c>
      <c r="F20" s="14">
        <f t="shared" si="0"/>
        <v>4800</v>
      </c>
      <c r="G20" s="13">
        <v>4</v>
      </c>
      <c r="H20" s="10" t="s">
        <v>179</v>
      </c>
      <c r="J20" s="10" t="s">
        <v>180</v>
      </c>
      <c r="K20" s="10" t="s">
        <v>181</v>
      </c>
      <c r="N20" s="10" t="s">
        <v>182</v>
      </c>
      <c r="Q20" s="10" t="s">
        <v>183</v>
      </c>
      <c r="R20" s="10" t="s">
        <v>184</v>
      </c>
    </row>
    <row r="21" spans="1:18" s="10" customFormat="1" ht="21.75" customHeight="1" x14ac:dyDescent="0.2">
      <c r="A21" s="10" t="s">
        <v>185</v>
      </c>
      <c r="B21" s="13" t="s">
        <v>140</v>
      </c>
      <c r="C21" s="13" t="s">
        <v>186</v>
      </c>
      <c r="D21" s="13" t="s">
        <v>114</v>
      </c>
      <c r="E21" s="13" t="s">
        <v>114</v>
      </c>
      <c r="F21" s="14" t="s">
        <v>114</v>
      </c>
      <c r="G21" s="13" t="s">
        <v>114</v>
      </c>
      <c r="H21" s="10" t="s">
        <v>114</v>
      </c>
      <c r="J21" s="10" t="s">
        <v>187</v>
      </c>
      <c r="K21" s="10" t="s">
        <v>99</v>
      </c>
      <c r="L21" s="10" t="s">
        <v>114</v>
      </c>
      <c r="M21" s="10" t="s">
        <v>101</v>
      </c>
      <c r="N21" s="10" t="s">
        <v>188</v>
      </c>
      <c r="O21" s="10" t="s">
        <v>114</v>
      </c>
      <c r="P21" s="10" t="s">
        <v>114</v>
      </c>
      <c r="Q21" s="10" t="s">
        <v>105</v>
      </c>
      <c r="R21" s="10" t="s">
        <v>189</v>
      </c>
    </row>
    <row r="22" spans="1:18" s="10" customFormat="1" ht="21.75" customHeight="1" x14ac:dyDescent="0.2">
      <c r="A22" s="10" t="s">
        <v>190</v>
      </c>
      <c r="B22" s="13" t="s">
        <v>17</v>
      </c>
      <c r="C22" s="13" t="s">
        <v>191</v>
      </c>
      <c r="D22" s="13">
        <v>6</v>
      </c>
      <c r="E22" s="13">
        <v>1</v>
      </c>
      <c r="F22" s="14">
        <f t="shared" si="0"/>
        <v>2400</v>
      </c>
      <c r="G22" s="13">
        <v>1</v>
      </c>
      <c r="H22" s="10" t="s">
        <v>192</v>
      </c>
      <c r="J22" s="10" t="s">
        <v>193</v>
      </c>
      <c r="K22" s="10" t="s">
        <v>194</v>
      </c>
      <c r="L22" s="10" t="s">
        <v>195</v>
      </c>
      <c r="M22" s="10" t="s">
        <v>104</v>
      </c>
      <c r="N22" s="10" t="s">
        <v>196</v>
      </c>
      <c r="O22" s="10" t="s">
        <v>197</v>
      </c>
      <c r="P22" s="10" t="s">
        <v>104</v>
      </c>
      <c r="Q22" s="10" t="s">
        <v>26</v>
      </c>
      <c r="R22" s="10" t="s">
        <v>198</v>
      </c>
    </row>
    <row r="23" spans="1:18" s="10" customFormat="1" ht="21.75" customHeight="1" x14ac:dyDescent="0.2">
      <c r="A23" s="10" t="s">
        <v>199</v>
      </c>
      <c r="B23" s="13" t="s">
        <v>140</v>
      </c>
      <c r="C23" s="13" t="s">
        <v>200</v>
      </c>
      <c r="D23" s="13" t="s">
        <v>114</v>
      </c>
      <c r="E23" s="13" t="s">
        <v>114</v>
      </c>
      <c r="F23" s="14" t="s">
        <v>114</v>
      </c>
      <c r="G23" s="13" t="s">
        <v>114</v>
      </c>
      <c r="H23" s="10" t="s">
        <v>114</v>
      </c>
      <c r="J23" s="10" t="s">
        <v>128</v>
      </c>
      <c r="M23" s="10" t="s">
        <v>201</v>
      </c>
      <c r="N23" s="10" t="s">
        <v>202</v>
      </c>
      <c r="O23" s="10" t="s">
        <v>34</v>
      </c>
      <c r="Q23" s="10" t="s">
        <v>114</v>
      </c>
      <c r="R23" s="10" t="s">
        <v>203</v>
      </c>
    </row>
    <row r="24" spans="1:18" s="10" customFormat="1" ht="21.75" customHeight="1" x14ac:dyDescent="0.2">
      <c r="A24" s="10" t="s">
        <v>204</v>
      </c>
      <c r="B24" s="13" t="s">
        <v>140</v>
      </c>
      <c r="C24" s="13" t="s">
        <v>205</v>
      </c>
      <c r="D24" s="13">
        <v>6</v>
      </c>
      <c r="E24" s="13">
        <v>2</v>
      </c>
      <c r="F24" s="14">
        <f t="shared" si="0"/>
        <v>2400</v>
      </c>
      <c r="G24" s="13">
        <v>2</v>
      </c>
      <c r="H24" s="10" t="s">
        <v>206</v>
      </c>
      <c r="J24" s="10" t="s">
        <v>128</v>
      </c>
      <c r="K24" s="10" t="s">
        <v>88</v>
      </c>
      <c r="N24" s="10" t="s">
        <v>207</v>
      </c>
      <c r="O24" s="10" t="s">
        <v>66</v>
      </c>
      <c r="P24" s="10" t="s">
        <v>158</v>
      </c>
      <c r="Q24" s="10" t="s">
        <v>26</v>
      </c>
      <c r="R24" s="10" t="s">
        <v>208</v>
      </c>
    </row>
    <row r="25" spans="1:18" s="10" customFormat="1" ht="21.75" customHeight="1" x14ac:dyDescent="0.2">
      <c r="A25" s="10" t="s">
        <v>209</v>
      </c>
      <c r="B25" s="13" t="s">
        <v>17</v>
      </c>
      <c r="C25" s="13" t="s">
        <v>210</v>
      </c>
      <c r="D25" s="13">
        <v>8</v>
      </c>
      <c r="E25" s="13">
        <v>1</v>
      </c>
      <c r="F25" s="14">
        <f>D25*400</f>
        <v>3200</v>
      </c>
      <c r="G25" s="13">
        <v>1</v>
      </c>
      <c r="H25" s="10" t="s">
        <v>211</v>
      </c>
      <c r="J25" s="10" t="s">
        <v>30</v>
      </c>
      <c r="K25" s="10" t="s">
        <v>180</v>
      </c>
      <c r="L25" s="10" t="s">
        <v>212</v>
      </c>
      <c r="N25" s="10" t="s">
        <v>213</v>
      </c>
      <c r="O25" s="10" t="s">
        <v>212</v>
      </c>
      <c r="P25" s="10" t="s">
        <v>214</v>
      </c>
      <c r="Q25" s="10" t="s">
        <v>215</v>
      </c>
      <c r="R25" s="10" t="s">
        <v>216</v>
      </c>
    </row>
    <row r="26" spans="1:18" s="10" customFormat="1" ht="21.75" customHeight="1" x14ac:dyDescent="0.2">
      <c r="A26" s="10" t="s">
        <v>217</v>
      </c>
      <c r="B26" s="13" t="s">
        <v>140</v>
      </c>
      <c r="C26" s="13" t="s">
        <v>114</v>
      </c>
      <c r="D26" s="13" t="s">
        <v>114</v>
      </c>
      <c r="E26" s="13" t="s">
        <v>114</v>
      </c>
      <c r="F26" s="14" t="s">
        <v>114</v>
      </c>
      <c r="G26" s="13" t="s">
        <v>114</v>
      </c>
      <c r="H26" s="10" t="s">
        <v>114</v>
      </c>
      <c r="J26" s="10" t="s">
        <v>187</v>
      </c>
      <c r="K26" s="10" t="s">
        <v>218</v>
      </c>
      <c r="M26" s="10" t="s">
        <v>219</v>
      </c>
      <c r="Q26" s="10" t="s">
        <v>220</v>
      </c>
      <c r="R26" s="10" t="s">
        <v>221</v>
      </c>
    </row>
    <row r="27" spans="1:18" s="18" customFormat="1" ht="21.75" customHeight="1" x14ac:dyDescent="0.2">
      <c r="A27" s="15" t="s">
        <v>222</v>
      </c>
      <c r="B27" s="16"/>
      <c r="C27" s="16">
        <v>24</v>
      </c>
      <c r="D27" s="16">
        <f>SUM(D2:D25)</f>
        <v>291</v>
      </c>
      <c r="E27" s="16">
        <f>SUM(E2:E25)</f>
        <v>29</v>
      </c>
      <c r="F27" s="17">
        <f>SUM(F2:F25)</f>
        <v>116400</v>
      </c>
      <c r="G27" s="16"/>
    </row>
    <row r="28" spans="1:18" s="10" customFormat="1" ht="21.75" customHeight="1" x14ac:dyDescent="0.2">
      <c r="A28" s="10" t="s">
        <v>223</v>
      </c>
      <c r="B28" s="13" t="s">
        <v>224</v>
      </c>
      <c r="C28" s="13" t="s">
        <v>225</v>
      </c>
      <c r="D28" s="13">
        <v>16</v>
      </c>
      <c r="E28" s="13">
        <v>2</v>
      </c>
      <c r="F28" s="14">
        <f t="shared" ref="F28:F84" si="1">D28*400</f>
        <v>6400</v>
      </c>
      <c r="G28" s="13">
        <v>1</v>
      </c>
      <c r="H28" s="10" t="s">
        <v>226</v>
      </c>
      <c r="J28" s="10" t="s">
        <v>227</v>
      </c>
      <c r="K28" s="10" t="s">
        <v>87</v>
      </c>
      <c r="M28" s="10" t="s">
        <v>228</v>
      </c>
      <c r="N28" s="10" t="s">
        <v>229</v>
      </c>
      <c r="O28" s="10" t="s">
        <v>230</v>
      </c>
      <c r="P28" s="10" t="s">
        <v>228</v>
      </c>
      <c r="Q28" s="10" t="s">
        <v>93</v>
      </c>
      <c r="R28" s="10" t="s">
        <v>231</v>
      </c>
    </row>
    <row r="29" spans="1:18" s="10" customFormat="1" ht="21.75" customHeight="1" x14ac:dyDescent="0.2">
      <c r="A29" s="10" t="s">
        <v>232</v>
      </c>
      <c r="B29" s="13" t="s">
        <v>224</v>
      </c>
      <c r="C29" s="13" t="s">
        <v>233</v>
      </c>
      <c r="D29" s="13">
        <v>16</v>
      </c>
      <c r="E29" s="13">
        <v>1</v>
      </c>
      <c r="F29" s="14">
        <f t="shared" si="1"/>
        <v>6400</v>
      </c>
      <c r="G29" s="13">
        <v>3</v>
      </c>
      <c r="H29" s="10" t="s">
        <v>234</v>
      </c>
      <c r="J29" s="10" t="s">
        <v>128</v>
      </c>
      <c r="K29" s="10" t="s">
        <v>88</v>
      </c>
      <c r="L29" s="10" t="s">
        <v>235</v>
      </c>
      <c r="M29" s="10" t="s">
        <v>236</v>
      </c>
      <c r="N29" s="10" t="s">
        <v>237</v>
      </c>
      <c r="Q29" s="10" t="s">
        <v>26</v>
      </c>
      <c r="R29" s="10" t="s">
        <v>238</v>
      </c>
    </row>
    <row r="30" spans="1:18" s="10" customFormat="1" ht="21.75" customHeight="1" x14ac:dyDescent="0.2">
      <c r="A30" s="10" t="s">
        <v>239</v>
      </c>
      <c r="B30" s="13" t="s">
        <v>224</v>
      </c>
      <c r="C30" s="13" t="s">
        <v>76</v>
      </c>
      <c r="D30" s="13">
        <v>11</v>
      </c>
      <c r="E30" s="13">
        <v>1</v>
      </c>
      <c r="F30" s="14">
        <f t="shared" si="1"/>
        <v>4400</v>
      </c>
      <c r="G30" s="13">
        <v>2</v>
      </c>
      <c r="H30" s="10" t="s">
        <v>240</v>
      </c>
      <c r="J30" s="10" t="s">
        <v>241</v>
      </c>
      <c r="K30" s="10" t="s">
        <v>242</v>
      </c>
      <c r="L30" s="10" t="s">
        <v>243</v>
      </c>
      <c r="M30" s="10" t="s">
        <v>244</v>
      </c>
      <c r="N30" s="10" t="s">
        <v>245</v>
      </c>
      <c r="O30" s="10" t="s">
        <v>246</v>
      </c>
      <c r="P30" s="10" t="s">
        <v>247</v>
      </c>
      <c r="Q30" s="10" t="s">
        <v>36</v>
      </c>
      <c r="R30" s="10" t="s">
        <v>248</v>
      </c>
    </row>
    <row r="31" spans="1:18" s="10" customFormat="1" ht="21.75" customHeight="1" x14ac:dyDescent="0.2">
      <c r="A31" s="10" t="s">
        <v>249</v>
      </c>
      <c r="B31" s="13" t="s">
        <v>224</v>
      </c>
      <c r="C31" s="13" t="s">
        <v>250</v>
      </c>
      <c r="D31" s="13">
        <v>15</v>
      </c>
      <c r="E31" s="13">
        <v>1</v>
      </c>
      <c r="F31" s="14">
        <f t="shared" si="1"/>
        <v>6000</v>
      </c>
      <c r="G31" s="13">
        <v>4</v>
      </c>
      <c r="H31" s="10" t="s">
        <v>251</v>
      </c>
      <c r="J31" s="10" t="s">
        <v>87</v>
      </c>
      <c r="K31" s="10" t="s">
        <v>252</v>
      </c>
      <c r="M31" s="10" t="s">
        <v>92</v>
      </c>
      <c r="N31" s="10" t="s">
        <v>253</v>
      </c>
      <c r="O31" s="10" t="s">
        <v>91</v>
      </c>
      <c r="P31" s="10" t="s">
        <v>92</v>
      </c>
      <c r="Q31" s="10" t="s">
        <v>93</v>
      </c>
      <c r="R31" s="10" t="s">
        <v>254</v>
      </c>
    </row>
    <row r="32" spans="1:18" s="10" customFormat="1" ht="21.75" customHeight="1" x14ac:dyDescent="0.2">
      <c r="A32" s="10" t="s">
        <v>255</v>
      </c>
      <c r="B32" s="13" t="s">
        <v>224</v>
      </c>
      <c r="C32" s="13" t="s">
        <v>256</v>
      </c>
      <c r="D32" s="13">
        <v>17</v>
      </c>
      <c r="E32" s="13">
        <v>2</v>
      </c>
      <c r="F32" s="14">
        <f t="shared" si="1"/>
        <v>6800</v>
      </c>
      <c r="G32" s="13">
        <v>3</v>
      </c>
      <c r="H32" s="10" t="s">
        <v>257</v>
      </c>
      <c r="J32" s="10" t="s">
        <v>181</v>
      </c>
      <c r="K32" s="10" t="s">
        <v>88</v>
      </c>
      <c r="L32" s="10" t="s">
        <v>258</v>
      </c>
      <c r="M32" s="10" t="s">
        <v>259</v>
      </c>
      <c r="N32" s="10" t="s">
        <v>260</v>
      </c>
      <c r="O32" s="10" t="s">
        <v>66</v>
      </c>
      <c r="P32" s="10" t="s">
        <v>259</v>
      </c>
      <c r="Q32" s="10" t="s">
        <v>26</v>
      </c>
      <c r="R32" s="10" t="s">
        <v>261</v>
      </c>
    </row>
    <row r="33" spans="1:19" s="10" customFormat="1" ht="21.75" customHeight="1" x14ac:dyDescent="0.2">
      <c r="A33" s="10" t="s">
        <v>262</v>
      </c>
      <c r="B33" s="13" t="s">
        <v>224</v>
      </c>
      <c r="C33" s="13" t="s">
        <v>108</v>
      </c>
      <c r="D33" s="13">
        <v>17</v>
      </c>
      <c r="E33" s="13">
        <v>3</v>
      </c>
      <c r="F33" s="14">
        <f t="shared" si="1"/>
        <v>6800</v>
      </c>
      <c r="G33" s="13">
        <v>5</v>
      </c>
      <c r="H33" s="10" t="s">
        <v>263</v>
      </c>
      <c r="J33" s="10" t="s">
        <v>264</v>
      </c>
      <c r="K33" s="10" t="s">
        <v>265</v>
      </c>
      <c r="M33" s="10" t="s">
        <v>35</v>
      </c>
      <c r="N33" s="10" t="s">
        <v>266</v>
      </c>
      <c r="O33" s="10" t="s">
        <v>267</v>
      </c>
      <c r="P33" s="10" t="s">
        <v>113</v>
      </c>
      <c r="Q33" s="10" t="s">
        <v>268</v>
      </c>
      <c r="R33" s="10" t="s">
        <v>269</v>
      </c>
    </row>
    <row r="34" spans="1:19" s="10" customFormat="1" ht="21.75" customHeight="1" x14ac:dyDescent="0.2">
      <c r="A34" s="10" t="s">
        <v>270</v>
      </c>
      <c r="B34" s="13" t="s">
        <v>224</v>
      </c>
      <c r="C34" s="13" t="s">
        <v>117</v>
      </c>
      <c r="D34" s="13">
        <v>15</v>
      </c>
      <c r="E34" s="13">
        <v>2</v>
      </c>
      <c r="F34" s="14">
        <f t="shared" si="1"/>
        <v>6000</v>
      </c>
      <c r="G34" s="13">
        <v>3</v>
      </c>
      <c r="H34" s="10" t="s">
        <v>271</v>
      </c>
      <c r="J34" s="10" t="s">
        <v>272</v>
      </c>
      <c r="K34" s="10" t="s">
        <v>273</v>
      </c>
      <c r="M34" s="10" t="s">
        <v>259</v>
      </c>
      <c r="N34" s="10" t="s">
        <v>274</v>
      </c>
      <c r="O34" s="10" t="s">
        <v>82</v>
      </c>
      <c r="P34" s="10" t="s">
        <v>259</v>
      </c>
      <c r="Q34" s="10" t="s">
        <v>26</v>
      </c>
      <c r="R34" s="10" t="s">
        <v>275</v>
      </c>
    </row>
    <row r="35" spans="1:19" s="10" customFormat="1" ht="21.75" customHeight="1" x14ac:dyDescent="0.2">
      <c r="A35" s="10" t="s">
        <v>276</v>
      </c>
      <c r="B35" s="13" t="s">
        <v>224</v>
      </c>
      <c r="C35" s="13" t="s">
        <v>277</v>
      </c>
      <c r="D35" s="13">
        <v>14</v>
      </c>
      <c r="E35" s="13">
        <v>1</v>
      </c>
      <c r="F35" s="14">
        <f t="shared" si="1"/>
        <v>5600</v>
      </c>
      <c r="G35" s="13">
        <v>1</v>
      </c>
      <c r="H35" s="10" t="s">
        <v>278</v>
      </c>
      <c r="J35" s="10" t="s">
        <v>279</v>
      </c>
      <c r="K35" s="10" t="s">
        <v>280</v>
      </c>
      <c r="L35" s="10" t="s">
        <v>281</v>
      </c>
      <c r="M35" s="10" t="s">
        <v>282</v>
      </c>
      <c r="N35" s="10" t="s">
        <v>283</v>
      </c>
      <c r="O35" s="10" t="s">
        <v>281</v>
      </c>
      <c r="P35" s="10" t="s">
        <v>282</v>
      </c>
      <c r="Q35" s="10" t="s">
        <v>268</v>
      </c>
      <c r="R35" s="10" t="s">
        <v>284</v>
      </c>
    </row>
    <row r="36" spans="1:19" s="10" customFormat="1" ht="21.75" customHeight="1" x14ac:dyDescent="0.2">
      <c r="A36" s="10" t="s">
        <v>285</v>
      </c>
      <c r="B36" s="13" t="s">
        <v>224</v>
      </c>
      <c r="C36" s="13" t="s">
        <v>286</v>
      </c>
      <c r="D36" s="13">
        <v>7</v>
      </c>
      <c r="E36" s="13">
        <v>1</v>
      </c>
      <c r="F36" s="14">
        <f t="shared" si="1"/>
        <v>2800</v>
      </c>
      <c r="G36" s="13">
        <v>1</v>
      </c>
      <c r="H36" s="10" t="s">
        <v>287</v>
      </c>
      <c r="J36" s="10" t="s">
        <v>128</v>
      </c>
      <c r="K36" s="10" t="s">
        <v>128</v>
      </c>
      <c r="M36" s="10" t="s">
        <v>288</v>
      </c>
      <c r="N36" s="10" t="s">
        <v>289</v>
      </c>
      <c r="O36" s="10" t="s">
        <v>290</v>
      </c>
      <c r="P36" s="10" t="s">
        <v>288</v>
      </c>
      <c r="Q36" s="10" t="s">
        <v>291</v>
      </c>
      <c r="R36" s="10" t="s">
        <v>292</v>
      </c>
    </row>
    <row r="37" spans="1:19" s="10" customFormat="1" ht="21.75" customHeight="1" x14ac:dyDescent="0.2">
      <c r="A37" s="10" t="s">
        <v>293</v>
      </c>
      <c r="B37" s="13" t="s">
        <v>224</v>
      </c>
      <c r="C37" s="13" t="s">
        <v>294</v>
      </c>
      <c r="D37" s="13">
        <v>17</v>
      </c>
      <c r="E37" s="13">
        <v>2</v>
      </c>
      <c r="F37" s="14">
        <f t="shared" si="1"/>
        <v>6800</v>
      </c>
      <c r="G37" s="13">
        <v>5</v>
      </c>
      <c r="H37" s="10" t="s">
        <v>295</v>
      </c>
      <c r="J37" s="10" t="s">
        <v>264</v>
      </c>
      <c r="K37" s="10" t="s">
        <v>88</v>
      </c>
      <c r="M37" s="10" t="s">
        <v>104</v>
      </c>
      <c r="N37" s="10" t="s">
        <v>296</v>
      </c>
      <c r="O37" s="10" t="s">
        <v>103</v>
      </c>
      <c r="P37" s="10" t="s">
        <v>104</v>
      </c>
      <c r="Q37" s="10" t="s">
        <v>297</v>
      </c>
      <c r="R37" s="10" t="s">
        <v>298</v>
      </c>
    </row>
    <row r="38" spans="1:19" s="10" customFormat="1" ht="21.75" customHeight="1" x14ac:dyDescent="0.2">
      <c r="A38" s="10" t="s">
        <v>299</v>
      </c>
      <c r="B38" s="13" t="s">
        <v>224</v>
      </c>
      <c r="C38" s="13" t="s">
        <v>300</v>
      </c>
      <c r="D38" s="13">
        <v>13</v>
      </c>
      <c r="E38" s="13">
        <v>1</v>
      </c>
      <c r="F38" s="14">
        <f t="shared" si="1"/>
        <v>5200</v>
      </c>
      <c r="G38" s="13">
        <v>3</v>
      </c>
      <c r="H38" s="10" t="s">
        <v>301</v>
      </c>
      <c r="J38" s="10" t="s">
        <v>136</v>
      </c>
      <c r="K38" s="10" t="s">
        <v>88</v>
      </c>
      <c r="N38" s="10" t="s">
        <v>302</v>
      </c>
      <c r="O38" s="10" t="s">
        <v>303</v>
      </c>
      <c r="P38" s="10" t="s">
        <v>113</v>
      </c>
      <c r="Q38" s="10" t="s">
        <v>268</v>
      </c>
      <c r="R38" s="10" t="s">
        <v>304</v>
      </c>
    </row>
    <row r="39" spans="1:19" s="10" customFormat="1" ht="21.75" customHeight="1" x14ac:dyDescent="0.2">
      <c r="A39" s="10" t="s">
        <v>305</v>
      </c>
      <c r="B39" s="13" t="s">
        <v>224</v>
      </c>
      <c r="C39" s="13" t="s">
        <v>306</v>
      </c>
      <c r="D39" s="13">
        <v>9</v>
      </c>
      <c r="E39" s="13">
        <v>2</v>
      </c>
      <c r="F39" s="14">
        <f t="shared" si="1"/>
        <v>3600</v>
      </c>
      <c r="G39" s="13">
        <v>1</v>
      </c>
      <c r="H39" s="10" t="s">
        <v>307</v>
      </c>
      <c r="J39" s="10" t="s">
        <v>187</v>
      </c>
      <c r="K39" s="10" t="s">
        <v>187</v>
      </c>
      <c r="M39" s="10" t="s">
        <v>308</v>
      </c>
      <c r="N39" s="10" t="s">
        <v>309</v>
      </c>
      <c r="O39" s="10" t="s">
        <v>310</v>
      </c>
      <c r="P39" s="10" t="s">
        <v>308</v>
      </c>
      <c r="Q39" s="10" t="s">
        <v>26</v>
      </c>
      <c r="R39" s="10" t="s">
        <v>311</v>
      </c>
    </row>
    <row r="40" spans="1:19" s="10" customFormat="1" ht="21.75" customHeight="1" x14ac:dyDescent="0.2">
      <c r="A40" s="10" t="s">
        <v>312</v>
      </c>
      <c r="B40" s="13" t="s">
        <v>224</v>
      </c>
      <c r="C40" s="13" t="s">
        <v>162</v>
      </c>
      <c r="D40" s="13">
        <v>9</v>
      </c>
      <c r="E40" s="13">
        <v>3</v>
      </c>
      <c r="F40" s="14">
        <f t="shared" si="1"/>
        <v>3600</v>
      </c>
      <c r="G40" s="13">
        <v>3</v>
      </c>
      <c r="H40" s="10" t="s">
        <v>313</v>
      </c>
      <c r="J40" s="10" t="s">
        <v>187</v>
      </c>
      <c r="K40" s="10" t="s">
        <v>98</v>
      </c>
      <c r="L40"/>
      <c r="M40" s="10" t="s">
        <v>314</v>
      </c>
      <c r="N40" s="10" t="s">
        <v>315</v>
      </c>
      <c r="O40" s="10" t="s">
        <v>24</v>
      </c>
      <c r="P40" s="10" t="s">
        <v>104</v>
      </c>
      <c r="Q40" s="10" t="s">
        <v>297</v>
      </c>
      <c r="R40" s="10" t="s">
        <v>316</v>
      </c>
    </row>
    <row r="41" spans="1:19" s="10" customFormat="1" ht="21.75" customHeight="1" x14ac:dyDescent="0.2">
      <c r="A41" s="10" t="s">
        <v>317</v>
      </c>
      <c r="B41" s="13" t="s">
        <v>224</v>
      </c>
      <c r="C41" s="13" t="s">
        <v>178</v>
      </c>
      <c r="D41" s="13">
        <v>13</v>
      </c>
      <c r="E41" s="13">
        <v>1</v>
      </c>
      <c r="F41" s="14">
        <f t="shared" si="1"/>
        <v>5200</v>
      </c>
      <c r="G41" s="13">
        <v>1</v>
      </c>
      <c r="H41" s="10" t="s">
        <v>318</v>
      </c>
      <c r="J41" s="10" t="s">
        <v>319</v>
      </c>
      <c r="K41" s="10" t="s">
        <v>320</v>
      </c>
      <c r="L41" s="10" t="s">
        <v>321</v>
      </c>
      <c r="N41" s="10" t="s">
        <v>322</v>
      </c>
      <c r="O41" s="10" t="s">
        <v>321</v>
      </c>
      <c r="Q41" s="10" t="s">
        <v>268</v>
      </c>
      <c r="R41" s="10" t="s">
        <v>323</v>
      </c>
    </row>
    <row r="42" spans="1:19" s="10" customFormat="1" ht="21.75" customHeight="1" x14ac:dyDescent="0.2">
      <c r="A42" s="10" t="s">
        <v>324</v>
      </c>
      <c r="B42" s="13" t="s">
        <v>224</v>
      </c>
      <c r="C42" s="13" t="s">
        <v>325</v>
      </c>
      <c r="D42" s="13">
        <v>9</v>
      </c>
      <c r="E42" s="13">
        <v>2</v>
      </c>
      <c r="F42" s="14">
        <f t="shared" si="1"/>
        <v>3600</v>
      </c>
      <c r="G42" s="13">
        <v>1</v>
      </c>
      <c r="H42" s="10" t="s">
        <v>326</v>
      </c>
      <c r="J42" s="10" t="s">
        <v>327</v>
      </c>
      <c r="K42" s="10" t="s">
        <v>88</v>
      </c>
      <c r="L42" s="10" t="s">
        <v>328</v>
      </c>
      <c r="N42" s="10" t="s">
        <v>329</v>
      </c>
      <c r="O42" s="10" t="s">
        <v>328</v>
      </c>
      <c r="P42" s="10" t="s">
        <v>330</v>
      </c>
      <c r="Q42" s="10" t="s">
        <v>26</v>
      </c>
      <c r="R42" s="10" t="s">
        <v>331</v>
      </c>
    </row>
    <row r="43" spans="1:19" s="10" customFormat="1" ht="21.75" customHeight="1" x14ac:dyDescent="0.2">
      <c r="A43" s="10" t="s">
        <v>332</v>
      </c>
      <c r="B43" s="13" t="s">
        <v>224</v>
      </c>
      <c r="C43" s="13" t="s">
        <v>205</v>
      </c>
      <c r="D43" s="13">
        <v>8</v>
      </c>
      <c r="E43" s="13"/>
      <c r="F43" s="14">
        <f t="shared" si="1"/>
        <v>3200</v>
      </c>
      <c r="G43" s="13">
        <v>2</v>
      </c>
      <c r="H43" s="10" t="s">
        <v>333</v>
      </c>
      <c r="J43" s="10" t="s">
        <v>334</v>
      </c>
      <c r="K43" s="10" t="s">
        <v>264</v>
      </c>
      <c r="M43" s="10" t="s">
        <v>282</v>
      </c>
      <c r="N43" s="10" t="s">
        <v>335</v>
      </c>
      <c r="O43" s="10" t="s">
        <v>336</v>
      </c>
      <c r="P43" s="10" t="s">
        <v>282</v>
      </c>
      <c r="Q43" s="10" t="s">
        <v>26</v>
      </c>
      <c r="R43" s="10" t="s">
        <v>337</v>
      </c>
    </row>
    <row r="44" spans="1:19" s="10" customFormat="1" ht="21.75" customHeight="1" x14ac:dyDescent="0.2">
      <c r="A44" s="10" t="s">
        <v>338</v>
      </c>
      <c r="B44" s="13" t="s">
        <v>224</v>
      </c>
      <c r="C44" s="13" t="s">
        <v>339</v>
      </c>
      <c r="D44" s="13">
        <v>7</v>
      </c>
      <c r="E44" s="13">
        <v>2</v>
      </c>
      <c r="F44" s="14">
        <f t="shared" si="1"/>
        <v>2800</v>
      </c>
      <c r="G44" s="13">
        <v>4</v>
      </c>
      <c r="H44" s="10" t="s">
        <v>340</v>
      </c>
      <c r="J44" s="10" t="s">
        <v>165</v>
      </c>
      <c r="K44" s="10" t="s">
        <v>341</v>
      </c>
      <c r="M44" s="10" t="s">
        <v>92</v>
      </c>
      <c r="N44" s="10" t="s">
        <v>342</v>
      </c>
      <c r="O44" s="10" t="s">
        <v>343</v>
      </c>
      <c r="P44" s="10" t="s">
        <v>92</v>
      </c>
      <c r="Q44" s="10" t="s">
        <v>93</v>
      </c>
      <c r="R44" s="10" t="s">
        <v>344</v>
      </c>
    </row>
    <row r="45" spans="1:19" s="10" customFormat="1" ht="21.75" customHeight="1" x14ac:dyDescent="0.2">
      <c r="A45" s="10" t="s">
        <v>345</v>
      </c>
      <c r="B45" s="13" t="s">
        <v>224</v>
      </c>
      <c r="C45" s="13" t="s">
        <v>346</v>
      </c>
      <c r="D45" s="13">
        <v>12</v>
      </c>
      <c r="E45" s="13">
        <v>1</v>
      </c>
      <c r="F45" s="14">
        <f t="shared" si="1"/>
        <v>4800</v>
      </c>
      <c r="G45" s="13">
        <v>3</v>
      </c>
      <c r="H45" s="10" t="s">
        <v>347</v>
      </c>
      <c r="J45" s="10" t="s">
        <v>320</v>
      </c>
      <c r="K45" s="10" t="s">
        <v>88</v>
      </c>
      <c r="N45" s="10" t="s">
        <v>348</v>
      </c>
      <c r="P45" s="10" t="s">
        <v>113</v>
      </c>
      <c r="Q45" s="10" t="s">
        <v>349</v>
      </c>
      <c r="R45" s="10" t="s">
        <v>350</v>
      </c>
      <c r="S45" s="10" t="s">
        <v>351</v>
      </c>
    </row>
    <row r="46" spans="1:19" s="10" customFormat="1" ht="21.75" customHeight="1" x14ac:dyDescent="0.2">
      <c r="A46" s="10" t="s">
        <v>352</v>
      </c>
      <c r="B46" s="13" t="s">
        <v>224</v>
      </c>
      <c r="C46" s="13" t="s">
        <v>353</v>
      </c>
      <c r="D46" s="13">
        <v>9</v>
      </c>
      <c r="E46" s="13">
        <v>0</v>
      </c>
      <c r="F46" s="14">
        <f t="shared" si="1"/>
        <v>3600</v>
      </c>
      <c r="G46" s="13">
        <v>2</v>
      </c>
      <c r="H46" s="10" t="s">
        <v>354</v>
      </c>
      <c r="J46" s="10" t="s">
        <v>320</v>
      </c>
      <c r="L46"/>
      <c r="M46" s="10" t="s">
        <v>288</v>
      </c>
      <c r="N46" s="10" t="s">
        <v>355</v>
      </c>
      <c r="O46" s="10" t="s">
        <v>147</v>
      </c>
      <c r="P46" s="10" t="s">
        <v>288</v>
      </c>
      <c r="Q46" s="10" t="s">
        <v>215</v>
      </c>
      <c r="R46" s="10" t="s">
        <v>356</v>
      </c>
    </row>
    <row r="47" spans="1:19" s="10" customFormat="1" ht="21.75" customHeight="1" x14ac:dyDescent="0.2">
      <c r="A47" s="10" t="s">
        <v>357</v>
      </c>
      <c r="B47" s="13" t="s">
        <v>224</v>
      </c>
      <c r="C47" s="13" t="s">
        <v>358</v>
      </c>
      <c r="D47" s="13">
        <v>8</v>
      </c>
      <c r="E47" s="13">
        <v>1</v>
      </c>
      <c r="F47" s="14">
        <f t="shared" si="1"/>
        <v>3200</v>
      </c>
      <c r="G47" s="13">
        <v>3</v>
      </c>
      <c r="H47" s="10" t="s">
        <v>359</v>
      </c>
      <c r="J47" s="10" t="s">
        <v>360</v>
      </c>
      <c r="K47" s="10" t="s">
        <v>360</v>
      </c>
      <c r="M47" s="10" t="s">
        <v>361</v>
      </c>
      <c r="N47" s="10" t="s">
        <v>362</v>
      </c>
      <c r="O47" s="10" t="s">
        <v>363</v>
      </c>
      <c r="P47" s="10" t="s">
        <v>364</v>
      </c>
      <c r="Q47" s="10" t="s">
        <v>26</v>
      </c>
      <c r="R47" s="10" t="s">
        <v>365</v>
      </c>
    </row>
    <row r="48" spans="1:19" s="10" customFormat="1" ht="21.75" customHeight="1" x14ac:dyDescent="0.2">
      <c r="A48" s="10" t="s">
        <v>366</v>
      </c>
      <c r="B48" s="13" t="s">
        <v>224</v>
      </c>
      <c r="C48" s="13" t="s">
        <v>367</v>
      </c>
      <c r="D48" s="13">
        <v>5</v>
      </c>
      <c r="E48" s="13">
        <v>1</v>
      </c>
      <c r="F48" s="14">
        <f t="shared" si="1"/>
        <v>2000</v>
      </c>
      <c r="G48" s="13">
        <v>3</v>
      </c>
      <c r="H48" s="10" t="s">
        <v>368</v>
      </c>
      <c r="J48" s="10" t="s">
        <v>136</v>
      </c>
      <c r="N48" s="10" t="s">
        <v>369</v>
      </c>
      <c r="Q48" s="10" t="s">
        <v>268</v>
      </c>
      <c r="R48" s="10" t="s">
        <v>370</v>
      </c>
    </row>
    <row r="49" spans="1:18" s="10" customFormat="1" ht="21.75" customHeight="1" x14ac:dyDescent="0.2">
      <c r="A49" s="10" t="s">
        <v>371</v>
      </c>
      <c r="B49" s="13" t="s">
        <v>224</v>
      </c>
      <c r="C49" s="13" t="s">
        <v>372</v>
      </c>
      <c r="D49" s="13">
        <v>11</v>
      </c>
      <c r="E49" s="13"/>
      <c r="F49" s="14">
        <f t="shared" si="1"/>
        <v>4400</v>
      </c>
      <c r="G49" s="13">
        <v>3</v>
      </c>
      <c r="H49" s="10" t="s">
        <v>373</v>
      </c>
      <c r="J49" s="10" t="s">
        <v>374</v>
      </c>
      <c r="L49" s="10" t="s">
        <v>375</v>
      </c>
      <c r="M49" s="10" t="s">
        <v>259</v>
      </c>
      <c r="N49" s="10" t="s">
        <v>376</v>
      </c>
      <c r="O49" s="10" t="s">
        <v>375</v>
      </c>
      <c r="P49" s="10" t="s">
        <v>259</v>
      </c>
      <c r="Q49" s="10" t="s">
        <v>268</v>
      </c>
      <c r="R49" s="10" t="s">
        <v>377</v>
      </c>
    </row>
    <row r="50" spans="1:18" s="10" customFormat="1" ht="21.75" customHeight="1" x14ac:dyDescent="0.2">
      <c r="A50" s="10" t="s">
        <v>378</v>
      </c>
      <c r="B50" s="13" t="s">
        <v>224</v>
      </c>
      <c r="C50" s="13" t="s">
        <v>379</v>
      </c>
      <c r="D50" s="13">
        <v>8</v>
      </c>
      <c r="E50" s="13">
        <v>1</v>
      </c>
      <c r="F50" s="14">
        <f t="shared" si="1"/>
        <v>3200</v>
      </c>
      <c r="G50" s="13">
        <v>1</v>
      </c>
      <c r="H50" s="10" t="s">
        <v>380</v>
      </c>
      <c r="J50" s="10" t="s">
        <v>381</v>
      </c>
      <c r="K50" s="10" t="s">
        <v>319</v>
      </c>
      <c r="L50" s="10" t="s">
        <v>382</v>
      </c>
      <c r="N50" s="10" t="s">
        <v>383</v>
      </c>
      <c r="O50" s="10" t="s">
        <v>382</v>
      </c>
      <c r="P50" s="10" t="s">
        <v>384</v>
      </c>
      <c r="Q50" s="10" t="s">
        <v>268</v>
      </c>
      <c r="R50" s="10" t="s">
        <v>385</v>
      </c>
    </row>
    <row r="51" spans="1:18" s="10" customFormat="1" ht="21.75" customHeight="1" x14ac:dyDescent="0.2">
      <c r="A51" s="10" t="s">
        <v>386</v>
      </c>
      <c r="B51" s="13" t="s">
        <v>224</v>
      </c>
      <c r="C51" s="13" t="s">
        <v>387</v>
      </c>
      <c r="D51" s="13">
        <v>3</v>
      </c>
      <c r="E51" s="13">
        <v>1</v>
      </c>
      <c r="F51" s="14">
        <f t="shared" si="1"/>
        <v>1200</v>
      </c>
      <c r="G51" s="13">
        <v>1</v>
      </c>
      <c r="H51" s="10" t="s">
        <v>388</v>
      </c>
      <c r="J51" s="10" t="s">
        <v>389</v>
      </c>
      <c r="L51" s="10" t="s">
        <v>390</v>
      </c>
      <c r="N51" s="10" t="s">
        <v>391</v>
      </c>
      <c r="Q51" s="10" t="s">
        <v>268</v>
      </c>
      <c r="R51" s="10" t="s">
        <v>392</v>
      </c>
    </row>
    <row r="52" spans="1:18" s="10" customFormat="1" ht="21.75" customHeight="1" x14ac:dyDescent="0.2">
      <c r="A52" s="10" t="s">
        <v>393</v>
      </c>
      <c r="B52" s="13" t="s">
        <v>224</v>
      </c>
      <c r="C52" s="13" t="s">
        <v>394</v>
      </c>
      <c r="D52" s="13">
        <v>5</v>
      </c>
      <c r="E52" s="13">
        <v>1</v>
      </c>
      <c r="F52" s="14">
        <f t="shared" si="1"/>
        <v>2000</v>
      </c>
      <c r="G52" s="13">
        <v>3</v>
      </c>
      <c r="H52" s="10" t="s">
        <v>368</v>
      </c>
      <c r="J52" s="10" t="s">
        <v>136</v>
      </c>
      <c r="N52" s="10" t="s">
        <v>395</v>
      </c>
      <c r="P52" s="10" t="s">
        <v>104</v>
      </c>
      <c r="R52" s="10" t="s">
        <v>396</v>
      </c>
    </row>
    <row r="53" spans="1:18" s="18" customFormat="1" ht="21.75" customHeight="1" x14ac:dyDescent="0.2">
      <c r="A53" s="15" t="s">
        <v>397</v>
      </c>
      <c r="B53" s="16"/>
      <c r="C53" s="16">
        <f>COUNT(D28:D52)</f>
        <v>25</v>
      </c>
      <c r="D53" s="16">
        <f>SUM(D28:D52)</f>
        <v>274</v>
      </c>
      <c r="E53" s="16">
        <f>SUM(E28:E52)</f>
        <v>33</v>
      </c>
      <c r="F53" s="17">
        <f>SUM(F28:F52)</f>
        <v>109600</v>
      </c>
      <c r="G53" s="16"/>
    </row>
    <row r="54" spans="1:18" s="10" customFormat="1" ht="21.75" customHeight="1" x14ac:dyDescent="0.2">
      <c r="A54" s="10" t="s">
        <v>398</v>
      </c>
      <c r="B54" s="13" t="s">
        <v>399</v>
      </c>
      <c r="C54" s="13" t="s">
        <v>233</v>
      </c>
      <c r="D54" s="13">
        <v>8</v>
      </c>
      <c r="E54" s="13"/>
      <c r="F54" s="14">
        <f t="shared" si="1"/>
        <v>3200</v>
      </c>
      <c r="G54" s="13">
        <v>2</v>
      </c>
      <c r="H54" s="10" t="s">
        <v>400</v>
      </c>
      <c r="J54" s="10" t="s">
        <v>360</v>
      </c>
      <c r="K54" s="10" t="s">
        <v>180</v>
      </c>
      <c r="L54" s="10" t="s">
        <v>401</v>
      </c>
      <c r="N54" s="10" t="s">
        <v>402</v>
      </c>
      <c r="Q54" s="10" t="s">
        <v>26</v>
      </c>
      <c r="R54" s="10" t="s">
        <v>403</v>
      </c>
    </row>
    <row r="55" spans="1:18" s="10" customFormat="1" ht="21.75" customHeight="1" x14ac:dyDescent="0.2">
      <c r="A55" s="10" t="s">
        <v>404</v>
      </c>
      <c r="B55" s="13" t="s">
        <v>399</v>
      </c>
      <c r="C55" s="13" t="s">
        <v>405</v>
      </c>
      <c r="D55" s="13">
        <v>8</v>
      </c>
      <c r="E55" s="13">
        <v>1</v>
      </c>
      <c r="F55" s="14">
        <f t="shared" si="1"/>
        <v>3200</v>
      </c>
      <c r="G55" s="13">
        <v>1</v>
      </c>
      <c r="H55" s="10" t="s">
        <v>406</v>
      </c>
      <c r="J55" s="10" t="s">
        <v>87</v>
      </c>
      <c r="K55" s="10" t="s">
        <v>87</v>
      </c>
      <c r="M55" s="10" t="s">
        <v>92</v>
      </c>
      <c r="N55" s="10" t="s">
        <v>407</v>
      </c>
      <c r="O55" s="10" t="s">
        <v>91</v>
      </c>
      <c r="P55" s="10" t="s">
        <v>92</v>
      </c>
      <c r="Q55" s="10" t="s">
        <v>93</v>
      </c>
      <c r="R55" s="10" t="s">
        <v>408</v>
      </c>
    </row>
    <row r="56" spans="1:18" s="10" customFormat="1" ht="21.75" customHeight="1" x14ac:dyDescent="0.2">
      <c r="A56" s="10" t="s">
        <v>409</v>
      </c>
      <c r="B56" s="13" t="s">
        <v>399</v>
      </c>
      <c r="C56" s="13" t="s">
        <v>410</v>
      </c>
      <c r="D56" s="13">
        <v>15</v>
      </c>
      <c r="E56" s="13">
        <v>2</v>
      </c>
      <c r="F56" s="14">
        <f t="shared" si="1"/>
        <v>6000</v>
      </c>
      <c r="G56" s="13">
        <v>4</v>
      </c>
      <c r="H56" s="10" t="s">
        <v>411</v>
      </c>
      <c r="J56" s="10" t="s">
        <v>98</v>
      </c>
      <c r="K56" s="10" t="s">
        <v>412</v>
      </c>
      <c r="L56" s="10" t="s">
        <v>413</v>
      </c>
      <c r="M56" s="10" t="s">
        <v>104</v>
      </c>
      <c r="N56" s="10" t="s">
        <v>414</v>
      </c>
      <c r="O56" s="10" t="s">
        <v>415</v>
      </c>
      <c r="P56" s="10" t="s">
        <v>104</v>
      </c>
      <c r="Q56" s="10" t="s">
        <v>26</v>
      </c>
      <c r="R56" s="10" t="s">
        <v>416</v>
      </c>
    </row>
    <row r="57" spans="1:18" s="10" customFormat="1" ht="21.75" customHeight="1" x14ac:dyDescent="0.2">
      <c r="A57" s="10" t="s">
        <v>417</v>
      </c>
      <c r="B57" s="13" t="s">
        <v>399</v>
      </c>
      <c r="C57" s="13" t="s">
        <v>178</v>
      </c>
      <c r="D57" s="13">
        <v>15</v>
      </c>
      <c r="E57" s="13">
        <v>1</v>
      </c>
      <c r="F57" s="14">
        <f t="shared" si="1"/>
        <v>6000</v>
      </c>
      <c r="G57" s="13">
        <v>3</v>
      </c>
      <c r="H57" s="10" t="s">
        <v>418</v>
      </c>
      <c r="J57" s="10" t="s">
        <v>111</v>
      </c>
      <c r="K57" s="10" t="s">
        <v>419</v>
      </c>
      <c r="N57" s="10" t="s">
        <v>420</v>
      </c>
      <c r="O57" s="10" t="s">
        <v>421</v>
      </c>
      <c r="P57" s="10" t="s">
        <v>259</v>
      </c>
      <c r="Q57" s="10" t="s">
        <v>26</v>
      </c>
      <c r="R57" s="10" t="s">
        <v>422</v>
      </c>
    </row>
    <row r="58" spans="1:18" s="10" customFormat="1" ht="21.75" customHeight="1" x14ac:dyDescent="0.2">
      <c r="A58" s="10" t="s">
        <v>423</v>
      </c>
      <c r="B58" s="13" t="s">
        <v>399</v>
      </c>
      <c r="C58" s="13" t="s">
        <v>424</v>
      </c>
      <c r="D58" s="13">
        <v>8</v>
      </c>
      <c r="E58" s="13">
        <v>1</v>
      </c>
      <c r="F58" s="14">
        <f t="shared" si="1"/>
        <v>3200</v>
      </c>
      <c r="G58" s="13">
        <v>4</v>
      </c>
      <c r="H58" s="10" t="s">
        <v>425</v>
      </c>
      <c r="J58" s="10" t="s">
        <v>389</v>
      </c>
      <c r="K58" s="10" t="s">
        <v>360</v>
      </c>
      <c r="L58" s="10" t="s">
        <v>426</v>
      </c>
      <c r="M58" s="10" t="s">
        <v>384</v>
      </c>
      <c r="N58" s="10" t="s">
        <v>427</v>
      </c>
      <c r="O58" s="10" t="s">
        <v>426</v>
      </c>
      <c r="P58" s="10" t="s">
        <v>384</v>
      </c>
      <c r="Q58" s="10" t="s">
        <v>26</v>
      </c>
      <c r="R58" s="10" t="s">
        <v>428</v>
      </c>
    </row>
    <row r="59" spans="1:18" s="10" customFormat="1" ht="21.75" customHeight="1" x14ac:dyDescent="0.2">
      <c r="A59" s="10" t="s">
        <v>429</v>
      </c>
      <c r="B59" s="13" t="s">
        <v>399</v>
      </c>
      <c r="C59" s="13" t="s">
        <v>387</v>
      </c>
      <c r="D59" s="13">
        <v>5</v>
      </c>
      <c r="E59" s="13"/>
      <c r="F59" s="14">
        <f t="shared" si="1"/>
        <v>2000</v>
      </c>
      <c r="G59" s="13">
        <v>2</v>
      </c>
      <c r="H59" s="10" t="s">
        <v>430</v>
      </c>
      <c r="J59" s="10" t="s">
        <v>431</v>
      </c>
      <c r="K59" s="10" t="s">
        <v>431</v>
      </c>
      <c r="N59" s="10" t="s">
        <v>432</v>
      </c>
      <c r="O59" s="10" t="s">
        <v>433</v>
      </c>
      <c r="P59" s="10" t="s">
        <v>384</v>
      </c>
      <c r="Q59" s="10" t="s">
        <v>26</v>
      </c>
      <c r="R59" s="10" t="s">
        <v>434</v>
      </c>
    </row>
    <row r="60" spans="1:18" s="18" customFormat="1" ht="21.75" customHeight="1" x14ac:dyDescent="0.2">
      <c r="A60" s="15" t="s">
        <v>435</v>
      </c>
      <c r="B60" s="16"/>
      <c r="C60" s="16">
        <v>6</v>
      </c>
      <c r="D60" s="16">
        <f>SUM(D54:D59)</f>
        <v>59</v>
      </c>
      <c r="E60" s="16">
        <f>SUM(E54:E59)</f>
        <v>5</v>
      </c>
      <c r="F60" s="17">
        <f>SUM(F54:F59)</f>
        <v>23600</v>
      </c>
      <c r="G60" s="16"/>
    </row>
    <row r="61" spans="1:18" s="10" customFormat="1" ht="21.75" customHeight="1" x14ac:dyDescent="0.2">
      <c r="A61" s="10" t="s">
        <v>436</v>
      </c>
      <c r="B61" s="13" t="s">
        <v>437</v>
      </c>
      <c r="C61" s="13" t="s">
        <v>53</v>
      </c>
      <c r="D61" s="13">
        <v>6</v>
      </c>
      <c r="E61" s="13">
        <v>1</v>
      </c>
      <c r="F61" s="14">
        <f t="shared" si="1"/>
        <v>2400</v>
      </c>
      <c r="G61" s="13">
        <v>1</v>
      </c>
      <c r="H61" s="10" t="s">
        <v>438</v>
      </c>
      <c r="J61" s="10" t="s">
        <v>439</v>
      </c>
      <c r="K61" s="10" t="s">
        <v>327</v>
      </c>
      <c r="M61" s="10" t="s">
        <v>440</v>
      </c>
      <c r="N61" s="10" t="s">
        <v>441</v>
      </c>
      <c r="O61" s="10" t="s">
        <v>442</v>
      </c>
      <c r="P61" s="10" t="s">
        <v>440</v>
      </c>
      <c r="Q61" s="10" t="s">
        <v>215</v>
      </c>
      <c r="R61" s="10" t="s">
        <v>443</v>
      </c>
    </row>
    <row r="62" spans="1:18" s="10" customFormat="1" ht="21.75" customHeight="1" x14ac:dyDescent="0.2">
      <c r="A62" s="10" t="s">
        <v>444</v>
      </c>
      <c r="B62" s="13" t="s">
        <v>437</v>
      </c>
      <c r="C62" s="13" t="s">
        <v>250</v>
      </c>
      <c r="D62" s="13">
        <v>16</v>
      </c>
      <c r="E62" s="13"/>
      <c r="F62" s="14">
        <f t="shared" si="1"/>
        <v>6400</v>
      </c>
      <c r="G62" s="13">
        <v>3</v>
      </c>
      <c r="H62" s="10" t="s">
        <v>445</v>
      </c>
      <c r="J62" s="10" t="s">
        <v>446</v>
      </c>
      <c r="K62" s="10" t="s">
        <v>447</v>
      </c>
      <c r="M62" s="10" t="s">
        <v>104</v>
      </c>
      <c r="N62" s="10" t="s">
        <v>448</v>
      </c>
      <c r="O62" s="10" t="s">
        <v>449</v>
      </c>
      <c r="P62" s="10" t="s">
        <v>104</v>
      </c>
      <c r="Q62" s="10" t="s">
        <v>26</v>
      </c>
      <c r="R62" s="10" t="s">
        <v>450</v>
      </c>
    </row>
    <row r="63" spans="1:18" s="10" customFormat="1" ht="21.75" customHeight="1" x14ac:dyDescent="0.2">
      <c r="A63" s="10" t="s">
        <v>451</v>
      </c>
      <c r="B63" s="13" t="s">
        <v>437</v>
      </c>
      <c r="C63" s="13" t="s">
        <v>256</v>
      </c>
      <c r="D63" s="13">
        <v>9</v>
      </c>
      <c r="E63" s="13">
        <v>2</v>
      </c>
      <c r="F63" s="14">
        <f t="shared" si="1"/>
        <v>3600</v>
      </c>
      <c r="G63" s="13">
        <v>3</v>
      </c>
      <c r="H63" s="10" t="s">
        <v>452</v>
      </c>
      <c r="J63" s="10" t="s">
        <v>453</v>
      </c>
      <c r="K63" s="10" t="s">
        <v>180</v>
      </c>
      <c r="L63" s="10" t="s">
        <v>454</v>
      </c>
      <c r="M63" s="10" t="s">
        <v>455</v>
      </c>
      <c r="N63" s="10" t="s">
        <v>456</v>
      </c>
      <c r="O63" s="10" t="s">
        <v>457</v>
      </c>
      <c r="P63" s="10" t="s">
        <v>259</v>
      </c>
      <c r="Q63" s="10" t="s">
        <v>268</v>
      </c>
      <c r="R63" s="10" t="s">
        <v>458</v>
      </c>
    </row>
    <row r="64" spans="1:18" s="10" customFormat="1" ht="21.75" customHeight="1" x14ac:dyDescent="0.2">
      <c r="A64" s="10" t="s">
        <v>459</v>
      </c>
      <c r="B64" s="13" t="s">
        <v>437</v>
      </c>
      <c r="C64" s="13" t="s">
        <v>277</v>
      </c>
      <c r="D64" s="13">
        <v>5</v>
      </c>
      <c r="E64" s="13">
        <v>1</v>
      </c>
      <c r="F64" s="14">
        <f t="shared" si="1"/>
        <v>2000</v>
      </c>
      <c r="G64" s="13">
        <v>3</v>
      </c>
      <c r="H64" s="10" t="s">
        <v>460</v>
      </c>
      <c r="J64" s="10" t="s">
        <v>264</v>
      </c>
      <c r="K64" s="10" t="s">
        <v>264</v>
      </c>
      <c r="L64" s="10" t="s">
        <v>82</v>
      </c>
      <c r="M64" s="10" t="s">
        <v>104</v>
      </c>
      <c r="N64" s="10" t="s">
        <v>461</v>
      </c>
      <c r="O64" s="10" t="s">
        <v>82</v>
      </c>
      <c r="P64" s="10" t="s">
        <v>104</v>
      </c>
      <c r="Q64" s="10" t="s">
        <v>26</v>
      </c>
      <c r="R64" s="10" t="s">
        <v>462</v>
      </c>
    </row>
    <row r="65" spans="1:18" s="10" customFormat="1" ht="21.75" customHeight="1" x14ac:dyDescent="0.2">
      <c r="A65" s="10" t="s">
        <v>463</v>
      </c>
      <c r="B65" s="13" t="s">
        <v>437</v>
      </c>
      <c r="C65" s="13" t="s">
        <v>464</v>
      </c>
      <c r="D65" s="13">
        <v>18</v>
      </c>
      <c r="E65" s="13">
        <v>1</v>
      </c>
      <c r="F65" s="14">
        <f t="shared" si="1"/>
        <v>7200</v>
      </c>
      <c r="G65" s="13">
        <v>4</v>
      </c>
      <c r="H65" s="10" t="s">
        <v>465</v>
      </c>
      <c r="J65" s="10" t="s">
        <v>264</v>
      </c>
      <c r="K65" s="10" t="s">
        <v>466</v>
      </c>
      <c r="L65" s="10" t="s">
        <v>421</v>
      </c>
      <c r="M65" s="10" t="s">
        <v>467</v>
      </c>
      <c r="N65" s="10" t="s">
        <v>468</v>
      </c>
      <c r="O65" s="10" t="s">
        <v>421</v>
      </c>
      <c r="P65" s="10" t="s">
        <v>113</v>
      </c>
      <c r="Q65" s="10" t="s">
        <v>26</v>
      </c>
      <c r="R65" s="10" t="s">
        <v>469</v>
      </c>
    </row>
    <row r="66" spans="1:18" s="18" customFormat="1" ht="21.75" customHeight="1" x14ac:dyDescent="0.2">
      <c r="A66" s="15" t="s">
        <v>470</v>
      </c>
      <c r="B66" s="16"/>
      <c r="C66" s="16">
        <v>5</v>
      </c>
      <c r="D66" s="16">
        <f>SUM(D61:D65)</f>
        <v>54</v>
      </c>
      <c r="E66" s="16">
        <f>SUM(E61:E65)</f>
        <v>5</v>
      </c>
      <c r="F66" s="17">
        <f>SUM(F61:F65)</f>
        <v>21600</v>
      </c>
      <c r="G66" s="16"/>
    </row>
    <row r="67" spans="1:18" s="10" customFormat="1" ht="21.75" customHeight="1" x14ac:dyDescent="0.2">
      <c r="A67" s="10" t="s">
        <v>471</v>
      </c>
      <c r="B67" s="13" t="s">
        <v>472</v>
      </c>
      <c r="C67" s="13" t="s">
        <v>473</v>
      </c>
      <c r="D67" s="13">
        <v>14</v>
      </c>
      <c r="E67" s="13">
        <v>1</v>
      </c>
      <c r="F67" s="14">
        <f t="shared" si="1"/>
        <v>5600</v>
      </c>
      <c r="G67" s="13">
        <v>2</v>
      </c>
      <c r="H67" s="10" t="s">
        <v>474</v>
      </c>
      <c r="J67" s="10" t="s">
        <v>475</v>
      </c>
      <c r="K67" s="10" t="s">
        <v>79</v>
      </c>
      <c r="L67" s="10" t="s">
        <v>267</v>
      </c>
      <c r="M67" s="10" t="s">
        <v>244</v>
      </c>
      <c r="N67" s="10" t="s">
        <v>476</v>
      </c>
      <c r="O67" s="10" t="s">
        <v>267</v>
      </c>
      <c r="Q67" s="10" t="s">
        <v>26</v>
      </c>
      <c r="R67" s="10" t="s">
        <v>477</v>
      </c>
    </row>
    <row r="68" spans="1:18" s="10" customFormat="1" ht="21.75" customHeight="1" x14ac:dyDescent="0.2">
      <c r="A68" s="10" t="s">
        <v>478</v>
      </c>
      <c r="B68" s="13" t="s">
        <v>472</v>
      </c>
      <c r="C68" s="13" t="s">
        <v>479</v>
      </c>
      <c r="D68" s="13">
        <v>20</v>
      </c>
      <c r="E68" s="13">
        <v>2</v>
      </c>
      <c r="F68" s="14">
        <f t="shared" si="1"/>
        <v>8000</v>
      </c>
      <c r="G68" s="13">
        <v>5</v>
      </c>
      <c r="H68" s="10" t="s">
        <v>480</v>
      </c>
      <c r="J68" s="10" t="s">
        <v>374</v>
      </c>
      <c r="K68" s="10" t="s">
        <v>88</v>
      </c>
      <c r="L68" s="10" t="s">
        <v>481</v>
      </c>
      <c r="M68" s="10" t="s">
        <v>25</v>
      </c>
      <c r="N68" s="10" t="s">
        <v>482</v>
      </c>
      <c r="O68" s="10" t="s">
        <v>481</v>
      </c>
      <c r="P68" s="10" t="s">
        <v>25</v>
      </c>
      <c r="Q68" s="10" t="s">
        <v>26</v>
      </c>
      <c r="R68" s="10" t="s">
        <v>483</v>
      </c>
    </row>
    <row r="69" spans="1:18" s="10" customFormat="1" ht="21.75" customHeight="1" x14ac:dyDescent="0.2">
      <c r="A69" s="10" t="s">
        <v>484</v>
      </c>
      <c r="B69" s="13" t="s">
        <v>472</v>
      </c>
      <c r="C69" s="13" t="s">
        <v>250</v>
      </c>
      <c r="D69" s="13">
        <v>9</v>
      </c>
      <c r="E69" s="13">
        <v>1</v>
      </c>
      <c r="F69" s="14">
        <f t="shared" si="1"/>
        <v>3600</v>
      </c>
      <c r="G69" s="13">
        <v>2</v>
      </c>
      <c r="H69" s="10" t="s">
        <v>485</v>
      </c>
      <c r="J69" s="10" t="s">
        <v>486</v>
      </c>
      <c r="K69" s="10" t="s">
        <v>487</v>
      </c>
      <c r="M69" s="10" t="s">
        <v>214</v>
      </c>
      <c r="N69" s="10" t="s">
        <v>488</v>
      </c>
      <c r="O69" s="10" t="s">
        <v>489</v>
      </c>
      <c r="P69" s="10" t="s">
        <v>384</v>
      </c>
      <c r="Q69" s="10" t="s">
        <v>26</v>
      </c>
      <c r="R69" s="10" t="s">
        <v>490</v>
      </c>
    </row>
    <row r="70" spans="1:18" s="18" customFormat="1" ht="21.75" customHeight="1" x14ac:dyDescent="0.2">
      <c r="A70" s="15" t="s">
        <v>491</v>
      </c>
      <c r="B70" s="16"/>
      <c r="C70" s="16">
        <v>3</v>
      </c>
      <c r="D70" s="16">
        <f>SUM(D67:D69)</f>
        <v>43</v>
      </c>
      <c r="E70" s="16">
        <f>SUM(E67:E69)</f>
        <v>4</v>
      </c>
      <c r="F70" s="17">
        <f>SUM(F67:F69)</f>
        <v>17200</v>
      </c>
      <c r="G70" s="16"/>
    </row>
    <row r="71" spans="1:18" s="10" customFormat="1" ht="21.75" customHeight="1" x14ac:dyDescent="0.2">
      <c r="A71" s="10" t="s">
        <v>492</v>
      </c>
      <c r="B71" s="13" t="s">
        <v>493</v>
      </c>
      <c r="C71" s="13" t="s">
        <v>405</v>
      </c>
      <c r="D71" s="13">
        <v>12</v>
      </c>
      <c r="E71" s="13">
        <v>1</v>
      </c>
      <c r="F71" s="14">
        <f t="shared" si="1"/>
        <v>4800</v>
      </c>
      <c r="G71" s="13">
        <v>2</v>
      </c>
      <c r="H71" s="10" t="s">
        <v>494</v>
      </c>
      <c r="J71" s="10" t="s">
        <v>495</v>
      </c>
      <c r="K71" s="10" t="s">
        <v>496</v>
      </c>
      <c r="N71" s="10" t="s">
        <v>497</v>
      </c>
      <c r="O71" s="10" t="s">
        <v>489</v>
      </c>
      <c r="P71" s="10" t="s">
        <v>498</v>
      </c>
      <c r="Q71" s="10" t="s">
        <v>26</v>
      </c>
      <c r="R71" s="10" t="s">
        <v>499</v>
      </c>
    </row>
    <row r="72" spans="1:18" s="10" customFormat="1" ht="21.75" customHeight="1" x14ac:dyDescent="0.2">
      <c r="A72" s="10" t="s">
        <v>500</v>
      </c>
      <c r="B72" s="13" t="s">
        <v>493</v>
      </c>
      <c r="C72" s="13" t="s">
        <v>205</v>
      </c>
      <c r="D72" s="13">
        <v>15</v>
      </c>
      <c r="E72" s="13">
        <v>1</v>
      </c>
      <c r="F72" s="14">
        <f t="shared" si="1"/>
        <v>6000</v>
      </c>
      <c r="G72" s="13">
        <v>3</v>
      </c>
      <c r="H72" s="10" t="s">
        <v>501</v>
      </c>
      <c r="J72" s="10" t="s">
        <v>502</v>
      </c>
      <c r="K72" s="10" t="s">
        <v>503</v>
      </c>
      <c r="M72" s="10" t="s">
        <v>504</v>
      </c>
      <c r="N72" s="10" t="s">
        <v>505</v>
      </c>
      <c r="O72" s="10" t="s">
        <v>506</v>
      </c>
      <c r="P72" s="10" t="s">
        <v>259</v>
      </c>
      <c r="Q72" s="10" t="s">
        <v>268</v>
      </c>
      <c r="R72" s="10" t="s">
        <v>507</v>
      </c>
    </row>
    <row r="73" spans="1:18" s="18" customFormat="1" ht="21.75" customHeight="1" x14ac:dyDescent="0.2">
      <c r="A73" s="15" t="s">
        <v>508</v>
      </c>
      <c r="B73" s="16"/>
      <c r="C73" s="16">
        <v>2</v>
      </c>
      <c r="D73" s="16">
        <f>SUM(D71:D72)</f>
        <v>27</v>
      </c>
      <c r="E73" s="16">
        <f>SUM(E71:E72)</f>
        <v>2</v>
      </c>
      <c r="F73" s="17">
        <f>SUM(F71:F72)</f>
        <v>10800</v>
      </c>
      <c r="G73" s="16"/>
    </row>
    <row r="74" spans="1:18" s="10" customFormat="1" ht="21.75" customHeight="1" x14ac:dyDescent="0.2">
      <c r="A74" s="10" t="s">
        <v>509</v>
      </c>
      <c r="B74" s="13" t="s">
        <v>510</v>
      </c>
      <c r="C74" s="13" t="s">
        <v>76</v>
      </c>
      <c r="D74" s="13">
        <v>13</v>
      </c>
      <c r="E74" s="13">
        <v>1</v>
      </c>
      <c r="F74" s="14">
        <f t="shared" si="1"/>
        <v>5200</v>
      </c>
      <c r="G74" s="13">
        <v>3</v>
      </c>
      <c r="H74" s="10" t="s">
        <v>511</v>
      </c>
      <c r="J74" s="10" t="s">
        <v>360</v>
      </c>
      <c r="K74" s="10" t="s">
        <v>512</v>
      </c>
      <c r="L74" s="10" t="s">
        <v>258</v>
      </c>
      <c r="N74" s="10" t="s">
        <v>513</v>
      </c>
      <c r="O74" s="10" t="s">
        <v>66</v>
      </c>
      <c r="Q74" s="10" t="s">
        <v>268</v>
      </c>
      <c r="R74" s="10" t="s">
        <v>514</v>
      </c>
    </row>
    <row r="75" spans="1:18" s="10" customFormat="1" ht="21.75" customHeight="1" x14ac:dyDescent="0.2">
      <c r="A75" s="10" t="s">
        <v>515</v>
      </c>
      <c r="B75" s="13" t="s">
        <v>510</v>
      </c>
      <c r="C75" s="13" t="s">
        <v>405</v>
      </c>
      <c r="D75" s="13">
        <v>18</v>
      </c>
      <c r="E75" s="13">
        <v>2</v>
      </c>
      <c r="F75" s="14">
        <f t="shared" si="1"/>
        <v>7200</v>
      </c>
      <c r="G75" s="13">
        <v>3</v>
      </c>
      <c r="H75" s="10" t="s">
        <v>516</v>
      </c>
      <c r="J75" s="10" t="s">
        <v>111</v>
      </c>
      <c r="K75" s="10" t="s">
        <v>517</v>
      </c>
      <c r="N75" s="10" t="s">
        <v>518</v>
      </c>
      <c r="O75" s="10" t="s">
        <v>363</v>
      </c>
      <c r="P75" s="10" t="s">
        <v>364</v>
      </c>
      <c r="Q75" s="10" t="s">
        <v>26</v>
      </c>
      <c r="R75" s="10" t="s">
        <v>519</v>
      </c>
    </row>
    <row r="76" spans="1:18" s="10" customFormat="1" ht="21.75" customHeight="1" x14ac:dyDescent="0.2">
      <c r="A76" s="10" t="s">
        <v>520</v>
      </c>
      <c r="B76" s="13" t="s">
        <v>510</v>
      </c>
      <c r="C76" s="13" t="s">
        <v>464</v>
      </c>
      <c r="D76" s="13">
        <v>9</v>
      </c>
      <c r="E76" s="13">
        <v>1</v>
      </c>
      <c r="F76" s="14">
        <f t="shared" si="1"/>
        <v>3600</v>
      </c>
      <c r="G76" s="13">
        <v>2</v>
      </c>
      <c r="H76" s="10" t="s">
        <v>521</v>
      </c>
      <c r="J76" s="10" t="s">
        <v>279</v>
      </c>
      <c r="K76" s="10" t="s">
        <v>227</v>
      </c>
      <c r="N76" s="10" t="s">
        <v>522</v>
      </c>
      <c r="O76" s="10" t="s">
        <v>523</v>
      </c>
      <c r="P76" s="10" t="s">
        <v>282</v>
      </c>
      <c r="Q76" s="10" t="s">
        <v>268</v>
      </c>
      <c r="R76" s="10" t="s">
        <v>524</v>
      </c>
    </row>
    <row r="77" spans="1:18" s="18" customFormat="1" ht="21.75" customHeight="1" x14ac:dyDescent="0.2">
      <c r="A77" s="15" t="s">
        <v>525</v>
      </c>
      <c r="B77" s="16"/>
      <c r="C77" s="16">
        <v>3</v>
      </c>
      <c r="D77" s="16">
        <f>SUM(D74:D76)</f>
        <v>40</v>
      </c>
      <c r="E77" s="16">
        <f>SUM(E74:E76)</f>
        <v>4</v>
      </c>
      <c r="F77" s="17">
        <f>SUM(F74:F76)</f>
        <v>16000</v>
      </c>
      <c r="G77" s="16"/>
    </row>
    <row r="78" spans="1:18" s="10" customFormat="1" ht="21.75" customHeight="1" x14ac:dyDescent="0.2">
      <c r="A78" s="10" t="s">
        <v>526</v>
      </c>
      <c r="B78" s="13" t="s">
        <v>527</v>
      </c>
      <c r="C78" s="13" t="s">
        <v>473</v>
      </c>
      <c r="D78" s="13">
        <v>18</v>
      </c>
      <c r="E78" s="13">
        <v>1</v>
      </c>
      <c r="F78" s="14">
        <f t="shared" si="1"/>
        <v>7200</v>
      </c>
      <c r="G78" s="13">
        <v>3</v>
      </c>
      <c r="H78" s="10" t="s">
        <v>528</v>
      </c>
      <c r="J78" s="10" t="s">
        <v>128</v>
      </c>
      <c r="K78" s="10" t="s">
        <v>529</v>
      </c>
      <c r="L78"/>
      <c r="M78" s="10" t="s">
        <v>530</v>
      </c>
      <c r="N78" s="10" t="s">
        <v>531</v>
      </c>
      <c r="O78" s="10" t="s">
        <v>230</v>
      </c>
      <c r="P78" s="10" t="s">
        <v>92</v>
      </c>
      <c r="Q78" s="10" t="s">
        <v>93</v>
      </c>
      <c r="R78" s="10" t="s">
        <v>532</v>
      </c>
    </row>
    <row r="79" spans="1:18" s="10" customFormat="1" ht="21.75" customHeight="1" x14ac:dyDescent="0.2">
      <c r="A79" s="10" t="s">
        <v>533</v>
      </c>
      <c r="B79" s="13" t="s">
        <v>527</v>
      </c>
      <c r="C79" s="13" t="s">
        <v>53</v>
      </c>
      <c r="D79" s="13">
        <v>12</v>
      </c>
      <c r="E79" s="13">
        <v>1</v>
      </c>
      <c r="F79" s="14">
        <f t="shared" si="1"/>
        <v>4800</v>
      </c>
      <c r="G79" s="13">
        <v>5</v>
      </c>
      <c r="H79" s="10" t="s">
        <v>534</v>
      </c>
      <c r="J79" s="10" t="s">
        <v>319</v>
      </c>
      <c r="K79" s="10" t="s">
        <v>419</v>
      </c>
      <c r="M79" s="10" t="s">
        <v>535</v>
      </c>
      <c r="N79" s="10" t="s">
        <v>536</v>
      </c>
      <c r="O79" s="10" t="s">
        <v>537</v>
      </c>
      <c r="P79" s="10" t="s">
        <v>228</v>
      </c>
      <c r="Q79" s="10" t="s">
        <v>268</v>
      </c>
      <c r="R79" s="10" t="s">
        <v>538</v>
      </c>
    </row>
    <row r="80" spans="1:18" s="18" customFormat="1" ht="21.75" customHeight="1" x14ac:dyDescent="0.2">
      <c r="A80" s="15" t="s">
        <v>539</v>
      </c>
      <c r="B80" s="16"/>
      <c r="C80" s="16">
        <v>2</v>
      </c>
      <c r="D80" s="16">
        <f>SUM(D78:D79)</f>
        <v>30</v>
      </c>
      <c r="E80" s="16">
        <f>SUM(E78:E79)</f>
        <v>2</v>
      </c>
      <c r="F80" s="17">
        <f>SUM(F78:F79)</f>
        <v>12000</v>
      </c>
      <c r="G80" s="16"/>
    </row>
    <row r="81" spans="1:18" s="10" customFormat="1" ht="21.75" customHeight="1" x14ac:dyDescent="0.2">
      <c r="A81" s="10" t="s">
        <v>540</v>
      </c>
      <c r="B81" s="13" t="s">
        <v>541</v>
      </c>
      <c r="C81" s="13" t="s">
        <v>28</v>
      </c>
      <c r="D81" s="13">
        <v>16</v>
      </c>
      <c r="E81" s="13">
        <v>1</v>
      </c>
      <c r="F81" s="14">
        <f t="shared" si="1"/>
        <v>6400</v>
      </c>
      <c r="G81" s="13">
        <v>2</v>
      </c>
      <c r="H81" s="10" t="s">
        <v>542</v>
      </c>
      <c r="J81" s="10" t="s">
        <v>165</v>
      </c>
      <c r="L81" s="10" t="s">
        <v>543</v>
      </c>
      <c r="M81" s="10" t="s">
        <v>504</v>
      </c>
      <c r="N81" s="10" t="s">
        <v>544</v>
      </c>
      <c r="O81" s="10" t="s">
        <v>543</v>
      </c>
      <c r="P81" s="10" t="s">
        <v>35</v>
      </c>
      <c r="Q81" s="10" t="s">
        <v>268</v>
      </c>
      <c r="R81" s="10" t="s">
        <v>545</v>
      </c>
    </row>
    <row r="82" spans="1:18" s="10" customFormat="1" ht="21.75" customHeight="1" x14ac:dyDescent="0.2">
      <c r="A82" s="10" t="s">
        <v>546</v>
      </c>
      <c r="B82" s="13" t="s">
        <v>541</v>
      </c>
      <c r="C82" s="13" t="s">
        <v>479</v>
      </c>
      <c r="D82" s="13">
        <v>20</v>
      </c>
      <c r="E82" s="13">
        <v>2</v>
      </c>
      <c r="F82" s="14">
        <f t="shared" si="1"/>
        <v>8000</v>
      </c>
      <c r="G82" s="13">
        <v>3</v>
      </c>
      <c r="H82" s="10" t="s">
        <v>547</v>
      </c>
      <c r="J82" s="10" t="s">
        <v>128</v>
      </c>
      <c r="L82" s="10" t="s">
        <v>24</v>
      </c>
      <c r="M82" s="10" t="s">
        <v>504</v>
      </c>
      <c r="N82" s="10" t="s">
        <v>548</v>
      </c>
      <c r="O82" s="10" t="s">
        <v>129</v>
      </c>
      <c r="P82" s="10" t="s">
        <v>113</v>
      </c>
      <c r="Q82" s="10" t="s">
        <v>26</v>
      </c>
      <c r="R82" s="10" t="s">
        <v>549</v>
      </c>
    </row>
    <row r="83" spans="1:18" s="18" customFormat="1" ht="21.75" customHeight="1" x14ac:dyDescent="0.2">
      <c r="A83" s="15" t="s">
        <v>550</v>
      </c>
      <c r="B83" s="16"/>
      <c r="C83" s="16">
        <v>2</v>
      </c>
      <c r="D83" s="16">
        <f>SUM(D81:D82)</f>
        <v>36</v>
      </c>
      <c r="E83" s="16">
        <f>SUM(E81:E82)</f>
        <v>3</v>
      </c>
      <c r="F83" s="17">
        <f>SUM(F81:F82)</f>
        <v>14400</v>
      </c>
      <c r="G83" s="16"/>
    </row>
    <row r="84" spans="1:18" s="10" customFormat="1" ht="21.75" customHeight="1" x14ac:dyDescent="0.2">
      <c r="A84" s="10" t="s">
        <v>551</v>
      </c>
      <c r="B84" s="13" t="s">
        <v>552</v>
      </c>
      <c r="C84" s="13">
        <v>1</v>
      </c>
      <c r="D84" s="13">
        <v>36</v>
      </c>
      <c r="E84" s="13"/>
      <c r="F84" s="14">
        <f t="shared" si="1"/>
        <v>14400</v>
      </c>
      <c r="G84" s="13">
        <v>2</v>
      </c>
      <c r="H84" s="10" t="s">
        <v>553</v>
      </c>
      <c r="J84" s="10" t="s">
        <v>554</v>
      </c>
      <c r="M84" s="10" t="s">
        <v>330</v>
      </c>
      <c r="N84" s="10" t="s">
        <v>555</v>
      </c>
      <c r="R84" s="10" t="s">
        <v>556</v>
      </c>
    </row>
    <row r="85" spans="1:18" s="18" customFormat="1" ht="21.75" customHeight="1" x14ac:dyDescent="0.2">
      <c r="A85" s="15" t="s">
        <v>557</v>
      </c>
      <c r="B85" s="16"/>
      <c r="C85" s="16">
        <v>1</v>
      </c>
      <c r="D85" s="16">
        <v>35</v>
      </c>
      <c r="E85" s="16">
        <f>SUM(E83:E84)</f>
        <v>3</v>
      </c>
      <c r="F85" s="17">
        <v>14400</v>
      </c>
      <c r="G85" s="16"/>
    </row>
    <row r="86" spans="1:18" s="10" customFormat="1" ht="21.75" customHeight="1" x14ac:dyDescent="0.2">
      <c r="A86" s="10" t="s">
        <v>558</v>
      </c>
      <c r="B86" s="13" t="s">
        <v>559</v>
      </c>
      <c r="C86" s="13" t="s">
        <v>560</v>
      </c>
      <c r="D86" s="13">
        <v>18</v>
      </c>
      <c r="E86" s="13"/>
      <c r="F86" s="14">
        <f>D86*400</f>
        <v>7200</v>
      </c>
      <c r="G86" s="13">
        <v>4</v>
      </c>
      <c r="H86" s="10" t="s">
        <v>561</v>
      </c>
      <c r="J86" s="10" t="s">
        <v>360</v>
      </c>
      <c r="K86" s="10" t="s">
        <v>320</v>
      </c>
      <c r="N86" s="10" t="s">
        <v>562</v>
      </c>
      <c r="Q86" s="10" t="s">
        <v>268</v>
      </c>
      <c r="R86" s="10" t="s">
        <v>563</v>
      </c>
    </row>
    <row r="87" spans="1:18" s="10" customFormat="1" ht="21.75" customHeight="1" x14ac:dyDescent="0.2">
      <c r="A87" s="10" t="s">
        <v>564</v>
      </c>
      <c r="B87" s="13" t="s">
        <v>559</v>
      </c>
      <c r="C87" s="13" t="s">
        <v>53</v>
      </c>
      <c r="D87" s="13">
        <v>12</v>
      </c>
      <c r="E87" s="13"/>
      <c r="F87" s="14">
        <f>D87*400</f>
        <v>4800</v>
      </c>
      <c r="G87" s="13">
        <v>4</v>
      </c>
      <c r="H87" s="10" t="s">
        <v>565</v>
      </c>
      <c r="J87" s="10" t="s">
        <v>88</v>
      </c>
      <c r="K87" s="10" t="s">
        <v>88</v>
      </c>
      <c r="N87" s="10" t="s">
        <v>566</v>
      </c>
      <c r="Q87" s="10" t="s">
        <v>268</v>
      </c>
      <c r="R87" s="10" t="s">
        <v>567</v>
      </c>
    </row>
    <row r="88" spans="1:18" s="10" customFormat="1" ht="21.75" customHeight="1" x14ac:dyDescent="0.2">
      <c r="A88" s="10" t="s">
        <v>568</v>
      </c>
      <c r="B88" s="13" t="s">
        <v>559</v>
      </c>
      <c r="C88" s="13" t="s">
        <v>233</v>
      </c>
      <c r="D88" s="13">
        <v>7</v>
      </c>
      <c r="E88" s="13">
        <v>1</v>
      </c>
      <c r="F88" s="14">
        <f>D88*400</f>
        <v>2800</v>
      </c>
      <c r="G88" s="13">
        <v>2</v>
      </c>
      <c r="H88" s="10" t="s">
        <v>569</v>
      </c>
      <c r="J88" s="10" t="s">
        <v>193</v>
      </c>
      <c r="K88" s="10" t="s">
        <v>180</v>
      </c>
      <c r="N88" s="10" t="s">
        <v>570</v>
      </c>
      <c r="O88" s="10" t="s">
        <v>197</v>
      </c>
      <c r="P88" s="10" t="s">
        <v>104</v>
      </c>
      <c r="Q88" s="10" t="s">
        <v>268</v>
      </c>
      <c r="R88" s="10" t="s">
        <v>571</v>
      </c>
    </row>
    <row r="89" spans="1:18" s="10" customFormat="1" ht="21.75" customHeight="1" x14ac:dyDescent="0.2">
      <c r="A89" s="10" t="s">
        <v>572</v>
      </c>
      <c r="B89" s="13" t="s">
        <v>559</v>
      </c>
      <c r="C89" s="13" t="s">
        <v>250</v>
      </c>
      <c r="D89" s="13">
        <v>13</v>
      </c>
      <c r="E89" s="13"/>
      <c r="F89" s="14">
        <f>D89*400</f>
        <v>5200</v>
      </c>
      <c r="G89" s="13">
        <v>3</v>
      </c>
      <c r="H89" s="10" t="s">
        <v>573</v>
      </c>
      <c r="J89" s="10" t="s">
        <v>30</v>
      </c>
      <c r="N89" s="10" t="s">
        <v>574</v>
      </c>
      <c r="R89" s="10" t="s">
        <v>575</v>
      </c>
    </row>
    <row r="90" spans="1:18" s="18" customFormat="1" ht="21.75" customHeight="1" x14ac:dyDescent="0.2">
      <c r="A90" s="15" t="s">
        <v>576</v>
      </c>
      <c r="B90" s="16"/>
      <c r="C90" s="16">
        <v>4</v>
      </c>
      <c r="D90" s="16">
        <f>SUM(D86:D89)</f>
        <v>50</v>
      </c>
      <c r="E90" s="16">
        <f>SUM(E86:E89)</f>
        <v>1</v>
      </c>
      <c r="F90" s="17">
        <f>SUM(F86:F89)</f>
        <v>20000</v>
      </c>
      <c r="G90" s="16"/>
    </row>
    <row r="91" spans="1:18" s="10" customFormat="1" ht="21.75" customHeight="1" x14ac:dyDescent="0.2">
      <c r="A91" s="10" t="s">
        <v>577</v>
      </c>
      <c r="B91" s="13" t="s">
        <v>578</v>
      </c>
      <c r="C91" s="13" t="s">
        <v>28</v>
      </c>
      <c r="D91" s="13">
        <v>12</v>
      </c>
      <c r="E91" s="13">
        <v>1</v>
      </c>
      <c r="F91" s="14">
        <f>D91*400</f>
        <v>4800</v>
      </c>
      <c r="G91" s="13">
        <v>4</v>
      </c>
      <c r="H91" s="10" t="s">
        <v>579</v>
      </c>
      <c r="J91" s="10" t="s">
        <v>136</v>
      </c>
      <c r="K91" s="10" t="s">
        <v>136</v>
      </c>
      <c r="N91" s="10" t="s">
        <v>580</v>
      </c>
      <c r="Q91" s="10" t="s">
        <v>26</v>
      </c>
      <c r="R91" s="10" t="s">
        <v>581</v>
      </c>
    </row>
    <row r="92" spans="1:18" s="10" customFormat="1" ht="21.75" customHeight="1" x14ac:dyDescent="0.2">
      <c r="A92" s="10" t="s">
        <v>582</v>
      </c>
      <c r="B92" s="13" t="s">
        <v>578</v>
      </c>
      <c r="C92" s="13" t="s">
        <v>250</v>
      </c>
      <c r="D92" s="13">
        <v>12</v>
      </c>
      <c r="E92" s="13">
        <v>2</v>
      </c>
      <c r="F92" s="14">
        <f>D92*400</f>
        <v>4800</v>
      </c>
      <c r="G92" s="13">
        <v>4</v>
      </c>
      <c r="H92" s="10" t="s">
        <v>583</v>
      </c>
      <c r="J92" s="10" t="s">
        <v>466</v>
      </c>
      <c r="K92" s="10" t="s">
        <v>88</v>
      </c>
      <c r="M92" s="10" t="s">
        <v>584</v>
      </c>
      <c r="N92" s="10" t="s">
        <v>585</v>
      </c>
      <c r="Q92" s="10" t="s">
        <v>93</v>
      </c>
      <c r="R92" s="10" t="s">
        <v>586</v>
      </c>
    </row>
    <row r="93" spans="1:18" s="10" customFormat="1" ht="21.75" customHeight="1" x14ac:dyDescent="0.2">
      <c r="A93" s="10" t="s">
        <v>587</v>
      </c>
      <c r="B93" s="13" t="s">
        <v>578</v>
      </c>
      <c r="C93" s="13" t="s">
        <v>96</v>
      </c>
      <c r="D93" s="13">
        <v>14</v>
      </c>
      <c r="E93" s="13">
        <v>1</v>
      </c>
      <c r="F93" s="14">
        <f>D93*400</f>
        <v>5600</v>
      </c>
      <c r="G93" s="13">
        <v>2</v>
      </c>
      <c r="H93" s="10" t="s">
        <v>588</v>
      </c>
      <c r="J93" s="10" t="s">
        <v>589</v>
      </c>
      <c r="K93" s="10" t="s">
        <v>589</v>
      </c>
      <c r="M93" s="10" t="s">
        <v>590</v>
      </c>
      <c r="N93" s="10" t="s">
        <v>591</v>
      </c>
      <c r="Q93" s="10" t="s">
        <v>268</v>
      </c>
      <c r="R93" s="10" t="s">
        <v>592</v>
      </c>
    </row>
    <row r="94" spans="1:18" s="10" customFormat="1" ht="21.75" customHeight="1" x14ac:dyDescent="0.2">
      <c r="A94" s="10" t="s">
        <v>593</v>
      </c>
      <c r="B94" s="13" t="s">
        <v>578</v>
      </c>
      <c r="C94" s="13" t="s">
        <v>464</v>
      </c>
      <c r="D94" s="13">
        <v>12</v>
      </c>
      <c r="E94" s="13">
        <v>1</v>
      </c>
      <c r="F94" s="14">
        <f>D94*400</f>
        <v>4800</v>
      </c>
      <c r="G94" s="13">
        <v>2</v>
      </c>
      <c r="H94" s="10" t="s">
        <v>594</v>
      </c>
      <c r="J94" s="10" t="s">
        <v>88</v>
      </c>
      <c r="K94" s="10" t="s">
        <v>88</v>
      </c>
      <c r="N94" s="10" t="s">
        <v>595</v>
      </c>
      <c r="Q94" s="10" t="s">
        <v>596</v>
      </c>
      <c r="R94" s="10" t="s">
        <v>597</v>
      </c>
    </row>
    <row r="95" spans="1:18" s="18" customFormat="1" ht="21.75" customHeight="1" x14ac:dyDescent="0.2">
      <c r="A95" s="15" t="s">
        <v>598</v>
      </c>
      <c r="B95" s="16"/>
      <c r="C95" s="16">
        <v>4</v>
      </c>
      <c r="D95" s="16">
        <f>SUM(D91:D94)</f>
        <v>50</v>
      </c>
      <c r="E95" s="16">
        <f>SUM(E91:E94)</f>
        <v>5</v>
      </c>
      <c r="F95" s="17">
        <f>SUM(F91:F94)</f>
        <v>20000</v>
      </c>
      <c r="G95" s="16"/>
    </row>
    <row r="96" spans="1:18" s="10" customFormat="1" ht="21.75" customHeight="1" x14ac:dyDescent="0.2">
      <c r="A96" s="10" t="s">
        <v>599</v>
      </c>
      <c r="B96" s="13" t="s">
        <v>600</v>
      </c>
      <c r="C96" s="13" t="s">
        <v>560</v>
      </c>
      <c r="D96" s="13">
        <v>19</v>
      </c>
      <c r="E96" s="13">
        <v>1</v>
      </c>
      <c r="F96" s="14">
        <f>D96*400</f>
        <v>7600</v>
      </c>
      <c r="G96" s="13">
        <v>2</v>
      </c>
      <c r="H96" s="10" t="s">
        <v>601</v>
      </c>
      <c r="J96" s="10" t="s">
        <v>187</v>
      </c>
      <c r="K96" s="10" t="s">
        <v>602</v>
      </c>
      <c r="N96" s="10" t="s">
        <v>603</v>
      </c>
      <c r="Q96" s="10" t="s">
        <v>596</v>
      </c>
      <c r="R96" s="10" t="s">
        <v>604</v>
      </c>
    </row>
    <row r="97" spans="1:18" s="10" customFormat="1" ht="21.75" customHeight="1" x14ac:dyDescent="0.2">
      <c r="A97" s="10" t="s">
        <v>605</v>
      </c>
      <c r="B97" s="13" t="s">
        <v>600</v>
      </c>
      <c r="C97" s="13" t="s">
        <v>250</v>
      </c>
      <c r="D97" s="13">
        <v>15</v>
      </c>
      <c r="E97" s="13">
        <v>1</v>
      </c>
      <c r="F97" s="14">
        <f>D97*400</f>
        <v>6000</v>
      </c>
      <c r="G97" s="13">
        <v>3</v>
      </c>
      <c r="H97" s="10" t="s">
        <v>601</v>
      </c>
      <c r="J97" s="10" t="s">
        <v>227</v>
      </c>
      <c r="K97" s="10" t="s">
        <v>602</v>
      </c>
      <c r="N97" s="10" t="s">
        <v>606</v>
      </c>
      <c r="Q97" s="10" t="s">
        <v>596</v>
      </c>
      <c r="R97" s="10" t="s">
        <v>607</v>
      </c>
    </row>
    <row r="98" spans="1:18" s="18" customFormat="1" ht="21.75" customHeight="1" x14ac:dyDescent="0.2">
      <c r="A98" s="15" t="s">
        <v>608</v>
      </c>
      <c r="B98" s="16"/>
      <c r="C98" s="16">
        <v>2</v>
      </c>
      <c r="D98" s="16">
        <f>SUM(D96:D97)</f>
        <v>34</v>
      </c>
      <c r="E98" s="16">
        <f>SUM(E96:E97)</f>
        <v>2</v>
      </c>
      <c r="F98" s="17">
        <f>SUM(F96:F97)</f>
        <v>13600</v>
      </c>
      <c r="G98" s="16"/>
    </row>
    <row r="99" spans="1:18" s="10" customFormat="1" ht="21.75" customHeight="1" x14ac:dyDescent="0.2">
      <c r="A99" s="10" t="s">
        <v>609</v>
      </c>
      <c r="B99" s="13" t="s">
        <v>610</v>
      </c>
      <c r="C99" s="13" t="s">
        <v>473</v>
      </c>
      <c r="D99" s="13">
        <v>12</v>
      </c>
      <c r="E99" s="13">
        <v>1</v>
      </c>
      <c r="F99" s="14">
        <f>D99*400</f>
        <v>4800</v>
      </c>
      <c r="G99" s="13">
        <v>2</v>
      </c>
      <c r="H99" s="10" t="s">
        <v>611</v>
      </c>
      <c r="J99" s="10" t="s">
        <v>589</v>
      </c>
      <c r="K99" s="10" t="s">
        <v>612</v>
      </c>
      <c r="M99" s="10" t="s">
        <v>613</v>
      </c>
      <c r="N99" s="10" t="s">
        <v>614</v>
      </c>
      <c r="P99" s="10" t="s">
        <v>615</v>
      </c>
      <c r="Q99" s="10" t="s">
        <v>215</v>
      </c>
      <c r="R99" s="10" t="s">
        <v>616</v>
      </c>
    </row>
    <row r="100" spans="1:18" s="10" customFormat="1" ht="21.75" customHeight="1" x14ac:dyDescent="0.2">
      <c r="A100" s="10" t="s">
        <v>617</v>
      </c>
      <c r="B100" s="13" t="s">
        <v>610</v>
      </c>
      <c r="C100" s="13" t="s">
        <v>225</v>
      </c>
      <c r="D100" s="13">
        <v>11</v>
      </c>
      <c r="E100" s="13">
        <v>1</v>
      </c>
      <c r="F100" s="14">
        <f>D100*400</f>
        <v>4400</v>
      </c>
      <c r="G100" s="13">
        <v>3</v>
      </c>
      <c r="H100" s="10" t="s">
        <v>618</v>
      </c>
      <c r="J100" s="10" t="s">
        <v>264</v>
      </c>
      <c r="K100" s="10" t="s">
        <v>136</v>
      </c>
      <c r="M100" s="10" t="s">
        <v>130</v>
      </c>
      <c r="N100" s="10" t="s">
        <v>619</v>
      </c>
      <c r="P100" s="10" t="s">
        <v>620</v>
      </c>
      <c r="Q100" s="10" t="s">
        <v>36</v>
      </c>
      <c r="R100" s="10" t="s">
        <v>621</v>
      </c>
    </row>
    <row r="101" spans="1:18" s="18" customFormat="1" ht="21.75" customHeight="1" x14ac:dyDescent="0.2">
      <c r="A101" s="15" t="s">
        <v>622</v>
      </c>
      <c r="B101" s="16"/>
      <c r="C101" s="16">
        <v>2</v>
      </c>
      <c r="D101" s="16">
        <f>SUM(D96:D97)</f>
        <v>34</v>
      </c>
      <c r="E101" s="16">
        <f>SUM(E96:E97)</f>
        <v>2</v>
      </c>
      <c r="F101" s="17">
        <f>SUM(F99:F100)</f>
        <v>9200</v>
      </c>
      <c r="G101" s="16"/>
    </row>
    <row r="102" spans="1:18" s="10" customFormat="1" ht="21.75" customHeight="1" x14ac:dyDescent="0.2">
      <c r="A102" s="10" t="s">
        <v>623</v>
      </c>
      <c r="B102" s="13" t="s">
        <v>624</v>
      </c>
      <c r="C102" s="13" t="s">
        <v>473</v>
      </c>
      <c r="D102" s="13">
        <v>18</v>
      </c>
      <c r="E102" s="13">
        <v>1</v>
      </c>
      <c r="F102" s="14">
        <f>D102*400</f>
        <v>7200</v>
      </c>
      <c r="G102" s="13">
        <v>4</v>
      </c>
      <c r="H102" s="10" t="s">
        <v>625</v>
      </c>
      <c r="J102" s="10" t="s">
        <v>241</v>
      </c>
      <c r="K102" s="10" t="s">
        <v>88</v>
      </c>
      <c r="N102" s="10" t="s">
        <v>626</v>
      </c>
      <c r="R102" s="10" t="s">
        <v>627</v>
      </c>
    </row>
    <row r="103" spans="1:18" s="10" customFormat="1" ht="21.75" customHeight="1" x14ac:dyDescent="0.2">
      <c r="A103" s="10" t="s">
        <v>628</v>
      </c>
      <c r="B103" s="13" t="s">
        <v>624</v>
      </c>
      <c r="C103" s="13" t="s">
        <v>479</v>
      </c>
      <c r="D103" s="13">
        <v>10</v>
      </c>
      <c r="E103" s="13">
        <v>1</v>
      </c>
      <c r="F103" s="14">
        <f>D103*400</f>
        <v>4000</v>
      </c>
      <c r="G103" s="13">
        <v>3</v>
      </c>
      <c r="H103" s="10" t="s">
        <v>629</v>
      </c>
      <c r="J103" s="10" t="s">
        <v>486</v>
      </c>
      <c r="K103" s="10" t="s">
        <v>630</v>
      </c>
      <c r="N103" s="10" t="s">
        <v>631</v>
      </c>
      <c r="R103" s="10" t="s">
        <v>632</v>
      </c>
    </row>
    <row r="104" spans="1:18" s="18" customFormat="1" ht="21.75" customHeight="1" x14ac:dyDescent="0.2">
      <c r="A104" s="15" t="s">
        <v>633</v>
      </c>
      <c r="B104" s="16"/>
      <c r="C104" s="16">
        <v>2</v>
      </c>
      <c r="D104" s="16">
        <f>SUM(D99:D100)</f>
        <v>23</v>
      </c>
      <c r="E104" s="16">
        <f>SUM(E99:E100)</f>
        <v>2</v>
      </c>
      <c r="F104" s="17">
        <f>SUM(F102:F103)</f>
        <v>11200</v>
      </c>
      <c r="G104" s="16"/>
    </row>
    <row r="105" spans="1:18" ht="15.75" customHeight="1" x14ac:dyDescent="0.2">
      <c r="A105" s="10"/>
    </row>
    <row r="106" spans="1:18" s="18" customFormat="1" ht="21.75" customHeight="1" x14ac:dyDescent="0.2">
      <c r="A106" s="15" t="s">
        <v>634</v>
      </c>
      <c r="B106" s="16" t="s">
        <v>635</v>
      </c>
      <c r="C106" s="16">
        <f>C104+C101+C98+C95+C90+C85+C83+C80+C77+C73+C70+C66+C60+C53+C27</f>
        <v>87</v>
      </c>
      <c r="D106" s="16">
        <f>D104+D101+D98+D95+D90+D85+D83+D80+D77+D73+D70+D66+D60+D53+D27</f>
        <v>1080</v>
      </c>
      <c r="E106" s="16">
        <f>E104+E101+E98+E95+E90+E85+E83+E80+E77+E73+E70+E66+E60+E53+E27</f>
        <v>102</v>
      </c>
      <c r="F106" s="17">
        <f>F104+F101+F98+F95+F90+F85+F83+F80+F77+F73+F70+F66+F60+F53+F27</f>
        <v>430000</v>
      </c>
      <c r="G106" s="16"/>
    </row>
    <row r="107" spans="1:18" s="18" customFormat="1" ht="21.75" customHeight="1" x14ac:dyDescent="0.2">
      <c r="A107" s="15"/>
      <c r="B107" s="16"/>
      <c r="C107" s="16" t="s">
        <v>636</v>
      </c>
      <c r="D107" s="16" t="s">
        <v>637</v>
      </c>
      <c r="E107" s="16" t="s">
        <v>638</v>
      </c>
      <c r="F107" s="17" t="s">
        <v>639</v>
      </c>
      <c r="G107" s="16"/>
    </row>
    <row r="108" spans="1:18" s="27" customFormat="1" ht="21.75" customHeight="1" x14ac:dyDescent="0.2">
      <c r="A108" s="22" t="s">
        <v>640</v>
      </c>
      <c r="B108" s="23" t="s">
        <v>140</v>
      </c>
      <c r="C108" s="24">
        <v>0.2737535277516463</v>
      </c>
      <c r="D108" s="25">
        <f>D27</f>
        <v>291</v>
      </c>
      <c r="E108" s="26">
        <f>D108*C149</f>
        <v>1971525</v>
      </c>
      <c r="F108" s="24">
        <f>F27/F106</f>
        <v>0.27069767441860465</v>
      </c>
      <c r="G108" s="23"/>
    </row>
    <row r="109" spans="1:18" s="27" customFormat="1" ht="21.75" customHeight="1" x14ac:dyDescent="0.2">
      <c r="A109" s="22" t="s">
        <v>641</v>
      </c>
      <c r="B109" s="23" t="s">
        <v>224</v>
      </c>
      <c r="C109" s="24">
        <v>0.257761053621825</v>
      </c>
      <c r="D109" s="25">
        <f>D53</f>
        <v>274</v>
      </c>
      <c r="E109" s="26">
        <f>D109*$C$143</f>
        <v>1342600</v>
      </c>
      <c r="F109" s="24">
        <f>F53/F106</f>
        <v>0.25488372093023254</v>
      </c>
      <c r="G109" s="23"/>
    </row>
    <row r="110" spans="1:18" s="27" customFormat="1" ht="21.75" customHeight="1" x14ac:dyDescent="0.2">
      <c r="A110" s="22" t="s">
        <v>642</v>
      </c>
      <c r="B110" s="23" t="s">
        <v>399</v>
      </c>
      <c r="C110" s="24">
        <v>4.4214487300094071E-2</v>
      </c>
      <c r="D110" s="25">
        <f>D60</f>
        <v>59</v>
      </c>
      <c r="E110" s="26">
        <f t="shared" ref="E110:E122" si="2">D110*$C$143</f>
        <v>289100</v>
      </c>
      <c r="F110" s="24">
        <f>F60/F106</f>
        <v>5.4883720930232562E-2</v>
      </c>
      <c r="G110" s="23"/>
    </row>
    <row r="111" spans="1:18" s="27" customFormat="1" ht="21.75" customHeight="1" x14ac:dyDescent="0.2">
      <c r="A111" s="22" t="s">
        <v>643</v>
      </c>
      <c r="B111" s="23" t="s">
        <v>644</v>
      </c>
      <c r="C111" s="24">
        <v>5.0799623706491062E-2</v>
      </c>
      <c r="D111" s="25">
        <f>D66</f>
        <v>54</v>
      </c>
      <c r="E111" s="26">
        <f t="shared" si="2"/>
        <v>264600</v>
      </c>
      <c r="F111" s="24">
        <f>F66/F106</f>
        <v>5.0232558139534887E-2</v>
      </c>
      <c r="G111" s="23"/>
    </row>
    <row r="112" spans="1:18" s="27" customFormat="1" ht="21.75" customHeight="1" x14ac:dyDescent="0.2">
      <c r="A112" s="22" t="s">
        <v>645</v>
      </c>
      <c r="B112" s="23" t="s">
        <v>646</v>
      </c>
      <c r="C112" s="24">
        <v>4.0451552210724363E-2</v>
      </c>
      <c r="D112" s="25">
        <f>D70</f>
        <v>43</v>
      </c>
      <c r="E112" s="26">
        <f t="shared" si="2"/>
        <v>210700</v>
      </c>
      <c r="F112" s="24">
        <f>F70/F106</f>
        <v>0.04</v>
      </c>
      <c r="G112" s="23"/>
    </row>
    <row r="113" spans="1:7" s="27" customFormat="1" ht="21.75" customHeight="1" x14ac:dyDescent="0.2">
      <c r="A113" s="22" t="s">
        <v>647</v>
      </c>
      <c r="B113" s="23" t="s">
        <v>493</v>
      </c>
      <c r="C113" s="24">
        <v>2.5399811853245531E-2</v>
      </c>
      <c r="D113" s="25">
        <f>D73</f>
        <v>27</v>
      </c>
      <c r="E113" s="26">
        <f t="shared" si="2"/>
        <v>132300</v>
      </c>
      <c r="F113" s="24">
        <f>F73/F106</f>
        <v>2.5116279069767444E-2</v>
      </c>
      <c r="G113" s="23"/>
    </row>
    <row r="114" spans="1:7" s="27" customFormat="1" ht="21.75" customHeight="1" x14ac:dyDescent="0.2">
      <c r="A114" s="22" t="s">
        <v>648</v>
      </c>
      <c r="B114" s="23" t="s">
        <v>649</v>
      </c>
      <c r="C114" s="24">
        <v>3.7629350893697081E-2</v>
      </c>
      <c r="D114" s="25">
        <f>D77</f>
        <v>40</v>
      </c>
      <c r="E114" s="26">
        <f t="shared" si="2"/>
        <v>196000</v>
      </c>
      <c r="F114" s="24">
        <f>F77/F106</f>
        <v>3.7209302325581395E-2</v>
      </c>
      <c r="G114" s="23"/>
    </row>
    <row r="115" spans="1:7" s="27" customFormat="1" ht="21.75" customHeight="1" x14ac:dyDescent="0.2">
      <c r="A115" s="22" t="s">
        <v>650</v>
      </c>
      <c r="B115" s="23" t="s">
        <v>651</v>
      </c>
      <c r="C115" s="24">
        <v>2.8222013170272814E-2</v>
      </c>
      <c r="D115" s="25">
        <f>D80</f>
        <v>30</v>
      </c>
      <c r="E115" s="26">
        <f t="shared" si="2"/>
        <v>147000</v>
      </c>
      <c r="F115" s="24">
        <f>F80/F106</f>
        <v>2.7906976744186046E-2</v>
      </c>
      <c r="G115" s="23"/>
    </row>
    <row r="116" spans="1:7" s="27" customFormat="1" ht="21.75" customHeight="1" x14ac:dyDescent="0.2">
      <c r="A116" s="22" t="s">
        <v>652</v>
      </c>
      <c r="B116" s="23" t="s">
        <v>653</v>
      </c>
      <c r="C116" s="24">
        <v>3.3866415804327372E-2</v>
      </c>
      <c r="D116" s="25">
        <f>D83</f>
        <v>36</v>
      </c>
      <c r="E116" s="26">
        <f t="shared" si="2"/>
        <v>176400</v>
      </c>
      <c r="F116" s="24">
        <f>F83/F106</f>
        <v>3.3488372093023258E-2</v>
      </c>
      <c r="G116" s="23"/>
    </row>
    <row r="117" spans="1:7" s="27" customFormat="1" ht="21.75" customHeight="1" x14ac:dyDescent="0.2">
      <c r="A117" s="22" t="s">
        <v>654</v>
      </c>
      <c r="B117" s="23" t="s">
        <v>655</v>
      </c>
      <c r="C117" s="24">
        <v>3.3866415804327372E-2</v>
      </c>
      <c r="D117" s="25">
        <f>D85</f>
        <v>35</v>
      </c>
      <c r="E117" s="26">
        <f t="shared" si="2"/>
        <v>171500</v>
      </c>
      <c r="F117" s="24">
        <f>F85/F106</f>
        <v>3.3488372093023258E-2</v>
      </c>
      <c r="G117" s="23"/>
    </row>
    <row r="118" spans="1:7" s="27" customFormat="1" ht="21.75" customHeight="1" x14ac:dyDescent="0.2">
      <c r="A118" s="22" t="s">
        <v>656</v>
      </c>
      <c r="B118" s="23" t="s">
        <v>559</v>
      </c>
      <c r="C118" s="24">
        <v>4.7036688617121354E-2</v>
      </c>
      <c r="D118" s="25">
        <f>D90</f>
        <v>50</v>
      </c>
      <c r="E118" s="26">
        <f t="shared" si="2"/>
        <v>245000</v>
      </c>
      <c r="F118" s="24">
        <f>F90/F106</f>
        <v>4.6511627906976744E-2</v>
      </c>
      <c r="G118" s="23"/>
    </row>
    <row r="119" spans="1:7" s="27" customFormat="1" ht="21.75" customHeight="1" x14ac:dyDescent="0.2">
      <c r="A119" s="22" t="s">
        <v>657</v>
      </c>
      <c r="B119" s="23" t="s">
        <v>658</v>
      </c>
      <c r="C119" s="24">
        <v>4.7036688617121354E-2</v>
      </c>
      <c r="D119" s="25">
        <f>D95</f>
        <v>50</v>
      </c>
      <c r="E119" s="26">
        <f t="shared" si="2"/>
        <v>245000</v>
      </c>
      <c r="F119" s="24">
        <f>F95/F106</f>
        <v>4.6511627906976744E-2</v>
      </c>
      <c r="G119" s="23"/>
    </row>
    <row r="120" spans="1:7" s="27" customFormat="1" ht="21.75" customHeight="1" x14ac:dyDescent="0.2">
      <c r="A120" s="22" t="s">
        <v>659</v>
      </c>
      <c r="B120" s="23" t="s">
        <v>600</v>
      </c>
      <c r="C120" s="24">
        <v>3.1984948259642522E-2</v>
      </c>
      <c r="D120" s="25">
        <f>D98</f>
        <v>34</v>
      </c>
      <c r="E120" s="26">
        <f t="shared" si="2"/>
        <v>166600</v>
      </c>
      <c r="F120" s="24">
        <f>F98/F106</f>
        <v>3.1627906976744183E-2</v>
      </c>
      <c r="G120" s="23"/>
    </row>
    <row r="121" spans="1:7" s="27" customFormat="1" ht="21.75" customHeight="1" x14ac:dyDescent="0.2">
      <c r="A121" s="22" t="s">
        <v>660</v>
      </c>
      <c r="B121" s="23" t="s">
        <v>661</v>
      </c>
      <c r="C121" s="24">
        <v>2.1636876763875823E-2</v>
      </c>
      <c r="D121" s="25">
        <f>D101</f>
        <v>34</v>
      </c>
      <c r="E121" s="26">
        <f t="shared" si="2"/>
        <v>166600</v>
      </c>
      <c r="F121" s="24">
        <f>F101/F106</f>
        <v>2.1395348837209303E-2</v>
      </c>
      <c r="G121" s="23"/>
    </row>
    <row r="122" spans="1:7" s="27" customFormat="1" ht="21.75" customHeight="1" x14ac:dyDescent="0.2">
      <c r="A122" s="22" t="s">
        <v>662</v>
      </c>
      <c r="B122" s="23" t="s">
        <v>624</v>
      </c>
      <c r="C122" s="24">
        <v>2.634054562558796E-2</v>
      </c>
      <c r="D122" s="25">
        <f>D104</f>
        <v>23</v>
      </c>
      <c r="E122" s="26">
        <f t="shared" si="2"/>
        <v>112700</v>
      </c>
      <c r="F122" s="24">
        <f>F104/F106</f>
        <v>2.6046511627906978E-2</v>
      </c>
      <c r="G122" s="23"/>
    </row>
    <row r="123" spans="1:7" s="32" customFormat="1" ht="21.75" customHeight="1" x14ac:dyDescent="0.2">
      <c r="A123" s="28" t="s">
        <v>663</v>
      </c>
      <c r="B123" s="29"/>
      <c r="C123" s="30"/>
      <c r="D123" s="29"/>
      <c r="E123" s="31"/>
      <c r="F123" s="30"/>
      <c r="G123" s="29"/>
    </row>
    <row r="124" spans="1:7" s="27" customFormat="1" ht="21.75" customHeight="1" x14ac:dyDescent="0.2">
      <c r="A124" s="22" t="s">
        <v>664</v>
      </c>
      <c r="B124" s="23"/>
      <c r="C124" s="24"/>
      <c r="D124" s="25"/>
      <c r="E124" s="26">
        <f>SUM(E108:E122)</f>
        <v>5837625</v>
      </c>
      <c r="F124" s="24"/>
      <c r="G124" s="23"/>
    </row>
    <row r="125" spans="1:7" s="27" customFormat="1" ht="21.75" customHeight="1" x14ac:dyDescent="0.2">
      <c r="A125" s="22" t="s">
        <v>665</v>
      </c>
      <c r="B125" s="23"/>
      <c r="C125" s="24"/>
      <c r="D125" s="25"/>
      <c r="E125" s="26">
        <f>85*4100</f>
        <v>348500</v>
      </c>
      <c r="F125" s="24"/>
      <c r="G125" s="23"/>
    </row>
    <row r="126" spans="1:7" s="27" customFormat="1" ht="21.75" customHeight="1" x14ac:dyDescent="0.2">
      <c r="A126" s="22" t="s">
        <v>666</v>
      </c>
      <c r="B126" s="23"/>
      <c r="C126" s="24"/>
      <c r="D126" s="25"/>
      <c r="E126" s="26">
        <f>102*2000</f>
        <v>204000</v>
      </c>
      <c r="F126" s="24"/>
      <c r="G126" s="23"/>
    </row>
    <row r="127" spans="1:7" s="27" customFormat="1" ht="21.75" customHeight="1" x14ac:dyDescent="0.2">
      <c r="A127" s="22" t="s">
        <v>667</v>
      </c>
      <c r="B127" s="23"/>
      <c r="C127" s="24"/>
      <c r="D127" s="25"/>
      <c r="E127" s="26">
        <f>SUM(E124:E126)</f>
        <v>6390125</v>
      </c>
      <c r="F127" s="24"/>
      <c r="G127" s="23"/>
    </row>
    <row r="128" spans="1:7" s="27" customFormat="1" ht="21.75" customHeight="1" x14ac:dyDescent="0.2">
      <c r="A128" s="22" t="s">
        <v>668</v>
      </c>
      <c r="B128" s="23"/>
      <c r="C128" s="24"/>
      <c r="D128" s="25"/>
      <c r="E128" s="26">
        <f>F106*2</f>
        <v>860000</v>
      </c>
      <c r="F128" s="24"/>
      <c r="G128" s="23"/>
    </row>
    <row r="129" spans="1:7" s="27" customFormat="1" ht="21.75" customHeight="1" x14ac:dyDescent="0.2">
      <c r="A129" s="22" t="s">
        <v>669</v>
      </c>
      <c r="B129" s="23"/>
      <c r="C129" s="24"/>
      <c r="D129" s="25"/>
      <c r="E129" s="26">
        <f>SUM(E127:E128)</f>
        <v>7250125</v>
      </c>
      <c r="F129" s="24"/>
      <c r="G129" s="23"/>
    </row>
    <row r="130" spans="1:7" s="27" customFormat="1" ht="21.75" customHeight="1" x14ac:dyDescent="0.2">
      <c r="A130" s="22" t="s">
        <v>670</v>
      </c>
      <c r="B130" s="23"/>
      <c r="C130" s="24"/>
      <c r="D130" s="25"/>
      <c r="E130" s="26">
        <f>102*34000/12</f>
        <v>289000</v>
      </c>
      <c r="F130" s="24"/>
      <c r="G130" s="23"/>
    </row>
    <row r="131" spans="1:7" s="32" customFormat="1" ht="21.75" customHeight="1" x14ac:dyDescent="0.2">
      <c r="A131" s="28" t="s">
        <v>671</v>
      </c>
      <c r="B131" s="29"/>
      <c r="C131" s="30"/>
      <c r="D131" s="29"/>
      <c r="E131" s="33">
        <f>SUM(E129:E130)</f>
        <v>7539125</v>
      </c>
      <c r="F131" s="30"/>
      <c r="G131" s="29"/>
    </row>
    <row r="132" spans="1:7" customFormat="1" ht="27" customHeight="1" x14ac:dyDescent="0.2"/>
    <row r="133" spans="1:7" s="27" customFormat="1" ht="21.75" customHeight="1" x14ac:dyDescent="0.2">
      <c r="A133" s="22" t="s">
        <v>672</v>
      </c>
      <c r="B133" s="23"/>
      <c r="C133" s="24">
        <v>0.17403574788334902</v>
      </c>
      <c r="D133" s="25">
        <f>SUM(D118:D122)</f>
        <v>191</v>
      </c>
      <c r="E133"/>
      <c r="F133" s="24">
        <f>SUM(F118:F122)</f>
        <v>0.17209302325581394</v>
      </c>
      <c r="G133" s="23"/>
    </row>
    <row r="134" spans="1:7" s="27" customFormat="1" ht="21.75" customHeight="1" x14ac:dyDescent="0.2">
      <c r="A134" s="22" t="s">
        <v>673</v>
      </c>
      <c r="B134" s="23"/>
      <c r="C134" s="24">
        <v>8.4666039510818431E-3</v>
      </c>
      <c r="D134" s="25">
        <f>((D20/3)+D48+D52)</f>
        <v>14</v>
      </c>
      <c r="E134" s="23"/>
      <c r="F134" s="24">
        <f>((F20/3)+F48+F52)/F106</f>
        <v>1.3023255813953489E-2</v>
      </c>
      <c r="G134" s="23"/>
    </row>
    <row r="135" spans="1:7" s="27" customFormat="1" ht="21.75" customHeight="1" x14ac:dyDescent="0.2">
      <c r="A135" s="22" t="s">
        <v>674</v>
      </c>
      <c r="B135" s="23"/>
      <c r="C135" s="24">
        <v>1.881467544684854E-2</v>
      </c>
      <c r="D135" s="25">
        <f>(((D20/12)*8)+D45)</f>
        <v>20</v>
      </c>
      <c r="E135" s="23"/>
      <c r="F135" s="24">
        <f>(((F20/12)*8)+F45)/F106</f>
        <v>1.8604651162790697E-2</v>
      </c>
      <c r="G135" s="23"/>
    </row>
    <row r="136" spans="1:7" s="27" customFormat="1" ht="21.75" customHeight="1" x14ac:dyDescent="0.2">
      <c r="A136" s="22" t="s">
        <v>675</v>
      </c>
      <c r="B136" s="23"/>
      <c r="C136" s="24">
        <v>0.2013170272812794</v>
      </c>
      <c r="D136" s="25">
        <f>SUM(D133:D135)</f>
        <v>225</v>
      </c>
      <c r="E136" s="23"/>
      <c r="F136" s="24">
        <f>SUM(F133:F135)</f>
        <v>0.20372093023255813</v>
      </c>
      <c r="G136" s="23"/>
    </row>
    <row r="137" spans="1:7" s="27" customFormat="1" ht="21.75" customHeight="1" x14ac:dyDescent="0.2">
      <c r="A137" s="22" t="s">
        <v>676</v>
      </c>
      <c r="B137" s="23"/>
      <c r="C137" s="24">
        <v>0.79900000000000004</v>
      </c>
      <c r="D137" s="25">
        <f>D106-D136</f>
        <v>855</v>
      </c>
      <c r="E137" s="23"/>
      <c r="F137" s="24">
        <v>0.79900000000000004</v>
      </c>
      <c r="G137" s="23"/>
    </row>
    <row r="138" spans="1:7" s="27" customFormat="1" ht="21.75" customHeight="1" x14ac:dyDescent="0.2">
      <c r="A138" s="22"/>
      <c r="B138" s="23"/>
      <c r="C138" s="23"/>
      <c r="D138" s="13"/>
      <c r="E138" s="26"/>
      <c r="F138" s="26"/>
      <c r="G138" s="23"/>
    </row>
    <row r="139" spans="1:7" s="27" customFormat="1" ht="21.75" customHeight="1" x14ac:dyDescent="0.2">
      <c r="A139" s="22" t="s">
        <v>677</v>
      </c>
      <c r="B139" s="23"/>
      <c r="C139" s="23">
        <f>375*10</f>
        <v>3750</v>
      </c>
      <c r="D139" s="13">
        <f>C139*20%</f>
        <v>750</v>
      </c>
      <c r="E139" s="23"/>
      <c r="F139" s="26"/>
      <c r="G139" s="23"/>
    </row>
    <row r="140" spans="1:7" s="27" customFormat="1" ht="21.75" customHeight="1" x14ac:dyDescent="0.2">
      <c r="A140" s="22" t="s">
        <v>678</v>
      </c>
      <c r="B140" s="23"/>
      <c r="C140" s="23">
        <f>20*30</f>
        <v>600</v>
      </c>
      <c r="D140" s="23">
        <f>20*30</f>
        <v>600</v>
      </c>
      <c r="E140" s="23"/>
      <c r="F140" s="26"/>
      <c r="G140" s="23"/>
    </row>
    <row r="141" spans="1:7" s="27" customFormat="1" ht="21.75" customHeight="1" x14ac:dyDescent="0.2">
      <c r="A141" s="22" t="s">
        <v>679</v>
      </c>
      <c r="B141" s="23"/>
      <c r="C141" s="23">
        <f>5*70</f>
        <v>350</v>
      </c>
      <c r="D141" s="23">
        <f>5*70</f>
        <v>350</v>
      </c>
      <c r="E141" s="23"/>
      <c r="F141" s="26"/>
      <c r="G141" s="23"/>
    </row>
    <row r="142" spans="1:7" s="27" customFormat="1" ht="21.75" customHeight="1" x14ac:dyDescent="0.2">
      <c r="A142" s="22" t="s">
        <v>680</v>
      </c>
      <c r="B142" s="23"/>
      <c r="C142" s="23">
        <v>200</v>
      </c>
      <c r="D142" s="23">
        <v>200</v>
      </c>
      <c r="E142" s="23"/>
      <c r="F142" s="26"/>
      <c r="G142" s="23"/>
    </row>
    <row r="143" spans="1:7" s="27" customFormat="1" ht="21.75" customHeight="1" x14ac:dyDescent="0.2">
      <c r="A143" s="22" t="s">
        <v>681</v>
      </c>
      <c r="B143" s="23"/>
      <c r="C143" s="23">
        <f>SUM(C139:C142)</f>
        <v>4900</v>
      </c>
      <c r="D143" s="23">
        <f>SUM(D139:D142)</f>
        <v>1900</v>
      </c>
      <c r="E143" s="23"/>
      <c r="F143" s="26"/>
      <c r="G143" s="23"/>
    </row>
    <row r="144" spans="1:7" s="27" customFormat="1" ht="21.75" customHeight="1" x14ac:dyDescent="0.2">
      <c r="A144" s="22"/>
      <c r="B144" s="23"/>
      <c r="C144" s="23"/>
      <c r="D144" s="13"/>
      <c r="E144" s="23"/>
      <c r="F144" s="26"/>
      <c r="G144" s="23"/>
    </row>
    <row r="145" spans="1:7" s="27" customFormat="1" ht="21.75" customHeight="1" x14ac:dyDescent="0.2">
      <c r="A145" s="22" t="s">
        <v>682</v>
      </c>
      <c r="B145" s="23"/>
      <c r="C145" s="23">
        <f>15*375</f>
        <v>5625</v>
      </c>
      <c r="D145" s="23">
        <f>15*375</f>
        <v>5625</v>
      </c>
      <c r="E145" s="23"/>
      <c r="F145" s="26"/>
      <c r="G145" s="23"/>
    </row>
    <row r="146" spans="1:7" s="27" customFormat="1" ht="21.75" customHeight="1" x14ac:dyDescent="0.2">
      <c r="A146" s="22" t="s">
        <v>678</v>
      </c>
      <c r="B146" s="23"/>
      <c r="C146" s="23">
        <f>20*30</f>
        <v>600</v>
      </c>
      <c r="D146" s="23">
        <f>20*30</f>
        <v>600</v>
      </c>
      <c r="E146" s="23"/>
      <c r="F146" s="26"/>
      <c r="G146" s="23"/>
    </row>
    <row r="147" spans="1:7" s="27" customFormat="1" ht="21.75" customHeight="1" x14ac:dyDescent="0.2">
      <c r="A147" s="22" t="s">
        <v>679</v>
      </c>
      <c r="B147" s="23"/>
      <c r="C147" s="23">
        <f>5*70</f>
        <v>350</v>
      </c>
      <c r="D147" s="23">
        <f>5*70</f>
        <v>350</v>
      </c>
      <c r="E147" s="23"/>
      <c r="F147" s="26"/>
      <c r="G147" s="23"/>
    </row>
    <row r="148" spans="1:7" s="27" customFormat="1" ht="21.75" customHeight="1" x14ac:dyDescent="0.2">
      <c r="A148" s="22" t="s">
        <v>680</v>
      </c>
      <c r="B148" s="23"/>
      <c r="C148" s="23">
        <v>200</v>
      </c>
      <c r="D148" s="23">
        <v>200</v>
      </c>
      <c r="E148" s="23"/>
      <c r="F148" s="26"/>
      <c r="G148" s="23"/>
    </row>
    <row r="149" spans="1:7" ht="15.75" customHeight="1" x14ac:dyDescent="0.2">
      <c r="A149" s="22" t="s">
        <v>683</v>
      </c>
      <c r="B149" s="23"/>
      <c r="C149" s="23">
        <f>SUM(C145:C148)</f>
        <v>6775</v>
      </c>
      <c r="D149" s="23">
        <f>SUM(D145:D148)</f>
        <v>6775</v>
      </c>
    </row>
    <row r="150" spans="1:7" s="34" customFormat="1" ht="15.75" customHeight="1" x14ac:dyDescent="0.15">
      <c r="B150" s="35"/>
      <c r="C150" s="35"/>
      <c r="D150" s="36"/>
      <c r="E150" s="35"/>
      <c r="F150" s="37"/>
      <c r="G150" s="35"/>
    </row>
    <row r="151" spans="1:7" customFormat="1" ht="12.75" x14ac:dyDescent="0.2"/>
    <row r="152" spans="1:7" customFormat="1" ht="12.75" x14ac:dyDescent="0.2"/>
    <row r="153" spans="1:7" customFormat="1" ht="12.75" x14ac:dyDescent="0.2"/>
    <row r="154" spans="1:7" customFormat="1" ht="12.75" x14ac:dyDescent="0.2"/>
    <row r="155" spans="1:7" customFormat="1" ht="12.75" x14ac:dyDescent="0.2"/>
    <row r="156" spans="1:7" customFormat="1" ht="12.75" x14ac:dyDescent="0.2"/>
    <row r="157" spans="1:7" customFormat="1" ht="12.75" x14ac:dyDescent="0.2"/>
    <row r="158" spans="1:7" customFormat="1" ht="12.75" x14ac:dyDescent="0.2"/>
    <row r="159" spans="1:7" customFormat="1" ht="12.75" x14ac:dyDescent="0.2"/>
    <row r="160" spans="1:7"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2" x14ac:dyDescent="0.2"/>
  <cols>
    <col min="1" max="1" width="35.85546875" style="1" customWidth="1"/>
    <col min="2" max="2" width="10.140625" style="2" customWidth="1"/>
    <col min="3" max="3" width="9.140625" style="2"/>
    <col min="4" max="5" width="9.140625" style="3"/>
    <col min="6" max="6" width="14.5703125" style="4" customWidth="1"/>
    <col min="7" max="7" width="9.140625" style="4"/>
    <col min="8" max="16384" width="9.140625" style="1"/>
  </cols>
  <sheetData>
    <row r="1" spans="1:7" s="5" customFormat="1" ht="24" x14ac:dyDescent="0.2">
      <c r="A1" s="5" t="s">
        <v>684</v>
      </c>
      <c r="B1" s="6" t="s">
        <v>685</v>
      </c>
      <c r="C1" s="6" t="s">
        <v>686</v>
      </c>
      <c r="D1" s="7" t="s">
        <v>687</v>
      </c>
      <c r="E1" s="7" t="s">
        <v>688</v>
      </c>
      <c r="F1" s="8" t="s">
        <v>689</v>
      </c>
      <c r="G1" s="8" t="s">
        <v>690</v>
      </c>
    </row>
    <row r="2" spans="1:7" x14ac:dyDescent="0.2">
      <c r="A2" s="1" t="s">
        <v>691</v>
      </c>
      <c r="B2" s="2">
        <v>1</v>
      </c>
      <c r="C2" s="2" t="s">
        <v>692</v>
      </c>
      <c r="D2" s="3" t="s">
        <v>693</v>
      </c>
      <c r="E2" s="3" t="s">
        <v>694</v>
      </c>
      <c r="F2" s="4" t="s">
        <v>695</v>
      </c>
      <c r="G2" s="4" t="s">
        <v>696</v>
      </c>
    </row>
    <row r="3" spans="1:7" x14ac:dyDescent="0.2">
      <c r="A3" s="1" t="s">
        <v>697</v>
      </c>
      <c r="B3" s="2">
        <f>B2+1</f>
        <v>2</v>
      </c>
      <c r="C3" s="2" t="s">
        <v>692</v>
      </c>
      <c r="D3" s="3" t="s">
        <v>698</v>
      </c>
      <c r="E3" s="3" t="s">
        <v>699</v>
      </c>
      <c r="F3" s="4" t="s">
        <v>700</v>
      </c>
      <c r="G3" s="4" t="s">
        <v>696</v>
      </c>
    </row>
    <row r="4" spans="1:7" x14ac:dyDescent="0.2">
      <c r="A4" s="1" t="s">
        <v>701</v>
      </c>
      <c r="B4" s="2">
        <f t="shared" ref="B4:B68" si="0">B3+1</f>
        <v>3</v>
      </c>
      <c r="C4" s="2" t="s">
        <v>692</v>
      </c>
      <c r="D4" s="3" t="s">
        <v>698</v>
      </c>
      <c r="E4" s="3" t="s">
        <v>702</v>
      </c>
      <c r="F4" s="4" t="s">
        <v>703</v>
      </c>
      <c r="G4" s="4" t="s">
        <v>696</v>
      </c>
    </row>
    <row r="5" spans="1:7" x14ac:dyDescent="0.2">
      <c r="A5" s="1" t="s">
        <v>704</v>
      </c>
      <c r="B5" s="2">
        <f t="shared" si="0"/>
        <v>4</v>
      </c>
      <c r="C5" s="2" t="s">
        <v>692</v>
      </c>
      <c r="D5" s="3" t="s">
        <v>698</v>
      </c>
      <c r="E5" s="3" t="s">
        <v>699</v>
      </c>
      <c r="F5" s="4" t="s">
        <v>705</v>
      </c>
      <c r="G5" s="4" t="s">
        <v>696</v>
      </c>
    </row>
    <row r="6" spans="1:7" x14ac:dyDescent="0.2">
      <c r="A6" s="1" t="s">
        <v>706</v>
      </c>
      <c r="B6" s="2">
        <f t="shared" si="0"/>
        <v>5</v>
      </c>
      <c r="C6" s="2" t="s">
        <v>692</v>
      </c>
      <c r="D6" s="3" t="s">
        <v>693</v>
      </c>
      <c r="E6" s="3" t="s">
        <v>702</v>
      </c>
      <c r="F6" s="4" t="s">
        <v>707</v>
      </c>
      <c r="G6" s="4" t="s">
        <v>696</v>
      </c>
    </row>
    <row r="7" spans="1:7" x14ac:dyDescent="0.2">
      <c r="A7" s="1" t="s">
        <v>708</v>
      </c>
      <c r="B7" s="2">
        <f t="shared" si="0"/>
        <v>6</v>
      </c>
      <c r="C7" s="2" t="s">
        <v>692</v>
      </c>
      <c r="D7" s="3" t="s">
        <v>698</v>
      </c>
      <c r="E7" s="3" t="s">
        <v>702</v>
      </c>
      <c r="F7" s="4" t="s">
        <v>709</v>
      </c>
      <c r="G7" s="4" t="s">
        <v>696</v>
      </c>
    </row>
    <row r="8" spans="1:7" x14ac:dyDescent="0.2">
      <c r="A8" s="1" t="s">
        <v>710</v>
      </c>
      <c r="B8" s="2">
        <f t="shared" si="0"/>
        <v>7</v>
      </c>
      <c r="C8" s="2" t="s">
        <v>692</v>
      </c>
      <c r="D8" s="3" t="s">
        <v>698</v>
      </c>
      <c r="E8" s="3" t="s">
        <v>699</v>
      </c>
      <c r="F8" s="4" t="s">
        <v>711</v>
      </c>
      <c r="G8" s="4" t="s">
        <v>696</v>
      </c>
    </row>
    <row r="9" spans="1:7" x14ac:dyDescent="0.2">
      <c r="A9" s="1" t="s">
        <v>712</v>
      </c>
      <c r="B9" s="2">
        <f t="shared" si="0"/>
        <v>8</v>
      </c>
      <c r="C9" s="2" t="s">
        <v>692</v>
      </c>
      <c r="D9" s="3" t="s">
        <v>693</v>
      </c>
      <c r="E9" s="3" t="s">
        <v>694</v>
      </c>
      <c r="F9" s="4" t="s">
        <v>713</v>
      </c>
      <c r="G9" s="4" t="s">
        <v>696</v>
      </c>
    </row>
    <row r="10" spans="1:7" x14ac:dyDescent="0.2">
      <c r="A10" s="1" t="s">
        <v>714</v>
      </c>
      <c r="B10" s="2">
        <f t="shared" si="0"/>
        <v>9</v>
      </c>
      <c r="C10" s="2" t="s">
        <v>692</v>
      </c>
      <c r="D10" s="3" t="s">
        <v>693</v>
      </c>
      <c r="E10" s="3" t="s">
        <v>694</v>
      </c>
      <c r="F10" s="4" t="s">
        <v>715</v>
      </c>
      <c r="G10" s="4" t="s">
        <v>696</v>
      </c>
    </row>
    <row r="11" spans="1:7" x14ac:dyDescent="0.2">
      <c r="A11" s="1" t="s">
        <v>716</v>
      </c>
      <c r="B11" s="2">
        <f t="shared" si="0"/>
        <v>10</v>
      </c>
      <c r="C11" s="2" t="s">
        <v>692</v>
      </c>
      <c r="D11" s="3" t="s">
        <v>693</v>
      </c>
      <c r="E11" s="3" t="s">
        <v>699</v>
      </c>
      <c r="F11" s="4" t="s">
        <v>717</v>
      </c>
      <c r="G11" s="4" t="s">
        <v>696</v>
      </c>
    </row>
    <row r="12" spans="1:7" x14ac:dyDescent="0.2">
      <c r="A12" s="1" t="s">
        <v>718</v>
      </c>
      <c r="B12" s="2">
        <f t="shared" si="0"/>
        <v>11</v>
      </c>
      <c r="C12" s="2" t="s">
        <v>692</v>
      </c>
      <c r="D12" s="3" t="s">
        <v>693</v>
      </c>
      <c r="E12" s="3" t="s">
        <v>694</v>
      </c>
      <c r="F12" s="4" t="s">
        <v>719</v>
      </c>
      <c r="G12" s="4" t="s">
        <v>696</v>
      </c>
    </row>
    <row r="13" spans="1:7" x14ac:dyDescent="0.2">
      <c r="A13" s="1" t="s">
        <v>720</v>
      </c>
      <c r="B13" s="2">
        <f t="shared" si="0"/>
        <v>12</v>
      </c>
      <c r="C13" s="2" t="s">
        <v>692</v>
      </c>
      <c r="D13" s="3" t="s">
        <v>693</v>
      </c>
      <c r="E13" s="3" t="s">
        <v>699</v>
      </c>
      <c r="F13" s="4" t="s">
        <v>721</v>
      </c>
      <c r="G13" s="4" t="s">
        <v>696</v>
      </c>
    </row>
    <row r="14" spans="1:7" x14ac:dyDescent="0.2">
      <c r="A14" s="1" t="s">
        <v>722</v>
      </c>
      <c r="B14" s="2">
        <f t="shared" si="0"/>
        <v>13</v>
      </c>
      <c r="C14" s="2" t="s">
        <v>692</v>
      </c>
      <c r="D14" s="3" t="s">
        <v>693</v>
      </c>
      <c r="E14" s="3" t="s">
        <v>702</v>
      </c>
      <c r="F14" s="4" t="s">
        <v>723</v>
      </c>
      <c r="G14" s="4" t="s">
        <v>696</v>
      </c>
    </row>
    <row r="15" spans="1:7" x14ac:dyDescent="0.2">
      <c r="A15" s="1" t="s">
        <v>724</v>
      </c>
      <c r="B15" s="2">
        <f t="shared" si="0"/>
        <v>14</v>
      </c>
      <c r="C15" s="2" t="s">
        <v>692</v>
      </c>
      <c r="D15" s="3" t="s">
        <v>693</v>
      </c>
      <c r="E15" s="3" t="s">
        <v>725</v>
      </c>
      <c r="F15" s="4" t="s">
        <v>726</v>
      </c>
      <c r="G15" s="4" t="s">
        <v>696</v>
      </c>
    </row>
    <row r="16" spans="1:7" x14ac:dyDescent="0.2">
      <c r="A16" s="1" t="s">
        <v>727</v>
      </c>
      <c r="B16" s="2">
        <f t="shared" si="0"/>
        <v>15</v>
      </c>
      <c r="C16" s="2" t="s">
        <v>692</v>
      </c>
      <c r="D16" s="3" t="s">
        <v>693</v>
      </c>
      <c r="E16" s="3" t="s">
        <v>702</v>
      </c>
      <c r="F16" s="4" t="s">
        <v>728</v>
      </c>
      <c r="G16" s="4" t="s">
        <v>696</v>
      </c>
    </row>
    <row r="17" spans="1:7" x14ac:dyDescent="0.2">
      <c r="A17" s="1" t="s">
        <v>729</v>
      </c>
      <c r="B17" s="2">
        <f t="shared" si="0"/>
        <v>16</v>
      </c>
      <c r="C17" s="2" t="s">
        <v>692</v>
      </c>
      <c r="D17" s="3" t="s">
        <v>693</v>
      </c>
      <c r="E17" s="3" t="s">
        <v>702</v>
      </c>
      <c r="F17" s="4" t="s">
        <v>730</v>
      </c>
      <c r="G17" s="4" t="s">
        <v>696</v>
      </c>
    </row>
    <row r="18" spans="1:7" x14ac:dyDescent="0.2">
      <c r="A18" s="1" t="s">
        <v>731</v>
      </c>
      <c r="B18" s="2">
        <f t="shared" si="0"/>
        <v>17</v>
      </c>
      <c r="C18" s="2" t="s">
        <v>692</v>
      </c>
      <c r="D18" s="3" t="s">
        <v>693</v>
      </c>
      <c r="E18" s="3" t="s">
        <v>702</v>
      </c>
      <c r="F18" s="4" t="s">
        <v>732</v>
      </c>
      <c r="G18" s="4" t="s">
        <v>696</v>
      </c>
    </row>
    <row r="19" spans="1:7" x14ac:dyDescent="0.2">
      <c r="A19" s="1" t="s">
        <v>733</v>
      </c>
      <c r="B19" s="2">
        <f t="shared" si="0"/>
        <v>18</v>
      </c>
      <c r="C19" s="2" t="s">
        <v>692</v>
      </c>
      <c r="D19" s="3" t="s">
        <v>693</v>
      </c>
      <c r="E19" s="3" t="s">
        <v>694</v>
      </c>
      <c r="F19" s="4" t="s">
        <v>719</v>
      </c>
      <c r="G19" s="4" t="s">
        <v>696</v>
      </c>
    </row>
    <row r="20" spans="1:7" x14ac:dyDescent="0.2">
      <c r="A20" s="1" t="s">
        <v>734</v>
      </c>
      <c r="B20" s="2">
        <f t="shared" si="0"/>
        <v>19</v>
      </c>
      <c r="C20" s="2" t="s">
        <v>692</v>
      </c>
      <c r="D20" s="3" t="s">
        <v>735</v>
      </c>
      <c r="E20" s="3" t="s">
        <v>702</v>
      </c>
      <c r="F20" s="4" t="s">
        <v>736</v>
      </c>
      <c r="G20" s="4" t="s">
        <v>696</v>
      </c>
    </row>
    <row r="21" spans="1:7" x14ac:dyDescent="0.2">
      <c r="A21" s="1" t="s">
        <v>737</v>
      </c>
      <c r="B21" s="2">
        <f t="shared" si="0"/>
        <v>20</v>
      </c>
      <c r="C21" s="2" t="s">
        <v>692</v>
      </c>
      <c r="D21" s="3" t="s">
        <v>698</v>
      </c>
      <c r="E21" s="3" t="s">
        <v>694</v>
      </c>
      <c r="F21" s="4" t="s">
        <v>719</v>
      </c>
      <c r="G21" s="4" t="s">
        <v>696</v>
      </c>
    </row>
    <row r="22" spans="1:7" x14ac:dyDescent="0.2">
      <c r="A22" s="1" t="s">
        <v>738</v>
      </c>
      <c r="B22" s="2">
        <f t="shared" si="0"/>
        <v>21</v>
      </c>
      <c r="C22" s="2" t="s">
        <v>692</v>
      </c>
      <c r="D22" s="3" t="s">
        <v>698</v>
      </c>
      <c r="E22" s="3" t="s">
        <v>725</v>
      </c>
      <c r="F22" s="4" t="s">
        <v>739</v>
      </c>
      <c r="G22" s="4" t="s">
        <v>696</v>
      </c>
    </row>
    <row r="23" spans="1:7" x14ac:dyDescent="0.2">
      <c r="A23" s="1" t="s">
        <v>740</v>
      </c>
      <c r="B23" s="2">
        <f t="shared" si="0"/>
        <v>22</v>
      </c>
      <c r="C23" s="2" t="s">
        <v>692</v>
      </c>
      <c r="D23" s="3" t="s">
        <v>698</v>
      </c>
      <c r="E23" s="3" t="s">
        <v>699</v>
      </c>
      <c r="F23" s="4" t="s">
        <v>741</v>
      </c>
      <c r="G23" s="4" t="s">
        <v>696</v>
      </c>
    </row>
    <row r="24" spans="1:7" x14ac:dyDescent="0.2">
      <c r="A24" s="1" t="s">
        <v>742</v>
      </c>
      <c r="B24" s="2">
        <f t="shared" si="0"/>
        <v>23</v>
      </c>
      <c r="C24" s="2" t="s">
        <v>692</v>
      </c>
      <c r="D24" s="3" t="s">
        <v>693</v>
      </c>
      <c r="E24" s="3" t="s">
        <v>694</v>
      </c>
      <c r="F24" s="4" t="s">
        <v>713</v>
      </c>
      <c r="G24" s="4" t="s">
        <v>696</v>
      </c>
    </row>
    <row r="25" spans="1:7" x14ac:dyDescent="0.2">
      <c r="A25" s="1" t="s">
        <v>743</v>
      </c>
      <c r="B25" s="2">
        <f t="shared" si="0"/>
        <v>24</v>
      </c>
      <c r="C25" s="2" t="s">
        <v>692</v>
      </c>
      <c r="D25" s="3" t="s">
        <v>693</v>
      </c>
      <c r="E25" s="3" t="s">
        <v>725</v>
      </c>
      <c r="F25" s="4" t="s">
        <v>744</v>
      </c>
      <c r="G25" s="4" t="s">
        <v>696</v>
      </c>
    </row>
    <row r="26" spans="1:7" x14ac:dyDescent="0.2">
      <c r="A26" s="1" t="s">
        <v>745</v>
      </c>
      <c r="B26" s="2">
        <f t="shared" si="0"/>
        <v>25</v>
      </c>
      <c r="C26" s="2" t="s">
        <v>692</v>
      </c>
      <c r="D26" s="3" t="s">
        <v>693</v>
      </c>
      <c r="E26" s="3" t="s">
        <v>694</v>
      </c>
      <c r="F26" s="4" t="s">
        <v>746</v>
      </c>
      <c r="G26" s="4" t="s">
        <v>696</v>
      </c>
    </row>
    <row r="27" spans="1:7" x14ac:dyDescent="0.2">
      <c r="A27" s="1" t="s">
        <v>747</v>
      </c>
      <c r="B27" s="2">
        <f t="shared" si="0"/>
        <v>26</v>
      </c>
      <c r="C27" s="2" t="s">
        <v>692</v>
      </c>
      <c r="D27" s="3" t="s">
        <v>735</v>
      </c>
      <c r="E27" s="3" t="s">
        <v>725</v>
      </c>
      <c r="F27" s="4" t="s">
        <v>739</v>
      </c>
      <c r="G27" s="4" t="s">
        <v>696</v>
      </c>
    </row>
    <row r="28" spans="1:7" x14ac:dyDescent="0.2">
      <c r="A28" s="1" t="s">
        <v>748</v>
      </c>
      <c r="B28" s="2">
        <f t="shared" si="0"/>
        <v>27</v>
      </c>
      <c r="C28" s="2" t="s">
        <v>749</v>
      </c>
      <c r="D28" s="3" t="s">
        <v>698</v>
      </c>
      <c r="E28" s="3" t="s">
        <v>750</v>
      </c>
      <c r="F28" s="4" t="s">
        <v>751</v>
      </c>
      <c r="G28" s="4" t="s">
        <v>752</v>
      </c>
    </row>
    <row r="29" spans="1:7" x14ac:dyDescent="0.2">
      <c r="A29" s="1" t="s">
        <v>753</v>
      </c>
      <c r="B29" s="2">
        <f t="shared" si="0"/>
        <v>28</v>
      </c>
      <c r="C29" s="2" t="s">
        <v>749</v>
      </c>
      <c r="D29" s="3" t="s">
        <v>693</v>
      </c>
      <c r="E29" s="3" t="s">
        <v>754</v>
      </c>
      <c r="F29" s="4" t="s">
        <v>755</v>
      </c>
      <c r="G29" s="4" t="s">
        <v>756</v>
      </c>
    </row>
    <row r="30" spans="1:7" x14ac:dyDescent="0.2">
      <c r="A30" s="1" t="s">
        <v>757</v>
      </c>
      <c r="B30" s="2">
        <f t="shared" si="0"/>
        <v>29</v>
      </c>
      <c r="C30" s="2" t="s">
        <v>749</v>
      </c>
      <c r="D30" s="3" t="s">
        <v>698</v>
      </c>
      <c r="E30" s="3" t="s">
        <v>758</v>
      </c>
      <c r="F30" s="4" t="s">
        <v>759</v>
      </c>
      <c r="G30" s="4" t="s">
        <v>760</v>
      </c>
    </row>
    <row r="31" spans="1:7" x14ac:dyDescent="0.2">
      <c r="A31" s="1" t="s">
        <v>691</v>
      </c>
      <c r="B31" s="2">
        <f t="shared" si="0"/>
        <v>30</v>
      </c>
      <c r="C31" s="2" t="s">
        <v>749</v>
      </c>
      <c r="D31" s="3" t="s">
        <v>693</v>
      </c>
      <c r="E31" s="3" t="s">
        <v>761</v>
      </c>
      <c r="F31" s="4" t="s">
        <v>762</v>
      </c>
      <c r="G31" s="4" t="s">
        <v>763</v>
      </c>
    </row>
    <row r="32" spans="1:7" x14ac:dyDescent="0.2">
      <c r="A32" s="1" t="s">
        <v>764</v>
      </c>
      <c r="B32" s="2">
        <f t="shared" si="0"/>
        <v>31</v>
      </c>
      <c r="C32" s="2" t="s">
        <v>749</v>
      </c>
      <c r="D32" s="3" t="s">
        <v>698</v>
      </c>
      <c r="E32" s="3" t="s">
        <v>761</v>
      </c>
      <c r="F32" s="4" t="s">
        <v>765</v>
      </c>
      <c r="G32" s="4" t="s">
        <v>766</v>
      </c>
    </row>
    <row r="33" spans="1:7" x14ac:dyDescent="0.2">
      <c r="A33" s="1" t="s">
        <v>697</v>
      </c>
      <c r="B33" s="2">
        <f t="shared" si="0"/>
        <v>32</v>
      </c>
      <c r="C33" s="2" t="s">
        <v>749</v>
      </c>
      <c r="D33" s="3" t="s">
        <v>698</v>
      </c>
      <c r="E33" s="3" t="s">
        <v>761</v>
      </c>
      <c r="F33" s="4" t="s">
        <v>767</v>
      </c>
      <c r="G33" s="4" t="s">
        <v>768</v>
      </c>
    </row>
    <row r="34" spans="1:7" x14ac:dyDescent="0.2">
      <c r="A34" s="1" t="s">
        <v>769</v>
      </c>
      <c r="B34" s="2">
        <f t="shared" si="0"/>
        <v>33</v>
      </c>
      <c r="C34" s="2" t="s">
        <v>749</v>
      </c>
      <c r="D34" s="3" t="s">
        <v>693</v>
      </c>
      <c r="E34" s="3" t="s">
        <v>761</v>
      </c>
      <c r="F34" s="4" t="s">
        <v>770</v>
      </c>
      <c r="G34" s="4" t="s">
        <v>771</v>
      </c>
    </row>
    <row r="35" spans="1:7" x14ac:dyDescent="0.2">
      <c r="A35" s="1" t="s">
        <v>772</v>
      </c>
      <c r="B35" s="2">
        <f t="shared" si="0"/>
        <v>34</v>
      </c>
      <c r="C35" s="2" t="s">
        <v>749</v>
      </c>
      <c r="D35" s="3" t="s">
        <v>693</v>
      </c>
      <c r="E35" s="3" t="s">
        <v>750</v>
      </c>
      <c r="F35" s="4" t="s">
        <v>773</v>
      </c>
      <c r="G35" s="4" t="s">
        <v>774</v>
      </c>
    </row>
    <row r="36" spans="1:7" x14ac:dyDescent="0.2">
      <c r="A36" s="1" t="s">
        <v>775</v>
      </c>
      <c r="B36" s="2">
        <f t="shared" si="0"/>
        <v>35</v>
      </c>
      <c r="C36" s="2" t="s">
        <v>749</v>
      </c>
      <c r="D36" s="3" t="s">
        <v>693</v>
      </c>
      <c r="E36" s="3" t="s">
        <v>754</v>
      </c>
      <c r="F36" s="4" t="s">
        <v>776</v>
      </c>
      <c r="G36" s="4" t="s">
        <v>777</v>
      </c>
    </row>
    <row r="37" spans="1:7" x14ac:dyDescent="0.2">
      <c r="A37" s="1" t="s">
        <v>778</v>
      </c>
      <c r="B37" s="2">
        <f t="shared" si="0"/>
        <v>36</v>
      </c>
      <c r="C37" s="2" t="s">
        <v>749</v>
      </c>
      <c r="D37" s="3" t="s">
        <v>698</v>
      </c>
      <c r="E37" s="3" t="s">
        <v>754</v>
      </c>
      <c r="F37" s="4" t="s">
        <v>779</v>
      </c>
      <c r="G37" s="4" t="s">
        <v>780</v>
      </c>
    </row>
    <row r="38" spans="1:7" x14ac:dyDescent="0.2">
      <c r="A38" s="1" t="s">
        <v>781</v>
      </c>
      <c r="B38" s="2">
        <f t="shared" si="0"/>
        <v>37</v>
      </c>
      <c r="C38" s="2" t="s">
        <v>749</v>
      </c>
      <c r="D38" s="3" t="s">
        <v>698</v>
      </c>
      <c r="E38" s="3" t="s">
        <v>754</v>
      </c>
      <c r="F38" s="4" t="s">
        <v>782</v>
      </c>
      <c r="G38" s="4" t="s">
        <v>783</v>
      </c>
    </row>
    <row r="39" spans="1:7" x14ac:dyDescent="0.2">
      <c r="A39" s="1" t="s">
        <v>784</v>
      </c>
      <c r="B39" s="2">
        <f t="shared" si="0"/>
        <v>38</v>
      </c>
      <c r="C39" s="2" t="s">
        <v>749</v>
      </c>
      <c r="D39" s="3" t="s">
        <v>693</v>
      </c>
      <c r="E39" s="3" t="s">
        <v>761</v>
      </c>
      <c r="F39" s="4" t="s">
        <v>785</v>
      </c>
      <c r="G39" s="4" t="s">
        <v>786</v>
      </c>
    </row>
    <row r="40" spans="1:7" x14ac:dyDescent="0.2">
      <c r="A40" s="1" t="s">
        <v>787</v>
      </c>
      <c r="B40" s="2">
        <f t="shared" si="0"/>
        <v>39</v>
      </c>
      <c r="C40" s="2" t="s">
        <v>749</v>
      </c>
      <c r="D40" s="3" t="s">
        <v>698</v>
      </c>
      <c r="E40" s="3" t="s">
        <v>761</v>
      </c>
      <c r="F40" s="4" t="s">
        <v>788</v>
      </c>
      <c r="G40" s="4" t="s">
        <v>789</v>
      </c>
    </row>
    <row r="41" spans="1:7" x14ac:dyDescent="0.2">
      <c r="A41" s="1" t="s">
        <v>790</v>
      </c>
      <c r="B41" s="2">
        <f t="shared" si="0"/>
        <v>40</v>
      </c>
      <c r="C41" s="2" t="s">
        <v>749</v>
      </c>
      <c r="D41" s="3" t="s">
        <v>693</v>
      </c>
      <c r="E41" s="3" t="s">
        <v>761</v>
      </c>
      <c r="F41" s="4" t="s">
        <v>791</v>
      </c>
      <c r="G41" s="4" t="s">
        <v>792</v>
      </c>
    </row>
    <row r="42" spans="1:7" x14ac:dyDescent="0.2">
      <c r="A42" s="1" t="s">
        <v>793</v>
      </c>
      <c r="B42" s="2">
        <f t="shared" si="0"/>
        <v>41</v>
      </c>
      <c r="C42" s="2" t="s">
        <v>749</v>
      </c>
      <c r="D42" s="3" t="s">
        <v>794</v>
      </c>
      <c r="E42" s="3" t="s">
        <v>795</v>
      </c>
      <c r="F42" s="4" t="s">
        <v>796</v>
      </c>
      <c r="G42" s="4" t="s">
        <v>797</v>
      </c>
    </row>
    <row r="43" spans="1:7" x14ac:dyDescent="0.2">
      <c r="A43" s="1" t="s">
        <v>798</v>
      </c>
      <c r="B43" s="2">
        <f t="shared" si="0"/>
        <v>42</v>
      </c>
      <c r="C43" s="2" t="s">
        <v>749</v>
      </c>
      <c r="D43" s="3" t="s">
        <v>693</v>
      </c>
      <c r="E43" s="3" t="s">
        <v>754</v>
      </c>
      <c r="F43" s="4" t="s">
        <v>799</v>
      </c>
      <c r="G43" s="4" t="s">
        <v>800</v>
      </c>
    </row>
    <row r="44" spans="1:7" x14ac:dyDescent="0.2">
      <c r="A44" s="1" t="s">
        <v>801</v>
      </c>
      <c r="B44" s="2">
        <f t="shared" si="0"/>
        <v>43</v>
      </c>
      <c r="C44" s="2" t="s">
        <v>749</v>
      </c>
      <c r="D44" s="3" t="s">
        <v>693</v>
      </c>
      <c r="E44" s="3" t="s">
        <v>754</v>
      </c>
      <c r="F44" s="4" t="s">
        <v>802</v>
      </c>
      <c r="G44" s="4" t="s">
        <v>803</v>
      </c>
    </row>
    <row r="45" spans="1:7" x14ac:dyDescent="0.2">
      <c r="A45" s="1" t="s">
        <v>804</v>
      </c>
      <c r="B45" s="2">
        <f t="shared" si="0"/>
        <v>44</v>
      </c>
      <c r="C45" s="2" t="s">
        <v>749</v>
      </c>
      <c r="D45" s="3" t="s">
        <v>794</v>
      </c>
      <c r="E45" s="3" t="s">
        <v>754</v>
      </c>
      <c r="F45" s="4" t="s">
        <v>805</v>
      </c>
      <c r="G45" s="4" t="s">
        <v>806</v>
      </c>
    </row>
    <row r="46" spans="1:7" x14ac:dyDescent="0.2">
      <c r="A46" s="1" t="s">
        <v>807</v>
      </c>
      <c r="B46" s="2">
        <f t="shared" si="0"/>
        <v>45</v>
      </c>
      <c r="C46" s="2" t="s">
        <v>749</v>
      </c>
      <c r="D46" s="3" t="s">
        <v>693</v>
      </c>
      <c r="E46" s="3" t="s">
        <v>761</v>
      </c>
      <c r="F46" s="4" t="s">
        <v>765</v>
      </c>
      <c r="G46" s="4" t="s">
        <v>806</v>
      </c>
    </row>
    <row r="47" spans="1:7" x14ac:dyDescent="0.2">
      <c r="A47" s="1" t="s">
        <v>714</v>
      </c>
      <c r="B47" s="2">
        <f t="shared" si="0"/>
        <v>46</v>
      </c>
      <c r="C47" s="2" t="s">
        <v>749</v>
      </c>
      <c r="D47" s="3" t="s">
        <v>693</v>
      </c>
      <c r="E47" s="3" t="s">
        <v>761</v>
      </c>
      <c r="F47" s="4" t="s">
        <v>808</v>
      </c>
      <c r="G47" s="4" t="s">
        <v>809</v>
      </c>
    </row>
    <row r="48" spans="1:7" x14ac:dyDescent="0.2">
      <c r="A48" s="1" t="s">
        <v>810</v>
      </c>
      <c r="B48" s="2">
        <f t="shared" si="0"/>
        <v>47</v>
      </c>
      <c r="C48" s="2" t="s">
        <v>749</v>
      </c>
      <c r="D48" s="3" t="s">
        <v>693</v>
      </c>
      <c r="E48" s="3" t="s">
        <v>761</v>
      </c>
      <c r="F48" s="4" t="s">
        <v>811</v>
      </c>
      <c r="G48" s="4" t="s">
        <v>789</v>
      </c>
    </row>
    <row r="49" spans="1:7" x14ac:dyDescent="0.2">
      <c r="A49" s="1" t="s">
        <v>812</v>
      </c>
      <c r="B49" s="2">
        <f t="shared" si="0"/>
        <v>48</v>
      </c>
      <c r="C49" s="2" t="s">
        <v>749</v>
      </c>
      <c r="D49" s="3" t="s">
        <v>698</v>
      </c>
      <c r="E49" s="3" t="s">
        <v>754</v>
      </c>
      <c r="F49" s="4" t="s">
        <v>813</v>
      </c>
      <c r="G49" s="4" t="s">
        <v>814</v>
      </c>
    </row>
    <row r="50" spans="1:7" x14ac:dyDescent="0.2">
      <c r="A50" s="1" t="s">
        <v>716</v>
      </c>
      <c r="B50" s="2">
        <f t="shared" si="0"/>
        <v>49</v>
      </c>
      <c r="C50" s="2" t="s">
        <v>749</v>
      </c>
      <c r="D50" s="3" t="s">
        <v>693</v>
      </c>
      <c r="E50" s="3" t="s">
        <v>761</v>
      </c>
      <c r="F50" s="4" t="s">
        <v>815</v>
      </c>
      <c r="G50" s="4" t="s">
        <v>816</v>
      </c>
    </row>
    <row r="51" spans="1:7" x14ac:dyDescent="0.2">
      <c r="A51" s="1" t="s">
        <v>718</v>
      </c>
      <c r="B51" s="2">
        <f t="shared" si="0"/>
        <v>50</v>
      </c>
      <c r="C51" s="2" t="s">
        <v>749</v>
      </c>
      <c r="D51" s="3" t="s">
        <v>693</v>
      </c>
      <c r="E51" s="3" t="s">
        <v>750</v>
      </c>
      <c r="F51" s="4" t="s">
        <v>817</v>
      </c>
      <c r="G51" s="4" t="s">
        <v>696</v>
      </c>
    </row>
    <row r="52" spans="1:7" x14ac:dyDescent="0.2">
      <c r="A52" s="1" t="s">
        <v>818</v>
      </c>
      <c r="B52" s="2">
        <f t="shared" si="0"/>
        <v>51</v>
      </c>
      <c r="C52" s="2" t="s">
        <v>749</v>
      </c>
      <c r="D52" s="3" t="s">
        <v>698</v>
      </c>
      <c r="E52" s="3" t="s">
        <v>750</v>
      </c>
      <c r="F52" s="4" t="s">
        <v>819</v>
      </c>
      <c r="G52" s="4" t="s">
        <v>771</v>
      </c>
    </row>
    <row r="53" spans="1:7" x14ac:dyDescent="0.2">
      <c r="A53" s="1" t="s">
        <v>722</v>
      </c>
      <c r="B53" s="2">
        <f t="shared" si="0"/>
        <v>52</v>
      </c>
      <c r="C53" s="2" t="s">
        <v>749</v>
      </c>
      <c r="D53" s="3" t="s">
        <v>820</v>
      </c>
      <c r="E53" s="3" t="s">
        <v>750</v>
      </c>
      <c r="F53" s="4" t="s">
        <v>821</v>
      </c>
      <c r="G53" s="4" t="s">
        <v>822</v>
      </c>
    </row>
    <row r="54" spans="1:7" x14ac:dyDescent="0.2">
      <c r="A54" s="1" t="s">
        <v>823</v>
      </c>
      <c r="B54" s="2">
        <f t="shared" si="0"/>
        <v>53</v>
      </c>
      <c r="C54" s="2" t="s">
        <v>749</v>
      </c>
      <c r="D54" s="3" t="s">
        <v>698</v>
      </c>
      <c r="E54" s="3" t="s">
        <v>761</v>
      </c>
      <c r="F54" s="4" t="s">
        <v>824</v>
      </c>
      <c r="G54" s="4" t="s">
        <v>797</v>
      </c>
    </row>
    <row r="55" spans="1:7" x14ac:dyDescent="0.2">
      <c r="A55" s="1" t="s">
        <v>825</v>
      </c>
      <c r="B55" s="2">
        <f t="shared" si="0"/>
        <v>54</v>
      </c>
      <c r="C55" s="2" t="s">
        <v>749</v>
      </c>
      <c r="D55" s="3" t="s">
        <v>693</v>
      </c>
      <c r="E55" s="3" t="s">
        <v>761</v>
      </c>
      <c r="F55" s="4" t="s">
        <v>826</v>
      </c>
      <c r="G55" s="4" t="s">
        <v>827</v>
      </c>
    </row>
    <row r="56" spans="1:7" x14ac:dyDescent="0.2">
      <c r="A56" s="1" t="s">
        <v>828</v>
      </c>
      <c r="B56" s="2">
        <f t="shared" si="0"/>
        <v>55</v>
      </c>
      <c r="C56" s="2" t="s">
        <v>749</v>
      </c>
      <c r="D56" s="3" t="s">
        <v>698</v>
      </c>
      <c r="E56" s="3" t="s">
        <v>761</v>
      </c>
      <c r="F56" s="4" t="s">
        <v>765</v>
      </c>
      <c r="G56" s="4" t="s">
        <v>829</v>
      </c>
    </row>
    <row r="57" spans="1:7" x14ac:dyDescent="0.2">
      <c r="A57" s="1" t="s">
        <v>830</v>
      </c>
      <c r="B57" s="2">
        <f t="shared" si="0"/>
        <v>56</v>
      </c>
      <c r="C57" s="2" t="s">
        <v>749</v>
      </c>
      <c r="D57" s="3" t="s">
        <v>693</v>
      </c>
      <c r="E57" s="3" t="s">
        <v>761</v>
      </c>
      <c r="F57" s="4" t="s">
        <v>831</v>
      </c>
      <c r="G57" s="4" t="s">
        <v>832</v>
      </c>
    </row>
    <row r="58" spans="1:7" x14ac:dyDescent="0.2">
      <c r="A58" s="1" t="s">
        <v>833</v>
      </c>
      <c r="B58" s="2">
        <f t="shared" si="0"/>
        <v>57</v>
      </c>
      <c r="C58" s="2" t="s">
        <v>749</v>
      </c>
      <c r="D58" s="3" t="s">
        <v>693</v>
      </c>
      <c r="E58" s="3" t="s">
        <v>750</v>
      </c>
      <c r="F58" s="4" t="s">
        <v>821</v>
      </c>
      <c r="G58" s="4" t="s">
        <v>777</v>
      </c>
    </row>
    <row r="59" spans="1:7" x14ac:dyDescent="0.2">
      <c r="A59" s="1" t="s">
        <v>834</v>
      </c>
      <c r="B59" s="2">
        <f t="shared" si="0"/>
        <v>58</v>
      </c>
      <c r="C59" s="2" t="s">
        <v>749</v>
      </c>
      <c r="D59" s="3" t="s">
        <v>693</v>
      </c>
      <c r="E59" s="3" t="s">
        <v>761</v>
      </c>
      <c r="F59" s="4" t="s">
        <v>835</v>
      </c>
      <c r="G59" s="4" t="s">
        <v>836</v>
      </c>
    </row>
    <row r="60" spans="1:7" x14ac:dyDescent="0.2">
      <c r="A60" s="1" t="s">
        <v>729</v>
      </c>
      <c r="B60" s="2">
        <f t="shared" si="0"/>
        <v>59</v>
      </c>
      <c r="C60" s="2" t="s">
        <v>749</v>
      </c>
      <c r="D60" s="3" t="s">
        <v>693</v>
      </c>
      <c r="E60" s="3" t="s">
        <v>754</v>
      </c>
      <c r="F60" s="4" t="s">
        <v>837</v>
      </c>
      <c r="G60" s="4" t="s">
        <v>838</v>
      </c>
    </row>
    <row r="61" spans="1:7" x14ac:dyDescent="0.2">
      <c r="A61" s="1" t="s">
        <v>839</v>
      </c>
      <c r="B61" s="2">
        <f t="shared" si="0"/>
        <v>60</v>
      </c>
      <c r="C61" s="2" t="s">
        <v>749</v>
      </c>
      <c r="D61" s="3" t="s">
        <v>698</v>
      </c>
      <c r="E61" s="3" t="s">
        <v>761</v>
      </c>
      <c r="F61" s="4" t="s">
        <v>840</v>
      </c>
      <c r="G61" s="4" t="s">
        <v>841</v>
      </c>
    </row>
    <row r="62" spans="1:7" x14ac:dyDescent="0.2">
      <c r="A62" s="1" t="s">
        <v>842</v>
      </c>
      <c r="B62" s="2">
        <f t="shared" si="0"/>
        <v>61</v>
      </c>
      <c r="C62" s="2" t="s">
        <v>749</v>
      </c>
      <c r="D62" s="3" t="s">
        <v>693</v>
      </c>
      <c r="E62" s="3" t="s">
        <v>761</v>
      </c>
      <c r="F62" s="4" t="s">
        <v>843</v>
      </c>
      <c r="G62" s="4" t="s">
        <v>771</v>
      </c>
    </row>
    <row r="63" spans="1:7" x14ac:dyDescent="0.2">
      <c r="A63" s="1" t="s">
        <v>844</v>
      </c>
      <c r="B63" s="2">
        <f t="shared" si="0"/>
        <v>62</v>
      </c>
      <c r="C63" s="2" t="s">
        <v>749</v>
      </c>
      <c r="D63" s="3" t="s">
        <v>693</v>
      </c>
      <c r="E63" s="3" t="s">
        <v>750</v>
      </c>
      <c r="F63" s="4" t="s">
        <v>773</v>
      </c>
      <c r="G63" s="4" t="s">
        <v>845</v>
      </c>
    </row>
    <row r="64" spans="1:7" x14ac:dyDescent="0.2">
      <c r="A64" s="1" t="s">
        <v>846</v>
      </c>
      <c r="B64" s="2">
        <f t="shared" si="0"/>
        <v>63</v>
      </c>
      <c r="C64" s="2" t="s">
        <v>749</v>
      </c>
      <c r="D64" s="3" t="s">
        <v>693</v>
      </c>
      <c r="E64" s="3" t="s">
        <v>761</v>
      </c>
      <c r="F64" s="4" t="s">
        <v>765</v>
      </c>
      <c r="G64" s="4" t="s">
        <v>847</v>
      </c>
    </row>
    <row r="65" spans="1:7" x14ac:dyDescent="0.2">
      <c r="A65" s="1" t="s">
        <v>848</v>
      </c>
      <c r="B65" s="2">
        <f t="shared" si="0"/>
        <v>64</v>
      </c>
      <c r="C65" s="2" t="s">
        <v>749</v>
      </c>
      <c r="D65" s="3" t="s">
        <v>698</v>
      </c>
      <c r="E65" s="3" t="s">
        <v>754</v>
      </c>
      <c r="F65" s="4" t="s">
        <v>849</v>
      </c>
      <c r="G65" s="4" t="s">
        <v>850</v>
      </c>
    </row>
    <row r="66" spans="1:7" x14ac:dyDescent="0.2">
      <c r="A66" s="1" t="s">
        <v>851</v>
      </c>
      <c r="B66" s="2">
        <f t="shared" si="0"/>
        <v>65</v>
      </c>
      <c r="C66" s="2" t="s">
        <v>749</v>
      </c>
      <c r="D66" s="3" t="s">
        <v>693</v>
      </c>
      <c r="E66" s="3" t="s">
        <v>750</v>
      </c>
      <c r="F66" s="4" t="s">
        <v>852</v>
      </c>
      <c r="G66" s="4" t="s">
        <v>853</v>
      </c>
    </row>
    <row r="67" spans="1:7" x14ac:dyDescent="0.2">
      <c r="A67" s="1" t="s">
        <v>854</v>
      </c>
      <c r="B67" s="2">
        <f t="shared" si="0"/>
        <v>66</v>
      </c>
      <c r="C67" s="2" t="s">
        <v>749</v>
      </c>
      <c r="D67" s="3" t="s">
        <v>693</v>
      </c>
      <c r="E67" s="3" t="s">
        <v>750</v>
      </c>
      <c r="F67" s="4" t="s">
        <v>796</v>
      </c>
      <c r="G67" s="4" t="s">
        <v>855</v>
      </c>
    </row>
    <row r="68" spans="1:7" x14ac:dyDescent="0.2">
      <c r="A68" s="1" t="s">
        <v>856</v>
      </c>
      <c r="B68" s="2">
        <f t="shared" si="0"/>
        <v>67</v>
      </c>
      <c r="C68" s="2" t="s">
        <v>749</v>
      </c>
      <c r="D68" s="3" t="s">
        <v>794</v>
      </c>
      <c r="E68" s="3" t="s">
        <v>754</v>
      </c>
      <c r="F68" s="4" t="s">
        <v>755</v>
      </c>
      <c r="G68" s="4" t="s">
        <v>857</v>
      </c>
    </row>
    <row r="69" spans="1:7" x14ac:dyDescent="0.2">
      <c r="A69" s="1" t="s">
        <v>858</v>
      </c>
      <c r="B69" s="2">
        <f t="shared" ref="B69:B85" si="1">B68+1</f>
        <v>68</v>
      </c>
      <c r="C69" s="2" t="s">
        <v>749</v>
      </c>
      <c r="D69" s="3" t="s">
        <v>693</v>
      </c>
      <c r="E69" s="3" t="s">
        <v>761</v>
      </c>
      <c r="F69" s="4" t="s">
        <v>859</v>
      </c>
      <c r="G69" s="4" t="s">
        <v>860</v>
      </c>
    </row>
    <row r="70" spans="1:7" x14ac:dyDescent="0.2">
      <c r="A70" s="1" t="s">
        <v>861</v>
      </c>
      <c r="B70" s="2">
        <f t="shared" si="1"/>
        <v>69</v>
      </c>
      <c r="C70" s="2" t="s">
        <v>749</v>
      </c>
      <c r="D70" s="3" t="s">
        <v>693</v>
      </c>
      <c r="E70" s="3" t="s">
        <v>750</v>
      </c>
      <c r="F70" s="4" t="s">
        <v>751</v>
      </c>
      <c r="G70" s="4" t="s">
        <v>862</v>
      </c>
    </row>
    <row r="71" spans="1:7" x14ac:dyDescent="0.2">
      <c r="A71" s="1" t="s">
        <v>863</v>
      </c>
      <c r="B71" s="2">
        <f t="shared" si="1"/>
        <v>70</v>
      </c>
      <c r="C71" s="2" t="s">
        <v>749</v>
      </c>
      <c r="D71" s="3" t="s">
        <v>693</v>
      </c>
      <c r="E71" s="3" t="s">
        <v>750</v>
      </c>
      <c r="F71" s="4" t="s">
        <v>796</v>
      </c>
      <c r="G71" s="4" t="s">
        <v>864</v>
      </c>
    </row>
    <row r="72" spans="1:7" x14ac:dyDescent="0.2">
      <c r="A72" s="1" t="s">
        <v>865</v>
      </c>
      <c r="B72" s="2">
        <f t="shared" si="1"/>
        <v>71</v>
      </c>
      <c r="C72" s="2" t="s">
        <v>749</v>
      </c>
      <c r="D72" s="3" t="s">
        <v>693</v>
      </c>
      <c r="E72" s="3" t="s">
        <v>754</v>
      </c>
      <c r="F72" s="4" t="s">
        <v>866</v>
      </c>
      <c r="G72" s="4" t="s">
        <v>867</v>
      </c>
    </row>
    <row r="73" spans="1:7" x14ac:dyDescent="0.2">
      <c r="A73" s="1" t="s">
        <v>743</v>
      </c>
      <c r="B73" s="2">
        <f t="shared" si="1"/>
        <v>72</v>
      </c>
      <c r="C73" s="2" t="s">
        <v>749</v>
      </c>
      <c r="D73" s="3" t="s">
        <v>693</v>
      </c>
      <c r="E73" s="3" t="s">
        <v>761</v>
      </c>
      <c r="F73" s="4" t="s">
        <v>788</v>
      </c>
      <c r="G73" s="4" t="s">
        <v>868</v>
      </c>
    </row>
    <row r="74" spans="1:7" x14ac:dyDescent="0.2">
      <c r="A74" s="1" t="s">
        <v>747</v>
      </c>
      <c r="B74" s="2">
        <f t="shared" si="1"/>
        <v>73</v>
      </c>
      <c r="C74" s="2" t="s">
        <v>749</v>
      </c>
      <c r="D74" s="3" t="s">
        <v>693</v>
      </c>
      <c r="E74" s="3" t="s">
        <v>761</v>
      </c>
      <c r="F74" s="4" t="s">
        <v>815</v>
      </c>
      <c r="G74" s="4" t="s">
        <v>836</v>
      </c>
    </row>
    <row r="75" spans="1:7" x14ac:dyDescent="0.2">
      <c r="A75" s="1" t="s">
        <v>869</v>
      </c>
      <c r="B75" s="2">
        <f t="shared" si="1"/>
        <v>74</v>
      </c>
      <c r="C75" s="2" t="s">
        <v>870</v>
      </c>
      <c r="D75" s="3" t="s">
        <v>693</v>
      </c>
      <c r="E75" s="3" t="s">
        <v>871</v>
      </c>
      <c r="F75" s="4" t="s">
        <v>872</v>
      </c>
      <c r="G75" s="4" t="s">
        <v>696</v>
      </c>
    </row>
    <row r="76" spans="1:7" x14ac:dyDescent="0.2">
      <c r="A76" s="1" t="s">
        <v>718</v>
      </c>
      <c r="B76" s="2">
        <f t="shared" si="1"/>
        <v>75</v>
      </c>
      <c r="C76" s="2" t="s">
        <v>870</v>
      </c>
      <c r="D76" s="3" t="s">
        <v>693</v>
      </c>
      <c r="E76" s="3" t="s">
        <v>873</v>
      </c>
      <c r="F76" s="4" t="s">
        <v>874</v>
      </c>
      <c r="G76" s="4" t="s">
        <v>696</v>
      </c>
    </row>
    <row r="77" spans="1:7" x14ac:dyDescent="0.2">
      <c r="A77" s="1" t="s">
        <v>875</v>
      </c>
      <c r="B77" s="2">
        <f t="shared" si="1"/>
        <v>76</v>
      </c>
      <c r="C77" s="2" t="s">
        <v>870</v>
      </c>
      <c r="D77" s="3" t="s">
        <v>693</v>
      </c>
      <c r="E77" s="3" t="s">
        <v>876</v>
      </c>
      <c r="F77" s="4" t="s">
        <v>877</v>
      </c>
      <c r="G77" s="4" t="s">
        <v>696</v>
      </c>
    </row>
    <row r="78" spans="1:7" x14ac:dyDescent="0.2">
      <c r="A78" s="1" t="s">
        <v>878</v>
      </c>
      <c r="B78" s="2">
        <f t="shared" si="1"/>
        <v>77</v>
      </c>
      <c r="C78" s="2" t="s">
        <v>870</v>
      </c>
      <c r="D78" s="3" t="s">
        <v>693</v>
      </c>
      <c r="E78" s="3" t="s">
        <v>876</v>
      </c>
      <c r="F78" s="4" t="s">
        <v>877</v>
      </c>
      <c r="G78" s="4" t="s">
        <v>879</v>
      </c>
    </row>
    <row r="79" spans="1:7" x14ac:dyDescent="0.2">
      <c r="A79" s="1" t="s">
        <v>880</v>
      </c>
      <c r="B79" s="2">
        <f t="shared" si="1"/>
        <v>78</v>
      </c>
      <c r="C79" s="2" t="s">
        <v>870</v>
      </c>
      <c r="D79" s="3" t="s">
        <v>693</v>
      </c>
      <c r="E79" s="3" t="s">
        <v>881</v>
      </c>
      <c r="F79" s="4" t="s">
        <v>882</v>
      </c>
      <c r="G79" s="4" t="s">
        <v>883</v>
      </c>
    </row>
    <row r="80" spans="1:7" x14ac:dyDescent="0.2">
      <c r="A80" s="1" t="s">
        <v>884</v>
      </c>
      <c r="B80" s="2">
        <f t="shared" si="1"/>
        <v>79</v>
      </c>
      <c r="C80" s="2" t="s">
        <v>870</v>
      </c>
      <c r="D80" s="3" t="s">
        <v>693</v>
      </c>
      <c r="E80" s="3" t="s">
        <v>873</v>
      </c>
      <c r="F80" s="4" t="s">
        <v>885</v>
      </c>
      <c r="G80" s="4" t="s">
        <v>883</v>
      </c>
    </row>
    <row r="81" spans="1:7" x14ac:dyDescent="0.2">
      <c r="A81" s="1" t="s">
        <v>886</v>
      </c>
      <c r="B81" s="2">
        <f t="shared" si="1"/>
        <v>80</v>
      </c>
      <c r="C81" s="2" t="s">
        <v>870</v>
      </c>
      <c r="D81" s="3" t="s">
        <v>693</v>
      </c>
      <c r="E81" s="3" t="s">
        <v>876</v>
      </c>
      <c r="F81" s="4" t="s">
        <v>887</v>
      </c>
      <c r="G81" s="4" t="s">
        <v>888</v>
      </c>
    </row>
    <row r="82" spans="1:7" x14ac:dyDescent="0.2">
      <c r="A82" s="1" t="s">
        <v>889</v>
      </c>
      <c r="B82" s="2">
        <f t="shared" si="1"/>
        <v>81</v>
      </c>
      <c r="C82" s="2" t="s">
        <v>870</v>
      </c>
      <c r="D82" s="3" t="s">
        <v>693</v>
      </c>
      <c r="E82" s="3" t="s">
        <v>871</v>
      </c>
      <c r="F82" s="4" t="s">
        <v>890</v>
      </c>
      <c r="G82" s="4" t="s">
        <v>883</v>
      </c>
    </row>
    <row r="83" spans="1:7" x14ac:dyDescent="0.2">
      <c r="A83" s="1" t="s">
        <v>812</v>
      </c>
      <c r="B83" s="2">
        <f t="shared" si="1"/>
        <v>82</v>
      </c>
      <c r="C83" s="2" t="s">
        <v>870</v>
      </c>
      <c r="D83" s="3" t="s">
        <v>698</v>
      </c>
      <c r="E83" s="3" t="s">
        <v>873</v>
      </c>
      <c r="F83" s="4" t="s">
        <v>891</v>
      </c>
      <c r="G83" s="4" t="s">
        <v>888</v>
      </c>
    </row>
    <row r="84" spans="1:7" x14ac:dyDescent="0.2">
      <c r="A84" s="1" t="s">
        <v>892</v>
      </c>
      <c r="B84" s="2">
        <f t="shared" si="1"/>
        <v>83</v>
      </c>
      <c r="C84" s="2" t="s">
        <v>870</v>
      </c>
      <c r="D84" s="3" t="s">
        <v>693</v>
      </c>
      <c r="E84" s="3" t="s">
        <v>876</v>
      </c>
      <c r="F84" s="4" t="s">
        <v>893</v>
      </c>
      <c r="G84" s="4" t="s">
        <v>888</v>
      </c>
    </row>
    <row r="85" spans="1:7" x14ac:dyDescent="0.2">
      <c r="A85" s="1" t="s">
        <v>894</v>
      </c>
      <c r="B85" s="2">
        <f t="shared" si="1"/>
        <v>84</v>
      </c>
      <c r="C85" s="2" t="s">
        <v>870</v>
      </c>
      <c r="D85" s="3" t="s">
        <v>693</v>
      </c>
      <c r="E85" s="3" t="s">
        <v>876</v>
      </c>
      <c r="F85" s="4" t="s">
        <v>895</v>
      </c>
      <c r="G85" s="4" t="s">
        <v>888</v>
      </c>
    </row>
    <row r="86" spans="1:7" x14ac:dyDescent="0.2">
      <c r="A86" s="1" t="s">
        <v>896</v>
      </c>
      <c r="B86" s="2">
        <f>B85+1</f>
        <v>85</v>
      </c>
      <c r="C86" s="2" t="s">
        <v>870</v>
      </c>
      <c r="D86" s="3" t="s">
        <v>693</v>
      </c>
      <c r="E86" s="3" t="s">
        <v>873</v>
      </c>
      <c r="F86" s="4" t="s">
        <v>891</v>
      </c>
      <c r="G86" s="4" t="s">
        <v>883</v>
      </c>
    </row>
    <row r="87" spans="1:7" x14ac:dyDescent="0.2">
      <c r="A87" s="1" t="s">
        <v>897</v>
      </c>
      <c r="B87" s="2">
        <f t="shared" ref="B87:B150" si="2">B86+1</f>
        <v>86</v>
      </c>
      <c r="C87" s="2" t="s">
        <v>870</v>
      </c>
      <c r="D87" s="3" t="s">
        <v>698</v>
      </c>
      <c r="E87" s="3" t="s">
        <v>873</v>
      </c>
      <c r="F87" s="4" t="s">
        <v>898</v>
      </c>
      <c r="G87" s="4" t="s">
        <v>899</v>
      </c>
    </row>
    <row r="88" spans="1:7" x14ac:dyDescent="0.2">
      <c r="A88" s="1" t="s">
        <v>900</v>
      </c>
      <c r="B88" s="2">
        <f t="shared" si="2"/>
        <v>87</v>
      </c>
      <c r="C88" s="2" t="s">
        <v>870</v>
      </c>
      <c r="D88" s="3" t="s">
        <v>693</v>
      </c>
      <c r="E88" s="3" t="s">
        <v>873</v>
      </c>
      <c r="F88" s="4" t="s">
        <v>901</v>
      </c>
      <c r="G88" s="4" t="s">
        <v>899</v>
      </c>
    </row>
    <row r="89" spans="1:7" x14ac:dyDescent="0.2">
      <c r="A89" s="1" t="s">
        <v>902</v>
      </c>
      <c r="B89" s="2">
        <f t="shared" si="2"/>
        <v>88</v>
      </c>
      <c r="C89" s="2" t="s">
        <v>870</v>
      </c>
      <c r="D89" s="3" t="s">
        <v>698</v>
      </c>
      <c r="E89" s="3" t="s">
        <v>903</v>
      </c>
      <c r="F89" s="4" t="s">
        <v>904</v>
      </c>
      <c r="G89" s="4" t="s">
        <v>905</v>
      </c>
    </row>
    <row r="90" spans="1:7" x14ac:dyDescent="0.2">
      <c r="A90" s="1" t="s">
        <v>906</v>
      </c>
      <c r="B90" s="2">
        <f t="shared" si="2"/>
        <v>89</v>
      </c>
      <c r="C90" s="2" t="s">
        <v>870</v>
      </c>
      <c r="D90" s="3" t="s">
        <v>693</v>
      </c>
      <c r="E90" s="3" t="s">
        <v>871</v>
      </c>
      <c r="F90" s="4" t="s">
        <v>907</v>
      </c>
      <c r="G90" s="4" t="s">
        <v>899</v>
      </c>
    </row>
    <row r="91" spans="1:7" x14ac:dyDescent="0.2">
      <c r="A91" s="1" t="s">
        <v>908</v>
      </c>
      <c r="B91" s="2">
        <f t="shared" si="2"/>
        <v>90</v>
      </c>
      <c r="C91" s="2" t="s">
        <v>870</v>
      </c>
      <c r="D91" s="3" t="s">
        <v>693</v>
      </c>
      <c r="E91" s="3" t="s">
        <v>876</v>
      </c>
      <c r="F91" s="4" t="s">
        <v>909</v>
      </c>
      <c r="G91" s="4" t="s">
        <v>899</v>
      </c>
    </row>
    <row r="92" spans="1:7" x14ac:dyDescent="0.2">
      <c r="A92" s="1" t="s">
        <v>910</v>
      </c>
      <c r="B92" s="2">
        <f t="shared" si="2"/>
        <v>91</v>
      </c>
      <c r="C92" s="2" t="s">
        <v>870</v>
      </c>
      <c r="D92" s="3" t="s">
        <v>698</v>
      </c>
      <c r="E92" s="3" t="s">
        <v>903</v>
      </c>
      <c r="F92" s="4" t="s">
        <v>911</v>
      </c>
      <c r="G92" s="4" t="s">
        <v>905</v>
      </c>
    </row>
    <row r="93" spans="1:7" x14ac:dyDescent="0.2">
      <c r="A93" s="1" t="s">
        <v>912</v>
      </c>
      <c r="B93" s="2">
        <f t="shared" si="2"/>
        <v>92</v>
      </c>
      <c r="C93" s="2" t="s">
        <v>870</v>
      </c>
      <c r="D93" s="3" t="s">
        <v>693</v>
      </c>
      <c r="E93" s="3" t="s">
        <v>881</v>
      </c>
      <c r="F93" s="4" t="s">
        <v>913</v>
      </c>
      <c r="G93" s="4" t="s">
        <v>899</v>
      </c>
    </row>
    <row r="94" spans="1:7" x14ac:dyDescent="0.2">
      <c r="A94" s="1" t="s">
        <v>914</v>
      </c>
      <c r="B94" s="2">
        <f t="shared" si="2"/>
        <v>93</v>
      </c>
      <c r="C94" s="2" t="s">
        <v>870</v>
      </c>
      <c r="D94" s="3" t="s">
        <v>693</v>
      </c>
      <c r="E94" s="3" t="s">
        <v>876</v>
      </c>
      <c r="F94" s="4" t="s">
        <v>915</v>
      </c>
      <c r="G94" s="4" t="s">
        <v>899</v>
      </c>
    </row>
    <row r="95" spans="1:7" x14ac:dyDescent="0.2">
      <c r="A95" s="1" t="s">
        <v>916</v>
      </c>
      <c r="B95" s="2">
        <f t="shared" si="2"/>
        <v>94</v>
      </c>
      <c r="C95" s="2" t="s">
        <v>870</v>
      </c>
      <c r="D95" s="3" t="s">
        <v>693</v>
      </c>
      <c r="E95" s="3" t="s">
        <v>871</v>
      </c>
      <c r="F95" s="4" t="s">
        <v>917</v>
      </c>
      <c r="G95" s="4" t="s">
        <v>918</v>
      </c>
    </row>
    <row r="96" spans="1:7" x14ac:dyDescent="0.2">
      <c r="A96" s="1" t="s">
        <v>919</v>
      </c>
      <c r="B96" s="2">
        <f t="shared" si="2"/>
        <v>95</v>
      </c>
      <c r="C96" s="2" t="s">
        <v>870</v>
      </c>
      <c r="D96" s="3" t="s">
        <v>693</v>
      </c>
      <c r="E96" s="3" t="s">
        <v>873</v>
      </c>
      <c r="F96" s="4" t="s">
        <v>891</v>
      </c>
      <c r="G96" s="4" t="s">
        <v>918</v>
      </c>
    </row>
    <row r="97" spans="1:7" x14ac:dyDescent="0.2">
      <c r="A97" s="1" t="s">
        <v>920</v>
      </c>
      <c r="B97" s="2">
        <f t="shared" si="2"/>
        <v>96</v>
      </c>
      <c r="C97" s="2" t="s">
        <v>870</v>
      </c>
      <c r="D97" s="3" t="s">
        <v>693</v>
      </c>
      <c r="E97" s="3" t="s">
        <v>871</v>
      </c>
      <c r="F97" s="4" t="s">
        <v>921</v>
      </c>
      <c r="G97" s="4" t="s">
        <v>922</v>
      </c>
    </row>
    <row r="98" spans="1:7" x14ac:dyDescent="0.2">
      <c r="A98" s="1" t="s">
        <v>923</v>
      </c>
      <c r="B98" s="2">
        <f t="shared" si="2"/>
        <v>97</v>
      </c>
      <c r="C98" s="2" t="s">
        <v>870</v>
      </c>
      <c r="D98" s="3" t="s">
        <v>698</v>
      </c>
      <c r="E98" s="3" t="s">
        <v>876</v>
      </c>
      <c r="F98" s="4" t="s">
        <v>924</v>
      </c>
      <c r="G98" s="4" t="s">
        <v>918</v>
      </c>
    </row>
    <row r="99" spans="1:7" x14ac:dyDescent="0.2">
      <c r="A99" s="1" t="s">
        <v>925</v>
      </c>
      <c r="B99" s="2">
        <f t="shared" si="2"/>
        <v>98</v>
      </c>
      <c r="C99" s="2" t="s">
        <v>870</v>
      </c>
      <c r="D99" s="3" t="s">
        <v>693</v>
      </c>
      <c r="E99" s="3" t="s">
        <v>873</v>
      </c>
      <c r="F99" s="4" t="s">
        <v>898</v>
      </c>
      <c r="G99" s="4" t="s">
        <v>918</v>
      </c>
    </row>
    <row r="100" spans="1:7" x14ac:dyDescent="0.2">
      <c r="A100" s="1" t="s">
        <v>926</v>
      </c>
      <c r="B100" s="2">
        <f t="shared" si="2"/>
        <v>99</v>
      </c>
      <c r="C100" s="2" t="s">
        <v>870</v>
      </c>
      <c r="D100" s="3" t="s">
        <v>698</v>
      </c>
      <c r="E100" s="3" t="s">
        <v>876</v>
      </c>
      <c r="F100" s="4" t="s">
        <v>927</v>
      </c>
      <c r="G100" s="4" t="s">
        <v>918</v>
      </c>
    </row>
    <row r="101" spans="1:7" x14ac:dyDescent="0.2">
      <c r="A101" s="1" t="s">
        <v>928</v>
      </c>
      <c r="B101" s="2">
        <f t="shared" si="2"/>
        <v>100</v>
      </c>
      <c r="C101" s="2" t="s">
        <v>870</v>
      </c>
      <c r="D101" s="3" t="s">
        <v>693</v>
      </c>
      <c r="E101" s="3" t="s">
        <v>876</v>
      </c>
      <c r="F101" s="4" t="s">
        <v>929</v>
      </c>
      <c r="G101" s="4" t="s">
        <v>918</v>
      </c>
    </row>
    <row r="102" spans="1:7" x14ac:dyDescent="0.2">
      <c r="A102" s="1" t="s">
        <v>930</v>
      </c>
      <c r="B102" s="2">
        <f t="shared" si="2"/>
        <v>101</v>
      </c>
      <c r="C102" s="2" t="s">
        <v>870</v>
      </c>
      <c r="D102" s="3" t="s">
        <v>693</v>
      </c>
      <c r="E102" s="3" t="s">
        <v>871</v>
      </c>
      <c r="F102" s="4" t="s">
        <v>931</v>
      </c>
      <c r="G102" s="4" t="s">
        <v>932</v>
      </c>
    </row>
    <row r="103" spans="1:7" x14ac:dyDescent="0.2">
      <c r="A103" s="1" t="s">
        <v>933</v>
      </c>
      <c r="B103" s="2">
        <f t="shared" si="2"/>
        <v>102</v>
      </c>
      <c r="C103" s="2" t="s">
        <v>870</v>
      </c>
      <c r="D103" s="3" t="s">
        <v>698</v>
      </c>
      <c r="E103" s="3" t="s">
        <v>871</v>
      </c>
      <c r="F103" s="4" t="s">
        <v>934</v>
      </c>
      <c r="G103" s="4" t="s">
        <v>935</v>
      </c>
    </row>
    <row r="104" spans="1:7" x14ac:dyDescent="0.2">
      <c r="A104" s="1" t="s">
        <v>936</v>
      </c>
      <c r="B104" s="2">
        <f t="shared" si="2"/>
        <v>103</v>
      </c>
      <c r="C104" s="2" t="s">
        <v>870</v>
      </c>
      <c r="D104" s="3" t="s">
        <v>693</v>
      </c>
      <c r="E104" s="3" t="s">
        <v>876</v>
      </c>
      <c r="F104" s="4" t="s">
        <v>893</v>
      </c>
      <c r="G104" s="4" t="s">
        <v>932</v>
      </c>
    </row>
    <row r="105" spans="1:7" x14ac:dyDescent="0.2">
      <c r="A105" s="1" t="s">
        <v>937</v>
      </c>
      <c r="B105" s="2">
        <f t="shared" si="2"/>
        <v>104</v>
      </c>
      <c r="C105" s="2" t="s">
        <v>870</v>
      </c>
      <c r="D105" s="3" t="s">
        <v>693</v>
      </c>
      <c r="E105" s="3" t="s">
        <v>871</v>
      </c>
      <c r="F105" s="4" t="s">
        <v>938</v>
      </c>
      <c r="G105" s="4" t="s">
        <v>932</v>
      </c>
    </row>
    <row r="106" spans="1:7" x14ac:dyDescent="0.2">
      <c r="A106" s="1" t="s">
        <v>939</v>
      </c>
      <c r="B106" s="2">
        <f t="shared" si="2"/>
        <v>105</v>
      </c>
      <c r="C106" s="2" t="s">
        <v>870</v>
      </c>
      <c r="D106" s="3" t="s">
        <v>693</v>
      </c>
      <c r="E106" s="3" t="s">
        <v>876</v>
      </c>
      <c r="F106" s="4" t="s">
        <v>940</v>
      </c>
      <c r="G106" s="4" t="s">
        <v>932</v>
      </c>
    </row>
    <row r="107" spans="1:7" x14ac:dyDescent="0.2">
      <c r="A107" s="1" t="s">
        <v>941</v>
      </c>
      <c r="B107" s="2">
        <f t="shared" si="2"/>
        <v>106</v>
      </c>
      <c r="C107" s="2" t="s">
        <v>870</v>
      </c>
      <c r="D107" s="3" t="s">
        <v>693</v>
      </c>
      <c r="E107" s="3" t="s">
        <v>873</v>
      </c>
      <c r="F107" s="4" t="s">
        <v>898</v>
      </c>
      <c r="G107" s="4" t="s">
        <v>932</v>
      </c>
    </row>
    <row r="108" spans="1:7" x14ac:dyDescent="0.2">
      <c r="A108" s="1" t="s">
        <v>942</v>
      </c>
      <c r="B108" s="2">
        <f t="shared" si="2"/>
        <v>107</v>
      </c>
      <c r="C108" s="2" t="s">
        <v>870</v>
      </c>
      <c r="D108" s="3" t="s">
        <v>693</v>
      </c>
      <c r="E108" s="3" t="s">
        <v>873</v>
      </c>
      <c r="F108" s="4" t="s">
        <v>943</v>
      </c>
      <c r="G108" s="4" t="s">
        <v>932</v>
      </c>
    </row>
    <row r="109" spans="1:7" x14ac:dyDescent="0.2">
      <c r="A109" s="1" t="s">
        <v>944</v>
      </c>
      <c r="B109" s="2">
        <f t="shared" si="2"/>
        <v>108</v>
      </c>
      <c r="C109" s="2" t="s">
        <v>870</v>
      </c>
      <c r="D109" s="3" t="s">
        <v>945</v>
      </c>
      <c r="E109" s="3" t="s">
        <v>881</v>
      </c>
      <c r="F109" s="4" t="s">
        <v>946</v>
      </c>
      <c r="G109" s="4" t="s">
        <v>932</v>
      </c>
    </row>
    <row r="110" spans="1:7" x14ac:dyDescent="0.2">
      <c r="A110" s="1" t="s">
        <v>947</v>
      </c>
      <c r="B110" s="2">
        <f t="shared" si="2"/>
        <v>109</v>
      </c>
      <c r="C110" s="2" t="s">
        <v>870</v>
      </c>
      <c r="D110" s="3" t="s">
        <v>693</v>
      </c>
      <c r="E110" s="3" t="s">
        <v>876</v>
      </c>
      <c r="F110" s="4" t="s">
        <v>927</v>
      </c>
      <c r="G110" s="4" t="s">
        <v>948</v>
      </c>
    </row>
    <row r="111" spans="1:7" x14ac:dyDescent="0.2">
      <c r="A111" s="1" t="s">
        <v>949</v>
      </c>
      <c r="B111" s="2">
        <f t="shared" si="2"/>
        <v>110</v>
      </c>
      <c r="C111" s="2" t="s">
        <v>870</v>
      </c>
      <c r="D111" s="3" t="s">
        <v>693</v>
      </c>
      <c r="E111" s="3" t="s">
        <v>871</v>
      </c>
      <c r="F111" s="4" t="s">
        <v>950</v>
      </c>
      <c r="G111" s="4" t="s">
        <v>948</v>
      </c>
    </row>
    <row r="112" spans="1:7" x14ac:dyDescent="0.2">
      <c r="A112" s="1" t="s">
        <v>951</v>
      </c>
      <c r="B112" s="2">
        <f t="shared" si="2"/>
        <v>111</v>
      </c>
      <c r="C112" s="2" t="s">
        <v>870</v>
      </c>
      <c r="D112" s="3" t="s">
        <v>735</v>
      </c>
      <c r="E112" s="3" t="s">
        <v>903</v>
      </c>
      <c r="F112" s="4" t="s">
        <v>952</v>
      </c>
      <c r="G112" s="4" t="s">
        <v>953</v>
      </c>
    </row>
    <row r="113" spans="1:7" x14ac:dyDescent="0.2">
      <c r="A113" s="1" t="s">
        <v>954</v>
      </c>
      <c r="B113" s="2">
        <f t="shared" si="2"/>
        <v>112</v>
      </c>
      <c r="C113" s="2" t="s">
        <v>870</v>
      </c>
      <c r="D113" s="3" t="s">
        <v>698</v>
      </c>
      <c r="E113" s="3" t="s">
        <v>871</v>
      </c>
      <c r="F113" s="4" t="s">
        <v>955</v>
      </c>
      <c r="G113" s="4" t="s">
        <v>948</v>
      </c>
    </row>
    <row r="114" spans="1:7" x14ac:dyDescent="0.2">
      <c r="A114" s="1" t="s">
        <v>956</v>
      </c>
      <c r="B114" s="2">
        <f t="shared" si="2"/>
        <v>113</v>
      </c>
      <c r="C114" s="2" t="s">
        <v>870</v>
      </c>
      <c r="D114" s="3" t="s">
        <v>693</v>
      </c>
      <c r="E114" s="3" t="s">
        <v>903</v>
      </c>
      <c r="F114" s="4" t="s">
        <v>957</v>
      </c>
      <c r="G114" s="4" t="s">
        <v>948</v>
      </c>
    </row>
    <row r="115" spans="1:7" x14ac:dyDescent="0.2">
      <c r="A115" s="1" t="s">
        <v>958</v>
      </c>
      <c r="B115" s="2">
        <f t="shared" si="2"/>
        <v>114</v>
      </c>
      <c r="C115" s="2" t="s">
        <v>870</v>
      </c>
      <c r="D115" s="3" t="s">
        <v>693</v>
      </c>
      <c r="E115" s="3" t="s">
        <v>881</v>
      </c>
      <c r="F115" s="4" t="s">
        <v>946</v>
      </c>
      <c r="G115" s="4" t="s">
        <v>948</v>
      </c>
    </row>
    <row r="116" spans="1:7" x14ac:dyDescent="0.2">
      <c r="A116" s="1" t="s">
        <v>959</v>
      </c>
      <c r="B116" s="2">
        <f t="shared" si="2"/>
        <v>115</v>
      </c>
      <c r="C116" s="2" t="s">
        <v>870</v>
      </c>
      <c r="D116" s="3" t="s">
        <v>693</v>
      </c>
      <c r="E116" s="3" t="s">
        <v>960</v>
      </c>
      <c r="F116" s="4" t="s">
        <v>961</v>
      </c>
      <c r="G116" s="4" t="s">
        <v>962</v>
      </c>
    </row>
    <row r="117" spans="1:7" x14ac:dyDescent="0.2">
      <c r="A117" s="1" t="s">
        <v>963</v>
      </c>
      <c r="B117" s="2">
        <f t="shared" si="2"/>
        <v>116</v>
      </c>
      <c r="C117" s="2" t="s">
        <v>870</v>
      </c>
      <c r="D117" s="3" t="s">
        <v>698</v>
      </c>
      <c r="E117" s="3" t="s">
        <v>871</v>
      </c>
      <c r="F117" s="4" t="s">
        <v>964</v>
      </c>
      <c r="G117" s="4" t="s">
        <v>965</v>
      </c>
    </row>
    <row r="118" spans="1:7" x14ac:dyDescent="0.2">
      <c r="A118" s="1" t="s">
        <v>966</v>
      </c>
      <c r="B118" s="2">
        <f t="shared" si="2"/>
        <v>117</v>
      </c>
      <c r="C118" s="2" t="s">
        <v>870</v>
      </c>
      <c r="D118" s="3" t="s">
        <v>698</v>
      </c>
      <c r="E118" s="3" t="s">
        <v>871</v>
      </c>
      <c r="F118" s="4" t="s">
        <v>967</v>
      </c>
      <c r="G118" s="4" t="s">
        <v>965</v>
      </c>
    </row>
    <row r="119" spans="1:7" x14ac:dyDescent="0.2">
      <c r="A119" s="1" t="s">
        <v>968</v>
      </c>
      <c r="B119" s="2">
        <f t="shared" si="2"/>
        <v>118</v>
      </c>
      <c r="C119" s="2" t="s">
        <v>870</v>
      </c>
      <c r="D119" s="3" t="s">
        <v>693</v>
      </c>
      <c r="E119" s="3" t="s">
        <v>876</v>
      </c>
      <c r="F119" s="4" t="s">
        <v>969</v>
      </c>
      <c r="G119" s="4" t="s">
        <v>965</v>
      </c>
    </row>
    <row r="120" spans="1:7" x14ac:dyDescent="0.2">
      <c r="A120" s="1" t="s">
        <v>970</v>
      </c>
      <c r="B120" s="2">
        <f t="shared" si="2"/>
        <v>119</v>
      </c>
      <c r="C120" s="2" t="s">
        <v>870</v>
      </c>
      <c r="D120" s="3" t="s">
        <v>693</v>
      </c>
      <c r="E120" s="3" t="s">
        <v>871</v>
      </c>
      <c r="F120" s="4" t="s">
        <v>952</v>
      </c>
      <c r="G120" s="4" t="s">
        <v>965</v>
      </c>
    </row>
    <row r="121" spans="1:7" x14ac:dyDescent="0.2">
      <c r="A121" s="1" t="s">
        <v>971</v>
      </c>
      <c r="B121" s="2">
        <f t="shared" si="2"/>
        <v>120</v>
      </c>
      <c r="C121" s="2" t="s">
        <v>870</v>
      </c>
      <c r="D121" s="3" t="s">
        <v>693</v>
      </c>
      <c r="E121" s="3" t="s">
        <v>881</v>
      </c>
      <c r="F121" s="4" t="s">
        <v>972</v>
      </c>
      <c r="G121" s="4" t="s">
        <v>965</v>
      </c>
    </row>
    <row r="122" spans="1:7" x14ac:dyDescent="0.2">
      <c r="A122" s="1" t="s">
        <v>973</v>
      </c>
      <c r="B122" s="2">
        <f t="shared" si="2"/>
        <v>121</v>
      </c>
      <c r="C122" s="2" t="s">
        <v>870</v>
      </c>
      <c r="D122" s="3" t="s">
        <v>693</v>
      </c>
      <c r="E122" s="3" t="s">
        <v>903</v>
      </c>
      <c r="F122" s="4" t="s">
        <v>974</v>
      </c>
      <c r="G122" s="4" t="s">
        <v>965</v>
      </c>
    </row>
    <row r="123" spans="1:7" x14ac:dyDescent="0.2">
      <c r="A123" s="1" t="s">
        <v>975</v>
      </c>
      <c r="B123" s="2">
        <f t="shared" si="2"/>
        <v>122</v>
      </c>
      <c r="C123" s="2" t="s">
        <v>870</v>
      </c>
      <c r="D123" s="3" t="s">
        <v>693</v>
      </c>
      <c r="E123" s="3" t="s">
        <v>903</v>
      </c>
      <c r="F123" s="4" t="s">
        <v>976</v>
      </c>
      <c r="G123" s="4" t="s">
        <v>965</v>
      </c>
    </row>
    <row r="124" spans="1:7" x14ac:dyDescent="0.2">
      <c r="A124" s="1" t="s">
        <v>977</v>
      </c>
      <c r="B124" s="2">
        <f t="shared" si="2"/>
        <v>123</v>
      </c>
      <c r="C124" s="2" t="s">
        <v>870</v>
      </c>
      <c r="D124" s="3" t="s">
        <v>693</v>
      </c>
      <c r="E124" s="3" t="s">
        <v>871</v>
      </c>
      <c r="F124" s="4" t="s">
        <v>978</v>
      </c>
      <c r="G124" s="4" t="s">
        <v>965</v>
      </c>
    </row>
    <row r="125" spans="1:7" x14ac:dyDescent="0.2">
      <c r="A125" s="1" t="s">
        <v>979</v>
      </c>
      <c r="B125" s="2">
        <f t="shared" si="2"/>
        <v>124</v>
      </c>
      <c r="C125" s="2" t="s">
        <v>870</v>
      </c>
      <c r="D125" s="3" t="s">
        <v>693</v>
      </c>
      <c r="E125" s="3" t="s">
        <v>903</v>
      </c>
      <c r="F125" s="4" t="s">
        <v>911</v>
      </c>
      <c r="G125" s="4" t="s">
        <v>980</v>
      </c>
    </row>
    <row r="126" spans="1:7" x14ac:dyDescent="0.2">
      <c r="A126" s="1" t="s">
        <v>981</v>
      </c>
      <c r="B126" s="2">
        <f t="shared" si="2"/>
        <v>125</v>
      </c>
      <c r="C126" s="2" t="s">
        <v>870</v>
      </c>
      <c r="D126" s="3" t="s">
        <v>693</v>
      </c>
      <c r="E126" s="3" t="s">
        <v>876</v>
      </c>
      <c r="F126" s="4" t="s">
        <v>982</v>
      </c>
      <c r="G126" s="4" t="s">
        <v>980</v>
      </c>
    </row>
    <row r="127" spans="1:7" x14ac:dyDescent="0.2">
      <c r="A127" s="1" t="s">
        <v>983</v>
      </c>
      <c r="B127" s="2">
        <f t="shared" si="2"/>
        <v>126</v>
      </c>
      <c r="C127" s="2" t="s">
        <v>870</v>
      </c>
      <c r="D127" s="3" t="s">
        <v>693</v>
      </c>
      <c r="E127" s="3" t="s">
        <v>903</v>
      </c>
      <c r="F127" s="4" t="s">
        <v>984</v>
      </c>
      <c r="G127" s="4" t="s">
        <v>980</v>
      </c>
    </row>
    <row r="128" spans="1:7" x14ac:dyDescent="0.2">
      <c r="A128" s="1" t="s">
        <v>985</v>
      </c>
      <c r="B128" s="2">
        <f t="shared" si="2"/>
        <v>127</v>
      </c>
      <c r="C128" s="2" t="s">
        <v>870</v>
      </c>
      <c r="D128" s="3" t="s">
        <v>693</v>
      </c>
      <c r="E128" s="3" t="s">
        <v>881</v>
      </c>
      <c r="F128" s="4" t="s">
        <v>986</v>
      </c>
      <c r="G128" s="4" t="s">
        <v>980</v>
      </c>
    </row>
    <row r="129" spans="1:7" x14ac:dyDescent="0.2">
      <c r="A129" s="1" t="s">
        <v>987</v>
      </c>
      <c r="B129" s="2">
        <f t="shared" si="2"/>
        <v>128</v>
      </c>
      <c r="C129" s="2" t="s">
        <v>870</v>
      </c>
      <c r="D129" s="3" t="s">
        <v>988</v>
      </c>
      <c r="E129" s="3" t="s">
        <v>871</v>
      </c>
      <c r="F129" s="4" t="s">
        <v>989</v>
      </c>
      <c r="G129" s="4" t="s">
        <v>980</v>
      </c>
    </row>
    <row r="130" spans="1:7" x14ac:dyDescent="0.2">
      <c r="A130" s="1" t="s">
        <v>990</v>
      </c>
      <c r="B130" s="2">
        <f t="shared" si="2"/>
        <v>129</v>
      </c>
      <c r="C130" s="2" t="s">
        <v>870</v>
      </c>
      <c r="D130" s="3" t="s">
        <v>693</v>
      </c>
      <c r="E130" s="3" t="s">
        <v>903</v>
      </c>
      <c r="F130" s="4" t="s">
        <v>991</v>
      </c>
      <c r="G130" s="4" t="s">
        <v>980</v>
      </c>
    </row>
    <row r="131" spans="1:7" x14ac:dyDescent="0.2">
      <c r="A131" s="1" t="s">
        <v>992</v>
      </c>
      <c r="B131" s="2">
        <f t="shared" si="2"/>
        <v>130</v>
      </c>
      <c r="C131" s="2" t="s">
        <v>870</v>
      </c>
      <c r="D131" s="3" t="s">
        <v>693</v>
      </c>
      <c r="E131" s="3" t="s">
        <v>871</v>
      </c>
      <c r="F131" s="4" t="s">
        <v>993</v>
      </c>
      <c r="G131" s="4" t="s">
        <v>980</v>
      </c>
    </row>
    <row r="132" spans="1:7" x14ac:dyDescent="0.2">
      <c r="A132" s="1" t="s">
        <v>994</v>
      </c>
      <c r="B132" s="2">
        <f t="shared" si="2"/>
        <v>131</v>
      </c>
      <c r="C132" s="2" t="s">
        <v>870</v>
      </c>
      <c r="D132" s="3" t="s">
        <v>698</v>
      </c>
      <c r="E132" s="3" t="s">
        <v>871</v>
      </c>
      <c r="F132" s="4" t="s">
        <v>995</v>
      </c>
      <c r="G132" s="4" t="s">
        <v>980</v>
      </c>
    </row>
    <row r="133" spans="1:7" x14ac:dyDescent="0.2">
      <c r="A133" s="1" t="s">
        <v>996</v>
      </c>
      <c r="B133" s="2">
        <f t="shared" si="2"/>
        <v>132</v>
      </c>
      <c r="C133" s="2" t="s">
        <v>870</v>
      </c>
      <c r="D133" s="3" t="s">
        <v>693</v>
      </c>
      <c r="E133" s="3" t="s">
        <v>871</v>
      </c>
      <c r="F133" s="4" t="s">
        <v>997</v>
      </c>
      <c r="G133" s="4" t="s">
        <v>998</v>
      </c>
    </row>
    <row r="134" spans="1:7" x14ac:dyDescent="0.2">
      <c r="A134" s="1" t="s">
        <v>999</v>
      </c>
      <c r="B134" s="2">
        <f t="shared" si="2"/>
        <v>133</v>
      </c>
      <c r="C134" s="2" t="s">
        <v>870</v>
      </c>
      <c r="D134" s="3" t="s">
        <v>693</v>
      </c>
      <c r="E134" s="3" t="s">
        <v>871</v>
      </c>
      <c r="F134" s="4" t="s">
        <v>993</v>
      </c>
      <c r="G134" s="4" t="s">
        <v>998</v>
      </c>
    </row>
    <row r="135" spans="1:7" x14ac:dyDescent="0.2">
      <c r="A135" s="1" t="s">
        <v>1000</v>
      </c>
      <c r="B135" s="2">
        <f t="shared" si="2"/>
        <v>134</v>
      </c>
      <c r="C135" s="2" t="s">
        <v>870</v>
      </c>
      <c r="D135" s="3" t="s">
        <v>698</v>
      </c>
      <c r="E135" s="3" t="s">
        <v>960</v>
      </c>
      <c r="F135" s="4" t="s">
        <v>1001</v>
      </c>
      <c r="G135" s="4" t="s">
        <v>998</v>
      </c>
    </row>
    <row r="136" spans="1:7" x14ac:dyDescent="0.2">
      <c r="A136" s="1" t="s">
        <v>1002</v>
      </c>
      <c r="B136" s="2">
        <f t="shared" si="2"/>
        <v>135</v>
      </c>
      <c r="C136" s="2" t="s">
        <v>870</v>
      </c>
      <c r="D136" s="3" t="s">
        <v>693</v>
      </c>
      <c r="E136" s="3" t="s">
        <v>903</v>
      </c>
      <c r="F136" s="4" t="s">
        <v>1003</v>
      </c>
      <c r="G136" s="4" t="s">
        <v>998</v>
      </c>
    </row>
    <row r="137" spans="1:7" x14ac:dyDescent="0.2">
      <c r="A137" s="1" t="s">
        <v>1004</v>
      </c>
      <c r="B137" s="2">
        <f t="shared" si="2"/>
        <v>136</v>
      </c>
      <c r="C137" s="2" t="s">
        <v>870</v>
      </c>
      <c r="D137" s="3" t="s">
        <v>698</v>
      </c>
      <c r="E137" s="3" t="s">
        <v>903</v>
      </c>
      <c r="F137" s="4" t="s">
        <v>1005</v>
      </c>
      <c r="G137" s="4" t="s">
        <v>1006</v>
      </c>
    </row>
    <row r="138" spans="1:7" x14ac:dyDescent="0.2">
      <c r="A138" s="1" t="s">
        <v>1007</v>
      </c>
      <c r="B138" s="2">
        <f t="shared" si="2"/>
        <v>137</v>
      </c>
      <c r="C138" s="2" t="s">
        <v>870</v>
      </c>
      <c r="D138" s="3" t="s">
        <v>693</v>
      </c>
      <c r="E138" s="3" t="s">
        <v>960</v>
      </c>
      <c r="F138" s="4" t="s">
        <v>1008</v>
      </c>
      <c r="G138" s="4" t="s">
        <v>998</v>
      </c>
    </row>
    <row r="139" spans="1:7" x14ac:dyDescent="0.2">
      <c r="A139" s="1" t="s">
        <v>1009</v>
      </c>
      <c r="B139" s="2">
        <f t="shared" si="2"/>
        <v>138</v>
      </c>
      <c r="C139" s="2" t="s">
        <v>870</v>
      </c>
      <c r="D139" s="3" t="s">
        <v>693</v>
      </c>
      <c r="E139" s="3" t="s">
        <v>871</v>
      </c>
      <c r="F139" s="4" t="s">
        <v>995</v>
      </c>
      <c r="G139" s="4" t="s">
        <v>998</v>
      </c>
    </row>
    <row r="140" spans="1:7" x14ac:dyDescent="0.2">
      <c r="A140" s="1" t="s">
        <v>1010</v>
      </c>
      <c r="B140" s="2">
        <f t="shared" si="2"/>
        <v>139</v>
      </c>
      <c r="C140" s="2" t="s">
        <v>870</v>
      </c>
      <c r="D140" s="3" t="s">
        <v>693</v>
      </c>
      <c r="E140" s="3" t="s">
        <v>903</v>
      </c>
      <c r="F140" s="4" t="s">
        <v>1011</v>
      </c>
      <c r="G140" s="4" t="s">
        <v>998</v>
      </c>
    </row>
    <row r="141" spans="1:7" x14ac:dyDescent="0.2">
      <c r="A141" s="1" t="s">
        <v>1012</v>
      </c>
      <c r="B141" s="2">
        <f t="shared" si="2"/>
        <v>140</v>
      </c>
      <c r="C141" s="2" t="s">
        <v>870</v>
      </c>
      <c r="D141" s="3" t="s">
        <v>693</v>
      </c>
      <c r="E141" s="3" t="s">
        <v>876</v>
      </c>
      <c r="F141" s="4" t="s">
        <v>1013</v>
      </c>
      <c r="G141" s="4" t="s">
        <v>1014</v>
      </c>
    </row>
    <row r="142" spans="1:7" x14ac:dyDescent="0.2">
      <c r="A142" s="1" t="s">
        <v>1015</v>
      </c>
      <c r="B142" s="2">
        <f t="shared" si="2"/>
        <v>141</v>
      </c>
      <c r="C142" s="2" t="s">
        <v>870</v>
      </c>
      <c r="D142" s="3" t="s">
        <v>698</v>
      </c>
      <c r="E142" s="3" t="s">
        <v>903</v>
      </c>
      <c r="F142" s="4" t="s">
        <v>976</v>
      </c>
      <c r="G142" s="4" t="s">
        <v>1016</v>
      </c>
    </row>
    <row r="143" spans="1:7" x14ac:dyDescent="0.2">
      <c r="A143" s="1" t="s">
        <v>1017</v>
      </c>
      <c r="B143" s="2">
        <f t="shared" si="2"/>
        <v>142</v>
      </c>
      <c r="C143" s="2" t="s">
        <v>870</v>
      </c>
      <c r="D143" s="3" t="s">
        <v>698</v>
      </c>
      <c r="E143" s="3" t="s">
        <v>881</v>
      </c>
      <c r="F143" s="4" t="s">
        <v>1018</v>
      </c>
      <c r="G143" s="4" t="s">
        <v>1016</v>
      </c>
    </row>
    <row r="144" spans="1:7" x14ac:dyDescent="0.2">
      <c r="A144" s="1" t="s">
        <v>1019</v>
      </c>
      <c r="B144" s="2">
        <f t="shared" si="2"/>
        <v>143</v>
      </c>
      <c r="C144" s="2" t="s">
        <v>870</v>
      </c>
      <c r="D144" s="3" t="s">
        <v>693</v>
      </c>
      <c r="E144" s="3" t="s">
        <v>871</v>
      </c>
      <c r="F144" s="4" t="s">
        <v>1020</v>
      </c>
      <c r="G144" s="4" t="s">
        <v>1016</v>
      </c>
    </row>
    <row r="145" spans="1:7" x14ac:dyDescent="0.2">
      <c r="A145" s="1" t="s">
        <v>1021</v>
      </c>
      <c r="B145" s="2">
        <f t="shared" si="2"/>
        <v>144</v>
      </c>
      <c r="C145" s="2" t="s">
        <v>870</v>
      </c>
      <c r="D145" s="3" t="s">
        <v>698</v>
      </c>
      <c r="E145" s="3" t="s">
        <v>903</v>
      </c>
      <c r="F145" s="4" t="s">
        <v>1022</v>
      </c>
      <c r="G145" s="4" t="s">
        <v>1016</v>
      </c>
    </row>
    <row r="146" spans="1:7" x14ac:dyDescent="0.2">
      <c r="A146" s="1" t="s">
        <v>1023</v>
      </c>
      <c r="B146" s="2">
        <f t="shared" si="2"/>
        <v>145</v>
      </c>
      <c r="C146" s="2" t="s">
        <v>870</v>
      </c>
      <c r="D146" s="3" t="s">
        <v>693</v>
      </c>
      <c r="E146" s="3" t="s">
        <v>871</v>
      </c>
      <c r="F146" s="4" t="s">
        <v>1024</v>
      </c>
      <c r="G146" s="4" t="s">
        <v>1016</v>
      </c>
    </row>
    <row r="147" spans="1:7" x14ac:dyDescent="0.2">
      <c r="A147" s="1" t="s">
        <v>1025</v>
      </c>
      <c r="B147" s="2">
        <f t="shared" si="2"/>
        <v>146</v>
      </c>
      <c r="C147" s="2" t="s">
        <v>870</v>
      </c>
      <c r="D147" s="3" t="s">
        <v>693</v>
      </c>
      <c r="E147" s="3" t="s">
        <v>960</v>
      </c>
      <c r="F147" s="4" t="s">
        <v>1026</v>
      </c>
      <c r="G147" s="4" t="s">
        <v>1016</v>
      </c>
    </row>
    <row r="148" spans="1:7" x14ac:dyDescent="0.2">
      <c r="A148" s="1" t="s">
        <v>1027</v>
      </c>
      <c r="B148" s="2">
        <f t="shared" si="2"/>
        <v>147</v>
      </c>
      <c r="C148" s="2" t="s">
        <v>870</v>
      </c>
      <c r="D148" s="3" t="s">
        <v>698</v>
      </c>
      <c r="E148" s="3" t="s">
        <v>871</v>
      </c>
      <c r="F148" s="4" t="s">
        <v>1028</v>
      </c>
      <c r="G148" s="4" t="s">
        <v>1016</v>
      </c>
    </row>
    <row r="149" spans="1:7" x14ac:dyDescent="0.2">
      <c r="A149" s="1" t="s">
        <v>1029</v>
      </c>
      <c r="B149" s="2">
        <f t="shared" si="2"/>
        <v>148</v>
      </c>
      <c r="C149" s="2" t="s">
        <v>870</v>
      </c>
      <c r="D149" s="3" t="s">
        <v>693</v>
      </c>
      <c r="E149" s="3" t="s">
        <v>960</v>
      </c>
      <c r="F149" s="4" t="s">
        <v>1030</v>
      </c>
      <c r="G149" s="4" t="s">
        <v>1031</v>
      </c>
    </row>
    <row r="150" spans="1:7" x14ac:dyDescent="0.2">
      <c r="A150" s="1" t="s">
        <v>1032</v>
      </c>
      <c r="B150" s="2">
        <f t="shared" si="2"/>
        <v>149</v>
      </c>
      <c r="C150" s="2" t="s">
        <v>870</v>
      </c>
      <c r="D150" s="3" t="s">
        <v>693</v>
      </c>
      <c r="E150" s="3" t="s">
        <v>871</v>
      </c>
      <c r="F150" s="4" t="s">
        <v>1033</v>
      </c>
      <c r="G150" s="4" t="s">
        <v>1031</v>
      </c>
    </row>
    <row r="151" spans="1:7" x14ac:dyDescent="0.2">
      <c r="A151" s="1" t="s">
        <v>1034</v>
      </c>
      <c r="B151" s="2">
        <f t="shared" ref="B151:B193" si="3">B150+1</f>
        <v>150</v>
      </c>
      <c r="C151" s="2" t="s">
        <v>870</v>
      </c>
      <c r="D151" s="3" t="s">
        <v>693</v>
      </c>
      <c r="E151" s="3" t="s">
        <v>871</v>
      </c>
      <c r="F151" s="4" t="s">
        <v>1024</v>
      </c>
      <c r="G151" s="4" t="s">
        <v>1031</v>
      </c>
    </row>
    <row r="152" spans="1:7" x14ac:dyDescent="0.2">
      <c r="A152" s="1" t="s">
        <v>1035</v>
      </c>
      <c r="B152" s="2">
        <f t="shared" si="3"/>
        <v>151</v>
      </c>
      <c r="C152" s="2" t="s">
        <v>870</v>
      </c>
      <c r="D152" s="3" t="s">
        <v>698</v>
      </c>
      <c r="E152" s="3" t="s">
        <v>1036</v>
      </c>
      <c r="F152" s="4" t="s">
        <v>1037</v>
      </c>
      <c r="G152" s="4" t="s">
        <v>1031</v>
      </c>
    </row>
    <row r="153" spans="1:7" x14ac:dyDescent="0.2">
      <c r="A153" s="1" t="s">
        <v>1038</v>
      </c>
      <c r="B153" s="2">
        <f t="shared" si="3"/>
        <v>152</v>
      </c>
      <c r="C153" s="2" t="s">
        <v>870</v>
      </c>
      <c r="D153" s="3" t="s">
        <v>693</v>
      </c>
      <c r="E153" s="3" t="s">
        <v>903</v>
      </c>
      <c r="F153" s="4" t="s">
        <v>1039</v>
      </c>
      <c r="G153" s="4" t="s">
        <v>1031</v>
      </c>
    </row>
    <row r="154" spans="1:7" x14ac:dyDescent="0.2">
      <c r="A154" s="1" t="s">
        <v>1040</v>
      </c>
      <c r="B154" s="2">
        <f t="shared" si="3"/>
        <v>153</v>
      </c>
      <c r="C154" s="2" t="s">
        <v>870</v>
      </c>
      <c r="D154" s="3" t="s">
        <v>693</v>
      </c>
      <c r="E154" s="3" t="s">
        <v>881</v>
      </c>
      <c r="F154" s="4" t="s">
        <v>1041</v>
      </c>
      <c r="G154" s="4" t="s">
        <v>1031</v>
      </c>
    </row>
    <row r="155" spans="1:7" x14ac:dyDescent="0.2">
      <c r="A155" s="1" t="s">
        <v>1042</v>
      </c>
      <c r="B155" s="2">
        <f t="shared" si="3"/>
        <v>154</v>
      </c>
      <c r="C155" s="2" t="s">
        <v>870</v>
      </c>
      <c r="D155" s="3" t="s">
        <v>693</v>
      </c>
      <c r="E155" s="3" t="s">
        <v>903</v>
      </c>
      <c r="F155" s="4" t="s">
        <v>1043</v>
      </c>
      <c r="G155" s="4" t="s">
        <v>1031</v>
      </c>
    </row>
    <row r="156" spans="1:7" x14ac:dyDescent="0.2">
      <c r="A156" s="1" t="s">
        <v>1044</v>
      </c>
      <c r="B156" s="2">
        <f t="shared" si="3"/>
        <v>155</v>
      </c>
      <c r="C156" s="2" t="s">
        <v>870</v>
      </c>
      <c r="D156" s="3" t="s">
        <v>693</v>
      </c>
      <c r="E156" s="3" t="s">
        <v>903</v>
      </c>
      <c r="F156" s="4" t="s">
        <v>1045</v>
      </c>
      <c r="G156" s="4" t="s">
        <v>259</v>
      </c>
    </row>
    <row r="157" spans="1:7" x14ac:dyDescent="0.2">
      <c r="A157" s="1" t="s">
        <v>1046</v>
      </c>
      <c r="B157" s="2">
        <f t="shared" si="3"/>
        <v>156</v>
      </c>
      <c r="C157" s="2" t="s">
        <v>870</v>
      </c>
      <c r="D157" s="3" t="s">
        <v>693</v>
      </c>
      <c r="E157" s="3" t="s">
        <v>871</v>
      </c>
      <c r="F157" s="4" t="s">
        <v>1047</v>
      </c>
      <c r="G157" s="4" t="s">
        <v>259</v>
      </c>
    </row>
    <row r="158" spans="1:7" x14ac:dyDescent="0.2">
      <c r="A158" s="1" t="s">
        <v>1048</v>
      </c>
      <c r="B158" s="2">
        <f t="shared" si="3"/>
        <v>157</v>
      </c>
      <c r="C158" s="2" t="s">
        <v>870</v>
      </c>
      <c r="D158" s="3" t="s">
        <v>698</v>
      </c>
      <c r="E158" s="3" t="s">
        <v>871</v>
      </c>
      <c r="F158" s="4" t="s">
        <v>1049</v>
      </c>
      <c r="G158" s="4" t="s">
        <v>259</v>
      </c>
    </row>
    <row r="159" spans="1:7" x14ac:dyDescent="0.2">
      <c r="A159" s="1" t="s">
        <v>1050</v>
      </c>
      <c r="B159" s="2">
        <f t="shared" si="3"/>
        <v>158</v>
      </c>
      <c r="C159" s="2" t="s">
        <v>870</v>
      </c>
      <c r="D159" s="3" t="s">
        <v>693</v>
      </c>
      <c r="E159" s="3" t="s">
        <v>881</v>
      </c>
      <c r="F159" s="4" t="s">
        <v>1051</v>
      </c>
      <c r="G159" s="4" t="s">
        <v>1052</v>
      </c>
    </row>
    <row r="160" spans="1:7" x14ac:dyDescent="0.2">
      <c r="A160" s="1" t="s">
        <v>1053</v>
      </c>
      <c r="B160" s="2">
        <f t="shared" si="3"/>
        <v>159</v>
      </c>
      <c r="C160" s="2" t="s">
        <v>870</v>
      </c>
      <c r="D160" s="3" t="s">
        <v>693</v>
      </c>
      <c r="E160" s="3" t="s">
        <v>903</v>
      </c>
      <c r="F160" s="4" t="s">
        <v>976</v>
      </c>
      <c r="G160" s="4" t="s">
        <v>80</v>
      </c>
    </row>
    <row r="161" spans="1:7" x14ac:dyDescent="0.2">
      <c r="A161" s="1" t="s">
        <v>1054</v>
      </c>
      <c r="B161" s="2">
        <f t="shared" si="3"/>
        <v>160</v>
      </c>
      <c r="C161" s="2" t="s">
        <v>870</v>
      </c>
      <c r="D161" s="3" t="s">
        <v>698</v>
      </c>
      <c r="E161" s="3" t="s">
        <v>871</v>
      </c>
      <c r="F161" s="4" t="s">
        <v>1055</v>
      </c>
      <c r="G161" s="4" t="s">
        <v>80</v>
      </c>
    </row>
    <row r="162" spans="1:7" x14ac:dyDescent="0.2">
      <c r="A162" s="1" t="s">
        <v>1056</v>
      </c>
      <c r="B162" s="2">
        <f t="shared" si="3"/>
        <v>161</v>
      </c>
      <c r="C162" s="2" t="s">
        <v>870</v>
      </c>
      <c r="D162" s="3" t="s">
        <v>698</v>
      </c>
      <c r="E162" s="3" t="s">
        <v>903</v>
      </c>
      <c r="F162" s="4" t="s">
        <v>1057</v>
      </c>
      <c r="G162" s="4" t="s">
        <v>498</v>
      </c>
    </row>
    <row r="163" spans="1:7" x14ac:dyDescent="0.2">
      <c r="A163" s="1" t="s">
        <v>1058</v>
      </c>
      <c r="B163" s="2">
        <f t="shared" si="3"/>
        <v>162</v>
      </c>
      <c r="C163" s="2" t="s">
        <v>870</v>
      </c>
      <c r="D163" s="3" t="s">
        <v>693</v>
      </c>
      <c r="E163" s="3" t="s">
        <v>903</v>
      </c>
      <c r="F163" s="4" t="s">
        <v>976</v>
      </c>
      <c r="G163" s="4" t="s">
        <v>498</v>
      </c>
    </row>
    <row r="164" spans="1:7" x14ac:dyDescent="0.2">
      <c r="A164" s="1" t="s">
        <v>1059</v>
      </c>
      <c r="B164" s="2">
        <f t="shared" si="3"/>
        <v>163</v>
      </c>
      <c r="C164" s="2" t="s">
        <v>870</v>
      </c>
      <c r="D164" s="3" t="s">
        <v>693</v>
      </c>
      <c r="E164" s="3" t="s">
        <v>871</v>
      </c>
      <c r="F164" s="4" t="s">
        <v>1060</v>
      </c>
      <c r="G164" s="4" t="s">
        <v>498</v>
      </c>
    </row>
    <row r="165" spans="1:7" x14ac:dyDescent="0.2">
      <c r="A165" s="1" t="s">
        <v>1061</v>
      </c>
      <c r="B165" s="2">
        <f t="shared" si="3"/>
        <v>164</v>
      </c>
      <c r="C165" s="2" t="s">
        <v>870</v>
      </c>
      <c r="D165" s="3" t="s">
        <v>698</v>
      </c>
      <c r="E165" s="3" t="s">
        <v>871</v>
      </c>
      <c r="F165" s="4" t="s">
        <v>921</v>
      </c>
      <c r="G165" s="4" t="s">
        <v>1062</v>
      </c>
    </row>
    <row r="166" spans="1:7" x14ac:dyDescent="0.2">
      <c r="A166" s="1" t="s">
        <v>1063</v>
      </c>
      <c r="B166" s="2">
        <f t="shared" si="3"/>
        <v>165</v>
      </c>
      <c r="C166" s="2" t="s">
        <v>870</v>
      </c>
      <c r="D166" s="3" t="s">
        <v>693</v>
      </c>
      <c r="E166" s="3" t="s">
        <v>871</v>
      </c>
      <c r="F166" s="4" t="s">
        <v>1064</v>
      </c>
      <c r="G166" s="4" t="s">
        <v>1062</v>
      </c>
    </row>
    <row r="167" spans="1:7" x14ac:dyDescent="0.2">
      <c r="A167" s="1" t="s">
        <v>1065</v>
      </c>
      <c r="B167" s="2">
        <f t="shared" si="3"/>
        <v>166</v>
      </c>
      <c r="C167" s="2" t="s">
        <v>870</v>
      </c>
      <c r="D167" s="3" t="s">
        <v>698</v>
      </c>
      <c r="E167" s="3" t="s">
        <v>903</v>
      </c>
      <c r="F167" s="4" t="s">
        <v>1066</v>
      </c>
      <c r="G167" s="4" t="s">
        <v>1062</v>
      </c>
    </row>
    <row r="168" spans="1:7" x14ac:dyDescent="0.2">
      <c r="A168" s="1" t="s">
        <v>1067</v>
      </c>
      <c r="B168" s="2">
        <f t="shared" si="3"/>
        <v>167</v>
      </c>
      <c r="C168" s="2" t="s">
        <v>870</v>
      </c>
      <c r="D168" s="3" t="s">
        <v>693</v>
      </c>
      <c r="E168" s="3" t="s">
        <v>903</v>
      </c>
      <c r="F168" s="4" t="s">
        <v>957</v>
      </c>
      <c r="G168" s="4" t="s">
        <v>228</v>
      </c>
    </row>
    <row r="169" spans="1:7" x14ac:dyDescent="0.2">
      <c r="A169" s="1" t="s">
        <v>1068</v>
      </c>
      <c r="B169" s="2">
        <f t="shared" si="3"/>
        <v>168</v>
      </c>
      <c r="C169" s="2" t="s">
        <v>870</v>
      </c>
      <c r="D169" s="3" t="s">
        <v>698</v>
      </c>
      <c r="E169" s="3" t="s">
        <v>903</v>
      </c>
      <c r="F169" s="4" t="s">
        <v>1069</v>
      </c>
      <c r="G169" s="4" t="s">
        <v>228</v>
      </c>
    </row>
    <row r="170" spans="1:7" x14ac:dyDescent="0.2">
      <c r="A170" s="1" t="s">
        <v>1070</v>
      </c>
      <c r="B170" s="2">
        <f t="shared" si="3"/>
        <v>169</v>
      </c>
      <c r="C170" s="2" t="s">
        <v>870</v>
      </c>
      <c r="D170" s="3" t="s">
        <v>693</v>
      </c>
      <c r="E170" s="3" t="s">
        <v>881</v>
      </c>
      <c r="F170" s="4" t="s">
        <v>1071</v>
      </c>
      <c r="G170" s="4" t="s">
        <v>228</v>
      </c>
    </row>
    <row r="171" spans="1:7" x14ac:dyDescent="0.2">
      <c r="A171" s="1" t="s">
        <v>1072</v>
      </c>
      <c r="B171" s="2">
        <f t="shared" si="3"/>
        <v>170</v>
      </c>
      <c r="C171" s="2" t="s">
        <v>870</v>
      </c>
      <c r="D171" s="3" t="s">
        <v>698</v>
      </c>
      <c r="E171" s="3" t="s">
        <v>881</v>
      </c>
      <c r="F171" s="4" t="s">
        <v>1073</v>
      </c>
      <c r="G171" s="4" t="s">
        <v>440</v>
      </c>
    </row>
    <row r="172" spans="1:7" x14ac:dyDescent="0.2">
      <c r="A172" s="1" t="s">
        <v>1074</v>
      </c>
      <c r="B172" s="2">
        <f t="shared" si="3"/>
        <v>171</v>
      </c>
      <c r="C172" s="2" t="s">
        <v>870</v>
      </c>
      <c r="D172" s="3" t="s">
        <v>693</v>
      </c>
      <c r="E172" s="3" t="s">
        <v>960</v>
      </c>
      <c r="F172" s="4" t="s">
        <v>1075</v>
      </c>
      <c r="G172" s="4" t="s">
        <v>440</v>
      </c>
    </row>
    <row r="173" spans="1:7" x14ac:dyDescent="0.2">
      <c r="A173" s="1" t="s">
        <v>1076</v>
      </c>
      <c r="B173" s="2">
        <f t="shared" si="3"/>
        <v>172</v>
      </c>
      <c r="C173" s="2" t="s">
        <v>870</v>
      </c>
      <c r="D173" s="3" t="s">
        <v>693</v>
      </c>
      <c r="E173" s="3" t="s">
        <v>903</v>
      </c>
      <c r="F173" s="4" t="s">
        <v>1064</v>
      </c>
      <c r="G173" s="4" t="s">
        <v>440</v>
      </c>
    </row>
    <row r="174" spans="1:7" x14ac:dyDescent="0.2">
      <c r="A174" s="1" t="s">
        <v>1077</v>
      </c>
      <c r="B174" s="2">
        <f t="shared" si="3"/>
        <v>173</v>
      </c>
      <c r="C174" s="2" t="s">
        <v>870</v>
      </c>
      <c r="D174" s="3" t="s">
        <v>698</v>
      </c>
      <c r="E174" s="3" t="s">
        <v>960</v>
      </c>
      <c r="F174" s="4" t="s">
        <v>1078</v>
      </c>
      <c r="G174" s="4" t="s">
        <v>1079</v>
      </c>
    </row>
    <row r="175" spans="1:7" x14ac:dyDescent="0.2">
      <c r="A175" s="1" t="s">
        <v>1080</v>
      </c>
      <c r="B175" s="2">
        <f t="shared" si="3"/>
        <v>174</v>
      </c>
      <c r="C175" s="2" t="s">
        <v>870</v>
      </c>
      <c r="D175" s="3" t="s">
        <v>693</v>
      </c>
      <c r="E175" s="3" t="s">
        <v>881</v>
      </c>
      <c r="F175" s="4" t="s">
        <v>1066</v>
      </c>
      <c r="G175" s="4" t="s">
        <v>1079</v>
      </c>
    </row>
    <row r="176" spans="1:7" x14ac:dyDescent="0.2">
      <c r="A176" s="1" t="s">
        <v>1081</v>
      </c>
      <c r="B176" s="2">
        <f t="shared" si="3"/>
        <v>175</v>
      </c>
      <c r="C176" s="2" t="s">
        <v>870</v>
      </c>
      <c r="D176" s="3" t="s">
        <v>693</v>
      </c>
      <c r="E176" s="3" t="s">
        <v>871</v>
      </c>
      <c r="F176" s="4" t="s">
        <v>1082</v>
      </c>
      <c r="G176" s="4" t="s">
        <v>1079</v>
      </c>
    </row>
    <row r="177" spans="1:7" x14ac:dyDescent="0.2">
      <c r="A177" s="1" t="s">
        <v>1083</v>
      </c>
      <c r="B177" s="2">
        <f t="shared" si="3"/>
        <v>176</v>
      </c>
      <c r="C177" s="2" t="s">
        <v>870</v>
      </c>
      <c r="D177" s="3" t="s">
        <v>693</v>
      </c>
      <c r="E177" s="3" t="s">
        <v>881</v>
      </c>
      <c r="F177" s="4" t="s">
        <v>1084</v>
      </c>
      <c r="G177" s="4" t="s">
        <v>247</v>
      </c>
    </row>
    <row r="178" spans="1:7" x14ac:dyDescent="0.2">
      <c r="A178" s="1" t="s">
        <v>1085</v>
      </c>
      <c r="B178" s="2">
        <f t="shared" si="3"/>
        <v>177</v>
      </c>
      <c r="C178" s="2" t="s">
        <v>870</v>
      </c>
      <c r="D178" s="3" t="s">
        <v>693</v>
      </c>
      <c r="E178" s="3" t="s">
        <v>871</v>
      </c>
      <c r="F178" s="4" t="s">
        <v>1086</v>
      </c>
      <c r="G178" s="4" t="s">
        <v>247</v>
      </c>
    </row>
    <row r="179" spans="1:7" x14ac:dyDescent="0.2">
      <c r="A179" s="1" t="s">
        <v>1087</v>
      </c>
      <c r="B179" s="2">
        <f t="shared" si="3"/>
        <v>178</v>
      </c>
      <c r="C179" s="2" t="s">
        <v>870</v>
      </c>
      <c r="D179" s="3" t="s">
        <v>698</v>
      </c>
      <c r="E179" s="3" t="s">
        <v>903</v>
      </c>
      <c r="F179" s="4" t="s">
        <v>1064</v>
      </c>
      <c r="G179" s="4" t="s">
        <v>247</v>
      </c>
    </row>
    <row r="180" spans="1:7" x14ac:dyDescent="0.2">
      <c r="A180" s="1" t="s">
        <v>1088</v>
      </c>
      <c r="B180" s="2">
        <f t="shared" si="3"/>
        <v>179</v>
      </c>
      <c r="C180" s="2" t="s">
        <v>870</v>
      </c>
      <c r="D180" s="3" t="s">
        <v>693</v>
      </c>
      <c r="E180" s="3" t="s">
        <v>960</v>
      </c>
      <c r="F180" s="4" t="s">
        <v>1089</v>
      </c>
      <c r="G180" s="4" t="s">
        <v>282</v>
      </c>
    </row>
    <row r="181" spans="1:7" x14ac:dyDescent="0.2">
      <c r="A181" s="1" t="s">
        <v>1090</v>
      </c>
      <c r="B181" s="2">
        <f t="shared" si="3"/>
        <v>180</v>
      </c>
      <c r="C181" s="2" t="s">
        <v>870</v>
      </c>
      <c r="D181" s="3" t="s">
        <v>693</v>
      </c>
      <c r="E181" s="3" t="s">
        <v>903</v>
      </c>
      <c r="F181" s="4" t="s">
        <v>1003</v>
      </c>
      <c r="G181" s="4" t="s">
        <v>282</v>
      </c>
    </row>
    <row r="182" spans="1:7" x14ac:dyDescent="0.2">
      <c r="A182" s="1" t="s">
        <v>1091</v>
      </c>
      <c r="B182" s="2">
        <f t="shared" si="3"/>
        <v>181</v>
      </c>
      <c r="C182" s="2" t="s">
        <v>870</v>
      </c>
      <c r="D182" s="3" t="s">
        <v>698</v>
      </c>
      <c r="E182" s="3" t="s">
        <v>960</v>
      </c>
      <c r="F182" s="4" t="s">
        <v>1092</v>
      </c>
      <c r="G182" s="4" t="s">
        <v>1093</v>
      </c>
    </row>
    <row r="183" spans="1:7" x14ac:dyDescent="0.2">
      <c r="A183" s="1" t="s">
        <v>1094</v>
      </c>
      <c r="B183" s="2">
        <f t="shared" si="3"/>
        <v>182</v>
      </c>
      <c r="C183" s="2" t="s">
        <v>870</v>
      </c>
      <c r="D183" s="3" t="s">
        <v>693</v>
      </c>
      <c r="E183" s="3" t="s">
        <v>960</v>
      </c>
      <c r="F183" s="4" t="s">
        <v>1095</v>
      </c>
      <c r="G183" s="4" t="s">
        <v>1096</v>
      </c>
    </row>
    <row r="184" spans="1:7" x14ac:dyDescent="0.2">
      <c r="A184" s="1" t="s">
        <v>1097</v>
      </c>
      <c r="B184" s="2">
        <f t="shared" si="3"/>
        <v>183</v>
      </c>
      <c r="C184" s="2" t="s">
        <v>870</v>
      </c>
      <c r="D184" s="3" t="s">
        <v>693</v>
      </c>
      <c r="E184" s="3" t="s">
        <v>871</v>
      </c>
      <c r="F184" s="4" t="s">
        <v>1098</v>
      </c>
      <c r="G184" s="4" t="s">
        <v>1099</v>
      </c>
    </row>
    <row r="185" spans="1:7" x14ac:dyDescent="0.2">
      <c r="A185" s="1" t="s">
        <v>1100</v>
      </c>
      <c r="B185" s="2">
        <f t="shared" si="3"/>
        <v>184</v>
      </c>
      <c r="C185" s="2" t="s">
        <v>870</v>
      </c>
      <c r="D185" s="3" t="s">
        <v>698</v>
      </c>
      <c r="E185" s="3" t="s">
        <v>903</v>
      </c>
      <c r="F185" s="4" t="s">
        <v>1069</v>
      </c>
      <c r="G185" s="4" t="s">
        <v>308</v>
      </c>
    </row>
    <row r="186" spans="1:7" x14ac:dyDescent="0.2">
      <c r="A186" s="1" t="s">
        <v>1101</v>
      </c>
      <c r="B186" s="2">
        <f t="shared" si="3"/>
        <v>185</v>
      </c>
      <c r="C186" s="2" t="s">
        <v>1102</v>
      </c>
      <c r="D186" s="3" t="s">
        <v>698</v>
      </c>
      <c r="E186" s="3" t="s">
        <v>1103</v>
      </c>
      <c r="F186" s="4" t="s">
        <v>1104</v>
      </c>
      <c r="G186" s="4" t="s">
        <v>1105</v>
      </c>
    </row>
    <row r="187" spans="1:7" x14ac:dyDescent="0.2">
      <c r="A187" s="1" t="s">
        <v>1106</v>
      </c>
      <c r="B187" s="2">
        <f t="shared" si="3"/>
        <v>186</v>
      </c>
      <c r="C187" s="2" t="s">
        <v>1102</v>
      </c>
      <c r="D187" s="3" t="s">
        <v>693</v>
      </c>
      <c r="E187" s="3" t="s">
        <v>1107</v>
      </c>
      <c r="F187" s="4" t="s">
        <v>1108</v>
      </c>
      <c r="G187" s="4" t="s">
        <v>1105</v>
      </c>
    </row>
    <row r="188" spans="1:7" x14ac:dyDescent="0.2">
      <c r="A188" s="1" t="s">
        <v>1109</v>
      </c>
      <c r="B188" s="2">
        <f t="shared" si="3"/>
        <v>187</v>
      </c>
      <c r="C188" s="2" t="s">
        <v>1102</v>
      </c>
      <c r="D188" s="3" t="s">
        <v>698</v>
      </c>
      <c r="E188" s="3" t="s">
        <v>1103</v>
      </c>
      <c r="F188" s="4" t="s">
        <v>1110</v>
      </c>
      <c r="G188" s="4" t="s">
        <v>1105</v>
      </c>
    </row>
    <row r="189" spans="1:7" x14ac:dyDescent="0.2">
      <c r="A189" s="1" t="s">
        <v>1111</v>
      </c>
      <c r="B189" s="2">
        <f t="shared" si="3"/>
        <v>188</v>
      </c>
      <c r="C189" s="2" t="s">
        <v>1102</v>
      </c>
      <c r="D189" s="3" t="s">
        <v>693</v>
      </c>
      <c r="E189" s="3" t="s">
        <v>1103</v>
      </c>
      <c r="F189" s="4" t="s">
        <v>1112</v>
      </c>
      <c r="G189" s="4" t="s">
        <v>1105</v>
      </c>
    </row>
    <row r="190" spans="1:7" x14ac:dyDescent="0.2">
      <c r="A190" s="1" t="s">
        <v>1113</v>
      </c>
      <c r="B190" s="2">
        <f t="shared" si="3"/>
        <v>189</v>
      </c>
      <c r="C190" s="2" t="s">
        <v>1102</v>
      </c>
      <c r="D190" s="3" t="s">
        <v>693</v>
      </c>
      <c r="E190" s="3" t="s">
        <v>1114</v>
      </c>
      <c r="F190" s="4" t="s">
        <v>1115</v>
      </c>
      <c r="G190" s="4" t="s">
        <v>1105</v>
      </c>
    </row>
    <row r="191" spans="1:7" x14ac:dyDescent="0.2">
      <c r="A191" s="1" t="s">
        <v>1116</v>
      </c>
      <c r="B191" s="2">
        <f t="shared" si="3"/>
        <v>190</v>
      </c>
      <c r="C191" s="2" t="s">
        <v>1102</v>
      </c>
      <c r="D191" s="3" t="s">
        <v>698</v>
      </c>
      <c r="E191" s="3" t="s">
        <v>1114</v>
      </c>
      <c r="F191" s="4" t="s">
        <v>1117</v>
      </c>
      <c r="G191" s="4" t="s">
        <v>1105</v>
      </c>
    </row>
    <row r="192" spans="1:7" x14ac:dyDescent="0.2">
      <c r="A192" s="1" t="s">
        <v>1118</v>
      </c>
      <c r="B192" s="2">
        <f t="shared" si="3"/>
        <v>191</v>
      </c>
      <c r="C192" s="2" t="s">
        <v>1102</v>
      </c>
      <c r="D192" s="3" t="s">
        <v>693</v>
      </c>
      <c r="E192" s="3" t="s">
        <v>1119</v>
      </c>
      <c r="F192" s="4" t="s">
        <v>1120</v>
      </c>
      <c r="G192" s="4" t="s">
        <v>1105</v>
      </c>
    </row>
    <row r="193" spans="1:7" x14ac:dyDescent="0.2">
      <c r="A193" s="1" t="s">
        <v>1121</v>
      </c>
      <c r="B193" s="2">
        <f t="shared" si="3"/>
        <v>192</v>
      </c>
      <c r="C193" s="2" t="s">
        <v>1102</v>
      </c>
      <c r="D193" s="3" t="s">
        <v>693</v>
      </c>
      <c r="E193" s="3" t="s">
        <v>1122</v>
      </c>
      <c r="F193" s="4" t="s">
        <v>1123</v>
      </c>
      <c r="G193" s="4" t="s">
        <v>1105</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6"/>
  <sheetViews>
    <sheetView workbookViewId="0">
      <pane xSplit="1" ySplit="2" topLeftCell="C6" activePane="bottomRight" state="frozen"/>
      <selection pane="topRight" activeCell="B1" sqref="B1"/>
      <selection pane="bottomLeft" activeCell="A3" sqref="A3"/>
      <selection pane="bottomRight" activeCell="E14" sqref="E14"/>
    </sheetView>
  </sheetViews>
  <sheetFormatPr defaultRowHeight="12.75" x14ac:dyDescent="0.2"/>
  <cols>
    <col min="1" max="1" width="24.7109375" style="39" customWidth="1"/>
    <col min="2" max="2" width="14.28515625" style="39" customWidth="1"/>
    <col min="3" max="3" width="43.42578125" style="39" customWidth="1"/>
    <col min="4" max="4" width="13.42578125" style="39" customWidth="1"/>
    <col min="5" max="5" width="12.42578125" style="39" customWidth="1"/>
    <col min="6" max="6" width="17" style="40" customWidth="1"/>
    <col min="7" max="8" width="12.42578125" style="39" customWidth="1"/>
    <col min="9" max="9" width="9.140625" style="39"/>
    <col min="10" max="10" width="9.42578125" style="39" customWidth="1"/>
    <col min="11" max="16384" width="9.140625" style="39"/>
  </cols>
  <sheetData>
    <row r="1" spans="1:10" s="9" customFormat="1" ht="27" customHeight="1" x14ac:dyDescent="0.2">
      <c r="A1" s="38" t="s">
        <v>1124</v>
      </c>
    </row>
    <row r="2" spans="1:10" s="9" customFormat="1" ht="27" customHeight="1" x14ac:dyDescent="0.2">
      <c r="A2" s="9" t="s">
        <v>684</v>
      </c>
      <c r="B2" s="9" t="s">
        <v>1125</v>
      </c>
      <c r="C2" s="9" t="s">
        <v>1126</v>
      </c>
      <c r="D2" s="9" t="s">
        <v>1127</v>
      </c>
      <c r="E2" s="9" t="s">
        <v>1128</v>
      </c>
      <c r="F2" s="9" t="s">
        <v>1129</v>
      </c>
      <c r="G2" s="9" t="s">
        <v>1130</v>
      </c>
      <c r="H2" s="9" t="s">
        <v>15</v>
      </c>
      <c r="I2" s="9" t="s">
        <v>8</v>
      </c>
      <c r="J2" s="9" t="s">
        <v>9</v>
      </c>
    </row>
    <row r="3" spans="1:10" s="10" customFormat="1" ht="21.75" customHeight="1" x14ac:dyDescent="0.2">
      <c r="A3" s="10" t="s">
        <v>1131</v>
      </c>
      <c r="B3" s="10" t="s">
        <v>1132</v>
      </c>
      <c r="C3" s="10" t="s">
        <v>1133</v>
      </c>
      <c r="D3" s="10" t="s">
        <v>1134</v>
      </c>
      <c r="E3" s="10" t="s">
        <v>1135</v>
      </c>
      <c r="F3" s="10" t="s">
        <v>1136</v>
      </c>
      <c r="I3" s="10" t="s">
        <v>111</v>
      </c>
      <c r="J3" s="10" t="s">
        <v>128</v>
      </c>
    </row>
    <row r="4" spans="1:10" s="10" customFormat="1" ht="21.75" customHeight="1" x14ac:dyDescent="0.2">
      <c r="A4" s="10" t="s">
        <v>1137</v>
      </c>
      <c r="B4" s="10" t="s">
        <v>1132</v>
      </c>
      <c r="C4" s="10" t="s">
        <v>1138</v>
      </c>
      <c r="D4" s="10" t="s">
        <v>1139</v>
      </c>
      <c r="E4" s="10" t="s">
        <v>1135</v>
      </c>
      <c r="F4" s="10" t="s">
        <v>1140</v>
      </c>
      <c r="G4" s="10" t="s">
        <v>35</v>
      </c>
      <c r="H4" s="10" t="s">
        <v>59</v>
      </c>
      <c r="I4" s="10" t="s">
        <v>55</v>
      </c>
      <c r="J4" s="10" t="s">
        <v>56</v>
      </c>
    </row>
    <row r="5" spans="1:10" s="10" customFormat="1" ht="21.75" customHeight="1" x14ac:dyDescent="0.2">
      <c r="A5" s="10" t="s">
        <v>1141</v>
      </c>
      <c r="B5" s="10" t="s">
        <v>1132</v>
      </c>
      <c r="C5" s="10" t="s">
        <v>1142</v>
      </c>
      <c r="D5" s="10" t="s">
        <v>1134</v>
      </c>
      <c r="E5" s="10" t="s">
        <v>1135</v>
      </c>
    </row>
    <row r="6" spans="1:10" s="10" customFormat="1" ht="21.75" customHeight="1" x14ac:dyDescent="0.2">
      <c r="A6" s="10" t="s">
        <v>1143</v>
      </c>
      <c r="B6" s="10" t="s">
        <v>1132</v>
      </c>
      <c r="C6" s="10" t="s">
        <v>1144</v>
      </c>
      <c r="D6" s="10" t="s">
        <v>1134</v>
      </c>
      <c r="E6" s="10" t="s">
        <v>1135</v>
      </c>
    </row>
    <row r="7" spans="1:10" s="10" customFormat="1" ht="21.75" customHeight="1" x14ac:dyDescent="0.2">
      <c r="A7" s="10" t="s">
        <v>1145</v>
      </c>
      <c r="B7" s="10" t="s">
        <v>1132</v>
      </c>
      <c r="C7" s="10" t="s">
        <v>1146</v>
      </c>
      <c r="D7" s="10" t="s">
        <v>1134</v>
      </c>
      <c r="E7" s="10" t="s">
        <v>1135</v>
      </c>
    </row>
    <row r="8" spans="1:10" s="10" customFormat="1" ht="21.75" customHeight="1" x14ac:dyDescent="0.2">
      <c r="A8" s="10" t="s">
        <v>1147</v>
      </c>
      <c r="B8" s="10" t="s">
        <v>1132</v>
      </c>
      <c r="C8" s="10" t="s">
        <v>1148</v>
      </c>
      <c r="D8" s="10" t="s">
        <v>1134</v>
      </c>
      <c r="E8" s="10" t="s">
        <v>1135</v>
      </c>
      <c r="F8" s="10" t="s">
        <v>1149</v>
      </c>
    </row>
    <row r="9" spans="1:10" s="10" customFormat="1" ht="21.75" customHeight="1" x14ac:dyDescent="0.2">
      <c r="A9" s="10" t="s">
        <v>1150</v>
      </c>
      <c r="B9" s="10" t="s">
        <v>1151</v>
      </c>
      <c r="C9" s="10" t="s">
        <v>1152</v>
      </c>
      <c r="D9" s="10" t="s">
        <v>1134</v>
      </c>
      <c r="E9" s="10" t="s">
        <v>1135</v>
      </c>
    </row>
    <row r="10" spans="1:10" s="10" customFormat="1" ht="21.75" customHeight="1" x14ac:dyDescent="0.2">
      <c r="A10" s="10" t="s">
        <v>1153</v>
      </c>
      <c r="B10" s="10" t="s">
        <v>1154</v>
      </c>
      <c r="C10" s="10" t="s">
        <v>1155</v>
      </c>
      <c r="D10" s="10" t="s">
        <v>1139</v>
      </c>
      <c r="E10" s="10" t="s">
        <v>1156</v>
      </c>
      <c r="F10" s="10" t="s">
        <v>1140</v>
      </c>
      <c r="G10" s="10" t="s">
        <v>35</v>
      </c>
      <c r="H10" s="10" t="s">
        <v>36</v>
      </c>
      <c r="I10" s="10" t="s">
        <v>1157</v>
      </c>
      <c r="J10" s="10" t="s">
        <v>31</v>
      </c>
    </row>
    <row r="11" spans="1:10" s="10" customFormat="1" ht="21.75" customHeight="1" x14ac:dyDescent="0.2">
      <c r="A11" s="10" t="s">
        <v>1158</v>
      </c>
      <c r="B11" s="10" t="s">
        <v>1159</v>
      </c>
      <c r="C11" s="10" t="s">
        <v>1160</v>
      </c>
      <c r="D11" s="10" t="s">
        <v>1161</v>
      </c>
      <c r="E11" s="10" t="s">
        <v>24</v>
      </c>
      <c r="F11" s="10" t="s">
        <v>1162</v>
      </c>
      <c r="G11" s="10" t="s">
        <v>25</v>
      </c>
      <c r="H11" s="10" t="s">
        <v>26</v>
      </c>
      <c r="I11" s="10" t="s">
        <v>19</v>
      </c>
      <c r="J11" s="10" t="s">
        <v>20</v>
      </c>
    </row>
    <row r="12" spans="1:10" s="10" customFormat="1" ht="21.75" customHeight="1" x14ac:dyDescent="0.2">
      <c r="A12" s="10" t="s">
        <v>1163</v>
      </c>
      <c r="B12" s="10" t="s">
        <v>1164</v>
      </c>
      <c r="C12" s="10" t="s">
        <v>1165</v>
      </c>
      <c r="D12" s="10" t="s">
        <v>1166</v>
      </c>
      <c r="E12" s="10" t="s">
        <v>1156</v>
      </c>
      <c r="F12" s="10" t="s">
        <v>1162</v>
      </c>
      <c r="I12" s="10" t="s">
        <v>19</v>
      </c>
      <c r="J12" s="10" t="s">
        <v>20</v>
      </c>
    </row>
    <row r="13" spans="1:10" s="10" customFormat="1" ht="21.75" customHeight="1" x14ac:dyDescent="0.2">
      <c r="A13" s="10" t="s">
        <v>1167</v>
      </c>
      <c r="B13" s="10" t="s">
        <v>1168</v>
      </c>
      <c r="C13" s="10" t="s">
        <v>1169</v>
      </c>
      <c r="D13" s="10" t="s">
        <v>1134</v>
      </c>
      <c r="E13" s="10" t="s">
        <v>421</v>
      </c>
      <c r="F13" s="10" t="s">
        <v>1136</v>
      </c>
      <c r="I13" s="10" t="s">
        <v>264</v>
      </c>
    </row>
    <row r="14" spans="1:10" s="10" customFormat="1" ht="21.75" customHeight="1" x14ac:dyDescent="0.2">
      <c r="A14" s="10" t="s">
        <v>1170</v>
      </c>
      <c r="B14" s="10" t="s">
        <v>1164</v>
      </c>
      <c r="C14" s="10" t="s">
        <v>1171</v>
      </c>
      <c r="D14" s="10" t="s">
        <v>1134</v>
      </c>
      <c r="F14" s="10" t="s">
        <v>1136</v>
      </c>
      <c r="I14" s="10" t="s">
        <v>128</v>
      </c>
    </row>
    <row r="15" spans="1:10" s="10" customFormat="1" ht="21.75" customHeight="1" x14ac:dyDescent="0.2">
      <c r="A15" s="10" t="s">
        <v>1172</v>
      </c>
      <c r="B15" s="10" t="s">
        <v>1173</v>
      </c>
      <c r="C15" s="10" t="s">
        <v>1174</v>
      </c>
      <c r="D15" s="10" t="s">
        <v>1175</v>
      </c>
      <c r="E15" s="10" t="s">
        <v>1176</v>
      </c>
      <c r="G15" s="10" t="s">
        <v>1177</v>
      </c>
    </row>
    <row r="16" spans="1:10" s="10" customFormat="1" ht="21.75" customHeight="1" x14ac:dyDescent="0.2">
      <c r="A16" s="10" t="s">
        <v>1178</v>
      </c>
      <c r="B16" s="10" t="s">
        <v>1179</v>
      </c>
      <c r="C16" s="10" t="s">
        <v>1180</v>
      </c>
      <c r="D16" s="10" t="s">
        <v>1181</v>
      </c>
      <c r="F16" s="10" t="s">
        <v>1182</v>
      </c>
      <c r="G16" s="10" t="s">
        <v>123</v>
      </c>
      <c r="H16"/>
      <c r="I16" s="10" t="s">
        <v>360</v>
      </c>
    </row>
    <row r="17" spans="1:10" s="10" customFormat="1" ht="21.75" customHeight="1" x14ac:dyDescent="0.2">
      <c r="A17" s="10" t="s">
        <v>1183</v>
      </c>
      <c r="B17" s="10" t="s">
        <v>1179</v>
      </c>
      <c r="C17" s="10" t="s">
        <v>1184</v>
      </c>
      <c r="D17" s="10" t="s">
        <v>1181</v>
      </c>
      <c r="F17" s="10" t="s">
        <v>1182</v>
      </c>
      <c r="G17" s="10" t="s">
        <v>384</v>
      </c>
      <c r="H17"/>
      <c r="I17" s="10" t="s">
        <v>19</v>
      </c>
    </row>
    <row r="18" spans="1:10" s="10" customFormat="1" ht="21.75" customHeight="1" x14ac:dyDescent="0.2">
      <c r="A18" s="10" t="s">
        <v>1185</v>
      </c>
      <c r="B18" s="10" t="s">
        <v>1179</v>
      </c>
      <c r="C18" s="10" t="s">
        <v>1186</v>
      </c>
      <c r="D18" s="10" t="s">
        <v>1181</v>
      </c>
      <c r="F18" s="10" t="s">
        <v>1182</v>
      </c>
      <c r="G18" s="10" t="s">
        <v>174</v>
      </c>
      <c r="H18"/>
      <c r="I18" s="10" t="s">
        <v>360</v>
      </c>
    </row>
    <row r="19" spans="1:10" ht="12" customHeight="1" x14ac:dyDescent="0.2">
      <c r="A19" s="39" t="s">
        <v>1187</v>
      </c>
      <c r="B19" s="39" t="s">
        <v>1179</v>
      </c>
      <c r="C19" s="39" t="s">
        <v>1188</v>
      </c>
      <c r="D19" s="10" t="s">
        <v>1181</v>
      </c>
      <c r="G19" s="39" t="s">
        <v>1189</v>
      </c>
      <c r="I19" s="39" t="s">
        <v>264</v>
      </c>
    </row>
    <row r="20" spans="1:10" s="10" customFormat="1" ht="21.75" customHeight="1" x14ac:dyDescent="0.2">
      <c r="A20" s="10" t="s">
        <v>1190</v>
      </c>
      <c r="B20" s="10" t="s">
        <v>1179</v>
      </c>
      <c r="C20" s="10" t="s">
        <v>1191</v>
      </c>
      <c r="D20" s="10" t="s">
        <v>1192</v>
      </c>
      <c r="E20" s="10" t="s">
        <v>1193</v>
      </c>
      <c r="F20" s="10" t="s">
        <v>1194</v>
      </c>
      <c r="G20" s="10" t="s">
        <v>288</v>
      </c>
      <c r="I20" s="10" t="s">
        <v>41</v>
      </c>
    </row>
    <row r="21" spans="1:10" s="10" customFormat="1" ht="21.75" customHeight="1" x14ac:dyDescent="0.2">
      <c r="A21" s="10" t="s">
        <v>1195</v>
      </c>
      <c r="B21" s="10" t="s">
        <v>1179</v>
      </c>
      <c r="C21" s="10" t="s">
        <v>1196</v>
      </c>
      <c r="D21" s="10" t="s">
        <v>1192</v>
      </c>
      <c r="E21" s="10" t="s">
        <v>1193</v>
      </c>
      <c r="F21" s="10" t="s">
        <v>1197</v>
      </c>
      <c r="G21" s="10" t="s">
        <v>288</v>
      </c>
      <c r="I21" s="10" t="s">
        <v>41</v>
      </c>
    </row>
    <row r="22" spans="1:10" s="10" customFormat="1" ht="21.75" customHeight="1" x14ac:dyDescent="0.2">
      <c r="A22" s="10" t="s">
        <v>1198</v>
      </c>
      <c r="B22" s="10" t="s">
        <v>1179</v>
      </c>
      <c r="C22" s="10" t="s">
        <v>1199</v>
      </c>
      <c r="D22" s="10" t="s">
        <v>1192</v>
      </c>
      <c r="E22" s="10" t="s">
        <v>1193</v>
      </c>
      <c r="G22" s="10" t="s">
        <v>288</v>
      </c>
      <c r="H22" s="10" t="s">
        <v>215</v>
      </c>
      <c r="I22" s="10" t="s">
        <v>19</v>
      </c>
    </row>
    <row r="23" spans="1:10" s="10" customFormat="1" ht="21.75" customHeight="1" x14ac:dyDescent="0.2">
      <c r="A23" s="10" t="s">
        <v>1200</v>
      </c>
      <c r="B23" s="10" t="s">
        <v>1179</v>
      </c>
      <c r="C23" s="10" t="s">
        <v>1201</v>
      </c>
      <c r="D23" s="10" t="s">
        <v>1192</v>
      </c>
      <c r="E23" s="10" t="s">
        <v>21</v>
      </c>
      <c r="F23" s="10" t="s">
        <v>1202</v>
      </c>
      <c r="G23" s="10" t="s">
        <v>288</v>
      </c>
      <c r="I23" s="10" t="s">
        <v>327</v>
      </c>
    </row>
    <row r="24" spans="1:10" s="10" customFormat="1" ht="21.75" customHeight="1" x14ac:dyDescent="0.2">
      <c r="A24" s="10" t="s">
        <v>1203</v>
      </c>
      <c r="B24" s="10" t="s">
        <v>1179</v>
      </c>
      <c r="C24" s="10" t="s">
        <v>1204</v>
      </c>
      <c r="D24" s="10" t="s">
        <v>1192</v>
      </c>
      <c r="E24" s="10" t="s">
        <v>290</v>
      </c>
      <c r="F24" s="10" t="s">
        <v>1205</v>
      </c>
      <c r="G24" s="10" t="s">
        <v>288</v>
      </c>
      <c r="I24" s="10" t="s">
        <v>327</v>
      </c>
      <c r="J24" s="10" t="s">
        <v>360</v>
      </c>
    </row>
    <row r="25" spans="1:10" s="10" customFormat="1" ht="21.75" customHeight="1" x14ac:dyDescent="0.2">
      <c r="A25" s="10" t="s">
        <v>1206</v>
      </c>
      <c r="B25" s="10" t="s">
        <v>1179</v>
      </c>
      <c r="C25" s="10" t="s">
        <v>1207</v>
      </c>
      <c r="D25" s="10" t="s">
        <v>1192</v>
      </c>
      <c r="E25" s="10" t="s">
        <v>267</v>
      </c>
      <c r="F25" s="10" t="s">
        <v>1205</v>
      </c>
      <c r="G25" s="10" t="s">
        <v>288</v>
      </c>
      <c r="I25" s="10" t="s">
        <v>1208</v>
      </c>
      <c r="J25" s="10" t="s">
        <v>327</v>
      </c>
    </row>
    <row r="26" spans="1:10" s="10" customFormat="1" ht="21.75" customHeight="1" x14ac:dyDescent="0.2">
      <c r="A26" s="10" t="s">
        <v>1209</v>
      </c>
      <c r="B26" s="10" t="s">
        <v>1179</v>
      </c>
      <c r="C26" s="10" t="s">
        <v>1210</v>
      </c>
      <c r="D26" s="10" t="s">
        <v>1192</v>
      </c>
      <c r="E26" s="10" t="s">
        <v>1211</v>
      </c>
      <c r="F26" s="10" t="s">
        <v>1205</v>
      </c>
      <c r="G26" s="10" t="s">
        <v>288</v>
      </c>
      <c r="I26" s="10" t="s">
        <v>128</v>
      </c>
    </row>
    <row r="27" spans="1:10" s="10" customFormat="1" ht="21.75" customHeight="1" x14ac:dyDescent="0.2">
      <c r="A27" s="10" t="s">
        <v>1212</v>
      </c>
      <c r="B27" s="10" t="s">
        <v>1179</v>
      </c>
      <c r="C27" s="10" t="s">
        <v>1213</v>
      </c>
      <c r="D27" s="10" t="s">
        <v>1192</v>
      </c>
      <c r="E27" s="10" t="s">
        <v>442</v>
      </c>
      <c r="F27" s="10" t="s">
        <v>1214</v>
      </c>
      <c r="G27" s="10" t="s">
        <v>288</v>
      </c>
      <c r="I27" s="10" t="s">
        <v>360</v>
      </c>
    </row>
    <row r="28" spans="1:10" s="10" customFormat="1" ht="21.75" customHeight="1" x14ac:dyDescent="0.2">
      <c r="A28" s="10" t="s">
        <v>1215</v>
      </c>
      <c r="B28" s="10" t="s">
        <v>1179</v>
      </c>
      <c r="C28" s="10" t="s">
        <v>1216</v>
      </c>
      <c r="D28" s="10" t="s">
        <v>1192</v>
      </c>
      <c r="E28" s="10" t="s">
        <v>442</v>
      </c>
      <c r="F28" s="10" t="s">
        <v>1197</v>
      </c>
      <c r="G28" s="10" t="s">
        <v>288</v>
      </c>
      <c r="I28" s="10" t="s">
        <v>589</v>
      </c>
    </row>
    <row r="29" spans="1:10" s="10" customFormat="1" ht="21.75" customHeight="1" x14ac:dyDescent="0.2">
      <c r="A29" s="10" t="s">
        <v>1217</v>
      </c>
      <c r="B29" s="10" t="s">
        <v>1179</v>
      </c>
      <c r="C29" s="10" t="s">
        <v>1218</v>
      </c>
      <c r="D29" s="10" t="s">
        <v>1192</v>
      </c>
      <c r="E29" s="10" t="s">
        <v>442</v>
      </c>
      <c r="F29" s="10" t="s">
        <v>1219</v>
      </c>
      <c r="G29" s="10" t="s">
        <v>440</v>
      </c>
      <c r="I29" s="10" t="s">
        <v>475</v>
      </c>
    </row>
    <row r="30" spans="1:10" s="10" customFormat="1" ht="21.75" customHeight="1" x14ac:dyDescent="0.2">
      <c r="A30" s="10" t="s">
        <v>1220</v>
      </c>
      <c r="B30" s="10" t="s">
        <v>1164</v>
      </c>
      <c r="C30" s="10" t="s">
        <v>1221</v>
      </c>
      <c r="D30" s="10" t="s">
        <v>1192</v>
      </c>
      <c r="E30" s="10" t="s">
        <v>1193</v>
      </c>
      <c r="F30" s="10" t="s">
        <v>1136</v>
      </c>
      <c r="G30" s="10" t="s">
        <v>440</v>
      </c>
      <c r="H30" s="10" t="s">
        <v>215</v>
      </c>
      <c r="I30" s="10" t="s">
        <v>360</v>
      </c>
    </row>
    <row r="31" spans="1:10" s="10" customFormat="1" ht="21.75" customHeight="1" x14ac:dyDescent="0.2">
      <c r="A31" s="10" t="s">
        <v>1222</v>
      </c>
      <c r="B31" s="10" t="s">
        <v>1223</v>
      </c>
      <c r="C31" s="10" t="s">
        <v>1224</v>
      </c>
      <c r="D31" s="10" t="s">
        <v>1192</v>
      </c>
      <c r="E31" s="10" t="s">
        <v>1225</v>
      </c>
      <c r="G31" s="10" t="s">
        <v>440</v>
      </c>
      <c r="I31" s="10" t="s">
        <v>475</v>
      </c>
    </row>
    <row r="32" spans="1:10" s="10" customFormat="1" ht="21.75" customHeight="1" x14ac:dyDescent="0.2">
      <c r="A32" s="10" t="s">
        <v>1226</v>
      </c>
      <c r="B32" s="10" t="s">
        <v>1179</v>
      </c>
      <c r="C32" s="10" t="s">
        <v>1227</v>
      </c>
      <c r="D32" s="10" t="s">
        <v>1228</v>
      </c>
      <c r="E32" s="10" t="s">
        <v>1156</v>
      </c>
      <c r="F32" s="10" t="s">
        <v>1140</v>
      </c>
      <c r="G32" s="10" t="s">
        <v>35</v>
      </c>
      <c r="I32" s="10" t="s">
        <v>360</v>
      </c>
    </row>
    <row r="33" spans="1:10" s="10" customFormat="1" ht="21.75" customHeight="1" x14ac:dyDescent="0.2">
      <c r="A33" s="10" t="s">
        <v>1229</v>
      </c>
      <c r="B33" s="10" t="s">
        <v>1179</v>
      </c>
      <c r="C33" s="10" t="s">
        <v>1230</v>
      </c>
      <c r="D33" s="10" t="s">
        <v>1228</v>
      </c>
      <c r="E33" s="10" t="s">
        <v>24</v>
      </c>
      <c r="F33" s="10" t="s">
        <v>1140</v>
      </c>
      <c r="G33" s="10" t="s">
        <v>259</v>
      </c>
      <c r="H33" s="10" t="s">
        <v>36</v>
      </c>
      <c r="I33" s="10" t="s">
        <v>389</v>
      </c>
      <c r="J33" s="10" t="s">
        <v>19</v>
      </c>
    </row>
    <row r="34" spans="1:10" s="10" customFormat="1" ht="21.75" customHeight="1" x14ac:dyDescent="0.2">
      <c r="A34" s="10" t="s">
        <v>1231</v>
      </c>
      <c r="B34" s="10" t="s">
        <v>1179</v>
      </c>
      <c r="C34" s="10" t="s">
        <v>1232</v>
      </c>
      <c r="D34" s="10" t="s">
        <v>1228</v>
      </c>
      <c r="E34" s="10" t="s">
        <v>1156</v>
      </c>
      <c r="G34" s="10" t="s">
        <v>35</v>
      </c>
      <c r="I34" s="10" t="s">
        <v>78</v>
      </c>
    </row>
    <row r="35" spans="1:10" s="10" customFormat="1" ht="21.75" customHeight="1" x14ac:dyDescent="0.2">
      <c r="A35" s="10" t="s">
        <v>1233</v>
      </c>
      <c r="B35" s="10" t="s">
        <v>1179</v>
      </c>
      <c r="C35" s="10" t="s">
        <v>1234</v>
      </c>
      <c r="D35" s="10" t="s">
        <v>1228</v>
      </c>
      <c r="E35" s="10" t="s">
        <v>82</v>
      </c>
      <c r="F35" s="10" t="s">
        <v>1140</v>
      </c>
      <c r="G35" s="10" t="s">
        <v>113</v>
      </c>
      <c r="I35" s="10" t="s">
        <v>88</v>
      </c>
    </row>
    <row r="36" spans="1:10" s="10" customFormat="1" ht="21.75" customHeight="1" x14ac:dyDescent="0.2">
      <c r="A36" s="10" t="s">
        <v>1235</v>
      </c>
      <c r="B36" s="10" t="s">
        <v>1179</v>
      </c>
      <c r="C36" s="10" t="s">
        <v>1236</v>
      </c>
      <c r="D36" s="10" t="s">
        <v>1228</v>
      </c>
      <c r="E36" s="10" t="s">
        <v>1237</v>
      </c>
      <c r="F36" s="10" t="s">
        <v>1140</v>
      </c>
      <c r="G36" s="10" t="s">
        <v>35</v>
      </c>
      <c r="H36" s="10" t="s">
        <v>36</v>
      </c>
      <c r="I36" s="10" t="s">
        <v>19</v>
      </c>
    </row>
    <row r="37" spans="1:10" s="10" customFormat="1" ht="21.75" customHeight="1" x14ac:dyDescent="0.2">
      <c r="A37" s="10" t="s">
        <v>1238</v>
      </c>
      <c r="B37" s="10" t="s">
        <v>1239</v>
      </c>
      <c r="C37" s="10" t="s">
        <v>1240</v>
      </c>
      <c r="D37" s="10" t="s">
        <v>1228</v>
      </c>
      <c r="E37"/>
      <c r="F37" s="10" t="s">
        <v>1140</v>
      </c>
      <c r="G37" s="10" t="s">
        <v>35</v>
      </c>
      <c r="H37" s="10" t="s">
        <v>36</v>
      </c>
      <c r="I37" s="10" t="s">
        <v>19</v>
      </c>
    </row>
    <row r="38" spans="1:10" s="10" customFormat="1" ht="21.75" customHeight="1" x14ac:dyDescent="0.2">
      <c r="A38" s="10" t="s">
        <v>1241</v>
      </c>
      <c r="B38" s="10" t="s">
        <v>1242</v>
      </c>
      <c r="C38" s="10" t="s">
        <v>1243</v>
      </c>
      <c r="D38" s="10" t="s">
        <v>1228</v>
      </c>
      <c r="E38" s="10" t="s">
        <v>421</v>
      </c>
      <c r="G38" s="10" t="s">
        <v>259</v>
      </c>
      <c r="I38" s="10" t="s">
        <v>19</v>
      </c>
    </row>
    <row r="39" spans="1:10" s="10" customFormat="1" ht="21.75" customHeight="1" x14ac:dyDescent="0.2">
      <c r="A39" s="10" t="s">
        <v>1244</v>
      </c>
      <c r="B39" s="10" t="s">
        <v>1242</v>
      </c>
      <c r="C39" s="10" t="s">
        <v>1245</v>
      </c>
      <c r="D39" s="10" t="s">
        <v>1228</v>
      </c>
      <c r="E39" s="10" t="s">
        <v>24</v>
      </c>
      <c r="G39" s="10" t="s">
        <v>35</v>
      </c>
      <c r="I39" s="10" t="s">
        <v>19</v>
      </c>
    </row>
    <row r="40" spans="1:10" s="10" customFormat="1" ht="21.75" customHeight="1" x14ac:dyDescent="0.2">
      <c r="A40" s="10" t="s">
        <v>1246</v>
      </c>
      <c r="B40" s="10" t="s">
        <v>1164</v>
      </c>
      <c r="C40" s="10" t="s">
        <v>1247</v>
      </c>
      <c r="D40" s="10" t="s">
        <v>1228</v>
      </c>
      <c r="E40" s="10" t="s">
        <v>66</v>
      </c>
      <c r="G40" s="10" t="s">
        <v>35</v>
      </c>
      <c r="I40" s="10" t="s">
        <v>1248</v>
      </c>
    </row>
    <row r="41" spans="1:10" s="10" customFormat="1" ht="21.75" customHeight="1" x14ac:dyDescent="0.2">
      <c r="A41" s="10" t="s">
        <v>1249</v>
      </c>
      <c r="B41" s="10" t="s">
        <v>1164</v>
      </c>
      <c r="C41" s="10" t="s">
        <v>1250</v>
      </c>
      <c r="D41" s="10" t="s">
        <v>1228</v>
      </c>
      <c r="E41" s="10" t="s">
        <v>1251</v>
      </c>
      <c r="G41" s="10" t="s">
        <v>35</v>
      </c>
      <c r="I41" s="10" t="s">
        <v>88</v>
      </c>
    </row>
    <row r="42" spans="1:10" s="10" customFormat="1" ht="21.75" customHeight="1" x14ac:dyDescent="0.2">
      <c r="A42" s="10" t="s">
        <v>1252</v>
      </c>
      <c r="B42" s="10" t="s">
        <v>1164</v>
      </c>
      <c r="C42" s="10" t="s">
        <v>1253</v>
      </c>
      <c r="D42" s="10" t="s">
        <v>1228</v>
      </c>
      <c r="E42" s="10" t="s">
        <v>1251</v>
      </c>
      <c r="G42" s="10" t="s">
        <v>35</v>
      </c>
      <c r="I42" s="10" t="s">
        <v>241</v>
      </c>
    </row>
    <row r="43" spans="1:10" s="10" customFormat="1" ht="21.75" customHeight="1" x14ac:dyDescent="0.2">
      <c r="A43" s="10" t="s">
        <v>1254</v>
      </c>
      <c r="B43" s="10" t="s">
        <v>1164</v>
      </c>
      <c r="C43" s="10" t="s">
        <v>1255</v>
      </c>
      <c r="D43" s="10" t="s">
        <v>1228</v>
      </c>
      <c r="E43" s="10" t="s">
        <v>1237</v>
      </c>
      <c r="G43" s="10" t="s">
        <v>35</v>
      </c>
      <c r="I43" s="10" t="s">
        <v>1256</v>
      </c>
    </row>
    <row r="44" spans="1:10" s="10" customFormat="1" ht="21.75" customHeight="1" x14ac:dyDescent="0.2">
      <c r="A44" s="10" t="s">
        <v>1257</v>
      </c>
      <c r="B44" s="10" t="s">
        <v>1258</v>
      </c>
      <c r="C44" s="10" t="s">
        <v>1259</v>
      </c>
      <c r="D44" s="10" t="s">
        <v>1228</v>
      </c>
      <c r="E44" s="10" t="s">
        <v>66</v>
      </c>
      <c r="G44" s="10" t="s">
        <v>113</v>
      </c>
      <c r="I44" s="10" t="s">
        <v>1260</v>
      </c>
    </row>
    <row r="45" spans="1:10" s="10" customFormat="1" ht="21.75" customHeight="1" x14ac:dyDescent="0.2">
      <c r="A45" s="10" t="s">
        <v>1261</v>
      </c>
      <c r="B45" s="10" t="s">
        <v>1179</v>
      </c>
      <c r="C45" s="10" t="s">
        <v>1262</v>
      </c>
      <c r="D45" s="10" t="s">
        <v>1263</v>
      </c>
      <c r="E45" s="10" t="s">
        <v>91</v>
      </c>
      <c r="F45" s="10" t="s">
        <v>1149</v>
      </c>
      <c r="G45" s="10" t="s">
        <v>92</v>
      </c>
      <c r="I45" s="10" t="s">
        <v>87</v>
      </c>
      <c r="J45" s="10" t="s">
        <v>19</v>
      </c>
    </row>
    <row r="46" spans="1:10" s="10" customFormat="1" ht="21.75" customHeight="1" x14ac:dyDescent="0.2">
      <c r="A46" s="10" t="s">
        <v>1264</v>
      </c>
      <c r="B46" s="10" t="s">
        <v>1179</v>
      </c>
      <c r="C46" s="10" t="s">
        <v>1265</v>
      </c>
      <c r="D46" s="10" t="s">
        <v>1263</v>
      </c>
      <c r="E46" s="10" t="s">
        <v>1266</v>
      </c>
      <c r="G46" s="10" t="s">
        <v>92</v>
      </c>
      <c r="I46" s="10" t="s">
        <v>87</v>
      </c>
    </row>
    <row r="47" spans="1:10" s="10" customFormat="1" ht="21.75" customHeight="1" x14ac:dyDescent="0.2">
      <c r="A47" s="10" t="s">
        <v>1267</v>
      </c>
      <c r="B47" s="10" t="s">
        <v>1268</v>
      </c>
      <c r="C47" s="10" t="s">
        <v>1269</v>
      </c>
      <c r="D47" s="10" t="s">
        <v>1263</v>
      </c>
      <c r="E47" s="10" t="s">
        <v>537</v>
      </c>
      <c r="F47" s="10" t="s">
        <v>1149</v>
      </c>
      <c r="G47" s="10" t="s">
        <v>92</v>
      </c>
      <c r="I47" s="10" t="s">
        <v>1270</v>
      </c>
      <c r="J47" s="10" t="s">
        <v>1271</v>
      </c>
    </row>
    <row r="48" spans="1:10" s="10" customFormat="1" ht="21.75" customHeight="1" x14ac:dyDescent="0.2">
      <c r="A48" s="10" t="s">
        <v>1272</v>
      </c>
      <c r="B48" s="10" t="s">
        <v>1179</v>
      </c>
      <c r="C48" s="10" t="s">
        <v>1273</v>
      </c>
      <c r="D48" s="10" t="s">
        <v>1263</v>
      </c>
      <c r="E48" s="10" t="s">
        <v>1274</v>
      </c>
      <c r="G48" s="10" t="s">
        <v>92</v>
      </c>
    </row>
    <row r="49" spans="1:10" s="10" customFormat="1" ht="21.75" customHeight="1" x14ac:dyDescent="0.2">
      <c r="A49" s="10" t="s">
        <v>1275</v>
      </c>
      <c r="B49" s="10" t="s">
        <v>1179</v>
      </c>
      <c r="C49" s="10" t="s">
        <v>1276</v>
      </c>
      <c r="D49" s="10" t="s">
        <v>1263</v>
      </c>
      <c r="E49" s="10" t="s">
        <v>91</v>
      </c>
      <c r="F49" s="10" t="s">
        <v>1149</v>
      </c>
      <c r="G49" s="10" t="s">
        <v>92</v>
      </c>
      <c r="I49" s="10" t="s">
        <v>88</v>
      </c>
    </row>
    <row r="50" spans="1:10" s="10" customFormat="1" ht="21.75" customHeight="1" x14ac:dyDescent="0.2">
      <c r="A50" s="10" t="s">
        <v>1277</v>
      </c>
      <c r="B50" s="10" t="s">
        <v>1179</v>
      </c>
      <c r="C50" s="10" t="s">
        <v>1278</v>
      </c>
      <c r="D50" s="10" t="s">
        <v>1263</v>
      </c>
      <c r="E50" s="10" t="s">
        <v>1279</v>
      </c>
      <c r="G50" s="10" t="s">
        <v>92</v>
      </c>
      <c r="I50" s="10" t="s">
        <v>1280</v>
      </c>
      <c r="J50" s="10" t="s">
        <v>360</v>
      </c>
    </row>
    <row r="51" spans="1:10" s="10" customFormat="1" ht="21.75" customHeight="1" x14ac:dyDescent="0.2">
      <c r="A51" s="10" t="s">
        <v>1281</v>
      </c>
      <c r="B51" s="10" t="s">
        <v>1179</v>
      </c>
      <c r="C51" s="10" t="s">
        <v>1282</v>
      </c>
      <c r="D51" s="10" t="s">
        <v>1263</v>
      </c>
      <c r="E51" s="10" t="s">
        <v>91</v>
      </c>
      <c r="G51" s="10" t="s">
        <v>92</v>
      </c>
      <c r="I51" s="10" t="s">
        <v>1283</v>
      </c>
    </row>
    <row r="52" spans="1:10" s="10" customFormat="1" ht="21.75" customHeight="1" x14ac:dyDescent="0.2">
      <c r="A52" s="10" t="s">
        <v>1284</v>
      </c>
      <c r="B52" s="10" t="s">
        <v>1168</v>
      </c>
      <c r="C52" s="10" t="s">
        <v>1285</v>
      </c>
      <c r="D52" s="10" t="s">
        <v>1263</v>
      </c>
      <c r="E52" s="10" t="s">
        <v>1286</v>
      </c>
      <c r="G52" s="10" t="s">
        <v>92</v>
      </c>
      <c r="I52" s="10" t="s">
        <v>466</v>
      </c>
    </row>
    <row r="53" spans="1:10" s="10" customFormat="1" ht="21.75" customHeight="1" x14ac:dyDescent="0.2">
      <c r="A53" s="10" t="s">
        <v>1287</v>
      </c>
      <c r="B53" s="10" t="s">
        <v>1168</v>
      </c>
      <c r="C53" s="10" t="s">
        <v>1288</v>
      </c>
      <c r="D53" s="10" t="s">
        <v>1263</v>
      </c>
      <c r="E53" s="10" t="s">
        <v>1289</v>
      </c>
      <c r="G53" s="10" t="s">
        <v>92</v>
      </c>
      <c r="I53" s="10" t="s">
        <v>466</v>
      </c>
      <c r="J53" s="10" t="s">
        <v>1290</v>
      </c>
    </row>
    <row r="54" spans="1:10" s="10" customFormat="1" ht="21.75" customHeight="1" x14ac:dyDescent="0.2">
      <c r="A54" s="10" t="s">
        <v>1291</v>
      </c>
      <c r="B54" s="10" t="s">
        <v>1179</v>
      </c>
      <c r="C54" s="10" t="s">
        <v>1292</v>
      </c>
      <c r="D54" s="10" t="s">
        <v>1263</v>
      </c>
      <c r="E54" s="10" t="s">
        <v>343</v>
      </c>
      <c r="F54" s="10" t="s">
        <v>1293</v>
      </c>
      <c r="G54" s="10" t="s">
        <v>228</v>
      </c>
      <c r="I54" s="10" t="s">
        <v>165</v>
      </c>
    </row>
    <row r="55" spans="1:10" s="10" customFormat="1" ht="21.75" customHeight="1" x14ac:dyDescent="0.2">
      <c r="A55" s="10" t="s">
        <v>1294</v>
      </c>
      <c r="B55" s="10" t="s">
        <v>1179</v>
      </c>
      <c r="C55" s="10" t="s">
        <v>1295</v>
      </c>
      <c r="D55" s="10" t="s">
        <v>1263</v>
      </c>
      <c r="E55" s="10" t="s">
        <v>442</v>
      </c>
      <c r="G55" s="10" t="s">
        <v>92</v>
      </c>
      <c r="I55" s="10" t="s">
        <v>1296</v>
      </c>
      <c r="J55" s="10" t="s">
        <v>128</v>
      </c>
    </row>
    <row r="56" spans="1:10" s="10" customFormat="1" ht="21.75" customHeight="1" x14ac:dyDescent="0.2">
      <c r="A56" s="10" t="s">
        <v>1297</v>
      </c>
      <c r="B56" s="10" t="s">
        <v>1179</v>
      </c>
      <c r="C56" s="10" t="s">
        <v>1298</v>
      </c>
      <c r="D56" s="10" t="s">
        <v>1299</v>
      </c>
      <c r="E56" s="10" t="s">
        <v>197</v>
      </c>
      <c r="G56" s="10" t="s">
        <v>104</v>
      </c>
      <c r="I56" s="10" t="s">
        <v>1300</v>
      </c>
    </row>
    <row r="57" spans="1:10" s="10" customFormat="1" ht="21.75" customHeight="1" x14ac:dyDescent="0.2">
      <c r="A57" s="10" t="s">
        <v>1301</v>
      </c>
      <c r="B57" s="10" t="s">
        <v>1179</v>
      </c>
      <c r="C57" s="10" t="s">
        <v>1302</v>
      </c>
      <c r="D57" s="10" t="s">
        <v>1299</v>
      </c>
      <c r="E57" s="10" t="s">
        <v>197</v>
      </c>
      <c r="F57" s="10" t="s">
        <v>1303</v>
      </c>
      <c r="G57" s="10" t="s">
        <v>104</v>
      </c>
      <c r="I57" s="10" t="s">
        <v>114</v>
      </c>
      <c r="J57" s="10" t="s">
        <v>114</v>
      </c>
    </row>
    <row r="58" spans="1:10" s="10" customFormat="1" ht="21.75" customHeight="1" x14ac:dyDescent="0.2">
      <c r="A58" s="10" t="s">
        <v>1304</v>
      </c>
      <c r="B58" s="10" t="s">
        <v>1179</v>
      </c>
      <c r="C58" s="10" t="s">
        <v>1305</v>
      </c>
      <c r="D58" s="10" t="s">
        <v>1299</v>
      </c>
      <c r="E58" s="10" t="s">
        <v>421</v>
      </c>
      <c r="G58" s="10" t="s">
        <v>104</v>
      </c>
      <c r="I58" s="10" t="s">
        <v>264</v>
      </c>
    </row>
    <row r="59" spans="1:10" s="10" customFormat="1" ht="21.75" customHeight="1" x14ac:dyDescent="0.2">
      <c r="A59" s="10" t="s">
        <v>1306</v>
      </c>
      <c r="B59" s="10" t="s">
        <v>1179</v>
      </c>
      <c r="C59" s="10" t="s">
        <v>1307</v>
      </c>
      <c r="D59" s="10" t="s">
        <v>1299</v>
      </c>
      <c r="E59" s="10" t="s">
        <v>82</v>
      </c>
      <c r="F59" s="10" t="s">
        <v>1308</v>
      </c>
      <c r="G59" s="10" t="s">
        <v>104</v>
      </c>
      <c r="I59" s="10" t="s">
        <v>264</v>
      </c>
    </row>
    <row r="60" spans="1:10" s="10" customFormat="1" ht="21.75" customHeight="1" x14ac:dyDescent="0.2">
      <c r="A60" s="10" t="s">
        <v>1309</v>
      </c>
      <c r="B60" s="10" t="s">
        <v>1179</v>
      </c>
      <c r="C60" s="10" t="s">
        <v>1310</v>
      </c>
      <c r="D60" s="10" t="s">
        <v>1299</v>
      </c>
      <c r="E60" s="10" t="s">
        <v>421</v>
      </c>
      <c r="G60" s="10" t="s">
        <v>104</v>
      </c>
      <c r="I60" s="10" t="s">
        <v>264</v>
      </c>
    </row>
    <row r="61" spans="1:10" s="10" customFormat="1" ht="21.75" customHeight="1" x14ac:dyDescent="0.2">
      <c r="A61" s="10" t="s">
        <v>1311</v>
      </c>
      <c r="B61" s="10" t="s">
        <v>1312</v>
      </c>
      <c r="C61" s="10" t="s">
        <v>1313</v>
      </c>
      <c r="D61" s="10" t="s">
        <v>1314</v>
      </c>
      <c r="E61" s="10" t="s">
        <v>421</v>
      </c>
      <c r="G61" s="10" t="s">
        <v>104</v>
      </c>
      <c r="I61" s="10" t="s">
        <v>264</v>
      </c>
    </row>
    <row r="62" spans="1:10" s="10" customFormat="1" ht="21.75" customHeight="1" x14ac:dyDescent="0.2">
      <c r="A62" s="10" t="s">
        <v>1315</v>
      </c>
      <c r="B62" s="10" t="s">
        <v>1179</v>
      </c>
      <c r="C62" s="10" t="s">
        <v>1316</v>
      </c>
      <c r="D62" s="10" t="s">
        <v>1299</v>
      </c>
      <c r="E62" s="10" t="s">
        <v>1317</v>
      </c>
      <c r="G62" s="10" t="s">
        <v>104</v>
      </c>
      <c r="I62" s="10" t="s">
        <v>128</v>
      </c>
    </row>
    <row r="63" spans="1:10" s="10" customFormat="1" ht="21.75" customHeight="1" x14ac:dyDescent="0.2">
      <c r="A63" s="10" t="s">
        <v>1318</v>
      </c>
      <c r="B63" s="10" t="s">
        <v>1179</v>
      </c>
      <c r="C63" s="10" t="s">
        <v>1319</v>
      </c>
      <c r="D63" s="10" t="s">
        <v>1299</v>
      </c>
      <c r="E63" s="10" t="s">
        <v>375</v>
      </c>
      <c r="F63" s="10" t="s">
        <v>1320</v>
      </c>
      <c r="G63" s="10" t="s">
        <v>104</v>
      </c>
      <c r="I63" s="10" t="s">
        <v>327</v>
      </c>
    </row>
    <row r="64" spans="1:10" s="10" customFormat="1" ht="21.75" customHeight="1" x14ac:dyDescent="0.2">
      <c r="A64" s="10" t="s">
        <v>1321</v>
      </c>
      <c r="B64" s="10" t="s">
        <v>1322</v>
      </c>
      <c r="C64" s="10" t="s">
        <v>1323</v>
      </c>
      <c r="D64" s="10" t="s">
        <v>1299</v>
      </c>
      <c r="E64" s="10" t="s">
        <v>114</v>
      </c>
      <c r="F64" s="10" t="s">
        <v>1162</v>
      </c>
      <c r="G64" s="10" t="s">
        <v>104</v>
      </c>
      <c r="I64" s="10" t="s">
        <v>264</v>
      </c>
    </row>
    <row r="65" spans="1:10" s="10" customFormat="1" ht="21.75" customHeight="1" x14ac:dyDescent="0.2">
      <c r="A65" s="10" t="s">
        <v>1324</v>
      </c>
      <c r="B65" s="10" t="s">
        <v>1179</v>
      </c>
      <c r="C65" s="10" t="s">
        <v>1325</v>
      </c>
      <c r="D65" s="10" t="s">
        <v>1299</v>
      </c>
      <c r="E65" s="10" t="s">
        <v>1193</v>
      </c>
      <c r="G65" s="10" t="s">
        <v>104</v>
      </c>
      <c r="I65" s="10" t="s">
        <v>88</v>
      </c>
    </row>
    <row r="66" spans="1:10" s="10" customFormat="1" ht="21.75" customHeight="1" x14ac:dyDescent="0.2">
      <c r="A66" s="10" t="s">
        <v>1326</v>
      </c>
      <c r="B66" s="10" t="s">
        <v>1179</v>
      </c>
      <c r="C66" s="10" t="s">
        <v>1327</v>
      </c>
      <c r="D66" s="10" t="s">
        <v>1299</v>
      </c>
      <c r="E66" s="10" t="s">
        <v>82</v>
      </c>
      <c r="G66" s="10" t="s">
        <v>104</v>
      </c>
      <c r="I66" s="10" t="s">
        <v>114</v>
      </c>
    </row>
    <row r="67" spans="1:10" s="10" customFormat="1" ht="21.75" customHeight="1" x14ac:dyDescent="0.2">
      <c r="A67" s="10" t="s">
        <v>1328</v>
      </c>
      <c r="B67" s="10" t="s">
        <v>1329</v>
      </c>
      <c r="C67" s="10" t="s">
        <v>1330</v>
      </c>
      <c r="D67" s="10" t="s">
        <v>1299</v>
      </c>
      <c r="E67" s="10" t="s">
        <v>82</v>
      </c>
      <c r="F67" s="10" t="s">
        <v>1331</v>
      </c>
      <c r="G67" s="10" t="s">
        <v>104</v>
      </c>
      <c r="I67" s="10" t="s">
        <v>19</v>
      </c>
    </row>
    <row r="68" spans="1:10" s="10" customFormat="1" ht="21.75" customHeight="1" x14ac:dyDescent="0.2">
      <c r="A68" s="10" t="s">
        <v>1332</v>
      </c>
      <c r="B68" s="10" t="s">
        <v>1179</v>
      </c>
      <c r="C68" s="10" t="s">
        <v>1333</v>
      </c>
      <c r="D68" s="10" t="s">
        <v>1299</v>
      </c>
      <c r="E68" s="10" t="s">
        <v>449</v>
      </c>
      <c r="G68" s="10" t="s">
        <v>104</v>
      </c>
      <c r="I68" s="10" t="s">
        <v>98</v>
      </c>
    </row>
    <row r="69" spans="1:10" s="10" customFormat="1" ht="21.75" customHeight="1" x14ac:dyDescent="0.2">
      <c r="A69" s="10" t="s">
        <v>1334</v>
      </c>
      <c r="B69" s="10" t="s">
        <v>1179</v>
      </c>
      <c r="C69" s="10" t="s">
        <v>1335</v>
      </c>
      <c r="D69" s="10" t="s">
        <v>1299</v>
      </c>
      <c r="E69" s="10" t="s">
        <v>449</v>
      </c>
      <c r="G69" s="10" t="s">
        <v>104</v>
      </c>
      <c r="I69" s="10" t="s">
        <v>98</v>
      </c>
    </row>
    <row r="70" spans="1:10" s="10" customFormat="1" ht="21.75" customHeight="1" x14ac:dyDescent="0.2">
      <c r="A70" s="10" t="s">
        <v>1336</v>
      </c>
      <c r="B70" s="10" t="s">
        <v>1168</v>
      </c>
      <c r="C70" s="10" t="s">
        <v>1337</v>
      </c>
      <c r="D70" s="10" t="s">
        <v>1299</v>
      </c>
      <c r="E70" s="10" t="s">
        <v>449</v>
      </c>
      <c r="G70" s="10" t="s">
        <v>104</v>
      </c>
      <c r="I70" s="10" t="s">
        <v>98</v>
      </c>
      <c r="J70" s="10" t="s">
        <v>1338</v>
      </c>
    </row>
    <row r="71" spans="1:10" s="10" customFormat="1" ht="21.75" customHeight="1" x14ac:dyDescent="0.2">
      <c r="A71" s="10" t="s">
        <v>1339</v>
      </c>
      <c r="B71" s="10" t="s">
        <v>1168</v>
      </c>
      <c r="C71" s="10" t="s">
        <v>1340</v>
      </c>
      <c r="D71" s="10" t="s">
        <v>1299</v>
      </c>
      <c r="E71" s="10" t="s">
        <v>449</v>
      </c>
      <c r="G71" s="10" t="s">
        <v>104</v>
      </c>
      <c r="I71" s="10" t="s">
        <v>98</v>
      </c>
      <c r="J71" s="10" t="s">
        <v>1338</v>
      </c>
    </row>
    <row r="72" spans="1:10" s="10" customFormat="1" ht="21.75" customHeight="1" x14ac:dyDescent="0.2">
      <c r="A72" s="10" t="s">
        <v>1341</v>
      </c>
      <c r="B72" s="10" t="s">
        <v>1168</v>
      </c>
      <c r="C72" s="10" t="s">
        <v>1342</v>
      </c>
      <c r="D72" s="10" t="s">
        <v>1299</v>
      </c>
      <c r="E72" s="10" t="s">
        <v>449</v>
      </c>
      <c r="G72" s="10" t="s">
        <v>104</v>
      </c>
      <c r="I72" s="10" t="s">
        <v>98</v>
      </c>
      <c r="J72" s="10" t="s">
        <v>1338</v>
      </c>
    </row>
    <row r="73" spans="1:10" s="10" customFormat="1" ht="21.75" customHeight="1" x14ac:dyDescent="0.2">
      <c r="A73" s="10" t="s">
        <v>43</v>
      </c>
      <c r="B73" s="10" t="s">
        <v>1343</v>
      </c>
      <c r="C73" s="10" t="s">
        <v>1344</v>
      </c>
      <c r="D73" s="10" t="s">
        <v>1175</v>
      </c>
      <c r="E73" s="10" t="s">
        <v>34</v>
      </c>
      <c r="H73" s="10" t="s">
        <v>26</v>
      </c>
      <c r="I73" s="10" t="s">
        <v>41</v>
      </c>
      <c r="J73" s="10" t="s">
        <v>41</v>
      </c>
    </row>
    <row r="74" spans="1:10" s="10" customFormat="1" ht="21.75" customHeight="1" x14ac:dyDescent="0.2">
      <c r="A74" s="10" t="s">
        <v>1345</v>
      </c>
      <c r="B74" s="10" t="s">
        <v>1346</v>
      </c>
      <c r="C74" s="10" t="s">
        <v>1347</v>
      </c>
      <c r="D74" s="10" t="s">
        <v>1181</v>
      </c>
      <c r="F74" s="10" t="s">
        <v>1182</v>
      </c>
      <c r="G74" s="10" t="s">
        <v>25</v>
      </c>
      <c r="H74" s="10" t="s">
        <v>26</v>
      </c>
      <c r="I74" s="10" t="s">
        <v>41</v>
      </c>
      <c r="J74" s="10" t="s">
        <v>48</v>
      </c>
    </row>
    <row r="75" spans="1:10" s="10" customFormat="1" ht="21.75" customHeight="1" x14ac:dyDescent="0.2">
      <c r="A75" s="10" t="s">
        <v>1348</v>
      </c>
      <c r="B75" s="10" t="s">
        <v>1349</v>
      </c>
      <c r="C75" s="10" t="s">
        <v>1350</v>
      </c>
      <c r="D75" s="10" t="s">
        <v>1351</v>
      </c>
    </row>
    <row r="76" spans="1:10" s="10" customFormat="1" ht="21.75" customHeight="1" x14ac:dyDescent="0.2">
      <c r="A76" s="10" t="s">
        <v>1352</v>
      </c>
      <c r="B76" s="10" t="s">
        <v>1343</v>
      </c>
      <c r="C76" s="10" t="s">
        <v>1353</v>
      </c>
      <c r="E76" s="10" t="s">
        <v>1354</v>
      </c>
      <c r="G76" s="10" t="s">
        <v>25</v>
      </c>
      <c r="H76" s="10" t="s">
        <v>26</v>
      </c>
      <c r="I76" s="10" t="s">
        <v>41</v>
      </c>
      <c r="J76" s="10" t="s">
        <v>48</v>
      </c>
    </row>
    <row r="77" spans="1:10" s="10" customFormat="1" ht="21.75" customHeight="1" x14ac:dyDescent="0.2">
      <c r="A77" s="10" t="s">
        <v>65</v>
      </c>
      <c r="B77" s="10" t="s">
        <v>1343</v>
      </c>
      <c r="C77" s="10" t="s">
        <v>1355</v>
      </c>
      <c r="D77" s="10" t="s">
        <v>1356</v>
      </c>
      <c r="E77" s="10" t="s">
        <v>66</v>
      </c>
      <c r="F77" s="10" t="s">
        <v>1140</v>
      </c>
      <c r="G77" s="10" t="s">
        <v>25</v>
      </c>
      <c r="H77" s="10" t="s">
        <v>26</v>
      </c>
      <c r="I77" s="10" t="s">
        <v>41</v>
      </c>
      <c r="J77" s="10" t="s">
        <v>41</v>
      </c>
    </row>
    <row r="78" spans="1:10" s="10" customFormat="1" ht="21.75" customHeight="1" x14ac:dyDescent="0.2">
      <c r="A78" s="10" t="s">
        <v>73</v>
      </c>
      <c r="B78" s="10" t="s">
        <v>1343</v>
      </c>
      <c r="C78" s="10" t="s">
        <v>1357</v>
      </c>
      <c r="D78" s="10" t="s">
        <v>1358</v>
      </c>
      <c r="F78" s="10" t="s">
        <v>1140</v>
      </c>
      <c r="H78" s="10" t="s">
        <v>59</v>
      </c>
      <c r="I78" s="10" t="s">
        <v>71</v>
      </c>
      <c r="J78" s="10" t="s">
        <v>72</v>
      </c>
    </row>
    <row r="79" spans="1:10" s="10" customFormat="1" ht="21.75" customHeight="1" x14ac:dyDescent="0.2">
      <c r="A79" s="10" t="s">
        <v>1359</v>
      </c>
      <c r="B79" s="10" t="s">
        <v>1360</v>
      </c>
      <c r="C79" s="10" t="s">
        <v>1361</v>
      </c>
      <c r="D79" s="10" t="s">
        <v>1356</v>
      </c>
      <c r="E79" s="10" t="s">
        <v>82</v>
      </c>
      <c r="F79" s="10" t="s">
        <v>1140</v>
      </c>
      <c r="G79" s="10" t="s">
        <v>80</v>
      </c>
      <c r="H79" s="10" t="s">
        <v>297</v>
      </c>
      <c r="I79" s="10" t="s">
        <v>78</v>
      </c>
      <c r="J79" s="10" t="s">
        <v>79</v>
      </c>
    </row>
    <row r="80" spans="1:10" s="10" customFormat="1" ht="21.75" customHeight="1" x14ac:dyDescent="0.2">
      <c r="A80" s="10" t="s">
        <v>1362</v>
      </c>
      <c r="B80" s="10" t="s">
        <v>1360</v>
      </c>
      <c r="C80" s="10" t="s">
        <v>1363</v>
      </c>
      <c r="D80" s="10" t="s">
        <v>1364</v>
      </c>
      <c r="E80" s="10" t="s">
        <v>91</v>
      </c>
      <c r="G80" s="10" t="s">
        <v>92</v>
      </c>
      <c r="H80" s="10" t="s">
        <v>93</v>
      </c>
      <c r="I80" s="10" t="s">
        <v>1365</v>
      </c>
      <c r="J80" s="10" t="s">
        <v>88</v>
      </c>
    </row>
    <row r="81" spans="1:10" s="10" customFormat="1" ht="21.75" customHeight="1" x14ac:dyDescent="0.2">
      <c r="A81" s="10" t="s">
        <v>1366</v>
      </c>
      <c r="B81" s="10" t="s">
        <v>1343</v>
      </c>
      <c r="C81" s="10" t="s">
        <v>1367</v>
      </c>
      <c r="D81" s="10" t="s">
        <v>1368</v>
      </c>
      <c r="E81" s="10" t="s">
        <v>421</v>
      </c>
      <c r="G81" s="10" t="s">
        <v>104</v>
      </c>
      <c r="H81" s="10" t="s">
        <v>105</v>
      </c>
      <c r="I81" s="10" t="s">
        <v>98</v>
      </c>
      <c r="J81" s="10" t="s">
        <v>99</v>
      </c>
    </row>
    <row r="82" spans="1:10" s="10" customFormat="1" ht="21.75" customHeight="1" x14ac:dyDescent="0.2">
      <c r="A82" s="10" t="s">
        <v>1369</v>
      </c>
      <c r="B82" s="10" t="s">
        <v>1343</v>
      </c>
      <c r="C82" s="10" t="s">
        <v>1370</v>
      </c>
      <c r="D82" s="10" t="s">
        <v>1371</v>
      </c>
      <c r="G82" s="10" t="s">
        <v>104</v>
      </c>
      <c r="H82" s="10" t="s">
        <v>105</v>
      </c>
      <c r="I82" s="10" t="s">
        <v>98</v>
      </c>
      <c r="J82" s="10" t="s">
        <v>99</v>
      </c>
    </row>
    <row r="83" spans="1:10" s="10" customFormat="1" ht="21.75" customHeight="1" x14ac:dyDescent="0.2">
      <c r="A83" s="10" t="s">
        <v>1372</v>
      </c>
      <c r="B83" s="10" t="s">
        <v>1343</v>
      </c>
      <c r="C83" s="10" t="s">
        <v>1373</v>
      </c>
      <c r="D83" s="10" t="s">
        <v>1371</v>
      </c>
      <c r="G83" s="10" t="s">
        <v>113</v>
      </c>
      <c r="H83" s="10" t="s">
        <v>114</v>
      </c>
      <c r="I83" s="10" t="s">
        <v>110</v>
      </c>
      <c r="J83" s="10" t="s">
        <v>111</v>
      </c>
    </row>
    <row r="84" spans="1:10" s="10" customFormat="1" ht="21.75" customHeight="1" x14ac:dyDescent="0.2">
      <c r="A84" s="10" t="s">
        <v>1374</v>
      </c>
      <c r="B84" s="10" t="s">
        <v>1343</v>
      </c>
      <c r="C84" s="10" t="s">
        <v>1375</v>
      </c>
      <c r="D84" s="10" t="s">
        <v>1371</v>
      </c>
      <c r="E84" s="10" t="s">
        <v>1376</v>
      </c>
      <c r="G84" s="10" t="s">
        <v>123</v>
      </c>
      <c r="H84" s="10" t="s">
        <v>105</v>
      </c>
      <c r="I84" s="10" t="s">
        <v>119</v>
      </c>
      <c r="J84" s="10" t="s">
        <v>88</v>
      </c>
    </row>
    <row r="85" spans="1:10" s="10" customFormat="1" ht="21.75" customHeight="1" x14ac:dyDescent="0.2">
      <c r="A85" s="10" t="s">
        <v>131</v>
      </c>
      <c r="B85" s="10" t="s">
        <v>1343</v>
      </c>
      <c r="C85" s="10" t="s">
        <v>1377</v>
      </c>
      <c r="D85" s="10" t="s">
        <v>1371</v>
      </c>
      <c r="E85" s="10" t="s">
        <v>129</v>
      </c>
      <c r="G85" s="10" t="s">
        <v>113</v>
      </c>
      <c r="H85" s="10" t="s">
        <v>26</v>
      </c>
      <c r="I85" s="10" t="s">
        <v>128</v>
      </c>
      <c r="J85" s="10" t="s">
        <v>88</v>
      </c>
    </row>
    <row r="86" spans="1:10" s="10" customFormat="1" ht="21.75" customHeight="1" x14ac:dyDescent="0.2">
      <c r="A86" s="10" t="s">
        <v>137</v>
      </c>
      <c r="B86" s="10" t="s">
        <v>1343</v>
      </c>
      <c r="C86" s="10" t="s">
        <v>1378</v>
      </c>
      <c r="D86" s="10" t="s">
        <v>1371</v>
      </c>
      <c r="E86" s="10" t="s">
        <v>34</v>
      </c>
      <c r="H86" s="10" t="s">
        <v>36</v>
      </c>
      <c r="I86" s="10" t="s">
        <v>41</v>
      </c>
      <c r="J86" s="10" t="s">
        <v>136</v>
      </c>
    </row>
    <row r="87" spans="1:10" s="10" customFormat="1" ht="21.75" customHeight="1" x14ac:dyDescent="0.2">
      <c r="A87" s="10" t="s">
        <v>146</v>
      </c>
      <c r="B87" s="10" t="s">
        <v>1343</v>
      </c>
      <c r="C87" s="10" t="s">
        <v>1379</v>
      </c>
      <c r="D87" s="10" t="s">
        <v>1371</v>
      </c>
      <c r="E87" s="10" t="s">
        <v>147</v>
      </c>
      <c r="G87" s="10" t="s">
        <v>123</v>
      </c>
      <c r="H87" s="10" t="s">
        <v>148</v>
      </c>
      <c r="I87" s="10" t="s">
        <v>144</v>
      </c>
      <c r="J87" s="10" t="s">
        <v>114</v>
      </c>
    </row>
    <row r="88" spans="1:10" s="10" customFormat="1" ht="21.75" customHeight="1" x14ac:dyDescent="0.2">
      <c r="A88" s="10" t="s">
        <v>157</v>
      </c>
      <c r="B88" s="10" t="s">
        <v>1343</v>
      </c>
      <c r="C88" s="10" t="s">
        <v>1380</v>
      </c>
      <c r="D88" s="10" t="s">
        <v>1371</v>
      </c>
      <c r="E88" s="10" t="s">
        <v>155</v>
      </c>
      <c r="G88" s="10" t="s">
        <v>158</v>
      </c>
      <c r="H88" s="10" t="s">
        <v>159</v>
      </c>
      <c r="I88" s="10" t="s">
        <v>153</v>
      </c>
      <c r="J88" s="10" t="s">
        <v>154</v>
      </c>
    </row>
    <row r="89" spans="1:10" s="10" customFormat="1" ht="21.75" customHeight="1" x14ac:dyDescent="0.2">
      <c r="A89" s="10" t="s">
        <v>168</v>
      </c>
      <c r="B89" s="10" t="s">
        <v>1343</v>
      </c>
      <c r="C89" s="10" t="s">
        <v>1381</v>
      </c>
      <c r="D89" s="10" t="s">
        <v>1371</v>
      </c>
      <c r="E89" s="10" t="s">
        <v>166</v>
      </c>
      <c r="G89" s="10" t="s">
        <v>228</v>
      </c>
      <c r="H89" s="10" t="s">
        <v>93</v>
      </c>
      <c r="I89" s="10" t="s">
        <v>164</v>
      </c>
      <c r="J89" s="10" t="s">
        <v>165</v>
      </c>
    </row>
    <row r="90" spans="1:10" s="10" customFormat="1" ht="21.75" customHeight="1" x14ac:dyDescent="0.2">
      <c r="A90" s="10" t="s">
        <v>1382</v>
      </c>
      <c r="B90" s="10" t="s">
        <v>1383</v>
      </c>
      <c r="C90" s="10" t="s">
        <v>1384</v>
      </c>
      <c r="D90" s="10" t="s">
        <v>1371</v>
      </c>
      <c r="G90" s="10" t="s">
        <v>174</v>
      </c>
      <c r="H90" s="10" t="s">
        <v>26</v>
      </c>
      <c r="I90" s="10" t="s">
        <v>173</v>
      </c>
      <c r="J90" s="10" t="s">
        <v>79</v>
      </c>
    </row>
    <row r="91" spans="1:10" s="10" customFormat="1" ht="21.75" customHeight="1" x14ac:dyDescent="0.2">
      <c r="A91" s="10" t="s">
        <v>182</v>
      </c>
      <c r="B91" s="10" t="s">
        <v>1385</v>
      </c>
      <c r="C91" s="10" t="s">
        <v>1386</v>
      </c>
      <c r="D91" s="10" t="s">
        <v>1371</v>
      </c>
      <c r="H91" s="10" t="s">
        <v>183</v>
      </c>
      <c r="I91" s="10" t="s">
        <v>180</v>
      </c>
      <c r="J91" s="10" t="s">
        <v>181</v>
      </c>
    </row>
    <row r="92" spans="1:10" s="10" customFormat="1" ht="21.75" customHeight="1" x14ac:dyDescent="0.2">
      <c r="A92" s="10" t="s">
        <v>188</v>
      </c>
      <c r="B92" s="10" t="s">
        <v>1343</v>
      </c>
      <c r="C92" s="10" t="s">
        <v>1387</v>
      </c>
      <c r="D92" s="10" t="s">
        <v>1371</v>
      </c>
      <c r="E92" s="10" t="s">
        <v>114</v>
      </c>
      <c r="G92" s="10" t="s">
        <v>114</v>
      </c>
      <c r="H92" s="10" t="s">
        <v>105</v>
      </c>
      <c r="I92" s="10" t="s">
        <v>187</v>
      </c>
      <c r="J92" s="10" t="s">
        <v>99</v>
      </c>
    </row>
    <row r="93" spans="1:10" s="10" customFormat="1" ht="21.75" customHeight="1" x14ac:dyDescent="0.2">
      <c r="A93" s="10" t="s">
        <v>1388</v>
      </c>
      <c r="B93" s="10" t="s">
        <v>1343</v>
      </c>
      <c r="C93" s="10" t="s">
        <v>1389</v>
      </c>
      <c r="D93" s="10" t="s">
        <v>1371</v>
      </c>
      <c r="E93" s="10" t="s">
        <v>197</v>
      </c>
      <c r="G93" s="10" t="s">
        <v>104</v>
      </c>
      <c r="H93" s="10" t="s">
        <v>26</v>
      </c>
      <c r="I93" s="10" t="s">
        <v>193</v>
      </c>
      <c r="J93" s="10" t="s">
        <v>194</v>
      </c>
    </row>
    <row r="94" spans="1:10" s="10" customFormat="1" ht="21.75" customHeight="1" x14ac:dyDescent="0.2">
      <c r="A94" s="10" t="s">
        <v>1390</v>
      </c>
      <c r="B94" s="10" t="s">
        <v>1343</v>
      </c>
      <c r="C94" s="10" t="s">
        <v>1391</v>
      </c>
      <c r="D94" s="10" t="s">
        <v>1371</v>
      </c>
      <c r="E94" s="10" t="s">
        <v>34</v>
      </c>
      <c r="H94" s="10" t="s">
        <v>114</v>
      </c>
      <c r="I94" s="10" t="s">
        <v>128</v>
      </c>
    </row>
    <row r="95" spans="1:10" s="10" customFormat="1" ht="21.75" customHeight="1" x14ac:dyDescent="0.2">
      <c r="A95" s="10" t="s">
        <v>207</v>
      </c>
      <c r="B95" s="10" t="s">
        <v>1343</v>
      </c>
      <c r="C95" s="10" t="s">
        <v>1392</v>
      </c>
      <c r="D95" s="10" t="s">
        <v>1371</v>
      </c>
      <c r="E95" s="10" t="s">
        <v>66</v>
      </c>
      <c r="G95" s="10" t="s">
        <v>158</v>
      </c>
      <c r="H95" s="10" t="s">
        <v>26</v>
      </c>
      <c r="I95" s="10" t="s">
        <v>128</v>
      </c>
      <c r="J95" s="10" t="s">
        <v>88</v>
      </c>
    </row>
    <row r="96" spans="1:10" s="10" customFormat="1" ht="21.75" customHeight="1" x14ac:dyDescent="0.2">
      <c r="A96" s="10" t="s">
        <v>213</v>
      </c>
      <c r="B96" s="10" t="s">
        <v>1343</v>
      </c>
      <c r="C96" s="10" t="s">
        <v>1393</v>
      </c>
      <c r="D96" s="10" t="s">
        <v>1371</v>
      </c>
      <c r="E96" s="10" t="s">
        <v>212</v>
      </c>
      <c r="G96" s="10" t="s">
        <v>214</v>
      </c>
      <c r="H96" s="10" t="s">
        <v>215</v>
      </c>
      <c r="I96" s="10" t="s">
        <v>30</v>
      </c>
      <c r="J96" s="10" t="s">
        <v>180</v>
      </c>
    </row>
    <row r="97" spans="1:10" s="10" customFormat="1" ht="21.75" customHeight="1" x14ac:dyDescent="0.2">
      <c r="A97" s="10" t="s">
        <v>229</v>
      </c>
      <c r="B97" s="10" t="s">
        <v>1360</v>
      </c>
      <c r="C97" s="10" t="s">
        <v>1394</v>
      </c>
      <c r="D97" s="10" t="s">
        <v>1371</v>
      </c>
      <c r="E97" s="10" t="s">
        <v>230</v>
      </c>
      <c r="G97" s="10" t="s">
        <v>228</v>
      </c>
      <c r="H97" s="10" t="s">
        <v>93</v>
      </c>
      <c r="I97" s="10" t="s">
        <v>227</v>
      </c>
      <c r="J97" s="10" t="s">
        <v>87</v>
      </c>
    </row>
    <row r="98" spans="1:10" s="10" customFormat="1" ht="21.75" customHeight="1" x14ac:dyDescent="0.2">
      <c r="A98" s="10" t="s">
        <v>1395</v>
      </c>
      <c r="B98" s="10" t="s">
        <v>1343</v>
      </c>
      <c r="C98" s="10" t="s">
        <v>1396</v>
      </c>
      <c r="D98" s="10" t="s">
        <v>1371</v>
      </c>
      <c r="F98" s="10" t="s">
        <v>1140</v>
      </c>
      <c r="H98" s="10" t="s">
        <v>26</v>
      </c>
      <c r="I98" s="10" t="s">
        <v>128</v>
      </c>
      <c r="J98" s="10" t="s">
        <v>88</v>
      </c>
    </row>
    <row r="99" spans="1:10" s="10" customFormat="1" ht="21.75" customHeight="1" x14ac:dyDescent="0.2">
      <c r="A99" s="10" t="s">
        <v>245</v>
      </c>
      <c r="B99" s="10" t="s">
        <v>1343</v>
      </c>
      <c r="C99" s="10" t="s">
        <v>1397</v>
      </c>
      <c r="D99" s="10" t="s">
        <v>1371</v>
      </c>
      <c r="E99" s="10" t="s">
        <v>246</v>
      </c>
      <c r="G99" s="10" t="s">
        <v>247</v>
      </c>
      <c r="H99" s="10" t="s">
        <v>36</v>
      </c>
      <c r="I99" s="10" t="s">
        <v>241</v>
      </c>
      <c r="J99" s="10" t="s">
        <v>242</v>
      </c>
    </row>
    <row r="100" spans="1:10" s="10" customFormat="1" ht="21.75" customHeight="1" x14ac:dyDescent="0.2">
      <c r="A100" s="10" t="s">
        <v>253</v>
      </c>
      <c r="B100" s="10" t="s">
        <v>1360</v>
      </c>
      <c r="C100" s="10" t="s">
        <v>1398</v>
      </c>
      <c r="D100" s="10" t="s">
        <v>1371</v>
      </c>
      <c r="E100" s="10" t="s">
        <v>91</v>
      </c>
      <c r="G100" s="10" t="s">
        <v>92</v>
      </c>
      <c r="H100" s="10" t="s">
        <v>93</v>
      </c>
      <c r="I100" s="10" t="s">
        <v>87</v>
      </c>
      <c r="J100" s="10" t="s">
        <v>252</v>
      </c>
    </row>
    <row r="101" spans="1:10" s="10" customFormat="1" ht="21.75" customHeight="1" x14ac:dyDescent="0.2">
      <c r="A101" s="10" t="s">
        <v>1399</v>
      </c>
      <c r="B101" s="10" t="s">
        <v>1343</v>
      </c>
      <c r="C101" s="10" t="s">
        <v>1400</v>
      </c>
      <c r="D101" s="10" t="s">
        <v>1371</v>
      </c>
      <c r="E101" s="10" t="s">
        <v>1401</v>
      </c>
      <c r="G101" s="10" t="s">
        <v>92</v>
      </c>
      <c r="H101" s="10" t="s">
        <v>93</v>
      </c>
      <c r="I101" s="10" t="s">
        <v>1280</v>
      </c>
      <c r="J101" s="10" t="s">
        <v>1402</v>
      </c>
    </row>
    <row r="102" spans="1:10" s="10" customFormat="1" ht="21.75" customHeight="1" x14ac:dyDescent="0.2">
      <c r="A102" s="10" t="s">
        <v>260</v>
      </c>
      <c r="B102" s="10" t="s">
        <v>1343</v>
      </c>
      <c r="C102" s="10" t="s">
        <v>1403</v>
      </c>
      <c r="D102" s="10" t="s">
        <v>1371</v>
      </c>
      <c r="E102" s="10" t="s">
        <v>66</v>
      </c>
      <c r="G102" s="10" t="s">
        <v>259</v>
      </c>
      <c r="H102" s="10" t="s">
        <v>26</v>
      </c>
      <c r="I102" s="10" t="s">
        <v>181</v>
      </c>
      <c r="J102" s="10" t="s">
        <v>88</v>
      </c>
    </row>
    <row r="103" spans="1:10" s="10" customFormat="1" ht="21.75" customHeight="1" x14ac:dyDescent="0.2">
      <c r="A103" s="10" t="s">
        <v>1404</v>
      </c>
      <c r="B103" s="10" t="s">
        <v>1343</v>
      </c>
      <c r="C103" s="10" t="s">
        <v>1405</v>
      </c>
      <c r="D103" s="10" t="s">
        <v>1371</v>
      </c>
      <c r="E103" s="10" t="s">
        <v>267</v>
      </c>
      <c r="F103" s="10" t="s">
        <v>1140</v>
      </c>
      <c r="G103" s="10" t="s">
        <v>113</v>
      </c>
      <c r="H103" s="10" t="s">
        <v>268</v>
      </c>
      <c r="I103" s="10" t="s">
        <v>264</v>
      </c>
      <c r="J103" s="10" t="s">
        <v>265</v>
      </c>
    </row>
    <row r="104" spans="1:10" s="10" customFormat="1" ht="21.75" customHeight="1" x14ac:dyDescent="0.2">
      <c r="A104" s="10" t="s">
        <v>274</v>
      </c>
      <c r="B104" s="10" t="s">
        <v>1360</v>
      </c>
      <c r="C104" s="10" t="s">
        <v>1406</v>
      </c>
      <c r="D104" s="10" t="s">
        <v>1371</v>
      </c>
      <c r="E104" s="10" t="s">
        <v>82</v>
      </c>
      <c r="G104" s="10" t="s">
        <v>259</v>
      </c>
      <c r="H104" s="10" t="s">
        <v>26</v>
      </c>
      <c r="I104" s="10" t="s">
        <v>272</v>
      </c>
      <c r="J104" s="10" t="s">
        <v>273</v>
      </c>
    </row>
    <row r="105" spans="1:10" s="10" customFormat="1" ht="21.75" customHeight="1" x14ac:dyDescent="0.2">
      <c r="A105" s="10" t="s">
        <v>1407</v>
      </c>
      <c r="B105" s="10" t="s">
        <v>1343</v>
      </c>
      <c r="C105" s="10" t="s">
        <v>1408</v>
      </c>
      <c r="D105" s="10" t="s">
        <v>1371</v>
      </c>
      <c r="E105" s="10" t="s">
        <v>281</v>
      </c>
      <c r="G105" s="10" t="s">
        <v>282</v>
      </c>
      <c r="H105" s="10" t="s">
        <v>268</v>
      </c>
      <c r="I105" s="10" t="s">
        <v>279</v>
      </c>
      <c r="J105" s="10" t="s">
        <v>280</v>
      </c>
    </row>
    <row r="106" spans="1:10" s="10" customFormat="1" ht="21.75" customHeight="1" x14ac:dyDescent="0.2">
      <c r="A106" s="10" t="s">
        <v>289</v>
      </c>
      <c r="B106" s="10" t="s">
        <v>1343</v>
      </c>
      <c r="C106" s="10" t="s">
        <v>1409</v>
      </c>
      <c r="D106" s="10" t="s">
        <v>1371</v>
      </c>
      <c r="E106" s="10" t="s">
        <v>290</v>
      </c>
      <c r="F106" s="10" t="s">
        <v>1202</v>
      </c>
      <c r="G106" s="10" t="s">
        <v>288</v>
      </c>
      <c r="H106" s="10" t="s">
        <v>291</v>
      </c>
      <c r="I106" s="10" t="s">
        <v>128</v>
      </c>
      <c r="J106" s="10" t="s">
        <v>128</v>
      </c>
    </row>
    <row r="107" spans="1:10" s="10" customFormat="1" ht="21.75" customHeight="1" x14ac:dyDescent="0.2">
      <c r="A107" s="10" t="s">
        <v>296</v>
      </c>
      <c r="B107" s="10" t="s">
        <v>1360</v>
      </c>
      <c r="C107" s="10" t="s">
        <v>1410</v>
      </c>
      <c r="D107" s="10" t="s">
        <v>1371</v>
      </c>
      <c r="E107" s="10" t="s">
        <v>103</v>
      </c>
      <c r="F107" s="10" t="s">
        <v>1140</v>
      </c>
      <c r="G107" s="10" t="s">
        <v>104</v>
      </c>
      <c r="H107" s="10" t="s">
        <v>297</v>
      </c>
      <c r="I107" s="10" t="s">
        <v>264</v>
      </c>
      <c r="J107" s="10" t="s">
        <v>88</v>
      </c>
    </row>
    <row r="108" spans="1:10" s="10" customFormat="1" ht="21.75" customHeight="1" x14ac:dyDescent="0.2">
      <c r="A108" s="10" t="s">
        <v>302</v>
      </c>
      <c r="B108" s="10" t="s">
        <v>1343</v>
      </c>
      <c r="C108" s="10" t="s">
        <v>1411</v>
      </c>
      <c r="D108" s="10" t="s">
        <v>1371</v>
      </c>
      <c r="E108" s="10" t="s">
        <v>303</v>
      </c>
      <c r="G108" s="10" t="s">
        <v>113</v>
      </c>
      <c r="H108" s="10" t="s">
        <v>268</v>
      </c>
      <c r="I108" s="10" t="s">
        <v>136</v>
      </c>
      <c r="J108" s="10" t="s">
        <v>88</v>
      </c>
    </row>
    <row r="109" spans="1:10" s="10" customFormat="1" ht="21.75" customHeight="1" x14ac:dyDescent="0.2">
      <c r="A109" s="10" t="s">
        <v>309</v>
      </c>
      <c r="B109" s="10" t="s">
        <v>1343</v>
      </c>
      <c r="C109" s="10" t="s">
        <v>1412</v>
      </c>
      <c r="D109" s="10" t="s">
        <v>1371</v>
      </c>
      <c r="E109" s="10" t="s">
        <v>310</v>
      </c>
      <c r="G109" s="10" t="s">
        <v>308</v>
      </c>
      <c r="H109" s="10" t="s">
        <v>26</v>
      </c>
      <c r="I109" s="10" t="s">
        <v>187</v>
      </c>
      <c r="J109" s="10" t="s">
        <v>187</v>
      </c>
    </row>
    <row r="110" spans="1:10" s="10" customFormat="1" ht="21.75" customHeight="1" x14ac:dyDescent="0.2">
      <c r="A110" s="10" t="s">
        <v>315</v>
      </c>
      <c r="B110" s="10" t="s">
        <v>1343</v>
      </c>
      <c r="C110" s="10" t="s">
        <v>1413</v>
      </c>
      <c r="D110" s="10" t="s">
        <v>1371</v>
      </c>
      <c r="E110" s="10" t="s">
        <v>24</v>
      </c>
      <c r="F110" s="10" t="s">
        <v>1303</v>
      </c>
      <c r="G110" s="10" t="s">
        <v>104</v>
      </c>
      <c r="H110" s="10" t="s">
        <v>297</v>
      </c>
      <c r="I110" s="10" t="s">
        <v>187</v>
      </c>
      <c r="J110" s="10" t="s">
        <v>98</v>
      </c>
    </row>
    <row r="111" spans="1:10" s="10" customFormat="1" ht="21.75" customHeight="1" x14ac:dyDescent="0.2">
      <c r="A111" s="10" t="s">
        <v>322</v>
      </c>
      <c r="B111" s="10" t="s">
        <v>1343</v>
      </c>
      <c r="C111" s="10" t="s">
        <v>317</v>
      </c>
      <c r="D111" s="10" t="s">
        <v>1371</v>
      </c>
      <c r="E111" s="10" t="s">
        <v>321</v>
      </c>
      <c r="H111" s="10" t="s">
        <v>268</v>
      </c>
      <c r="I111" s="10" t="s">
        <v>319</v>
      </c>
      <c r="J111" s="10" t="s">
        <v>320</v>
      </c>
    </row>
    <row r="112" spans="1:10" s="10" customFormat="1" ht="21.75" customHeight="1" x14ac:dyDescent="0.2">
      <c r="A112" s="10" t="s">
        <v>329</v>
      </c>
      <c r="B112" s="10" t="s">
        <v>1343</v>
      </c>
      <c r="C112" s="10" t="s">
        <v>1414</v>
      </c>
      <c r="D112" s="10" t="s">
        <v>1371</v>
      </c>
      <c r="E112" s="10" t="s">
        <v>328</v>
      </c>
      <c r="G112" s="10" t="s">
        <v>330</v>
      </c>
      <c r="H112" s="10" t="s">
        <v>26</v>
      </c>
      <c r="I112" s="10" t="s">
        <v>327</v>
      </c>
      <c r="J112" s="10" t="s">
        <v>88</v>
      </c>
    </row>
    <row r="113" spans="1:10" s="10" customFormat="1" ht="21.75" customHeight="1" x14ac:dyDescent="0.2">
      <c r="A113" s="10" t="s">
        <v>335</v>
      </c>
      <c r="B113" s="10" t="s">
        <v>1360</v>
      </c>
      <c r="C113" s="10" t="s">
        <v>1415</v>
      </c>
      <c r="D113" s="10" t="s">
        <v>1371</v>
      </c>
      <c r="E113" s="10" t="s">
        <v>336</v>
      </c>
      <c r="G113" s="10" t="s">
        <v>282</v>
      </c>
      <c r="H113" s="10" t="s">
        <v>26</v>
      </c>
      <c r="I113" s="10" t="s">
        <v>334</v>
      </c>
      <c r="J113" s="10" t="s">
        <v>264</v>
      </c>
    </row>
    <row r="114" spans="1:10" s="10" customFormat="1" ht="21.75" customHeight="1" x14ac:dyDescent="0.2">
      <c r="A114" s="10" t="s">
        <v>342</v>
      </c>
      <c r="B114" s="10" t="s">
        <v>1343</v>
      </c>
      <c r="C114" s="10" t="s">
        <v>1416</v>
      </c>
      <c r="D114" s="10" t="s">
        <v>1371</v>
      </c>
      <c r="E114" s="10" t="s">
        <v>343</v>
      </c>
      <c r="G114" s="10" t="s">
        <v>92</v>
      </c>
      <c r="H114" s="10" t="s">
        <v>93</v>
      </c>
      <c r="I114" s="10" t="s">
        <v>165</v>
      </c>
      <c r="J114" s="10" t="s">
        <v>341</v>
      </c>
    </row>
    <row r="115" spans="1:10" s="10" customFormat="1" ht="21.75" customHeight="1" x14ac:dyDescent="0.2">
      <c r="A115" s="10" t="s">
        <v>348</v>
      </c>
      <c r="B115" s="10" t="s">
        <v>1343</v>
      </c>
      <c r="C115" s="10" t="s">
        <v>1417</v>
      </c>
      <c r="D115" s="10" t="s">
        <v>1371</v>
      </c>
      <c r="G115" s="10" t="s">
        <v>113</v>
      </c>
      <c r="H115" s="10" t="s">
        <v>349</v>
      </c>
      <c r="I115" s="10" t="s">
        <v>320</v>
      </c>
      <c r="J115" s="10" t="s">
        <v>88</v>
      </c>
    </row>
    <row r="116" spans="1:10" s="10" customFormat="1" ht="21.75" customHeight="1" x14ac:dyDescent="0.2">
      <c r="A116" s="10" t="s">
        <v>355</v>
      </c>
      <c r="B116" s="10" t="s">
        <v>1360</v>
      </c>
      <c r="C116" s="10" t="s">
        <v>1418</v>
      </c>
      <c r="D116" s="10" t="s">
        <v>1371</v>
      </c>
      <c r="E116" s="10" t="s">
        <v>147</v>
      </c>
      <c r="F116" s="10" t="s">
        <v>1202</v>
      </c>
      <c r="G116" s="10" t="s">
        <v>288</v>
      </c>
      <c r="H116" s="10" t="s">
        <v>215</v>
      </c>
      <c r="I116" s="10" t="s">
        <v>320</v>
      </c>
    </row>
    <row r="117" spans="1:10" s="10" customFormat="1" ht="21.75" customHeight="1" x14ac:dyDescent="0.2">
      <c r="A117" s="10" t="s">
        <v>362</v>
      </c>
      <c r="B117" s="10" t="s">
        <v>1343</v>
      </c>
      <c r="C117" s="10" t="s">
        <v>1419</v>
      </c>
      <c r="D117" s="10" t="s">
        <v>1371</v>
      </c>
      <c r="E117" s="10" t="s">
        <v>363</v>
      </c>
      <c r="G117" s="10" t="s">
        <v>364</v>
      </c>
      <c r="H117" s="10" t="s">
        <v>26</v>
      </c>
      <c r="I117" s="10" t="s">
        <v>360</v>
      </c>
      <c r="J117" s="10" t="s">
        <v>360</v>
      </c>
    </row>
    <row r="118" spans="1:10" s="10" customFormat="1" ht="21.75" customHeight="1" x14ac:dyDescent="0.2">
      <c r="A118" s="10" t="s">
        <v>369</v>
      </c>
      <c r="B118" s="10" t="s">
        <v>1385</v>
      </c>
      <c r="C118" s="10" t="s">
        <v>1420</v>
      </c>
      <c r="D118" s="10" t="s">
        <v>1371</v>
      </c>
      <c r="H118" s="10" t="s">
        <v>268</v>
      </c>
      <c r="I118" s="10" t="s">
        <v>136</v>
      </c>
    </row>
    <row r="119" spans="1:10" s="10" customFormat="1" ht="21.75" customHeight="1" x14ac:dyDescent="0.2">
      <c r="A119" s="10" t="s">
        <v>1421</v>
      </c>
      <c r="B119" s="10" t="s">
        <v>1343</v>
      </c>
      <c r="C119" s="10" t="s">
        <v>1422</v>
      </c>
      <c r="D119" s="10" t="s">
        <v>1371</v>
      </c>
      <c r="E119" s="10" t="s">
        <v>375</v>
      </c>
      <c r="G119" s="10" t="s">
        <v>259</v>
      </c>
      <c r="H119" s="10" t="s">
        <v>268</v>
      </c>
      <c r="I119" s="10" t="s">
        <v>374</v>
      </c>
    </row>
    <row r="120" spans="1:10" s="10" customFormat="1" ht="21.75" customHeight="1" x14ac:dyDescent="0.2">
      <c r="A120" s="10" t="s">
        <v>1423</v>
      </c>
      <c r="B120" s="10" t="s">
        <v>1343</v>
      </c>
      <c r="C120" s="10" t="s">
        <v>1424</v>
      </c>
      <c r="D120" s="10" t="s">
        <v>1371</v>
      </c>
      <c r="E120" s="10" t="s">
        <v>382</v>
      </c>
      <c r="G120" s="10" t="s">
        <v>384</v>
      </c>
      <c r="H120" s="10" t="s">
        <v>268</v>
      </c>
      <c r="I120" s="10" t="s">
        <v>381</v>
      </c>
      <c r="J120" s="10" t="s">
        <v>319</v>
      </c>
    </row>
    <row r="121" spans="1:10" s="10" customFormat="1" ht="21.75" customHeight="1" x14ac:dyDescent="0.2">
      <c r="A121" s="10" t="s">
        <v>391</v>
      </c>
      <c r="B121" s="10" t="s">
        <v>1343</v>
      </c>
      <c r="C121" s="10" t="s">
        <v>1425</v>
      </c>
      <c r="D121" s="10" t="s">
        <v>1371</v>
      </c>
      <c r="H121" s="10" t="s">
        <v>268</v>
      </c>
      <c r="I121" s="10" t="s">
        <v>389</v>
      </c>
    </row>
    <row r="122" spans="1:10" s="10" customFormat="1" ht="21.75" customHeight="1" x14ac:dyDescent="0.2">
      <c r="A122" s="10" t="s">
        <v>395</v>
      </c>
      <c r="B122" s="10" t="s">
        <v>1385</v>
      </c>
      <c r="C122" s="10" t="s">
        <v>1426</v>
      </c>
      <c r="D122" s="10" t="s">
        <v>1371</v>
      </c>
      <c r="G122" s="10" t="s">
        <v>104</v>
      </c>
      <c r="I122" s="10" t="s">
        <v>136</v>
      </c>
    </row>
    <row r="123" spans="1:10" s="10" customFormat="1" ht="21.75" customHeight="1" x14ac:dyDescent="0.2">
      <c r="A123" s="10" t="s">
        <v>1427</v>
      </c>
      <c r="B123" s="10" t="s">
        <v>1428</v>
      </c>
      <c r="C123" s="10" t="s">
        <v>1429</v>
      </c>
      <c r="D123" s="10" t="s">
        <v>1371</v>
      </c>
      <c r="H123" s="10" t="s">
        <v>26</v>
      </c>
      <c r="I123" s="10" t="s">
        <v>360</v>
      </c>
      <c r="J123" s="10" t="s">
        <v>180</v>
      </c>
    </row>
    <row r="124" spans="1:10" s="10" customFormat="1" ht="21.75" customHeight="1" x14ac:dyDescent="0.2">
      <c r="A124" s="10" t="s">
        <v>407</v>
      </c>
      <c r="B124" s="10" t="s">
        <v>1343</v>
      </c>
      <c r="C124" s="10" t="s">
        <v>1430</v>
      </c>
      <c r="D124" s="10" t="s">
        <v>1371</v>
      </c>
      <c r="E124" s="10" t="s">
        <v>91</v>
      </c>
      <c r="G124" s="10" t="s">
        <v>92</v>
      </c>
      <c r="H124" s="10" t="s">
        <v>93</v>
      </c>
      <c r="I124" s="10" t="s">
        <v>87</v>
      </c>
      <c r="J124" s="10" t="s">
        <v>87</v>
      </c>
    </row>
    <row r="125" spans="1:10" s="10" customFormat="1" ht="21.75" customHeight="1" x14ac:dyDescent="0.2">
      <c r="A125" s="10" t="s">
        <v>1431</v>
      </c>
      <c r="B125" s="10" t="s">
        <v>1343</v>
      </c>
      <c r="C125" s="10" t="s">
        <v>1432</v>
      </c>
      <c r="D125" s="10" t="s">
        <v>1371</v>
      </c>
      <c r="E125" s="10" t="s">
        <v>415</v>
      </c>
      <c r="G125" s="10" t="s">
        <v>104</v>
      </c>
      <c r="H125" s="10" t="s">
        <v>26</v>
      </c>
      <c r="I125" s="10" t="s">
        <v>98</v>
      </c>
      <c r="J125" s="10" t="s">
        <v>412</v>
      </c>
    </row>
    <row r="126" spans="1:10" s="10" customFormat="1" ht="21.75" customHeight="1" x14ac:dyDescent="0.2">
      <c r="A126" s="10" t="s">
        <v>420</v>
      </c>
      <c r="B126" s="10" t="s">
        <v>1343</v>
      </c>
      <c r="C126" s="10" t="s">
        <v>1433</v>
      </c>
      <c r="D126" s="10" t="s">
        <v>1371</v>
      </c>
      <c r="E126" s="10" t="s">
        <v>421</v>
      </c>
      <c r="F126" s="10" t="s">
        <v>1140</v>
      </c>
      <c r="G126" s="10" t="s">
        <v>259</v>
      </c>
      <c r="H126" s="10" t="s">
        <v>26</v>
      </c>
      <c r="I126" s="10" t="s">
        <v>111</v>
      </c>
      <c r="J126" s="10" t="s">
        <v>419</v>
      </c>
    </row>
    <row r="127" spans="1:10" s="10" customFormat="1" ht="21.75" customHeight="1" x14ac:dyDescent="0.2">
      <c r="A127" s="10" t="s">
        <v>427</v>
      </c>
      <c r="B127" s="10" t="s">
        <v>1343</v>
      </c>
      <c r="C127" s="10" t="s">
        <v>1434</v>
      </c>
      <c r="D127" s="10" t="s">
        <v>1371</v>
      </c>
      <c r="E127" s="10" t="s">
        <v>426</v>
      </c>
      <c r="G127" s="10" t="s">
        <v>384</v>
      </c>
      <c r="H127" s="10" t="s">
        <v>26</v>
      </c>
      <c r="I127" s="10" t="s">
        <v>389</v>
      </c>
      <c r="J127" s="10" t="s">
        <v>360</v>
      </c>
    </row>
    <row r="128" spans="1:10" s="10" customFormat="1" ht="21.75" customHeight="1" x14ac:dyDescent="0.2">
      <c r="A128" s="10" t="s">
        <v>432</v>
      </c>
      <c r="B128" s="10" t="s">
        <v>1343</v>
      </c>
      <c r="C128" s="10" t="s">
        <v>1435</v>
      </c>
      <c r="D128" s="10" t="s">
        <v>1371</v>
      </c>
      <c r="E128" s="10" t="s">
        <v>433</v>
      </c>
      <c r="G128" s="10" t="s">
        <v>384</v>
      </c>
      <c r="H128" s="10" t="s">
        <v>26</v>
      </c>
      <c r="I128" s="10" t="s">
        <v>431</v>
      </c>
      <c r="J128" s="10" t="s">
        <v>431</v>
      </c>
    </row>
    <row r="129" spans="1:10" s="10" customFormat="1" ht="21.75" customHeight="1" x14ac:dyDescent="0.2">
      <c r="A129" s="10" t="s">
        <v>441</v>
      </c>
      <c r="B129" s="10" t="s">
        <v>1343</v>
      </c>
      <c r="C129" s="10" t="s">
        <v>436</v>
      </c>
      <c r="D129" s="10" t="s">
        <v>1371</v>
      </c>
      <c r="E129" s="10" t="s">
        <v>442</v>
      </c>
      <c r="G129" s="10" t="s">
        <v>440</v>
      </c>
      <c r="H129" s="10" t="s">
        <v>215</v>
      </c>
      <c r="I129" s="10" t="s">
        <v>439</v>
      </c>
      <c r="J129" s="10" t="s">
        <v>327</v>
      </c>
    </row>
    <row r="130" spans="1:10" s="10" customFormat="1" ht="21.75" customHeight="1" x14ac:dyDescent="0.2">
      <c r="A130" s="10" t="s">
        <v>448</v>
      </c>
      <c r="B130" s="10" t="s">
        <v>1343</v>
      </c>
      <c r="C130" s="10" t="s">
        <v>1436</v>
      </c>
      <c r="D130" s="10" t="s">
        <v>1371</v>
      </c>
      <c r="E130" s="10" t="s">
        <v>449</v>
      </c>
      <c r="G130" s="10" t="s">
        <v>104</v>
      </c>
      <c r="H130" s="10" t="s">
        <v>26</v>
      </c>
      <c r="I130" s="10" t="s">
        <v>446</v>
      </c>
      <c r="J130" s="10" t="s">
        <v>447</v>
      </c>
    </row>
    <row r="131" spans="1:10" s="10" customFormat="1" ht="21.75" customHeight="1" x14ac:dyDescent="0.2">
      <c r="A131" s="10" t="s">
        <v>456</v>
      </c>
      <c r="B131" s="10" t="s">
        <v>1343</v>
      </c>
      <c r="C131" s="10" t="s">
        <v>1437</v>
      </c>
      <c r="D131" s="10" t="s">
        <v>1371</v>
      </c>
      <c r="E131" s="10" t="s">
        <v>457</v>
      </c>
      <c r="G131" s="10" t="s">
        <v>259</v>
      </c>
      <c r="H131" s="10" t="s">
        <v>268</v>
      </c>
      <c r="I131" s="10" t="s">
        <v>453</v>
      </c>
      <c r="J131" s="10" t="s">
        <v>180</v>
      </c>
    </row>
    <row r="132" spans="1:10" s="10" customFormat="1" ht="21.75" customHeight="1" x14ac:dyDescent="0.2">
      <c r="A132" s="10" t="s">
        <v>1438</v>
      </c>
      <c r="B132" s="10" t="s">
        <v>1439</v>
      </c>
      <c r="C132" s="10" t="s">
        <v>1440</v>
      </c>
      <c r="D132" s="10" t="s">
        <v>1371</v>
      </c>
      <c r="E132" s="10" t="s">
        <v>82</v>
      </c>
      <c r="F132" s="10" t="s">
        <v>1140</v>
      </c>
      <c r="G132" s="10" t="s">
        <v>104</v>
      </c>
      <c r="H132" s="10" t="s">
        <v>297</v>
      </c>
      <c r="I132" s="10" t="s">
        <v>264</v>
      </c>
      <c r="J132" s="10" t="s">
        <v>264</v>
      </c>
    </row>
    <row r="133" spans="1:10" s="10" customFormat="1" ht="21.75" customHeight="1" x14ac:dyDescent="0.2">
      <c r="A133" s="10" t="s">
        <v>468</v>
      </c>
      <c r="B133" s="10" t="s">
        <v>1343</v>
      </c>
      <c r="C133" s="10" t="s">
        <v>1441</v>
      </c>
      <c r="D133" s="10" t="s">
        <v>1371</v>
      </c>
      <c r="E133" s="10" t="s">
        <v>421</v>
      </c>
      <c r="G133" s="10" t="s">
        <v>113</v>
      </c>
      <c r="H133" s="10" t="s">
        <v>26</v>
      </c>
      <c r="I133" s="10" t="s">
        <v>264</v>
      </c>
      <c r="J133" s="10" t="s">
        <v>466</v>
      </c>
    </row>
    <row r="134" spans="1:10" s="10" customFormat="1" ht="21.75" customHeight="1" x14ac:dyDescent="0.2">
      <c r="A134" s="10" t="s">
        <v>1442</v>
      </c>
      <c r="B134" s="10" t="s">
        <v>1343</v>
      </c>
      <c r="C134" s="10" t="s">
        <v>1443</v>
      </c>
      <c r="D134" s="10" t="s">
        <v>1371</v>
      </c>
      <c r="E134" s="10" t="s">
        <v>267</v>
      </c>
      <c r="H134" s="10" t="s">
        <v>26</v>
      </c>
      <c r="I134" s="10" t="s">
        <v>475</v>
      </c>
      <c r="J134" s="10" t="s">
        <v>79</v>
      </c>
    </row>
    <row r="135" spans="1:10" s="10" customFormat="1" ht="21.75" customHeight="1" x14ac:dyDescent="0.2">
      <c r="A135" s="10" t="s">
        <v>482</v>
      </c>
      <c r="B135" s="10" t="s">
        <v>1343</v>
      </c>
      <c r="C135" s="10" t="s">
        <v>1444</v>
      </c>
      <c r="D135" s="10" t="s">
        <v>1371</v>
      </c>
      <c r="E135" s="10" t="s">
        <v>481</v>
      </c>
      <c r="G135" s="10" t="s">
        <v>25</v>
      </c>
      <c r="H135" s="10" t="s">
        <v>26</v>
      </c>
      <c r="I135" s="10" t="s">
        <v>374</v>
      </c>
      <c r="J135" s="10" t="s">
        <v>88</v>
      </c>
    </row>
    <row r="136" spans="1:10" s="10" customFormat="1" ht="21.75" customHeight="1" x14ac:dyDescent="0.2">
      <c r="A136" s="10" t="s">
        <v>488</v>
      </c>
      <c r="B136" s="10" t="s">
        <v>1343</v>
      </c>
      <c r="C136" s="10" t="s">
        <v>1445</v>
      </c>
      <c r="D136" s="10" t="s">
        <v>1371</v>
      </c>
      <c r="E136" s="10" t="s">
        <v>489</v>
      </c>
      <c r="G136" s="10" t="s">
        <v>384</v>
      </c>
      <c r="H136" s="10" t="s">
        <v>26</v>
      </c>
      <c r="I136" s="10" t="s">
        <v>486</v>
      </c>
      <c r="J136" s="10" t="s">
        <v>487</v>
      </c>
    </row>
    <row r="137" spans="1:10" s="10" customFormat="1" ht="21.75" customHeight="1" x14ac:dyDescent="0.2">
      <c r="A137" s="10" t="s">
        <v>497</v>
      </c>
      <c r="B137" s="10" t="s">
        <v>1343</v>
      </c>
      <c r="C137" s="10" t="s">
        <v>1446</v>
      </c>
      <c r="D137" s="10" t="s">
        <v>1371</v>
      </c>
      <c r="E137" s="10" t="s">
        <v>489</v>
      </c>
      <c r="G137" s="10" t="s">
        <v>498</v>
      </c>
      <c r="H137" s="10" t="s">
        <v>26</v>
      </c>
      <c r="I137" s="10" t="s">
        <v>495</v>
      </c>
      <c r="J137" s="10" t="s">
        <v>496</v>
      </c>
    </row>
    <row r="138" spans="1:10" s="10" customFormat="1" ht="21.75" customHeight="1" x14ac:dyDescent="0.2">
      <c r="A138" s="10" t="s">
        <v>505</v>
      </c>
      <c r="B138" s="10" t="s">
        <v>1343</v>
      </c>
      <c r="C138" s="10" t="s">
        <v>1447</v>
      </c>
      <c r="D138" s="10" t="s">
        <v>1371</v>
      </c>
      <c r="E138" s="10" t="s">
        <v>506</v>
      </c>
      <c r="G138" s="10" t="s">
        <v>259</v>
      </c>
      <c r="H138" s="10" t="s">
        <v>268</v>
      </c>
      <c r="I138" s="10" t="s">
        <v>502</v>
      </c>
      <c r="J138" s="10" t="s">
        <v>503</v>
      </c>
    </row>
    <row r="139" spans="1:10" s="10" customFormat="1" ht="21.75" customHeight="1" x14ac:dyDescent="0.2">
      <c r="A139" s="10" t="s">
        <v>513</v>
      </c>
      <c r="B139" s="10" t="s">
        <v>1343</v>
      </c>
      <c r="C139" s="10" t="s">
        <v>1448</v>
      </c>
      <c r="D139" s="10" t="s">
        <v>1371</v>
      </c>
      <c r="E139" s="10" t="s">
        <v>66</v>
      </c>
      <c r="H139" s="10" t="s">
        <v>268</v>
      </c>
      <c r="I139" s="10" t="s">
        <v>360</v>
      </c>
      <c r="J139" s="10" t="s">
        <v>512</v>
      </c>
    </row>
    <row r="140" spans="1:10" s="10" customFormat="1" ht="21.75" customHeight="1" x14ac:dyDescent="0.2">
      <c r="A140" s="10" t="s">
        <v>518</v>
      </c>
      <c r="B140" s="10" t="s">
        <v>1343</v>
      </c>
      <c r="C140" s="10" t="s">
        <v>1449</v>
      </c>
      <c r="D140" s="10" t="s">
        <v>1371</v>
      </c>
      <c r="E140" s="10" t="s">
        <v>363</v>
      </c>
      <c r="G140" s="10" t="s">
        <v>364</v>
      </c>
      <c r="H140" s="10" t="s">
        <v>26</v>
      </c>
      <c r="I140" s="10" t="s">
        <v>111</v>
      </c>
      <c r="J140" s="10" t="s">
        <v>517</v>
      </c>
    </row>
    <row r="141" spans="1:10" s="10" customFormat="1" ht="21.75" customHeight="1" x14ac:dyDescent="0.2">
      <c r="A141" s="10" t="s">
        <v>522</v>
      </c>
      <c r="B141" s="10" t="s">
        <v>1343</v>
      </c>
      <c r="C141" s="10" t="s">
        <v>1450</v>
      </c>
      <c r="D141" s="10" t="s">
        <v>1371</v>
      </c>
      <c r="E141" s="10" t="s">
        <v>523</v>
      </c>
      <c r="G141" s="10" t="s">
        <v>282</v>
      </c>
      <c r="H141" s="10" t="s">
        <v>268</v>
      </c>
      <c r="I141" s="10" t="s">
        <v>279</v>
      </c>
      <c r="J141" s="10" t="s">
        <v>227</v>
      </c>
    </row>
    <row r="142" spans="1:10" s="10" customFormat="1" ht="21.75" customHeight="1" x14ac:dyDescent="0.2">
      <c r="A142" s="10" t="s">
        <v>531</v>
      </c>
      <c r="B142" s="10" t="s">
        <v>1343</v>
      </c>
      <c r="C142" s="10" t="s">
        <v>1451</v>
      </c>
      <c r="D142" s="10" t="s">
        <v>1371</v>
      </c>
      <c r="E142" s="10" t="s">
        <v>230</v>
      </c>
      <c r="G142" s="10" t="s">
        <v>92</v>
      </c>
      <c r="H142" s="10" t="s">
        <v>93</v>
      </c>
      <c r="I142" s="10" t="s">
        <v>1452</v>
      </c>
      <c r="J142" s="10" t="s">
        <v>529</v>
      </c>
    </row>
    <row r="143" spans="1:10" s="10" customFormat="1" ht="21.75" customHeight="1" x14ac:dyDescent="0.2">
      <c r="A143" s="10" t="s">
        <v>1453</v>
      </c>
      <c r="B143" s="10" t="s">
        <v>1343</v>
      </c>
      <c r="C143" s="10" t="s">
        <v>1454</v>
      </c>
      <c r="D143" s="10" t="s">
        <v>1371</v>
      </c>
      <c r="E143" s="10" t="s">
        <v>537</v>
      </c>
      <c r="G143" s="10" t="s">
        <v>228</v>
      </c>
      <c r="H143" s="10" t="s">
        <v>268</v>
      </c>
      <c r="I143" s="10" t="s">
        <v>319</v>
      </c>
      <c r="J143" s="10" t="s">
        <v>419</v>
      </c>
    </row>
    <row r="144" spans="1:10" s="10" customFormat="1" ht="21.75" customHeight="1" x14ac:dyDescent="0.2">
      <c r="A144" s="10" t="s">
        <v>544</v>
      </c>
      <c r="B144" s="10" t="s">
        <v>1343</v>
      </c>
      <c r="C144" s="10" t="s">
        <v>1455</v>
      </c>
      <c r="D144" s="10" t="s">
        <v>1371</v>
      </c>
      <c r="E144" s="10" t="s">
        <v>543</v>
      </c>
      <c r="F144" s="10" t="s">
        <v>1140</v>
      </c>
      <c r="G144" s="10" t="s">
        <v>35</v>
      </c>
      <c r="H144" s="10" t="s">
        <v>268</v>
      </c>
      <c r="I144" s="10" t="s">
        <v>165</v>
      </c>
    </row>
    <row r="145" spans="1:10" s="10" customFormat="1" ht="21.75" customHeight="1" x14ac:dyDescent="0.2">
      <c r="A145" s="10" t="s">
        <v>548</v>
      </c>
      <c r="B145" s="10" t="s">
        <v>1343</v>
      </c>
      <c r="C145" s="10" t="s">
        <v>1456</v>
      </c>
      <c r="D145" s="10" t="s">
        <v>1371</v>
      </c>
      <c r="E145" s="10" t="s">
        <v>129</v>
      </c>
      <c r="F145" s="10" t="s">
        <v>1140</v>
      </c>
      <c r="G145" s="10" t="s">
        <v>113</v>
      </c>
      <c r="H145" s="10" t="s">
        <v>26</v>
      </c>
      <c r="I145" s="10" t="s">
        <v>128</v>
      </c>
    </row>
    <row r="146" spans="1:10" s="10" customFormat="1" ht="21.75" customHeight="1" x14ac:dyDescent="0.2">
      <c r="A146" s="10" t="s">
        <v>555</v>
      </c>
      <c r="B146" s="10" t="s">
        <v>1343</v>
      </c>
      <c r="C146" s="10" t="s">
        <v>1457</v>
      </c>
      <c r="D146" s="10" t="s">
        <v>1458</v>
      </c>
      <c r="I146" s="10" t="s">
        <v>554</v>
      </c>
    </row>
    <row r="147" spans="1:10" s="10" customFormat="1" ht="21.75" customHeight="1" x14ac:dyDescent="0.2">
      <c r="A147" s="10" t="s">
        <v>562</v>
      </c>
      <c r="B147" s="10" t="s">
        <v>1459</v>
      </c>
      <c r="C147" s="10" t="s">
        <v>1460</v>
      </c>
      <c r="D147" s="10" t="s">
        <v>1458</v>
      </c>
      <c r="H147" s="10" t="s">
        <v>268</v>
      </c>
      <c r="I147" s="10" t="s">
        <v>360</v>
      </c>
      <c r="J147" s="10" t="s">
        <v>320</v>
      </c>
    </row>
    <row r="148" spans="1:10" s="10" customFormat="1" ht="21.75" customHeight="1" x14ac:dyDescent="0.2">
      <c r="A148" s="10" t="s">
        <v>566</v>
      </c>
      <c r="B148" s="10" t="s">
        <v>1459</v>
      </c>
      <c r="C148" s="10" t="s">
        <v>1461</v>
      </c>
      <c r="D148" s="10" t="s">
        <v>1458</v>
      </c>
      <c r="H148" s="10" t="s">
        <v>268</v>
      </c>
      <c r="I148" s="10" t="s">
        <v>88</v>
      </c>
      <c r="J148" s="10" t="s">
        <v>88</v>
      </c>
    </row>
    <row r="149" spans="1:10" s="10" customFormat="1" ht="21.75" customHeight="1" x14ac:dyDescent="0.2">
      <c r="A149" s="10" t="s">
        <v>570</v>
      </c>
      <c r="B149" s="10" t="s">
        <v>1343</v>
      </c>
      <c r="C149" s="10" t="s">
        <v>1462</v>
      </c>
      <c r="D149" s="10" t="s">
        <v>1458</v>
      </c>
      <c r="E149" s="10" t="s">
        <v>197</v>
      </c>
      <c r="G149" s="10" t="s">
        <v>104</v>
      </c>
      <c r="H149" s="10" t="s">
        <v>268</v>
      </c>
      <c r="I149" s="10" t="s">
        <v>193</v>
      </c>
      <c r="J149" s="10" t="s">
        <v>180</v>
      </c>
    </row>
    <row r="150" spans="1:10" s="10" customFormat="1" ht="21.75" customHeight="1" x14ac:dyDescent="0.2">
      <c r="A150" s="10" t="s">
        <v>574</v>
      </c>
      <c r="B150" s="10" t="s">
        <v>1459</v>
      </c>
      <c r="C150" s="10" t="s">
        <v>1463</v>
      </c>
      <c r="D150" s="10" t="s">
        <v>1458</v>
      </c>
      <c r="I150" s="10" t="s">
        <v>30</v>
      </c>
    </row>
    <row r="151" spans="1:10" s="10" customFormat="1" ht="21.75" customHeight="1" x14ac:dyDescent="0.2">
      <c r="A151" s="10" t="s">
        <v>580</v>
      </c>
      <c r="B151" s="10" t="s">
        <v>1464</v>
      </c>
      <c r="C151" s="10" t="s">
        <v>1465</v>
      </c>
      <c r="D151" s="10" t="s">
        <v>1458</v>
      </c>
      <c r="H151" s="10" t="s">
        <v>26</v>
      </c>
      <c r="I151" s="10" t="s">
        <v>136</v>
      </c>
      <c r="J151" s="10" t="s">
        <v>136</v>
      </c>
    </row>
    <row r="152" spans="1:10" s="10" customFormat="1" ht="21.75" customHeight="1" x14ac:dyDescent="0.2">
      <c r="A152" s="10" t="s">
        <v>585</v>
      </c>
      <c r="B152" s="10" t="s">
        <v>1464</v>
      </c>
      <c r="C152" s="10" t="s">
        <v>1466</v>
      </c>
      <c r="D152" s="10" t="s">
        <v>1458</v>
      </c>
      <c r="G152" s="10" t="s">
        <v>584</v>
      </c>
      <c r="H152" s="10" t="s">
        <v>93</v>
      </c>
      <c r="I152" s="10" t="s">
        <v>466</v>
      </c>
      <c r="J152" s="10" t="s">
        <v>88</v>
      </c>
    </row>
    <row r="153" spans="1:10" s="10" customFormat="1" ht="21.75" customHeight="1" x14ac:dyDescent="0.2">
      <c r="A153" s="10" t="s">
        <v>591</v>
      </c>
      <c r="B153" s="10" t="s">
        <v>1464</v>
      </c>
      <c r="C153" s="10" t="s">
        <v>1467</v>
      </c>
      <c r="D153" s="10" t="s">
        <v>1458</v>
      </c>
      <c r="G153" s="10" t="s">
        <v>590</v>
      </c>
      <c r="H153" s="10" t="s">
        <v>268</v>
      </c>
      <c r="I153" s="10" t="s">
        <v>589</v>
      </c>
      <c r="J153" s="10" t="s">
        <v>589</v>
      </c>
    </row>
    <row r="154" spans="1:10" s="10" customFormat="1" ht="21.75" customHeight="1" x14ac:dyDescent="0.2">
      <c r="A154" s="10" t="s">
        <v>595</v>
      </c>
      <c r="B154" s="10" t="s">
        <v>1464</v>
      </c>
      <c r="C154" s="10" t="s">
        <v>1468</v>
      </c>
      <c r="D154" s="10" t="s">
        <v>1458</v>
      </c>
      <c r="H154" s="10" t="s">
        <v>36</v>
      </c>
      <c r="I154" s="10" t="s">
        <v>88</v>
      </c>
      <c r="J154" s="10" t="s">
        <v>88</v>
      </c>
    </row>
    <row r="155" spans="1:10" s="10" customFormat="1" ht="21.75" customHeight="1" x14ac:dyDescent="0.2">
      <c r="A155" s="10" t="s">
        <v>603</v>
      </c>
      <c r="B155" s="10" t="s">
        <v>1469</v>
      </c>
      <c r="C155" s="10" t="s">
        <v>1470</v>
      </c>
      <c r="D155" s="10" t="s">
        <v>1458</v>
      </c>
      <c r="H155" s="10" t="s">
        <v>36</v>
      </c>
      <c r="I155" s="10" t="s">
        <v>187</v>
      </c>
    </row>
    <row r="156" spans="1:10" s="10" customFormat="1" ht="21.75" customHeight="1" x14ac:dyDescent="0.2">
      <c r="A156" s="10" t="s">
        <v>606</v>
      </c>
      <c r="B156" s="10" t="s">
        <v>1469</v>
      </c>
      <c r="C156" s="10" t="s">
        <v>1471</v>
      </c>
      <c r="D156" s="10" t="s">
        <v>1458</v>
      </c>
      <c r="H156" s="10" t="s">
        <v>59</v>
      </c>
      <c r="I156" s="10" t="s">
        <v>227</v>
      </c>
    </row>
    <row r="157" spans="1:10" s="10" customFormat="1" ht="21.75" customHeight="1" x14ac:dyDescent="0.2">
      <c r="A157" s="10" t="s">
        <v>614</v>
      </c>
      <c r="B157" s="10" t="s">
        <v>1472</v>
      </c>
      <c r="C157" s="10" t="s">
        <v>1473</v>
      </c>
      <c r="D157" s="10" t="s">
        <v>1458</v>
      </c>
      <c r="G157" s="10" t="s">
        <v>288</v>
      </c>
      <c r="H157" s="10" t="s">
        <v>26</v>
      </c>
      <c r="I157" s="10" t="s">
        <v>589</v>
      </c>
      <c r="J157" s="10" t="s">
        <v>612</v>
      </c>
    </row>
    <row r="158" spans="1:10" s="10" customFormat="1" ht="21.75" customHeight="1" x14ac:dyDescent="0.2">
      <c r="A158" s="10" t="s">
        <v>619</v>
      </c>
      <c r="B158" s="10" t="s">
        <v>1472</v>
      </c>
      <c r="C158" s="10" t="s">
        <v>1474</v>
      </c>
      <c r="D158" s="10" t="s">
        <v>1458</v>
      </c>
      <c r="G158" s="10" t="s">
        <v>1475</v>
      </c>
      <c r="H158" s="10" t="s">
        <v>36</v>
      </c>
      <c r="I158" s="10" t="s">
        <v>264</v>
      </c>
      <c r="J158" s="10" t="s">
        <v>136</v>
      </c>
    </row>
    <row r="159" spans="1:10" s="10" customFormat="1" ht="21.75" customHeight="1" x14ac:dyDescent="0.2">
      <c r="A159" s="10" t="s">
        <v>626</v>
      </c>
      <c r="B159" s="10" t="s">
        <v>1476</v>
      </c>
      <c r="C159" s="10" t="s">
        <v>1477</v>
      </c>
      <c r="D159" s="10" t="s">
        <v>1458</v>
      </c>
      <c r="F159"/>
      <c r="G159"/>
      <c r="I159" s="10" t="s">
        <v>241</v>
      </c>
      <c r="J159" s="10" t="s">
        <v>88</v>
      </c>
    </row>
    <row r="160" spans="1:10" s="10" customFormat="1" ht="21.75" customHeight="1" x14ac:dyDescent="0.2">
      <c r="A160" s="10" t="s">
        <v>631</v>
      </c>
      <c r="B160" s="10" t="s">
        <v>1478</v>
      </c>
      <c r="C160" s="10" t="s">
        <v>1479</v>
      </c>
      <c r="D160" s="10" t="s">
        <v>1458</v>
      </c>
      <c r="F160"/>
      <c r="G160"/>
      <c r="I160" s="10" t="s">
        <v>486</v>
      </c>
      <c r="J160" s="10" t="s">
        <v>630</v>
      </c>
    </row>
    <row r="161" spans="1:7" ht="11.25" x14ac:dyDescent="0.2">
      <c r="A161" s="18"/>
      <c r="F161" s="18"/>
      <c r="G161" s="18"/>
    </row>
    <row r="162" spans="1:7" x14ac:dyDescent="0.2">
      <c r="A162"/>
      <c r="F162"/>
      <c r="G162"/>
    </row>
    <row r="163" spans="1:7" x14ac:dyDescent="0.2">
      <c r="A163"/>
      <c r="F163"/>
      <c r="G163"/>
    </row>
    <row r="164" spans="1:7" ht="11.25" x14ac:dyDescent="0.2">
      <c r="F164" s="18"/>
      <c r="G164" s="18"/>
    </row>
    <row r="165" spans="1:7" x14ac:dyDescent="0.2">
      <c r="F165"/>
      <c r="G165"/>
    </row>
    <row r="166" spans="1:7" x14ac:dyDescent="0.2">
      <c r="F166"/>
      <c r="G166"/>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C10" sqref="C10"/>
    </sheetView>
  </sheetViews>
  <sheetFormatPr defaultRowHeight="12.75" x14ac:dyDescent="0.2"/>
  <sheetData>
    <row r="1" spans="1:2" x14ac:dyDescent="0.2">
      <c r="A1" t="s">
        <v>1480</v>
      </c>
    </row>
    <row r="2" spans="1:2" x14ac:dyDescent="0.2">
      <c r="A2" t="s">
        <v>1481</v>
      </c>
      <c r="B2" t="s">
        <v>1482</v>
      </c>
    </row>
    <row r="3" spans="1:2" x14ac:dyDescent="0.2">
      <c r="A3" t="s">
        <v>1483</v>
      </c>
      <c r="B3" t="s">
        <v>1484</v>
      </c>
    </row>
    <row r="4" spans="1:2" x14ac:dyDescent="0.2">
      <c r="A4" t="s">
        <v>1485</v>
      </c>
      <c r="B4" t="s">
        <v>1486</v>
      </c>
    </row>
    <row r="5" spans="1:2" x14ac:dyDescent="0.2">
      <c r="A5" t="s">
        <v>1487</v>
      </c>
      <c r="B5" t="s">
        <v>1488</v>
      </c>
    </row>
    <row r="6" spans="1:2" x14ac:dyDescent="0.2">
      <c r="A6" t="s">
        <v>1489</v>
      </c>
      <c r="B6" t="s">
        <v>1490</v>
      </c>
    </row>
    <row r="7" spans="1:2" x14ac:dyDescent="0.2">
      <c r="A7" t="s">
        <v>1491</v>
      </c>
      <c r="B7" t="s">
        <v>1492</v>
      </c>
    </row>
    <row r="8" spans="1:2" x14ac:dyDescent="0.2">
      <c r="A8" t="s">
        <v>1493</v>
      </c>
      <c r="B8" t="s">
        <v>1494</v>
      </c>
    </row>
    <row r="9" spans="1:2" x14ac:dyDescent="0.2">
      <c r="A9" t="s">
        <v>1495</v>
      </c>
      <c r="B9" t="s">
        <v>1496</v>
      </c>
    </row>
    <row r="10" spans="1:2" x14ac:dyDescent="0.2">
      <c r="A10" t="s">
        <v>1497</v>
      </c>
      <c r="B10" t="s">
        <v>1498</v>
      </c>
    </row>
    <row r="11" spans="1:2" x14ac:dyDescent="0.2">
      <c r="A11" t="s">
        <v>1499</v>
      </c>
      <c r="B11" t="s">
        <v>1500</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Legions</vt:lpstr>
      <vt:lpstr>Spells</vt:lpstr>
      <vt:lpstr>Tsolyani</vt:lpstr>
      <vt:lpstr>Sources used</vt:lpstr>
    </vt:vector>
  </TitlesOfParts>
  <Company>Central Computing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McCarthy</dc:creator>
  <cp:lastModifiedBy>Brent Rogers</cp:lastModifiedBy>
  <dcterms:created xsi:type="dcterms:W3CDTF">2000-05-10T19:26:32Z</dcterms:created>
  <dcterms:modified xsi:type="dcterms:W3CDTF">2016-12-30T23:02:44Z</dcterms:modified>
</cp:coreProperties>
</file>