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drawings/drawing1.xml" ContentType="application/vnd.openxmlformats-officedocument.drawing+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omments1.xml" ContentType="application/vnd.openxmlformats-officedocument.spreadsheetml.comments+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showObjects="none" defaultThemeVersion="124226"/>
  <mc:AlternateContent xmlns:mc="http://schemas.openxmlformats.org/markup-compatibility/2006">
    <mc:Choice Requires="x15">
      <x15ac:absPath xmlns:x15ac="http://schemas.microsoft.com/office/spreadsheetml/2010/11/ac" url="Z:\Mikmo\RPG\Tekumel\Lists\"/>
    </mc:Choice>
  </mc:AlternateContent>
  <xr:revisionPtr revIDLastSave="0" documentId="13_ncr:1_{D4673413-D248-493C-9E93-4FC4B73BE063}" xr6:coauthVersionLast="47" xr6:coauthVersionMax="47" xr10:uidLastSave="{00000000-0000-0000-0000-000000000000}"/>
  <bookViews>
    <workbookView xWindow="3915" yWindow="90" windowWidth="34320" windowHeight="20790" tabRatio="844" xr2:uid="{00000000-000D-0000-FFFF-FFFF00000000}"/>
  </bookViews>
  <sheets>
    <sheet name="0-Notes" sheetId="32" r:id="rId1"/>
    <sheet name="Sources" sheetId="52" r:id="rId2"/>
    <sheet name="Aspects" sheetId="26" r:id="rId3"/>
    <sheet name="Calendar" sheetId="49" r:id="rId4"/>
    <sheet name="Ceremonies" sheetId="41" r:id="rId5"/>
    <sheet name="Clans" sheetId="29" r:id="rId6"/>
    <sheet name="Clan occupations" sheetId="47" r:id="rId7"/>
    <sheet name="Deities" sheetId="24" r:id="rId8"/>
    <sheet name="Demons" sheetId="6" r:id="rId9"/>
    <sheet name="Demon races" sheetId="31" r:id="rId10"/>
    <sheet name="Emperors" sheetId="40" r:id="rId11"/>
    <sheet name="Flora&amp;Fauna" sheetId="33" r:id="rId12"/>
    <sheet name="Products" sheetId="53" r:id="rId13"/>
    <sheet name="Feasts" sheetId="34" r:id="rId14"/>
    <sheet name="Factions" sheetId="25" r:id="rId15"/>
    <sheet name="Glossary" sheetId="11" r:id="rId16"/>
    <sheet name="Glossary S&amp;GV1" sheetId="19" r:id="rId17"/>
    <sheet name="Gods" sheetId="44" r:id="rId18"/>
    <sheet name="Heroes" sheetId="4" r:id="rId19"/>
    <sheet name="Indexes" sheetId="45" r:id="rId20"/>
    <sheet name="Items" sheetId="5" r:id="rId21"/>
    <sheet name="Languages" sheetId="8" r:id="rId22"/>
    <sheet name="Legions" sheetId="38" r:id="rId23"/>
    <sheet name="Lineages" sheetId="50" r:id="rId24"/>
    <sheet name="Locations" sheetId="42" r:id="rId25"/>
    <sheet name="Distances" sheetId="51" r:id="rId26"/>
    <sheet name="Meshqu" sheetId="37" r:id="rId27"/>
    <sheet name="Names" sheetId="48" r:id="rId28"/>
    <sheet name="Timeline" sheetId="46" r:id="rId29"/>
    <sheet name="Treasures" sheetId="15" r:id="rId30"/>
    <sheet name="Units" sheetId="28" r:id="rId31"/>
    <sheet name="Planes" sheetId="30" r:id="rId32"/>
    <sheet name="Provinces" sheetId="35" r:id="rId33"/>
    <sheet name="Powers" sheetId="17" r:id="rId34"/>
    <sheet name="Places lost" sheetId="27" r:id="rId35"/>
    <sheet name="Ranks" sheetId="12" r:id="rId36"/>
    <sheet name="Spells" sheetId="39" r:id="rId37"/>
    <sheet name="Summonings" sheetId="3" r:id="rId38"/>
    <sheet name="Wars" sheetId="20" r:id="rId39"/>
    <sheet name="Written Works" sheetId="2" r:id="rId40"/>
    <sheet name="Wonders" sheetId="22" r:id="rId41"/>
    <sheet name="You" sheetId="36" r:id="rId42"/>
  </sheets>
  <definedNames>
    <definedName name="Aspects">Taulukko21[]</definedName>
    <definedName name="Battles">Taulukko12[]</definedName>
    <definedName name="Books">Taulukko7[]</definedName>
    <definedName name="Ceremonies">Taulukko35[]</definedName>
    <definedName name="Circles">Taulukko13[]</definedName>
    <definedName name="Cities">Taulukko37[]</definedName>
    <definedName name="Clan">Clans[#All]</definedName>
    <definedName name="Creatures">#REF!</definedName>
    <definedName name="Daily_rites">Table64[#All]</definedName>
    <definedName name="Deities">Taulukko19[]</definedName>
    <definedName name="Demon_races">Taulukko429[]</definedName>
    <definedName name="Demonic_powers">Taulukko6[]</definedName>
    <definedName name="Demons">Taulukko5[]</definedName>
    <definedName name="Emperors">Taulukko135[]</definedName>
    <definedName name="Factions">Taulukko20[]</definedName>
    <definedName name="Feasts">Taulukko26[]</definedName>
    <definedName name="Flora">Taulukko4[]</definedName>
    <definedName name="Glossary">Taulukko17[]</definedName>
    <definedName name="Glossary_S_G">Taulukko2[]</definedName>
    <definedName name="Gods">Table18[#All]</definedName>
    <definedName name="Heroes">Taulukko10[]</definedName>
    <definedName name="Heroes_wizards" localSheetId="31">Taulukko10[]</definedName>
    <definedName name="Index">Table38[]</definedName>
    <definedName name="Indexes">Table79[#All]</definedName>
    <definedName name="Items">Taulukko9[]</definedName>
    <definedName name="Languages">Taulukko14[]</definedName>
    <definedName name="Legions">Taulukko32[]</definedName>
    <definedName name="Lineages">Table48[]</definedName>
    <definedName name="Locations">Table44[]</definedName>
    <definedName name="Lost_cities">Taulukko11[]</definedName>
    <definedName name="Meshqu">Taulukko31[]</definedName>
    <definedName name="Months">Taulukko27[]</definedName>
    <definedName name="Names">Table42[#All]</definedName>
    <definedName name="Occupation">Table2[#All]</definedName>
    <definedName name="Occupations">Table2[]</definedName>
    <definedName name="Planes">Taulukko326[]</definedName>
    <definedName name="Planets">Taulukko36[]</definedName>
    <definedName name="Powers">Taulukko6[]</definedName>
    <definedName name="Provinces">Taulukko29[]</definedName>
    <definedName name="Ranks">Taulukko13[]</definedName>
    <definedName name="SG_glossary">Taulukko2[]</definedName>
    <definedName name="Sorcerous_items">Taulukko9[]</definedName>
    <definedName name="Source">Taulukko3[]</definedName>
    <definedName name="Source_key">Taulukko3[]</definedName>
    <definedName name="Spells">Taulukko1834[]</definedName>
    <definedName name="Summoning">Taulukko8[]</definedName>
    <definedName name="Summonings">Taulukko8[]</definedName>
    <definedName name="Timeline">Table1[#All]</definedName>
    <definedName name="Treasures">Taulukko22[]</definedName>
    <definedName name="Units">Taulukko23[]</definedName>
    <definedName name="Wars_battles">Taulukko12[]</definedName>
    <definedName name="Wonders">Taulukko16[]</definedName>
    <definedName name="You">Taulukko30[]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33" l="1"/>
  <c r="N8" i="49"/>
  <c r="A156" i="46"/>
  <c r="C20" i="32"/>
  <c r="N7" i="49"/>
  <c r="T29" i="51"/>
  <c r="C40" i="32"/>
  <c r="C39" i="32"/>
  <c r="C38" i="32"/>
  <c r="C37" i="32"/>
  <c r="V28" i="49"/>
  <c r="V29" i="49"/>
  <c r="V30" i="49"/>
  <c r="V31" i="49"/>
  <c r="V32" i="49"/>
  <c r="V33" i="49"/>
  <c r="V34" i="49"/>
  <c r="V35" i="49"/>
  <c r="V36" i="49"/>
  <c r="V37" i="49"/>
  <c r="Y37" i="49" s="1"/>
  <c r="V38" i="49"/>
  <c r="Y38" i="49" s="1"/>
  <c r="V39" i="49"/>
  <c r="Y39" i="49" s="1"/>
  <c r="V40" i="49"/>
  <c r="V41" i="49"/>
  <c r="Y41" i="49" s="1"/>
  <c r="V42" i="49"/>
  <c r="V43" i="49"/>
  <c r="Y43" i="49" s="1"/>
  <c r="V44" i="49"/>
  <c r="W44" i="49" s="1"/>
  <c r="X44" i="49" s="1"/>
  <c r="V45" i="49"/>
  <c r="V46" i="49"/>
  <c r="Y46" i="49" s="1"/>
  <c r="X4" i="49"/>
  <c r="AB4" i="49" s="1"/>
  <c r="Z3" i="49"/>
  <c r="W40" i="49" l="1"/>
  <c r="X40" i="49" s="1"/>
  <c r="W32" i="49"/>
  <c r="X32" i="49" s="1"/>
  <c r="W28" i="49"/>
  <c r="X28" i="49" s="1"/>
  <c r="W36" i="49"/>
  <c r="Z36" i="49" s="1"/>
  <c r="W35" i="49"/>
  <c r="Z35" i="49" s="1"/>
  <c r="W31" i="49"/>
  <c r="Z31" i="49" s="1"/>
  <c r="U4" i="49"/>
  <c r="W45" i="49"/>
  <c r="X45" i="49" s="1"/>
  <c r="W33" i="49"/>
  <c r="X33" i="49" s="1"/>
  <c r="W29" i="49"/>
  <c r="X29" i="49" s="1"/>
  <c r="Y44" i="49"/>
  <c r="Y40" i="49"/>
  <c r="Y35" i="49"/>
  <c r="Y31" i="49"/>
  <c r="Z44" i="49"/>
  <c r="W43" i="49"/>
  <c r="Z43" i="49" s="1"/>
  <c r="W39" i="49"/>
  <c r="Z39" i="49" s="1"/>
  <c r="Y34" i="49"/>
  <c r="Y30" i="49"/>
  <c r="AB26" i="49"/>
  <c r="W42" i="49"/>
  <c r="Z42" i="49" s="1"/>
  <c r="W38" i="49"/>
  <c r="X38" i="49" s="1"/>
  <c r="W34" i="49"/>
  <c r="X34" i="49" s="1"/>
  <c r="W30" i="49"/>
  <c r="X30" i="49" s="1"/>
  <c r="Y42" i="49"/>
  <c r="Y33" i="49"/>
  <c r="Y29" i="49"/>
  <c r="W46" i="49"/>
  <c r="Z46" i="49" s="1"/>
  <c r="W41" i="49"/>
  <c r="X41" i="49" s="1"/>
  <c r="W37" i="49"/>
  <c r="X37" i="49" s="1"/>
  <c r="Y45" i="49"/>
  <c r="Y32" i="49"/>
  <c r="Y28" i="49"/>
  <c r="Y36" i="49"/>
  <c r="O3" i="49"/>
  <c r="T8" i="49"/>
  <c r="V8" i="49" s="1"/>
  <c r="T7" i="49"/>
  <c r="V7" i="49" s="1"/>
  <c r="M24" i="49"/>
  <c r="Z33" i="49" l="1"/>
  <c r="X35" i="49"/>
  <c r="Z40" i="49"/>
  <c r="X31" i="49"/>
  <c r="X46" i="49"/>
  <c r="Z45" i="49"/>
  <c r="Z29" i="49"/>
  <c r="Z32" i="49"/>
  <c r="X43" i="49"/>
  <c r="Z38" i="49"/>
  <c r="Y21" i="49"/>
  <c r="W6" i="49"/>
  <c r="Z28" i="49"/>
  <c r="Z37" i="49"/>
  <c r="Z34" i="49"/>
  <c r="X36" i="49"/>
  <c r="X39" i="49"/>
  <c r="Z41" i="49"/>
  <c r="X42" i="49"/>
  <c r="Z30" i="49"/>
  <c r="N24" i="49"/>
  <c r="Y29" i="51"/>
  <c r="E23" i="51"/>
  <c r="D29" i="51"/>
  <c r="E29" i="51"/>
  <c r="F29" i="51"/>
  <c r="G29" i="51"/>
  <c r="H29" i="51"/>
  <c r="I29" i="51"/>
  <c r="J29" i="51"/>
  <c r="K29" i="51"/>
  <c r="L29" i="51"/>
  <c r="M29" i="51"/>
  <c r="N29" i="51"/>
  <c r="O29" i="51"/>
  <c r="P29" i="51"/>
  <c r="Q29" i="51"/>
  <c r="R29" i="51"/>
  <c r="S29" i="51"/>
  <c r="U29" i="51"/>
  <c r="V29" i="51"/>
  <c r="W29" i="51"/>
  <c r="X29" i="51"/>
  <c r="Z29" i="51"/>
  <c r="AA29" i="51"/>
  <c r="C29" i="51"/>
  <c r="AC26" i="49" l="1"/>
  <c r="X6" i="49"/>
  <c r="Y22" i="49"/>
  <c r="AA22" i="49" s="1"/>
  <c r="Y23" i="49"/>
  <c r="AA23" i="49" s="1"/>
  <c r="AA21" i="49"/>
  <c r="Y19" i="49"/>
  <c r="AA19" i="49" s="1"/>
  <c r="W20" i="49"/>
  <c r="V4" i="49"/>
  <c r="Y17" i="49"/>
  <c r="AA17" i="49" s="1"/>
  <c r="AC17" i="49" s="1"/>
  <c r="Y18" i="49"/>
  <c r="AA18" i="49" s="1"/>
  <c r="AC18" i="49" s="1"/>
  <c r="Y15" i="49"/>
  <c r="AA15" i="49" s="1"/>
  <c r="AC15" i="49" s="1"/>
  <c r="Y13" i="49"/>
  <c r="AA13" i="49" s="1"/>
  <c r="Y16" i="49"/>
  <c r="AA16" i="49" s="1"/>
  <c r="O25" i="49"/>
  <c r="F23" i="51"/>
  <c r="P23" i="51"/>
  <c r="O23" i="51"/>
  <c r="D23" i="51"/>
  <c r="G23" i="51"/>
  <c r="H23" i="51"/>
  <c r="I23" i="51"/>
  <c r="J23" i="51"/>
  <c r="K23" i="51"/>
  <c r="L23" i="51"/>
  <c r="M23" i="51"/>
  <c r="N23" i="51"/>
  <c r="Q23" i="51"/>
  <c r="R23" i="51"/>
  <c r="S23" i="51"/>
  <c r="T23" i="51"/>
  <c r="U23" i="51"/>
  <c r="C23" i="51"/>
  <c r="G32" i="48"/>
  <c r="F32" i="48"/>
  <c r="H32" i="48" s="1"/>
  <c r="G31" i="48"/>
  <c r="F31" i="48"/>
  <c r="H31" i="48" s="1"/>
  <c r="G30" i="48"/>
  <c r="F30" i="48"/>
  <c r="H30" i="48" s="1"/>
  <c r="G29" i="48"/>
  <c r="F29" i="48"/>
  <c r="H29" i="48" s="1"/>
  <c r="G28" i="48"/>
  <c r="F28" i="48"/>
  <c r="H28" i="48" s="1"/>
  <c r="G27" i="48"/>
  <c r="F27" i="48"/>
  <c r="H27" i="48" s="1"/>
  <c r="G26" i="48"/>
  <c r="F26" i="48"/>
  <c r="H26" i="48" s="1"/>
  <c r="G25" i="48"/>
  <c r="F25" i="48"/>
  <c r="H25" i="48" s="1"/>
  <c r="G24" i="48"/>
  <c r="F24" i="48"/>
  <c r="H24" i="48" s="1"/>
  <c r="G23" i="48"/>
  <c r="F23" i="48"/>
  <c r="H23" i="48" s="1"/>
  <c r="G22" i="48"/>
  <c r="F22" i="48"/>
  <c r="H22" i="48" s="1"/>
  <c r="G20" i="48"/>
  <c r="F20" i="48"/>
  <c r="H20" i="48" s="1"/>
  <c r="G19" i="48"/>
  <c r="F19" i="48"/>
  <c r="H19" i="48" s="1"/>
  <c r="G18" i="48"/>
  <c r="F18" i="48"/>
  <c r="H18" i="48" s="1"/>
  <c r="G17" i="48"/>
  <c r="F17" i="48"/>
  <c r="H17" i="48" s="1"/>
  <c r="G16" i="48"/>
  <c r="F16" i="48"/>
  <c r="H16" i="48" s="1"/>
  <c r="G15" i="48"/>
  <c r="F15" i="48"/>
  <c r="H15" i="48" s="1"/>
  <c r="G14" i="48"/>
  <c r="F14" i="48"/>
  <c r="H14" i="48" s="1"/>
  <c r="G13" i="48"/>
  <c r="F13" i="48"/>
  <c r="H13" i="48" s="1"/>
  <c r="G12" i="48"/>
  <c r="F12" i="48"/>
  <c r="H12" i="48" s="1"/>
  <c r="G11" i="48"/>
  <c r="F11" i="48"/>
  <c r="H11" i="48" s="1"/>
  <c r="G10" i="48"/>
  <c r="F10" i="48"/>
  <c r="H10" i="48" s="1"/>
  <c r="G9" i="48"/>
  <c r="F9" i="48"/>
  <c r="H9" i="48" s="1"/>
  <c r="G8" i="48"/>
  <c r="F8" i="48"/>
  <c r="H8" i="48" s="1"/>
  <c r="G7" i="48"/>
  <c r="F7" i="48"/>
  <c r="H7" i="48" s="1"/>
  <c r="G6" i="48"/>
  <c r="F6" i="48"/>
  <c r="H6" i="48" s="1"/>
  <c r="G5" i="48"/>
  <c r="F5" i="48"/>
  <c r="H5" i="48" s="1"/>
  <c r="G4" i="48"/>
  <c r="F4" i="48"/>
  <c r="H4" i="48" s="1"/>
  <c r="C15" i="32"/>
  <c r="B15" i="32"/>
  <c r="G21" i="48"/>
  <c r="F21" i="48"/>
  <c r="H21" i="48" s="1"/>
  <c r="C36" i="32"/>
  <c r="B36" i="32"/>
  <c r="B41" i="32"/>
  <c r="C41" i="32"/>
  <c r="AC9" i="49" l="1"/>
  <c r="A644" i="48"/>
  <c r="C43" i="32" s="1"/>
  <c r="A58" i="32" l="1"/>
  <c r="C18" i="32" l="1"/>
  <c r="B18" i="32"/>
  <c r="C51" i="32"/>
  <c r="B51" i="32"/>
  <c r="B127" i="46"/>
  <c r="F2" i="46"/>
  <c r="E2" i="46"/>
  <c r="C32" i="32" l="1"/>
  <c r="B32" i="32"/>
  <c r="C30" i="32" l="1"/>
  <c r="B30" i="32" l="1"/>
  <c r="B35" i="32" l="1"/>
  <c r="B56" i="32"/>
  <c r="C56" i="32"/>
  <c r="C22" i="32"/>
  <c r="C55" i="32"/>
  <c r="C54" i="32"/>
  <c r="C57" i="32"/>
  <c r="C50" i="32"/>
  <c r="C49" i="32"/>
  <c r="C48" i="32"/>
  <c r="C44" i="32"/>
  <c r="C46" i="32"/>
  <c r="C47" i="32"/>
  <c r="C45" i="32"/>
  <c r="C52" i="32"/>
  <c r="C42" i="32"/>
  <c r="C34" i="32"/>
  <c r="C17" i="32"/>
  <c r="C35" i="32"/>
  <c r="C53" i="32"/>
  <c r="C33" i="32"/>
  <c r="C31" i="32"/>
  <c r="C29" i="32"/>
  <c r="C28" i="32"/>
  <c r="C25" i="32"/>
  <c r="C26" i="32"/>
  <c r="C27" i="32"/>
  <c r="C24" i="32"/>
  <c r="C23" i="32"/>
  <c r="C21" i="32"/>
  <c r="C16" i="32"/>
  <c r="C14" i="32"/>
  <c r="C19" i="32"/>
  <c r="C58" i="32" l="1"/>
  <c r="B55" i="32" l="1"/>
  <c r="B54" i="32"/>
  <c r="B57" i="32"/>
  <c r="B50" i="32"/>
  <c r="B49" i="32"/>
  <c r="B48" i="32"/>
  <c r="B44" i="32"/>
  <c r="B46" i="32"/>
  <c r="B47" i="32"/>
  <c r="B45" i="32"/>
  <c r="B52" i="32"/>
  <c r="B42" i="32"/>
  <c r="B34" i="32"/>
  <c r="B17" i="32"/>
  <c r="B53" i="32"/>
  <c r="B33" i="32"/>
  <c r="B31" i="32"/>
  <c r="B29" i="32"/>
  <c r="B28" i="32"/>
  <c r="B25" i="32"/>
  <c r="B26" i="32"/>
  <c r="B27" i="32"/>
  <c r="B24" i="32"/>
  <c r="B22" i="32"/>
  <c r="B23" i="32"/>
  <c r="B21" i="32"/>
  <c r="B16" i="32"/>
  <c r="B19" i="32"/>
  <c r="B14" i="32"/>
  <c r="F82" i="38" l="1"/>
  <c r="F75" i="38"/>
  <c r="F76" i="38"/>
  <c r="F24" i="38" l="1"/>
  <c r="F52" i="38"/>
  <c r="F53" i="38"/>
  <c r="F79" i="38"/>
  <c r="F15" i="38"/>
  <c r="F81" i="38"/>
  <c r="F84" i="38"/>
  <c r="F57" i="38"/>
  <c r="F66" i="38"/>
  <c r="F85" i="38"/>
  <c r="F14" i="38"/>
  <c r="F46" i="38"/>
  <c r="F23" i="38"/>
  <c r="F77" i="38"/>
  <c r="F28" i="38"/>
  <c r="F94" i="38"/>
  <c r="F11" i="38"/>
  <c r="F93" i="38"/>
  <c r="F8" i="38"/>
  <c r="F19" i="38"/>
  <c r="F34" i="38"/>
  <c r="F30" i="38"/>
  <c r="F59" i="38"/>
  <c r="F72" i="38"/>
  <c r="F80" i="38"/>
  <c r="F60" i="38"/>
  <c r="F49" i="38"/>
  <c r="F31" i="38"/>
  <c r="F45" i="38"/>
  <c r="F83" i="38"/>
  <c r="F21" i="38"/>
  <c r="F92" i="38"/>
  <c r="F51" i="38"/>
  <c r="F18" i="38"/>
  <c r="F20" i="38"/>
  <c r="F47" i="38"/>
  <c r="F68" i="38"/>
  <c r="F91" i="38"/>
  <c r="F43" i="38"/>
  <c r="F12" i="38"/>
  <c r="F38" i="38"/>
  <c r="F6" i="38"/>
  <c r="F42" i="38"/>
  <c r="F27" i="38"/>
  <c r="F70" i="38"/>
  <c r="F16" i="38"/>
  <c r="F5" i="38"/>
  <c r="F17" i="38"/>
  <c r="F90" i="38"/>
  <c r="F13" i="38"/>
  <c r="F78" i="38"/>
  <c r="F64" i="38"/>
  <c r="F4" i="38"/>
  <c r="F61" i="38"/>
  <c r="F67" i="38"/>
  <c r="F48" i="38"/>
  <c r="F9" i="38"/>
  <c r="F22" i="38"/>
  <c r="F37" i="38"/>
  <c r="F7" i="38"/>
  <c r="F33" i="38"/>
  <c r="F25" i="38"/>
  <c r="F89" i="38"/>
  <c r="F88" i="38"/>
  <c r="F35" i="38"/>
  <c r="F32" i="38"/>
  <c r="F63" i="38"/>
  <c r="F62" i="38"/>
  <c r="F56" i="38"/>
  <c r="F26" i="38"/>
  <c r="F54" i="38"/>
  <c r="F71" i="38"/>
  <c r="F40" i="38"/>
  <c r="F50" i="38"/>
  <c r="F55" i="38"/>
  <c r="F74" i="38"/>
  <c r="F73" i="38"/>
  <c r="F58" i="38"/>
  <c r="F36" i="38"/>
  <c r="F69" i="38"/>
  <c r="F65" i="38"/>
  <c r="F29" i="38"/>
  <c r="F39" i="38"/>
  <c r="F10" i="38"/>
  <c r="F87" i="3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Mikmo</author>
  </authors>
  <commentList>
    <comment ref="H3" authorId="0" shapeId="0" xr:uid="{00000000-0006-0000-1400-000001000000}">
      <text>
        <r>
          <rPr>
            <sz val="9"/>
            <color indexed="81"/>
            <rFont val="Tahoma"/>
            <family val="2"/>
          </rPr>
          <t xml:space="preserve">THE EYE OF ALL-SEEING WONDER
Issue One | Autumn 1992
The Relative Status of Tsolyáni Legions
By Jack Bramah
</t>
        </r>
      </text>
    </comment>
  </commentList>
</comments>
</file>

<file path=xl/sharedStrings.xml><?xml version="1.0" encoding="utf-8"?>
<sst xmlns="http://schemas.openxmlformats.org/spreadsheetml/2006/main" count="56685" uniqueCount="19828">
  <si>
    <t>Shadow-self</t>
  </si>
  <si>
    <t>Name</t>
  </si>
  <si>
    <t>Clan</t>
  </si>
  <si>
    <t>Stealth</t>
  </si>
  <si>
    <t>Magic</t>
  </si>
  <si>
    <t>Nobility</t>
  </si>
  <si>
    <t>Age</t>
  </si>
  <si>
    <t>Palace of Foreign Lands</t>
  </si>
  <si>
    <t>Demonology</t>
  </si>
  <si>
    <t>Physician</t>
  </si>
  <si>
    <t>Ritual</t>
  </si>
  <si>
    <t>Scholar</t>
  </si>
  <si>
    <t>Language</t>
  </si>
  <si>
    <t>Author</t>
  </si>
  <si>
    <t>Availability</t>
  </si>
  <si>
    <t>Copies</t>
  </si>
  <si>
    <t>Notes</t>
  </si>
  <si>
    <t>Book of Ebon Bindings</t>
  </si>
  <si>
    <t>Engsvanyáli</t>
  </si>
  <si>
    <t>Subádim the Sorcerer</t>
  </si>
  <si>
    <t>Tsolyáni</t>
  </si>
  <si>
    <t>very rare</t>
  </si>
  <si>
    <t>Sararvyáni</t>
  </si>
  <si>
    <t>Llyáni</t>
  </si>
  <si>
    <t>not known</t>
  </si>
  <si>
    <t>Scrolls of Pavár</t>
  </si>
  <si>
    <t>Religious treatise of gods and cohorts</t>
  </si>
  <si>
    <t>Taints of Life</t>
  </si>
  <si>
    <t>common</t>
  </si>
  <si>
    <t>Litany of Absolution</t>
  </si>
  <si>
    <t>Book of Presences</t>
  </si>
  <si>
    <t>Book of Emanations</t>
  </si>
  <si>
    <t>of lord Gereshmá'a, Speech of Nyé-Tletlé (summon demon Chargál), of demon Mennuké</t>
  </si>
  <si>
    <t>Practises of Kynanumúr</t>
  </si>
  <si>
    <t>of lord Rü'ütlánesh, Litany of Ón-Téshqù (summon demon Ka'íng), Secret formula of Summoning One who is Never Pleased (demon Ghegéth)</t>
  </si>
  <si>
    <t>Scroll of Inimical Sendings</t>
  </si>
  <si>
    <t>Mu'utlékka of Llyáni</t>
  </si>
  <si>
    <t>Memories of Intimacy with Desolation</t>
  </si>
  <si>
    <t>Threnody of Lirinésü</t>
  </si>
  <si>
    <t>Sirudáshre of Virumáni</t>
  </si>
  <si>
    <t>Land of Qélem -plane travel, summon demon Ktélu</t>
  </si>
  <si>
    <t>Book of the Fourteenth Gate</t>
  </si>
  <si>
    <t>Chiyúvaz of Náth-Súnú</t>
  </si>
  <si>
    <t>Time of the Dragon Lords</t>
  </si>
  <si>
    <t>Book of Burnings</t>
  </si>
  <si>
    <t>N'lüssa</t>
  </si>
  <si>
    <t>to lord Vimúhla about Lord Jnéksh'a</t>
  </si>
  <si>
    <t>Realms beyond the Triple Knot</t>
  </si>
  <si>
    <t>about lord Jnéksh'a, summon demon Zanátl, making of Wands of Puesmánü (weapon)</t>
  </si>
  <si>
    <t>Book of Tenebrous Places</t>
  </si>
  <si>
    <t>Tome of Unoccupied Darkness</t>
  </si>
  <si>
    <t>Priest Furtlánte</t>
  </si>
  <si>
    <t>about Srükárum, Psalmody of É-Shánmeth (summon)</t>
  </si>
  <si>
    <t>Twelfth Canticle of Líchon</t>
  </si>
  <si>
    <t>Tome of Mournful Cogitations</t>
  </si>
  <si>
    <t>Niridel hiRranésha</t>
  </si>
  <si>
    <t>modern</t>
  </si>
  <si>
    <t>History of Pantínu the Poet</t>
  </si>
  <si>
    <t>Pantínu the Poet</t>
  </si>
  <si>
    <t>Paean of Irshúketl the Shackler</t>
  </si>
  <si>
    <t>Lament of the Reaper of Sighs</t>
  </si>
  <si>
    <t>Stridor unto the Enroaching Nullity</t>
  </si>
  <si>
    <t>claimed to be copy of Book of Presences (servants of lord Ksárul)</t>
  </si>
  <si>
    <t>Book of Qiyór</t>
  </si>
  <si>
    <t>Qiyór the Wizard</t>
  </si>
  <si>
    <t>Treatise of spells</t>
  </si>
  <si>
    <t>ancient</t>
  </si>
  <si>
    <t>rare</t>
  </si>
  <si>
    <t>Book of Sending Forth the Hated Dead</t>
  </si>
  <si>
    <t>Spells of Lord Ksárul, helps damage spells, controls undead</t>
  </si>
  <si>
    <t>Book of Mighty Swords</t>
  </si>
  <si>
    <t>Fighting techniques &amp; battle skills</t>
  </si>
  <si>
    <t>Spells of Lord Qón</t>
  </si>
  <si>
    <t>Powerful Maps of Glory</t>
  </si>
  <si>
    <t>Book of Poweful Generals</t>
  </si>
  <si>
    <t>Art of War, history</t>
  </si>
  <si>
    <t>Striking of the Hated S´su</t>
  </si>
  <si>
    <t>Splendour of Decay</t>
  </si>
  <si>
    <t>Of Lord Sárku, combat skills</t>
  </si>
  <si>
    <t>Books of Sending Forth the Servant of Great Ksárul</t>
  </si>
  <si>
    <t>Livyáni</t>
  </si>
  <si>
    <t>Summons &amp; controls Lord Origób</t>
  </si>
  <si>
    <t>Mystery of Mysteries</t>
  </si>
  <si>
    <t>Classical</t>
  </si>
  <si>
    <t>Art of Divine Intervention (+5%)</t>
  </si>
  <si>
    <t>Book of Five Fingers</t>
  </si>
  <si>
    <t>Péchani</t>
  </si>
  <si>
    <t>Five special Powers</t>
  </si>
  <si>
    <t>Tome of Black Mold</t>
  </si>
  <si>
    <t>N'lýssa</t>
  </si>
  <si>
    <t>Transport to treasure City of Schyák</t>
  </si>
  <si>
    <t>Book of Fragrant Garden</t>
  </si>
  <si>
    <t>Salarvyáni</t>
  </si>
  <si>
    <t>Excellent Travelling Volume</t>
  </si>
  <si>
    <t>Tsáqw</t>
  </si>
  <si>
    <t>Transportation spell</t>
  </si>
  <si>
    <t>Scroll of Scarlet Brotherhood</t>
  </si>
  <si>
    <t>Different Wiews of World, personality traits, alignment changes</t>
  </si>
  <si>
    <t>Pessimistic Treatise of Total Inaction</t>
  </si>
  <si>
    <t>Milumanayáni</t>
  </si>
  <si>
    <t>Book of Eyes</t>
  </si>
  <si>
    <t>Mihálli</t>
  </si>
  <si>
    <t>Construction and instructions of Eyes</t>
  </si>
  <si>
    <t>Exquisite Codicil of Srá</t>
  </si>
  <si>
    <t>Building Ru'ún &amp; construction of  Qóls (6)</t>
  </si>
  <si>
    <t>Labyrints of Mutable Destiny</t>
  </si>
  <si>
    <t>Yán Koryani</t>
  </si>
  <si>
    <t>Of deity Fnér-Khmishu (Yán Koryáni), spells</t>
  </si>
  <si>
    <t>Scroll of Bringing Forth the Unnamed</t>
  </si>
  <si>
    <t>Tongue of Ksarúl</t>
  </si>
  <si>
    <t>Art of creating Creatures of Ksarúl (Mrur/Yeleth), of lord Rü'ütlánesh, Litany of Ón-Téshqù (summon demon Ka'íng), Secret formula of Summoning One who is Never Pleased (demon Ghegéth)</t>
  </si>
  <si>
    <t>Treatise of Hrsh the Highest Lord</t>
  </si>
  <si>
    <t>Seven special powers</t>
  </si>
  <si>
    <t>Book of the Unnamed God</t>
  </si>
  <si>
    <t>Calls forth God/Cohort</t>
  </si>
  <si>
    <t>Type</t>
  </si>
  <si>
    <t>Form</t>
  </si>
  <si>
    <t>Summon</t>
  </si>
  <si>
    <t>Banish</t>
  </si>
  <si>
    <t>Control</t>
  </si>
  <si>
    <t>Special</t>
  </si>
  <si>
    <t>Call of the Blinding Fire (Jneksh'a)</t>
  </si>
  <si>
    <t>Canto of the Rising River</t>
  </si>
  <si>
    <t>Cleansing ceremony of Naratlün</t>
  </si>
  <si>
    <t>Five secret names of demon Giritlén</t>
  </si>
  <si>
    <t>Five secret Names of demon Kekkéka</t>
  </si>
  <si>
    <t>Five secret Names of Demon Ku'éth</t>
  </si>
  <si>
    <t>Five secret names of demon Narkonáà</t>
  </si>
  <si>
    <t>Five Words of Power and One More</t>
  </si>
  <si>
    <t>Formula of departation of Lord Kurritlakál</t>
  </si>
  <si>
    <t>Four Oblongs of Surety</t>
  </si>
  <si>
    <t>Four secret names of demon Ashónu</t>
  </si>
  <si>
    <t>Four secret names of demon Gashtené</t>
  </si>
  <si>
    <t>Four secret names of demon Gurushá</t>
  </si>
  <si>
    <t>Four secret names of demon Llyanmákchi</t>
  </si>
  <si>
    <t>Four secret names of demon Mi'royél</t>
  </si>
  <si>
    <t>Four secret names of demon Ssüssú</t>
  </si>
  <si>
    <t>Four secret names of demoness Pa'iya</t>
  </si>
  <si>
    <t>Fourth secret name of demon Mikoyél</t>
  </si>
  <si>
    <t>Glyph of the Demons of the Dark</t>
  </si>
  <si>
    <t>Handsign of Symbol of Returning Above</t>
  </si>
  <si>
    <t>Diag/Hands</t>
  </si>
  <si>
    <t>Handsign of the Flame</t>
  </si>
  <si>
    <t>Litany of Descent into Night</t>
  </si>
  <si>
    <t>Litany of the Absolution from the Taints of Life</t>
  </si>
  <si>
    <t>Pentacle of Nnémré</t>
  </si>
  <si>
    <t>Rites of the Pylons of Barrier Gods (plane travel)</t>
  </si>
  <si>
    <t>Secret Name of Demon Qu'ú</t>
  </si>
  <si>
    <t>Seven secret names of demon Ktélu</t>
  </si>
  <si>
    <t>Seven secret names of demon Neré</t>
  </si>
  <si>
    <t>Sign of the Triangle of Being Repelled Forever</t>
  </si>
  <si>
    <t>Six Secret Names of Demoness Quyóve</t>
  </si>
  <si>
    <t>Six secret Names of Lord Srükárum</t>
  </si>
  <si>
    <t>Stanza of Dismissing Lord Origób</t>
  </si>
  <si>
    <t>Stanza of Forth to the World</t>
  </si>
  <si>
    <t>Stanzas of Presences</t>
  </si>
  <si>
    <t>Diagram</t>
  </si>
  <si>
    <t>Symbol of the Beast</t>
  </si>
  <si>
    <t>Symbol of the Rising Planet</t>
  </si>
  <si>
    <t>Thirty-four secret and terrible names of Lady Hriháyal</t>
  </si>
  <si>
    <t>Three secret names of demon Chargál</t>
  </si>
  <si>
    <t>Three secret names of demon Mikoyél</t>
  </si>
  <si>
    <t>Three secret names of demon Mrúgga</t>
  </si>
  <si>
    <t>Three secret names of demon Nurgáshte</t>
  </si>
  <si>
    <t>Three secret names of demon Nyerebó</t>
  </si>
  <si>
    <t>Three secret names of demon Uléla</t>
  </si>
  <si>
    <t>Three secret names of demon Uní</t>
  </si>
  <si>
    <t>Twelve Tangents to the Circle of Dló</t>
  </si>
  <si>
    <t>Two secret names of demon Chríya</t>
  </si>
  <si>
    <t>Two secret names of demon Héssa</t>
  </si>
  <si>
    <t>Litany to the Night of the Soul</t>
  </si>
  <si>
    <t>Major Litany of Calling</t>
  </si>
  <si>
    <t>Handsign</t>
  </si>
  <si>
    <t>Changéla of Kettuláno</t>
  </si>
  <si>
    <t>Gratstsátla</t>
  </si>
  <si>
    <t>Kchárandu the sorcerer</t>
  </si>
  <si>
    <t>Mnuótl of Tischála</t>
  </si>
  <si>
    <t>Muratló of Tu'ússa</t>
  </si>
  <si>
    <t>Neretánbo the wizard</t>
  </si>
  <si>
    <t xml:space="preserve">Furtlánte the Priest </t>
  </si>
  <si>
    <t>Greggúrjü the Priest</t>
  </si>
  <si>
    <t>G'áb Sage of Ti-Karéska</t>
  </si>
  <si>
    <t xml:space="preserve">No'ish the Sage </t>
  </si>
  <si>
    <t>Wiyunób of Tsámra</t>
  </si>
  <si>
    <t>Nná, Wizard of Cháimu</t>
  </si>
  <si>
    <t>Nu'tlánte of Tu'ússa</t>
  </si>
  <si>
    <t>Chesmudlésa of Büró</t>
  </si>
  <si>
    <t>Kynúmu of Ti-Sharái</t>
  </si>
  <si>
    <t>Thómar of Llü-Orü</t>
  </si>
  <si>
    <t>Torasu undying wizard</t>
  </si>
  <si>
    <t>Chalice of Fire of Lord Chiténg</t>
  </si>
  <si>
    <t>Chmé -wood</t>
  </si>
  <si>
    <t>Dná -bread</t>
  </si>
  <si>
    <t>Eyú -flute</t>
  </si>
  <si>
    <t>Gedlá -stone</t>
  </si>
  <si>
    <t>Giyú -flower</t>
  </si>
  <si>
    <t>Golden Key of Vanyanámu</t>
  </si>
  <si>
    <t>Hmelu parchment</t>
  </si>
  <si>
    <t>Osrudhá -flower</t>
  </si>
  <si>
    <t>Reins of Sky-spheres</t>
  </si>
  <si>
    <t>Rüshé -fiber</t>
  </si>
  <si>
    <t>Sacred flame of lord Vimúhla</t>
  </si>
  <si>
    <t>Stone of Káà'otl</t>
  </si>
  <si>
    <t>Tiritíng -bell</t>
  </si>
  <si>
    <t>Tiú -tree</t>
  </si>
  <si>
    <t>Vrés -wood</t>
  </si>
  <si>
    <t>Origób</t>
  </si>
  <si>
    <t>Rü'ütlánesh</t>
  </si>
  <si>
    <t>Srükárum</t>
  </si>
  <si>
    <t>Ka'ing</t>
  </si>
  <si>
    <t>Kekkéka</t>
  </si>
  <si>
    <t>Gashtené</t>
  </si>
  <si>
    <t>Hés</t>
  </si>
  <si>
    <t>Chankosú</t>
  </si>
  <si>
    <t>Chríya</t>
  </si>
  <si>
    <t>Njénü</t>
  </si>
  <si>
    <t>Tomúa</t>
  </si>
  <si>
    <t>Nimuné</t>
  </si>
  <si>
    <t>Alleviation</t>
  </si>
  <si>
    <t>Acceleration</t>
  </si>
  <si>
    <t>Avanthe, Dilinala</t>
  </si>
  <si>
    <t>Ascertainment</t>
  </si>
  <si>
    <t>Adornment</t>
  </si>
  <si>
    <t>Artfulness</t>
  </si>
  <si>
    <t>Avanthe</t>
  </si>
  <si>
    <t>Control of Self</t>
  </si>
  <si>
    <t xml:space="preserve">Seismism </t>
  </si>
  <si>
    <t>Domination</t>
  </si>
  <si>
    <t>Elicitation</t>
  </si>
  <si>
    <t>Healing</t>
  </si>
  <si>
    <t>Chegarra</t>
  </si>
  <si>
    <t>Enhancement and Debilitation</t>
  </si>
  <si>
    <t>Excellence</t>
  </si>
  <si>
    <t>Light and Darkness</t>
  </si>
  <si>
    <t>Phantasms</t>
  </si>
  <si>
    <t>Necromantic Domination</t>
  </si>
  <si>
    <t>Robustness</t>
  </si>
  <si>
    <t>Prorogation</t>
  </si>
  <si>
    <t>Chiteng</t>
  </si>
  <si>
    <t>Sagacity</t>
  </si>
  <si>
    <t>Translocation</t>
  </si>
  <si>
    <t>Warding</t>
  </si>
  <si>
    <t>Dilinala</t>
  </si>
  <si>
    <t>Dlamelish</t>
  </si>
  <si>
    <t>Emulation</t>
  </si>
  <si>
    <t>Apathy</t>
  </si>
  <si>
    <t>Dra</t>
  </si>
  <si>
    <t>Durritlamish</t>
  </si>
  <si>
    <t>Hnalla</t>
  </si>
  <si>
    <t>Hrihayal</t>
  </si>
  <si>
    <t>Diminution</t>
  </si>
  <si>
    <t>Congelation</t>
  </si>
  <si>
    <t>Hru'u</t>
  </si>
  <si>
    <t>Karakan</t>
  </si>
  <si>
    <t>Ketengku</t>
  </si>
  <si>
    <t>Ksarul</t>
  </si>
  <si>
    <t>Qon</t>
  </si>
  <si>
    <t>Sarku</t>
  </si>
  <si>
    <t>Guiding</t>
  </si>
  <si>
    <t>Thumis</t>
  </si>
  <si>
    <t>Vimuhla</t>
  </si>
  <si>
    <t>Amorphia</t>
  </si>
  <si>
    <t>Wuru</t>
  </si>
  <si>
    <t>Official</t>
  </si>
  <si>
    <t>Priest</t>
  </si>
  <si>
    <t>Soldier</t>
  </si>
  <si>
    <t>Languages</t>
  </si>
  <si>
    <t>Ritual Priest</t>
  </si>
  <si>
    <t>Art</t>
  </si>
  <si>
    <t>Short sword</t>
  </si>
  <si>
    <t>Long sword</t>
  </si>
  <si>
    <t>Historian</t>
  </si>
  <si>
    <t>Religion</t>
  </si>
  <si>
    <t>Ahoggyá</t>
  </si>
  <si>
    <t>Nonhuman race. Friendly. Stubborn and robust fighters.</t>
  </si>
  <si>
    <t>Aridáni</t>
  </si>
  <si>
    <t>Woman declared independent. Equal to man in all respects.</t>
  </si>
  <si>
    <t>Avánthe</t>
  </si>
  <si>
    <t>Mistress of Heaven, mother of stable devotion. God of Beauty.</t>
  </si>
  <si>
    <t>Avanthár</t>
  </si>
  <si>
    <t>Capital city of Tsolyánu. Fortress city of God-Emperor.</t>
  </si>
  <si>
    <t>Béy Sü´</t>
  </si>
  <si>
    <t>Great metropol city of Tsolyánu.</t>
  </si>
  <si>
    <t>Baron Ald</t>
  </si>
  <si>
    <t>Leader of state of Yán Kór, mercenary captain and strategist. Wields pesonal vendetta against Tsolyánu.</t>
  </si>
  <si>
    <t>Belkhánu</t>
  </si>
  <si>
    <t>Lord of Exellent Dead. Stability through life after death. God of Death.</t>
  </si>
  <si>
    <t>Chlén -beast</t>
  </si>
  <si>
    <t>Big six-legged animal used for pulling charts. Hide can be hardened to steel-like strength.</t>
  </si>
  <si>
    <t>Ditlána</t>
  </si>
  <si>
    <t>Ritual of renewation in which city is torn down and rebuild in "every" 500 years.</t>
  </si>
  <si>
    <t>Dlamélish</t>
  </si>
  <si>
    <t>Green eyed lady of Fleshly Joys. Mistress of Demons. God of Pleasures. Change through Ecstacy.</t>
  </si>
  <si>
    <t>Eyes</t>
  </si>
  <si>
    <t>Ancient technological devices for several purposes. Non-metallic spheroids in size of human eye.</t>
  </si>
  <si>
    <t>Gayél</t>
  </si>
  <si>
    <t>One of Tekumél's two moons. Green one.</t>
  </si>
  <si>
    <t>Golden Tower</t>
  </si>
  <si>
    <t>Fortress tower of tsolyáni God-Emperors at Avanthár. Emperors never leave the Golden Tower.</t>
  </si>
  <si>
    <t>Heréksha</t>
  </si>
  <si>
    <t>Tsolyáni subaltern military rank, commander of Karéng (hundred).</t>
  </si>
  <si>
    <t>Hirilákte Arena</t>
  </si>
  <si>
    <t>Gladiator/duel stadium of Tsolyánu. Public entertainment.</t>
  </si>
  <si>
    <t>Hláka</t>
  </si>
  <si>
    <t>Flying nonhuman race. Friendly and moody.</t>
  </si>
  <si>
    <t>Hlásh</t>
  </si>
  <si>
    <t>Tsolyáni currency unit, of silver worth 20 copper Qirgáls. Buys cup of Dná-grain beer.</t>
  </si>
  <si>
    <t>Hlüss</t>
  </si>
  <si>
    <t>Hostile scorpion-like nonhuman race.</t>
  </si>
  <si>
    <t>Hlutrgú</t>
  </si>
  <si>
    <t>Hostile nonhuman race.</t>
  </si>
  <si>
    <t>Hnálla</t>
  </si>
  <si>
    <t>Supreme principle of stability, God of light eternal.</t>
  </si>
  <si>
    <t>Hrü'ü</t>
  </si>
  <si>
    <t>Superme principle of Change, Master of Change. God of negation.</t>
  </si>
  <si>
    <t>Jakálla</t>
  </si>
  <si>
    <t>"City of Delights", capital of Káija province of Tsolyánu</t>
  </si>
  <si>
    <t>Káitar</t>
  </si>
  <si>
    <t>Tsolyáni currency unit, of gold. Buys leather belt or small knife. Equals 20 silver Hlásh.</t>
  </si>
  <si>
    <t>Káshi</t>
  </si>
  <si>
    <t>One of Tekumél's two moons. Red one.</t>
  </si>
  <si>
    <t>Kási</t>
  </si>
  <si>
    <t>Tsolyáni captain, commander of Tsurúm (cohort of 400).</t>
  </si>
  <si>
    <t>Kérdu</t>
  </si>
  <si>
    <t>Tsolyáni Legion (Niqómi, 8025 men) commander.</t>
  </si>
  <si>
    <t>Kólumejálim</t>
  </si>
  <si>
    <t>Rite of choosing the Tsolyánu Emperor.</t>
  </si>
  <si>
    <t>Karakán</t>
  </si>
  <si>
    <t>Ultimate Warrior, God of War for stable order an destruction of Change.</t>
  </si>
  <si>
    <t>Kirén</t>
  </si>
  <si>
    <t>Measure of time, 1/2 hours.</t>
  </si>
  <si>
    <t>Ksárul</t>
  </si>
  <si>
    <t>Ancient lord of Secrets and Sorcery. Prince of the Blue Room. God of knowledge for change.</t>
  </si>
  <si>
    <t>Legion of Kétl</t>
  </si>
  <si>
    <t>Special Tsolyánu legion charged with execution, interrogation and imprisonment.</t>
  </si>
  <si>
    <t>Livyánu</t>
  </si>
  <si>
    <t>Nation west across sea to Tsolyánu</t>
  </si>
  <si>
    <t>Nonhumans race, hostile to humans. Good sorcerers.</t>
  </si>
  <si>
    <t>Milumanayá</t>
  </si>
  <si>
    <t>Desert nation northeast of Tsolyánu.</t>
  </si>
  <si>
    <t>Molkár</t>
  </si>
  <si>
    <t>Tsolyáni field officer rank, commander of about 10 cohorts.</t>
  </si>
  <si>
    <t>Mu'ugalavyá</t>
  </si>
  <si>
    <t>Nation west to Tsolyánu. Disputes Do Chaka province with Tsolyánu.</t>
  </si>
  <si>
    <t>N'lüss</t>
  </si>
  <si>
    <t>Northern nation, home of warlike barbarians.</t>
  </si>
  <si>
    <t>Nakomé</t>
  </si>
  <si>
    <t>Clanless person. Total loser without any chance. Worst possible insult.</t>
  </si>
  <si>
    <t>Omnipotent Azure Legion</t>
  </si>
  <si>
    <t>Feared Tsolyáni legion governing espionage, secret service, internal police etc...</t>
  </si>
  <si>
    <t>Páchi Léi</t>
  </si>
  <si>
    <t xml:space="preserve">Friendly nonhuman race. </t>
  </si>
  <si>
    <t>Pé Chói</t>
  </si>
  <si>
    <t>Chitinous friendly nonhuman race known for telephatic skills.</t>
  </si>
  <si>
    <t>Pariah Gods</t>
  </si>
  <si>
    <t>Terrible and feared Gods outside Pavar theology. Worshipment is imperial crime.</t>
  </si>
  <si>
    <t>Pavár</t>
  </si>
  <si>
    <t>Ancient Priest who presented current Theological system of Five Empires.</t>
  </si>
  <si>
    <t>Qirgál</t>
  </si>
  <si>
    <t>Tsolyáni currency unit, of copper. Buys refreshing cup of Chumétl - buttermilk.</t>
  </si>
  <si>
    <t>Sákbe -roads</t>
  </si>
  <si>
    <t>Great paved road/walls, working both roads and defensive walls.</t>
  </si>
  <si>
    <t>Sárku</t>
  </si>
  <si>
    <t>Five-headed Lord of Worms. God of Undead. Change through Decay.</t>
  </si>
  <si>
    <t>Saá Allaqi</t>
  </si>
  <si>
    <t>Nation far northeast of Tsolyánu.</t>
  </si>
  <si>
    <t>Salarvyá</t>
  </si>
  <si>
    <t>Nation southeast to Tsolyánu.</t>
  </si>
  <si>
    <t>Seal of Imperium</t>
  </si>
  <si>
    <t>Ancient uncounterfeited seal-device in posession of Tsolyáni Emperors, who too are called "Seals"</t>
  </si>
  <si>
    <t>Servitors of Silence</t>
  </si>
  <si>
    <t>Part of Tsolyáni Omnipotent Azure Legion charged with Emperor's personal service and protection.</t>
  </si>
  <si>
    <t>Shámtla</t>
  </si>
  <si>
    <t>"Bloodmoney" an out-of -court settlement payment for almost any civil/honor offence.</t>
  </si>
  <si>
    <t>Shén</t>
  </si>
  <si>
    <t>Great, friendly lizard nonhuman race</t>
  </si>
  <si>
    <t>Shadow Gods</t>
  </si>
  <si>
    <t>Worshipped in Livyánu. Enigmatic and secretive.</t>
  </si>
  <si>
    <t>Shunned Ones</t>
  </si>
  <si>
    <t>Hostile nonhuman race. Fearsome sorcerers.</t>
  </si>
  <si>
    <t>Ssú</t>
  </si>
  <si>
    <t>Hostile nonhuman race, aboriginals of Tékumel.</t>
  </si>
  <si>
    <t>Swamp folk</t>
  </si>
  <si>
    <t>Nonhuman race</t>
  </si>
  <si>
    <t>Tekumél</t>
  </si>
  <si>
    <t>Thúmis</t>
  </si>
  <si>
    <t>Lord of Wisdom for common cause and stability. Sage of Gods.</t>
  </si>
  <si>
    <t>Tinalíya</t>
  </si>
  <si>
    <t>Friendly tiny nonhuman race known to have no sense of humour.</t>
  </si>
  <si>
    <t>Tlakotáni</t>
  </si>
  <si>
    <t>Clan of Tsolyáni Emperors.</t>
  </si>
  <si>
    <t>Tsán</t>
  </si>
  <si>
    <t>Measure of distance, 1.33 km.</t>
  </si>
  <si>
    <t>Tsolyánu</t>
  </si>
  <si>
    <t xml:space="preserve">One of the Five Nations. </t>
  </si>
  <si>
    <t>Urunén</t>
  </si>
  <si>
    <t>Nonhuman race from far north.</t>
  </si>
  <si>
    <t>Vimúhla</t>
  </si>
  <si>
    <t>Lord of Fire. Change through Flame. God of Destruction.</t>
  </si>
  <si>
    <t>Yán Kór</t>
  </si>
  <si>
    <t>Nation north to Tsolyánu, at war with Tsolyánu see Baron Ald.</t>
  </si>
  <si>
    <t>Military Rank</t>
  </si>
  <si>
    <t>Clan Profession</t>
  </si>
  <si>
    <t>Circle</t>
  </si>
  <si>
    <t>Rank Title</t>
  </si>
  <si>
    <t>Rank</t>
  </si>
  <si>
    <t>Changadesha (Soldier)</t>
  </si>
  <si>
    <t>Acolyte</t>
  </si>
  <si>
    <t>Hobbyist</t>
  </si>
  <si>
    <t>Tirrikamu (Sergeant)</t>
  </si>
  <si>
    <t>Junior Priest</t>
  </si>
  <si>
    <t>Apprentice</t>
  </si>
  <si>
    <t>Hereksa (Subaltern)</t>
  </si>
  <si>
    <t>5-7</t>
  </si>
  <si>
    <t>Journeyman</t>
  </si>
  <si>
    <t>Kasi (Captain)</t>
  </si>
  <si>
    <t>Chief Ritual Priest</t>
  </si>
  <si>
    <t>Craftsman</t>
  </si>
  <si>
    <t>Molkar (Major)</t>
  </si>
  <si>
    <t>High Priest</t>
  </si>
  <si>
    <t>Master craftsman</t>
  </si>
  <si>
    <t>Dritlan (Colonel)</t>
  </si>
  <si>
    <t>Grand High Priest</t>
  </si>
  <si>
    <t>High-master</t>
  </si>
  <si>
    <t>Kerdu (General)</t>
  </si>
  <si>
    <t>Ritual Preceptor</t>
  </si>
  <si>
    <t>Senior master</t>
  </si>
  <si>
    <t>Kerdudali (Senior General)</t>
  </si>
  <si>
    <t>Administrative Priests</t>
  </si>
  <si>
    <t>Temple Commandant</t>
  </si>
  <si>
    <t>District Commandant</t>
  </si>
  <si>
    <t>Senior Commandant</t>
  </si>
  <si>
    <t>Civil service</t>
  </si>
  <si>
    <t xml:space="preserve">Administrative Preceptor </t>
  </si>
  <si>
    <t>16-17</t>
  </si>
  <si>
    <t xml:space="preserve">Patriarch </t>
  </si>
  <si>
    <t>Candidate</t>
  </si>
  <si>
    <t>18-20</t>
  </si>
  <si>
    <t xml:space="preserve">Lord Adept </t>
  </si>
  <si>
    <t>Junior Official</t>
  </si>
  <si>
    <t>20+</t>
  </si>
  <si>
    <t>Grand Adept</t>
  </si>
  <si>
    <t>Senior Official</t>
  </si>
  <si>
    <t>Scholary Priests</t>
  </si>
  <si>
    <t>Head of Department</t>
  </si>
  <si>
    <t>District Prefect</t>
  </si>
  <si>
    <t>Prefect</t>
  </si>
  <si>
    <t>High Prefect</t>
  </si>
  <si>
    <t>Senior Scholar</t>
  </si>
  <si>
    <t>Provincial Palace Head</t>
  </si>
  <si>
    <t>Ranking Scholar</t>
  </si>
  <si>
    <t>Imperial Prefect</t>
  </si>
  <si>
    <t>Licenciate</t>
  </si>
  <si>
    <t>22+</t>
  </si>
  <si>
    <t>Court of Purple Robes</t>
  </si>
  <si>
    <t>Proctor</t>
  </si>
  <si>
    <t>Great Proctor</t>
  </si>
  <si>
    <t>High Sorcerer</t>
  </si>
  <si>
    <t>Commander of Powers</t>
  </si>
  <si>
    <t>Great Wizard</t>
  </si>
  <si>
    <t>Master of Demons</t>
  </si>
  <si>
    <t>High Adept of Powers</t>
  </si>
  <si>
    <t>Superme Adept</t>
  </si>
  <si>
    <t>Ambassador</t>
  </si>
  <si>
    <t>Secret Name</t>
  </si>
  <si>
    <t>Word of Power</t>
  </si>
  <si>
    <t>Glyph</t>
  </si>
  <si>
    <t>Invocation</t>
  </si>
  <si>
    <t>Cleansing</t>
  </si>
  <si>
    <t>Protection</t>
  </si>
  <si>
    <t>Preparation</t>
  </si>
  <si>
    <t>Litany</t>
  </si>
  <si>
    <t>protect/banish</t>
  </si>
  <si>
    <t>Binding</t>
  </si>
  <si>
    <t>Greater Ritual</t>
  </si>
  <si>
    <t>Hymn</t>
  </si>
  <si>
    <t>Metállja of Salarvyá</t>
  </si>
  <si>
    <t>Spirits of the Aerial Realm of Tu'unkélmu</t>
  </si>
  <si>
    <t>Demons of the Dark</t>
  </si>
  <si>
    <t>Nation of Invisible Seekers</t>
  </si>
  <si>
    <t>Dwellers in Shadow</t>
  </si>
  <si>
    <t>Heroes of Glory</t>
  </si>
  <si>
    <t>Warriors of the Scarlet</t>
  </si>
  <si>
    <t>Stability</t>
  </si>
  <si>
    <t>Change</t>
  </si>
  <si>
    <t>Girigámish the Sage</t>
  </si>
  <si>
    <t>Pendáirte of Khéiris</t>
  </si>
  <si>
    <t>BoEB</t>
  </si>
  <si>
    <t>Source</t>
  </si>
  <si>
    <t>Land Below the World</t>
  </si>
  <si>
    <t>Nine Pylons of the Barrier Gods</t>
  </si>
  <si>
    <t>Gate of Iron Fangs</t>
  </si>
  <si>
    <t>River Which Flows to Eternity</t>
  </si>
  <si>
    <t>Paradises of Teretané</t>
  </si>
  <si>
    <t>Final Destination</t>
  </si>
  <si>
    <t>Isles of the Excellent Dead</t>
  </si>
  <si>
    <t>Halls of the Ever-Blazing Flame</t>
  </si>
  <si>
    <t>Plane of Lord Vimúhla</t>
  </si>
  <si>
    <t>Outer Portals of Kelkúùn</t>
  </si>
  <si>
    <t>Hell of Lord Vimúhla</t>
  </si>
  <si>
    <t>Circle of Sapphire</t>
  </si>
  <si>
    <t>Plane of Lord Ksárul</t>
  </si>
  <si>
    <t>Halls of Burning Victory</t>
  </si>
  <si>
    <t>Plane of Lord Chiténg</t>
  </si>
  <si>
    <t>Plane of Lady Hriháyal</t>
  </si>
  <si>
    <t>Emerald Kiosk</t>
  </si>
  <si>
    <t>Plane of Lady Dlamélish</t>
  </si>
  <si>
    <t>Land of Unending Grey</t>
  </si>
  <si>
    <t>Uttolén of Hnakhó</t>
  </si>
  <si>
    <t>Scholar of city now lost</t>
  </si>
  <si>
    <t>Süsütlé the Marker of Paths</t>
  </si>
  <si>
    <t>Ancient wizard or sholar</t>
  </si>
  <si>
    <t>Nonní of Tsámra</t>
  </si>
  <si>
    <t>Wastelands of the Dead</t>
  </si>
  <si>
    <t>Walls of Qurundélnu</t>
  </si>
  <si>
    <t>Northwest Quadrant</t>
  </si>
  <si>
    <t>Southwest Quadrant</t>
  </si>
  <si>
    <t>Northeast Quardrant</t>
  </si>
  <si>
    <t>Plane of Beast Without a Tail</t>
  </si>
  <si>
    <t>Plane of mighty Rü'ütlánesh</t>
  </si>
  <si>
    <t>Plane of Demon Prince Gereshmá'a</t>
  </si>
  <si>
    <t>Southeast Quadrant</t>
  </si>
  <si>
    <t>Plane of Prince Kurritlakál</t>
  </si>
  <si>
    <t>Shuóleth, subterranean-dwelling</t>
  </si>
  <si>
    <t>Wizard of City now Unknown</t>
  </si>
  <si>
    <t>Mage of Salarvyá</t>
  </si>
  <si>
    <t>Abyss Between the Worlds</t>
  </si>
  <si>
    <t>Versus Demons of Sarkú</t>
  </si>
  <si>
    <t>Common</t>
  </si>
  <si>
    <t>Mirror-Bright Shield of Repelling the Demon Ktélu</t>
  </si>
  <si>
    <t>Crown of Mssíla</t>
  </si>
  <si>
    <t>Wizard of City now Unknown (Northern Livyáni)</t>
  </si>
  <si>
    <t>Recitation of Descent into the Night</t>
  </si>
  <si>
    <t>Recitation</t>
  </si>
  <si>
    <t>Powers of the Right Hand</t>
  </si>
  <si>
    <t>Name of Him Whose Hooves are of Iron</t>
  </si>
  <si>
    <t>Name of Power</t>
  </si>
  <si>
    <t>Names of the Winged Bird of Eshmé</t>
  </si>
  <si>
    <t>Name of the Wind from the Well of the Gods</t>
  </si>
  <si>
    <t>Diagramme of Kyunúmu</t>
  </si>
  <si>
    <t>Name of Nauseous Substance to Demons ("water" in Sunyz)</t>
  </si>
  <si>
    <t>Gesture of Dismissal</t>
  </si>
  <si>
    <t>Circle of Black Trütlé</t>
  </si>
  <si>
    <t>Can be drawn concentric</t>
  </si>
  <si>
    <t>Plain of Not- Remembering</t>
  </si>
  <si>
    <t>Ruler of City now Lost (possibly Fársha in modern Livy'anu)</t>
  </si>
  <si>
    <t>Palace of Lord Gereshmá'a</t>
  </si>
  <si>
    <t>Palace of the Lonely Tomb</t>
  </si>
  <si>
    <t>Summon, preparation</t>
  </si>
  <si>
    <t>Diagramme of Three Adjoining Pentagons</t>
  </si>
  <si>
    <t>Recitation of Rising Heights of Darkness (Lyáni)</t>
  </si>
  <si>
    <t>Recitation of Returning unto Non-Being (Lyáni)</t>
  </si>
  <si>
    <t>Hymn of Descent into the Sepulcher (Lyáni)</t>
  </si>
  <si>
    <t>Words of the Priest Naradlün (ceremony of…?)</t>
  </si>
  <si>
    <t>Burukétü the Wizard</t>
  </si>
  <si>
    <t>Minor wizard</t>
  </si>
  <si>
    <t>Opens bars between the worlds</t>
  </si>
  <si>
    <t>Líü-Sánmü The Heart of Oracles</t>
  </si>
  <si>
    <t>Ti-Farazhú</t>
  </si>
  <si>
    <t>Possibly Fársha in modern Livy'an, destroyed by Demon Lord Gereshmá'a</t>
  </si>
  <si>
    <t>Homuóz of Tsámra</t>
  </si>
  <si>
    <t>Diagramme of Reins of the Sky-Spheres</t>
  </si>
  <si>
    <t>Summons Beast With No Tail</t>
  </si>
  <si>
    <t>Recitation of Which Binds the Steed (Lyáni)</t>
  </si>
  <si>
    <t>Summons Reins of the Sky Spheres</t>
  </si>
  <si>
    <t>Recitation of Hnámuan</t>
  </si>
  <si>
    <t>Summons Whip of The Crescent King</t>
  </si>
  <si>
    <t>Words of Binding by Onumé</t>
  </si>
  <si>
    <t>Formula of Departing</t>
  </si>
  <si>
    <t>Lord Tkél</t>
  </si>
  <si>
    <t>Ceremony of Priest Naratlún</t>
  </si>
  <si>
    <t>Purdánim</t>
  </si>
  <si>
    <t>Tu'ússa</t>
  </si>
  <si>
    <t>Lost city</t>
  </si>
  <si>
    <t>Mage of ancient times</t>
  </si>
  <si>
    <t>Land of Qélem (Pits of)</t>
  </si>
  <si>
    <t>Llyáni Wizard</t>
  </si>
  <si>
    <t>Qiyór?</t>
  </si>
  <si>
    <t>Nofér</t>
  </si>
  <si>
    <t>Nuférsh in Livyánu?</t>
  </si>
  <si>
    <t>Nméreng Stone</t>
  </si>
  <si>
    <t>Nje-oil</t>
  </si>
  <si>
    <t>probably purúkh-oil of modern Tsolyáni</t>
  </si>
  <si>
    <t>Item name</t>
  </si>
  <si>
    <t>Diagramme of the Eye of the Emerald Lady</t>
  </si>
  <si>
    <t>Symbol of Lady Dlamélish</t>
  </si>
  <si>
    <t>Pattern of Protections of the Wise</t>
  </si>
  <si>
    <t>Names of the Guardians of the Path</t>
  </si>
  <si>
    <t>Litany of Summonication (Bednálljan Salarvyáni)</t>
  </si>
  <si>
    <t>Lord Rü'útlanesh</t>
  </si>
  <si>
    <t>Hymn to the Night of the Soul</t>
  </si>
  <si>
    <t>Secret Names of the One of Mouths</t>
  </si>
  <si>
    <t>Ritual of the Third Sacrifice (Bednálljan Salarvyáni)</t>
  </si>
  <si>
    <t>Ritual of Sacrifice</t>
  </si>
  <si>
    <t>Wizard of First Imperium</t>
  </si>
  <si>
    <t>lost</t>
  </si>
  <si>
    <t>Lost city of towers,east of modern Usenánu</t>
  </si>
  <si>
    <t>Bednálljan</t>
  </si>
  <si>
    <t>Náth-Súnú</t>
  </si>
  <si>
    <t>Wizard</t>
  </si>
  <si>
    <t>Half-People of the Lands of Nguyóm</t>
  </si>
  <si>
    <t>Change, worship Lord Kurritlakál</t>
  </si>
  <si>
    <t>Blind Ones of Hreshkággetl</t>
  </si>
  <si>
    <t>Lost Cities or lands</t>
  </si>
  <si>
    <t>Tnóthussa</t>
  </si>
  <si>
    <t>Lost land</t>
  </si>
  <si>
    <t>Sage</t>
  </si>
  <si>
    <t xml:space="preserve">Tí-Karéska </t>
  </si>
  <si>
    <t>Zru'ó</t>
  </si>
  <si>
    <t>Unknown city/land</t>
  </si>
  <si>
    <t>Circumsphere of Incenses</t>
  </si>
  <si>
    <t>Syú -flute</t>
  </si>
  <si>
    <t>Flute</t>
  </si>
  <si>
    <t>Modern Jütl-tree</t>
  </si>
  <si>
    <t>Trütlé -stick</t>
  </si>
  <si>
    <t>Of silver or brass</t>
  </si>
  <si>
    <t>Recitation of Rising th Overshadowed One</t>
  </si>
  <si>
    <t>Summons</t>
  </si>
  <si>
    <t>Oval or circle</t>
  </si>
  <si>
    <t>Four secret names of demon Kurritlákal</t>
  </si>
  <si>
    <t>Recitation of Dismissal od Lords of Twisted Planes</t>
  </si>
  <si>
    <t>Circle of Diodásü</t>
  </si>
  <si>
    <t>Station of Kelúo</t>
  </si>
  <si>
    <t>Summons lord Jnéksh'a, great hexagonal pattern bound with the Runes of Protection</t>
  </si>
  <si>
    <t>Recitation of Blinding Fire</t>
  </si>
  <si>
    <t>Sign of Flame</t>
  </si>
  <si>
    <t>Triple fingered handsign</t>
  </si>
  <si>
    <t xml:space="preserve">Pattern of Primordial Nexus </t>
  </si>
  <si>
    <t>All summons, banishments, triple loop handsign</t>
  </si>
  <si>
    <t>Ti-Keshánu</t>
  </si>
  <si>
    <t>Litany of the Coming of the Flooding Tide</t>
  </si>
  <si>
    <t>Six secret Names of demon Húrsha</t>
  </si>
  <si>
    <t>Citadel of Sighs</t>
  </si>
  <si>
    <t>Litany of Arising from the Wastelands of the Dead</t>
  </si>
  <si>
    <t>Hidden Name of Neré</t>
  </si>
  <si>
    <t xml:space="preserve">Eight Interlocking squares of Djaréva </t>
  </si>
  <si>
    <t>Symbol of Returning Above</t>
  </si>
  <si>
    <t>Now lost?</t>
  </si>
  <si>
    <t>City of Nine Walls</t>
  </si>
  <si>
    <t>City destroyed by Lord Srükárum</t>
  </si>
  <si>
    <t>Isínju</t>
  </si>
  <si>
    <t>River of Death</t>
  </si>
  <si>
    <t>Fount of Evídlu</t>
  </si>
  <si>
    <t>Of River of Death</t>
  </si>
  <si>
    <t>Ritual of Purification</t>
  </si>
  <si>
    <t>Common Temple ritual</t>
  </si>
  <si>
    <t>Concentration, focus of mind</t>
  </si>
  <si>
    <t>Circle of Ash</t>
  </si>
  <si>
    <t>Litany of Opening the Way</t>
  </si>
  <si>
    <t>Three secret names of demon Ge'én</t>
  </si>
  <si>
    <t>Stanza of Forth to the World, control demon Kekkéka and Lord Ge'én</t>
  </si>
  <si>
    <t>From ash of Vrés-wood, protects outside of circle</t>
  </si>
  <si>
    <t>Cháimu</t>
  </si>
  <si>
    <t>Lost city of Mu'uglaviányu</t>
  </si>
  <si>
    <t>De-Virunén</t>
  </si>
  <si>
    <t>Citadel of Torentiné</t>
  </si>
  <si>
    <t>may be the wise No'ish of Mu'uglavyiani legend</t>
  </si>
  <si>
    <t>Mu'uglavyiani sage of legend</t>
  </si>
  <si>
    <t>Ha'ulés</t>
  </si>
  <si>
    <t>King of Citadel of Torentiné</t>
  </si>
  <si>
    <t>Unknown city ruled by Autocrator</t>
  </si>
  <si>
    <t>Ruled by King Ha'ulés</t>
  </si>
  <si>
    <t>Symbol of Lord Tktél</t>
  </si>
  <si>
    <t>Recitation of Guardian of Doors (Lyáni)</t>
  </si>
  <si>
    <t>Recitation of One who Walks Beyond the World</t>
  </si>
  <si>
    <t>Lord Marássu</t>
  </si>
  <si>
    <t>Secret Name of Shrejjárshu</t>
  </si>
  <si>
    <t>Recitation of Melting Seal</t>
  </si>
  <si>
    <t>Mage, enchantress</t>
  </si>
  <si>
    <t>O'ùún, enchantress of Sealed City</t>
  </si>
  <si>
    <t>Nú Peshétl</t>
  </si>
  <si>
    <t>City not now identifiable</t>
  </si>
  <si>
    <t>Enchantress, demigod to several lesser races. Possibly Dlásh in southern Liyánu</t>
  </si>
  <si>
    <t>Sealed City</t>
  </si>
  <si>
    <t>Possibly Dlásh in southern Livyánu</t>
  </si>
  <si>
    <t>Hnakhó</t>
  </si>
  <si>
    <t>City now lost</t>
  </si>
  <si>
    <t>Llü-Orü</t>
  </si>
  <si>
    <t>Virumáni</t>
  </si>
  <si>
    <t>Tischála</t>
  </si>
  <si>
    <t>City now unknown</t>
  </si>
  <si>
    <t>Ti-Sharái</t>
  </si>
  <si>
    <t>Kettuláno</t>
  </si>
  <si>
    <t>City only recently rediscovered in the jungles of Nmártush in Livyánu</t>
  </si>
  <si>
    <t>Büró</t>
  </si>
  <si>
    <t>Tall as mountains, black as ebon, cruel as Lord Sárku's Angel of Death, thus they stand upon an illimitable plain of bitter grey stones.</t>
  </si>
  <si>
    <t>Secret Name of Tí-Komú'ú</t>
  </si>
  <si>
    <t>To pass the Pylons of Barrier Gods</t>
  </si>
  <si>
    <t>Unknown, cloud-high walls in Land Below the World, vast and soaring, turreted and towered</t>
  </si>
  <si>
    <t>Binding of Lord Wurú</t>
  </si>
  <si>
    <t>Storage of Power</t>
  </si>
  <si>
    <t>Secret Names of Lord Marássu</t>
  </si>
  <si>
    <t>Secret Names of TI-Sharvúú and TI-Holmúú</t>
  </si>
  <si>
    <t>To pass the Pylons of Barrier Gods (return)</t>
  </si>
  <si>
    <t>Glyph of Present Defence</t>
  </si>
  <si>
    <t>Hesúó</t>
  </si>
  <si>
    <t>Six Interlinked Litanies of the priest Naratlún</t>
  </si>
  <si>
    <t>Incense of Osrudhá</t>
  </si>
  <si>
    <t>Hrü'ú</t>
  </si>
  <si>
    <t>Substance</t>
  </si>
  <si>
    <t>Essence</t>
  </si>
  <si>
    <t>Requirement</t>
  </si>
  <si>
    <t xml:space="preserve">Litany of Ón-Téshqù </t>
  </si>
  <si>
    <t>Summon demon Ka'íng</t>
  </si>
  <si>
    <t>Handsign, Glyph</t>
  </si>
  <si>
    <t>Control Demons</t>
  </si>
  <si>
    <t>Possibly modern Kakirsh in Livyánu</t>
  </si>
  <si>
    <t>Grugánu</t>
  </si>
  <si>
    <t>Chiténg</t>
  </si>
  <si>
    <t>Master of 48th circle</t>
  </si>
  <si>
    <t>Durritlámish</t>
  </si>
  <si>
    <t>Lord Srükárum, Demon Kekkéka</t>
  </si>
  <si>
    <t>control, sacrifice, summon</t>
  </si>
  <si>
    <t xml:space="preserve">Paragon of Patterns </t>
  </si>
  <si>
    <t xml:space="preserve">Ritual of Quintessence of the Dark </t>
  </si>
  <si>
    <t>Circle+pentacle, summons, protection</t>
  </si>
  <si>
    <t>Sovereign of 9th circle</t>
  </si>
  <si>
    <t>none</t>
  </si>
  <si>
    <t>a.k.a Shesmudlésa</t>
  </si>
  <si>
    <t>Possibly the modern isle of Vrá</t>
  </si>
  <si>
    <t>any?</t>
  </si>
  <si>
    <t xml:space="preserve">Wards of Ningmokáilu </t>
  </si>
  <si>
    <t>King</t>
  </si>
  <si>
    <t>Bazhól of Ti-Keshánu</t>
  </si>
  <si>
    <t>Wurú</t>
  </si>
  <si>
    <t>Possible modern Hráis in Livyánu</t>
  </si>
  <si>
    <t>Practises of Kyunúmu</t>
  </si>
  <si>
    <t>Several practises of different summonings</t>
  </si>
  <si>
    <t>Amulet of White Stone</t>
  </si>
  <si>
    <t>Protective device still used by modern mages</t>
  </si>
  <si>
    <t>Hrü'ú?</t>
  </si>
  <si>
    <t>any</t>
  </si>
  <si>
    <t>perhaps limestone?</t>
  </si>
  <si>
    <t xml:space="preserve">Dohétel -juice </t>
  </si>
  <si>
    <t>modern Dlél -fruit</t>
  </si>
  <si>
    <t>Amulet of Sword of Ri'itlánen</t>
  </si>
  <si>
    <t>?</t>
  </si>
  <si>
    <t>Now lost, prevents wearer seeing?</t>
  </si>
  <si>
    <t xml:space="preserve">Seven pointed star of Nmítu Tirikká </t>
  </si>
  <si>
    <t>a ritual gem, probably green fire-opal, inscribed with secret names</t>
  </si>
  <si>
    <t>Suzerain of 8th circle</t>
  </si>
  <si>
    <t>Not a Demon of Power</t>
  </si>
  <si>
    <t xml:space="preserve">Speech of Nyé-Tletlé </t>
  </si>
  <si>
    <t>summon demon Ghargál</t>
  </si>
  <si>
    <t>Litany of Several Sighs</t>
  </si>
  <si>
    <t>Demon of little account</t>
  </si>
  <si>
    <t>Minor litany of Calling</t>
  </si>
  <si>
    <t>Summons, common</t>
  </si>
  <si>
    <t>Paste of human ashes</t>
  </si>
  <si>
    <t>Attar of Dené</t>
  </si>
  <si>
    <t>mod. Chuizhá -aromatic gum</t>
  </si>
  <si>
    <t>Masters no circle</t>
  </si>
  <si>
    <t>Lord of 25th circle</t>
  </si>
  <si>
    <t>Ritual of Qó-Tanküné</t>
  </si>
  <si>
    <t>Secret Names for dismissing Servitors of Lord Origób</t>
  </si>
  <si>
    <t>Lú-Ishatúr</t>
  </si>
  <si>
    <t>Dwellers of  Ní-Tikún</t>
  </si>
  <si>
    <t>Servants of Lord Narkonóá</t>
  </si>
  <si>
    <t>Nurgáshte</t>
  </si>
  <si>
    <t>Niritlál</t>
  </si>
  <si>
    <t>Nekkuthané, black pits of</t>
  </si>
  <si>
    <t>At Lú-Ishatúr, legend of Hrúgga</t>
  </si>
  <si>
    <t>Hrúgga the Mighty</t>
  </si>
  <si>
    <t>Banish servants of Lord Origób</t>
  </si>
  <si>
    <t xml:space="preserve">Diagramme of Rising up of the Dead </t>
  </si>
  <si>
    <t>Sign of Release from Fear</t>
  </si>
  <si>
    <t>Tlár</t>
  </si>
  <si>
    <t>Master of 5th circle</t>
  </si>
  <si>
    <t>From Book of Presences, 44+ stanzas</t>
  </si>
  <si>
    <t>Ssúdüné</t>
  </si>
  <si>
    <t>Servants of Demon Ssúdüné</t>
  </si>
  <si>
    <t>Winged Serpents of Conflagration</t>
  </si>
  <si>
    <t>aka. Litany of the Flooding Tide, 31+ cantos</t>
  </si>
  <si>
    <t>Diagramme of the Nine Blind Eyes</t>
  </si>
  <si>
    <t>Same as Manifold Matrix?, Summon</t>
  </si>
  <si>
    <t xml:space="preserve">Manifold Matrix of Arús-tikú'un </t>
  </si>
  <si>
    <t>temple of Sarkú, summon</t>
  </si>
  <si>
    <t>Pa'íya</t>
  </si>
  <si>
    <t>Hriháyal</t>
  </si>
  <si>
    <t>Rites of Chulétha</t>
  </si>
  <si>
    <t>Modern Defloration of Youths Dlamélish temple ritual, summons</t>
  </si>
  <si>
    <t>Ritual of Undergoing of Myriad Final Joys</t>
  </si>
  <si>
    <t xml:space="preserve"> Ceremony, Dlamélish temple ritual</t>
  </si>
  <si>
    <t>Dlamélish temple ritual, common</t>
  </si>
  <si>
    <t>Pattern of Female Organ</t>
  </si>
  <si>
    <t>Green chalcedony mixed with Attar of Dené</t>
  </si>
  <si>
    <t>Chalcedony</t>
  </si>
  <si>
    <t>Cryptocrystalline form of silica</t>
  </si>
  <si>
    <t>Same as modern twelve tangents?</t>
  </si>
  <si>
    <t>Fourth secret name of demon Durún</t>
  </si>
  <si>
    <t>Lelmiyáni</t>
  </si>
  <si>
    <t>Llyanmákchi</t>
  </si>
  <si>
    <t>Mistress of 3rd circle</t>
  </si>
  <si>
    <t>Tsúghiyur</t>
  </si>
  <si>
    <t>Headless servants of Demoness Llyanmákchi</t>
  </si>
  <si>
    <t>Ones who Writhe</t>
  </si>
  <si>
    <t>Servants of Demoness Llyanmákchi</t>
  </si>
  <si>
    <t>Same as seven starred diadem?, protect</t>
  </si>
  <si>
    <t>Seven starred Diadem of lord Grugánu</t>
  </si>
  <si>
    <t>Ritual of Summoning (Book of Presences)</t>
  </si>
  <si>
    <t>Ritual of Stridor unto the Encroaching Nullity</t>
  </si>
  <si>
    <t>Ksarul Temple ritual</t>
  </si>
  <si>
    <t>Litany of Ultimate Victory</t>
  </si>
  <si>
    <t>Binding, song</t>
  </si>
  <si>
    <t>Musical modes of Nettukirés (1-15)</t>
  </si>
  <si>
    <t>To be combined with musical/sung presentation of Recitations, Litanies or Hymns, variable +1-3</t>
  </si>
  <si>
    <t>Realm of Údh</t>
  </si>
  <si>
    <t>Name of Third Circle</t>
  </si>
  <si>
    <t>Afterlife "limbo" waypoint to other planes</t>
  </si>
  <si>
    <t>Triple Diagram of Colors</t>
  </si>
  <si>
    <t>Concentric White&amp; Red Circle and Black square</t>
  </si>
  <si>
    <t>Paean of Irshukétl the Shackler (several cantos)</t>
  </si>
  <si>
    <t>Nine sided Icon of On-tikú'un</t>
  </si>
  <si>
    <t>Summons. A six-pointed star set within a pentacle and crossed with four lines of different colours</t>
  </si>
  <si>
    <t>Defence</t>
  </si>
  <si>
    <t>Lord of No Circle</t>
  </si>
  <si>
    <t>Secret Name of Lord Ashónu</t>
  </si>
  <si>
    <t>Secret Name of Demon Akhoné</t>
  </si>
  <si>
    <t>Secret Name of Demon Erbulé</t>
  </si>
  <si>
    <t>Secret Name of Demon Hés</t>
  </si>
  <si>
    <t>Secret Name of Demon Kirikyágga</t>
  </si>
  <si>
    <t>Secret Name of Demon Mennuké</t>
  </si>
  <si>
    <t>Secret Name of Demon Nimuné</t>
  </si>
  <si>
    <t>Secret Name of Demon Niritlál</t>
  </si>
  <si>
    <t>Secret Name of Demon Njénü</t>
  </si>
  <si>
    <t>Secret Name of Demon Zanátl</t>
  </si>
  <si>
    <t>Secret Name of Demoness Chéssa</t>
  </si>
  <si>
    <t>Secret Name of Demoness Lelmiyáni</t>
  </si>
  <si>
    <t>Secret Name of Demoness Marággu</t>
  </si>
  <si>
    <t>Secret Name of Demoness Ss'udüné</t>
  </si>
  <si>
    <t>Marággu</t>
  </si>
  <si>
    <t>Demoness of no circle</t>
  </si>
  <si>
    <t>Given on Paean Irshukétl the Shackler</t>
  </si>
  <si>
    <t>from The Book of Tenebrous Places</t>
  </si>
  <si>
    <t>Ritual of Qó-Tnakuné</t>
  </si>
  <si>
    <t>Ti-Usáro, wizardess of</t>
  </si>
  <si>
    <t>Ti-Usáro</t>
  </si>
  <si>
    <t>Possible modern Sraón in Livyánu</t>
  </si>
  <si>
    <t>Used in sacrification</t>
  </si>
  <si>
    <t>Haichútl of Flame</t>
  </si>
  <si>
    <t>Kholúr</t>
  </si>
  <si>
    <t>Servants of Flame, perhaps same as Chóhlú'arth</t>
  </si>
  <si>
    <t>Chóhlú'arth</t>
  </si>
  <si>
    <t>Dragon-headed warriors in Book of Burnings</t>
  </si>
  <si>
    <t>Missúm</t>
  </si>
  <si>
    <t>Master of 46th circle</t>
  </si>
  <si>
    <t>Requiem for All Being</t>
  </si>
  <si>
    <t>temple of Sarkú ritual, 14+ stanzas</t>
  </si>
  <si>
    <t xml:space="preserve">Süghyaréth </t>
  </si>
  <si>
    <t>Tarry ooze, substance of ashes of Tiu -tree, bitumen, sulphur and natron</t>
  </si>
  <si>
    <t>Wards of Ti-Kshéhl</t>
  </si>
  <si>
    <t xml:space="preserve">Protection, prevents entry </t>
  </si>
  <si>
    <t>Akhoné</t>
  </si>
  <si>
    <t>Lord of 36th circle</t>
  </si>
  <si>
    <t>Pattern of Hrúsa</t>
  </si>
  <si>
    <t>Protection of integrity, an eight-pointed star inside a square</t>
  </si>
  <si>
    <t>Pattern of Hrúsa (protect), copy in temple of Sárku in Béy Sü</t>
  </si>
  <si>
    <t>Protective Pandects of Ni-Tirishké</t>
  </si>
  <si>
    <t>Possibly modern Llü'ür in Tsoléi</t>
  </si>
  <si>
    <t>Inimitable Tesselation of Trú-Kitáino</t>
  </si>
  <si>
    <t>Geometric infinitely spread non-repeating shape, powerful, now lost</t>
  </si>
  <si>
    <t>Incense of the Giyú-flower</t>
  </si>
  <si>
    <t>107+ canticles</t>
  </si>
  <si>
    <t>Name of the Black Angel of the Doomed Prince</t>
  </si>
  <si>
    <t>Ruler of 38th circle</t>
  </si>
  <si>
    <t>Psalmody of É-Shánmeth</t>
  </si>
  <si>
    <t>Summon, disgusting but yet terribly potent. From Tome of Unoccupied Darkness</t>
  </si>
  <si>
    <t>Six secret names of the Beast</t>
  </si>
  <si>
    <t xml:space="preserve">Litany of Priest Naratlün </t>
  </si>
  <si>
    <t>Summon lord Srükárum/demon Quyóve</t>
  </si>
  <si>
    <t>Naratlün</t>
  </si>
  <si>
    <t>pen, for magical texts</t>
  </si>
  <si>
    <t>Blackest ink of unknown substance</t>
  </si>
  <si>
    <t>Hurumón-ink</t>
  </si>
  <si>
    <t>Nrü-reed pen</t>
  </si>
  <si>
    <t>Ngásh -tree, fruit of</t>
  </si>
  <si>
    <t xml:space="preserve">Behésha wood </t>
  </si>
  <si>
    <t>mod. Vèézhib</t>
  </si>
  <si>
    <t>Pallid Efflum of Bú-Tlátme</t>
  </si>
  <si>
    <t>Wands of Puesmánü</t>
  </si>
  <si>
    <t xml:space="preserve">Vrés incense </t>
  </si>
  <si>
    <t>Worms of death</t>
  </si>
  <si>
    <t>Hléè Tlúris</t>
  </si>
  <si>
    <t>Possibly Thénu Thendráya Peak in modern Tsolyánu</t>
  </si>
  <si>
    <t>Sign of the Closing ofthe Nexus Paths</t>
  </si>
  <si>
    <t>20 (twenty of)</t>
  </si>
  <si>
    <t>Moon Káshi</t>
  </si>
  <si>
    <t>Dwelling of Lord Tkél</t>
  </si>
  <si>
    <t>Master of 51st circle</t>
  </si>
  <si>
    <t>Anúo Müáz*</t>
  </si>
  <si>
    <t>Image of the Eye of the Flame</t>
  </si>
  <si>
    <t>Invocation to the Barrier Gods</t>
  </si>
  <si>
    <t>Litany and Six Acts of Fealty for Opening of the Pylons</t>
  </si>
  <si>
    <t>Tales of Girigámish the Sage, One Seated Upon the Shore of ..(Kurritlakál)</t>
  </si>
  <si>
    <t xml:space="preserve">Litany of Rising the Wall </t>
  </si>
  <si>
    <t>Summon lord Ge'én</t>
  </si>
  <si>
    <t>Not known</t>
  </si>
  <si>
    <t>Preparing Gates and Pylons</t>
  </si>
  <si>
    <t xml:space="preserve">Secret Names of Lord Origób </t>
  </si>
  <si>
    <t>Same as Hymn of Night of the Soul</t>
  </si>
  <si>
    <t>Recitation of Overshadowing One (Lyáni)</t>
  </si>
  <si>
    <t>Lord Kurritlakal</t>
  </si>
  <si>
    <t>Undying Wizard</t>
  </si>
  <si>
    <t>Wizardess</t>
  </si>
  <si>
    <t>Sorcerer</t>
  </si>
  <si>
    <t>Weapon against Demons etc. Making is described in Realms Beyond the Triple Knot</t>
  </si>
  <si>
    <t>Books and Written Works</t>
  </si>
  <si>
    <t>Triangle of Being repelled Forever</t>
  </si>
  <si>
    <t>Arriving</t>
  </si>
  <si>
    <t>Barring</t>
  </si>
  <si>
    <t>Commingling</t>
  </si>
  <si>
    <t>Compression</t>
  </si>
  <si>
    <t>Consuming</t>
  </si>
  <si>
    <t>Contusing</t>
  </si>
  <si>
    <t>Decardilisation</t>
  </si>
  <si>
    <t>Decorporealisation</t>
  </si>
  <si>
    <t>Denuding</t>
  </si>
  <si>
    <t>Depriving</t>
  </si>
  <si>
    <t>Descrying</t>
  </si>
  <si>
    <t>Disencarceration</t>
  </si>
  <si>
    <t>Dispelling</t>
  </si>
  <si>
    <t>Divestment</t>
  </si>
  <si>
    <t>Drollery</t>
  </si>
  <si>
    <t>Effusing</t>
  </si>
  <si>
    <t>Enrapturement</t>
  </si>
  <si>
    <t>Entombing</t>
  </si>
  <si>
    <t>Expunging</t>
  </si>
  <si>
    <t>Extraction</t>
  </si>
  <si>
    <t>Favouring</t>
  </si>
  <si>
    <t>Gathering</t>
  </si>
  <si>
    <t>Gifting</t>
  </si>
  <si>
    <t>Guarding</t>
  </si>
  <si>
    <t>Imparting</t>
  </si>
  <si>
    <t>Inculcation</t>
  </si>
  <si>
    <t>Ingurgitation</t>
  </si>
  <si>
    <t>Liquefacation</t>
  </si>
  <si>
    <t>Numbing</t>
  </si>
  <si>
    <t>Overthrowing</t>
  </si>
  <si>
    <t>Punition</t>
  </si>
  <si>
    <t>Purging</t>
  </si>
  <si>
    <t>Pursuing</t>
  </si>
  <si>
    <t>Putrefacation</t>
  </si>
  <si>
    <t>Raising</t>
  </si>
  <si>
    <t>Rendering</t>
  </si>
  <si>
    <t>Restoration</t>
  </si>
  <si>
    <t>Risibility</t>
  </si>
  <si>
    <t>Sealing</t>
  </si>
  <si>
    <t>Slaying</t>
  </si>
  <si>
    <t>Sundering</t>
  </si>
  <si>
    <t>Trampling</t>
  </si>
  <si>
    <t>Transportation</t>
  </si>
  <si>
    <t>Visitation</t>
  </si>
  <si>
    <t>Vitilisation</t>
  </si>
  <si>
    <t>Warring</t>
  </si>
  <si>
    <t>the severing of some organ--usually castration</t>
  </si>
  <si>
    <t>causes a victim to become so divorced from reality as to eschew meat and drink and become catatonic</t>
  </si>
  <si>
    <t>sucking the essence from a victim leaving him soulless</t>
  </si>
  <si>
    <t>the cleansing of a victim of all soft parts and the sprinkling of these all about</t>
  </si>
  <si>
    <t>the removal of objects unnoticed from a guarded place</t>
  </si>
  <si>
    <t>the secret of flying</t>
  </si>
  <si>
    <t>sudden appearance with no prior warning</t>
  </si>
  <si>
    <t>the construction of mechanisms of a sorcerous nature</t>
  </si>
  <si>
    <t>finding a road to a hidden place or object</t>
  </si>
  <si>
    <t>dodging or turning aside an assault</t>
  </si>
  <si>
    <t>obstructing an exit or entrance so that nothing physical or immaterial may pass</t>
  </si>
  <si>
    <t>making an area so dim as to preclude vision</t>
  </si>
  <si>
    <t>the reduction of an object to a calx through burning</t>
  </si>
  <si>
    <t>causing a victim to melt or waste away</t>
  </si>
  <si>
    <t>joining the substance of one entity into that of another so that they share one body</t>
  </si>
  <si>
    <t>utilising the teeth to pulverize a victim into minute particles</t>
  </si>
  <si>
    <t>the squeezing of a victim until all of his organs become a single compact mass</t>
  </si>
  <si>
    <t>causing a victim of pure spirit to engage in lecherous acts against his will</t>
  </si>
  <si>
    <t>guiding a person through labyrinths and even through the planes of the many worlds</t>
  </si>
  <si>
    <t>swallowing up whatever is offered to him and ingesting the souls of the victims</t>
  </si>
  <si>
    <t>bruising or pounding victim until all of his substances are mingled into one</t>
  </si>
  <si>
    <t>removing the heart from a victim and leaving no external sign</t>
  </si>
  <si>
    <t>altering matter to a cloud of gaseous particles</t>
  </si>
  <si>
    <t>causing something to be filthy, creating ugliness, tainting water, spoiling food, and making cities untenable</t>
  </si>
  <si>
    <t>the causing of great explosions</t>
  </si>
  <si>
    <t>causing a victim to believe untruths</t>
  </si>
  <si>
    <t>rendering an area barren of all vegetation and animal life</t>
  </si>
  <si>
    <t>removing any object from someone's possession though not necessarily giving it to the evocator</t>
  </si>
  <si>
    <t>causing a victim to become the object of extreme ridicule for a time</t>
  </si>
  <si>
    <t>perceiving some person or event upon this or another plane</t>
  </si>
  <si>
    <t>removing all moisture from any object or person so that naught remains but a crumpled shell</t>
  </si>
  <si>
    <t>shrinking down to miniature</t>
  </si>
  <si>
    <t>finding lost objects or persons</t>
  </si>
  <si>
    <t>freeing a person from captivity</t>
  </si>
  <si>
    <t>removing spells from persons or objects</t>
  </si>
  <si>
    <t>the weakening of a male through a surfeit of sexuality</t>
  </si>
  <si>
    <t>segmenting a victim into numerous parts and scattering those throughout the many worlds</t>
  </si>
  <si>
    <t>ridding the evocator or his client of a hostile spell</t>
  </si>
  <si>
    <t>the stripping away of any matter or shell of magic from around some person or object</t>
  </si>
  <si>
    <t>playing ribald and ofttimes violent jokes upon a victim</t>
  </si>
  <si>
    <t>the creation of seething heat and incandescence</t>
  </si>
  <si>
    <t>performing acts of great gluttony</t>
  </si>
  <si>
    <t>the drawing out of bodily fluids</t>
  </si>
  <si>
    <t>the giving off of noxious gases some of which are perilous to the envoker</t>
  </si>
  <si>
    <t>discovering the whereabouts of some person or object concealed upon this or any plane</t>
  </si>
  <si>
    <t>appearing in the shape of a specific person for a period of time</t>
  </si>
  <si>
    <t>submerging a vessel or a victim beneath fluids</t>
  </si>
  <si>
    <t>causing a victim to become so furious that no decisions can be taken and a seizure of the brain may ensue</t>
  </si>
  <si>
    <t>causing a victim to so fall in love that he/she loses his/her wits</t>
  </si>
  <si>
    <t>making a victim fall in love with the demon herself</t>
  </si>
  <si>
    <t>taking a victim to an airless coffin within the bowels of the earth and allowing him to suffocate</t>
  </si>
  <si>
    <t>injecting indetectable poisons into a victim</t>
  </si>
  <si>
    <t>the giving of dreams both pleasant and unpleasant</t>
  </si>
  <si>
    <t>annihilating an area and leaving no trace of any habitation</t>
  </si>
  <si>
    <t>elicitation of information through duress</t>
  </si>
  <si>
    <t>the erection of edifices for the evocator according to the latter’s wishes</t>
  </si>
  <si>
    <t>causing a designated person to be fortunate in some dealing</t>
  </si>
  <si>
    <t>causing high fever with resultant sores and weakness</t>
  </si>
  <si>
    <t>collecting items or persons in one place at the direction of the evocator</t>
  </si>
  <si>
    <t>causing a person to become old before his time</t>
  </si>
  <si>
    <t>providing the evocator with great wealth in gems or coins</t>
  </si>
  <si>
    <t>protecting a being from attack</t>
  </si>
  <si>
    <t>the teaching of an art</t>
  </si>
  <si>
    <t>the creation of permanent hostility between two victims</t>
  </si>
  <si>
    <t>making fired to rage amongst foes or within cities</t>
  </si>
  <si>
    <t>causing one person to fall in love with another</t>
  </si>
  <si>
    <t>the imparting of secret wisdom related to the many worlds and the denizens and doings thereof</t>
  </si>
  <si>
    <t>enter into devices and spoiling their workings</t>
  </si>
  <si>
    <t>causing a fire to burn anywhere even in water</t>
  </si>
  <si>
    <t>swallowing a victim whole</t>
  </si>
  <si>
    <t>causing a space or a victim to be surrounded by impenetrable walls</t>
  </si>
  <si>
    <t>the creation of courage and tenacity in the heart of weakling</t>
  </si>
  <si>
    <t>changing a victim into a disgusting liquid</t>
  </si>
  <si>
    <t>the mastication of a victim so that no organ remains whole</t>
  </si>
  <si>
    <t>the calling forth of hosts</t>
  </si>
  <si>
    <t>the creation of puzzles, snares and other traps in which a victim may lose his life if he fails to solve them</t>
  </si>
  <si>
    <t>causing a part of a victim to die and rot while the rest remains alive</t>
  </si>
  <si>
    <t>stupefying a victim so that he can remember nothing, making no decisions and unable to resist whatever the evocator proposes</t>
  </si>
  <si>
    <t>beclouding a region so as to cause a fearsome gloom</t>
  </si>
  <si>
    <t>the stopping up of all of the victim's orifices so that no waste products may emerge and he strangles</t>
  </si>
  <si>
    <t>turning a region completely upside down so that the molten crust beneath becomes the upper crust</t>
  </si>
  <si>
    <t>the knowledge of all that transpires</t>
  </si>
  <si>
    <t>causing a victim to perceive matters incorrectly</t>
  </si>
  <si>
    <t>creating plagues and contagions</t>
  </si>
  <si>
    <t>the creation of illusions and hypnotic visions</t>
  </si>
  <si>
    <t>causing time to stretch out to a great length for a person</t>
  </si>
  <si>
    <t>tormenting a victim</t>
  </si>
  <si>
    <t>causing time to flow backwards</t>
  </si>
  <si>
    <t>reducing a victim to a dry and desiccated shell removing all of the body fluids and fat</t>
  </si>
  <si>
    <t>the creation of a shield of defense around the evocator which will repel all attacks save those made by more potent magicks</t>
  </si>
  <si>
    <t>healing both illnesses and wounds--but not poisons--so that no one may ever conjecture that aught has been amiss</t>
  </si>
  <si>
    <t>causing such vibration in the atmosphere that persons, edifices, and objects are shaken to pieces</t>
  </si>
  <si>
    <t>the ability to make any person laugh and keep on laughing until he dies of exhaustion</t>
  </si>
  <si>
    <t>filling a victim with liquid so that he bursts</t>
  </si>
  <si>
    <t>so closing an aperture that no person and no thing may open it again until the proper rites are performed</t>
  </si>
  <si>
    <t>the causing of earthquakes</t>
  </si>
  <si>
    <t>killing a victim</t>
  </si>
  <si>
    <t>causing a victim to sleep for a time</t>
  </si>
  <si>
    <t>rule over the undead and other creatures of the tomb</t>
  </si>
  <si>
    <t>causing shrill and raucous noises that will deafen a victim and cause him to become witless</t>
  </si>
  <si>
    <t>tearing victims into very little bits</t>
  </si>
  <si>
    <t>the creation of winds and storms</t>
  </si>
  <si>
    <t>making such a clamour as to frighten large numbers of persons or beasts</t>
  </si>
  <si>
    <t>the crushing and destruction of a region by his very passage</t>
  </si>
  <si>
    <t>changing a being into some other shape</t>
  </si>
  <si>
    <t>carrying a person or object from one plane of being to another</t>
  </si>
  <si>
    <t>the changing of one substance into another</t>
  </si>
  <si>
    <t>taking a person from location to another even across planes</t>
  </si>
  <si>
    <t>the beating of a victim into insensibility and death</t>
  </si>
  <si>
    <t>appearing before some victim and terrifying him to death</t>
  </si>
  <si>
    <t>returning the dead to life</t>
  </si>
  <si>
    <t>causing inanimate objects to come to life and commit various acts</t>
  </si>
  <si>
    <t>protecting the evocator or others against other demons</t>
  </si>
  <si>
    <t>ability to lead into battle</t>
  </si>
  <si>
    <t>causing plants to become as animals with the ability to move, eat, etc.</t>
  </si>
  <si>
    <t xml:space="preserve">Abcission </t>
  </si>
  <si>
    <t>Aberration</t>
  </si>
  <si>
    <t xml:space="preserve">Absorption </t>
  </si>
  <si>
    <t>Abstersion</t>
  </si>
  <si>
    <t>Abstraction</t>
  </si>
  <si>
    <t>Aeriality</t>
  </si>
  <si>
    <t>Artifice</t>
  </si>
  <si>
    <t xml:space="preserve">Avoidance </t>
  </si>
  <si>
    <t xml:space="preserve">Beclouding </t>
  </si>
  <si>
    <t>Calcination</t>
  </si>
  <si>
    <t>Colliquation</t>
  </si>
  <si>
    <t xml:space="preserve">Comminution </t>
  </si>
  <si>
    <t>Concupiscence</t>
  </si>
  <si>
    <t>Conducting</t>
  </si>
  <si>
    <t>Defilement</t>
  </si>
  <si>
    <t>Deflagration</t>
  </si>
  <si>
    <t>Delusiveness</t>
  </si>
  <si>
    <t xml:space="preserve">Derision </t>
  </si>
  <si>
    <t xml:space="preserve">Desiccation </t>
  </si>
  <si>
    <t>Dimunition</t>
  </si>
  <si>
    <t>Disclosure</t>
  </si>
  <si>
    <t>Disenchantment</t>
  </si>
  <si>
    <t xml:space="preserve">Disinvigoration </t>
  </si>
  <si>
    <t xml:space="preserve">Disjection </t>
  </si>
  <si>
    <t xml:space="preserve">Ebullience </t>
  </si>
  <si>
    <t>Edacity</t>
  </si>
  <si>
    <t>Eduction</t>
  </si>
  <si>
    <t xml:space="preserve">Elicitation </t>
  </si>
  <si>
    <t xml:space="preserve">Engulfment </t>
  </si>
  <si>
    <t>Enragement</t>
  </si>
  <si>
    <t xml:space="preserve">Enrapturement </t>
  </si>
  <si>
    <t>Envenomisation</t>
  </si>
  <si>
    <t xml:space="preserve">Envisioning </t>
  </si>
  <si>
    <t xml:space="preserve">Fabrication </t>
  </si>
  <si>
    <t xml:space="preserve">Febrifacience </t>
  </si>
  <si>
    <t>Gerontification</t>
  </si>
  <si>
    <t>Implacibility</t>
  </si>
  <si>
    <t>Incendiarism</t>
  </si>
  <si>
    <t>Inclination</t>
  </si>
  <si>
    <t xml:space="preserve">Incursion </t>
  </si>
  <si>
    <t>Inflammation</t>
  </si>
  <si>
    <t>Intermuring</t>
  </si>
  <si>
    <t>Intrepidity</t>
  </si>
  <si>
    <t xml:space="preserve">Manducation </t>
  </si>
  <si>
    <t>Marshalling</t>
  </si>
  <si>
    <t>Metagrobolisation</t>
  </si>
  <si>
    <t>Necrosis</t>
  </si>
  <si>
    <t>Obnubilation</t>
  </si>
  <si>
    <t>Obturation</t>
  </si>
  <si>
    <t>Pansophism</t>
  </si>
  <si>
    <t>Parablepsis</t>
  </si>
  <si>
    <t>Pestilence</t>
  </si>
  <si>
    <t>Refluence</t>
  </si>
  <si>
    <t>Repulsion</t>
  </si>
  <si>
    <t>Reverberation</t>
  </si>
  <si>
    <t>Saturation</t>
  </si>
  <si>
    <t>Seismism</t>
  </si>
  <si>
    <t>Soporiferousness</t>
  </si>
  <si>
    <t>Sovereignty</t>
  </si>
  <si>
    <t>Stridency</t>
  </si>
  <si>
    <t>Tempetuousness</t>
  </si>
  <si>
    <t xml:space="preserve">Thundering </t>
  </si>
  <si>
    <t xml:space="preserve">Transformation </t>
  </si>
  <si>
    <t xml:space="preserve">Translating </t>
  </si>
  <si>
    <t xml:space="preserve">Transmutation </t>
  </si>
  <si>
    <t>Vapulation</t>
  </si>
  <si>
    <t xml:space="preserve">Vitalisation </t>
  </si>
  <si>
    <t>Zooification</t>
  </si>
  <si>
    <t>sweeping a region clean of all life and even geographicalirregularities</t>
  </si>
  <si>
    <t>following after a being relentlessly until apprehension is achieved</t>
  </si>
  <si>
    <t>causing a victim’s limbs to rot without possibility ofremedy</t>
  </si>
  <si>
    <t>calling forth the undead and making them serve for a time</t>
  </si>
  <si>
    <t>Subadím the Sorcerer</t>
  </si>
  <si>
    <t>Lost city of First Imperium</t>
  </si>
  <si>
    <t>City across the southern seas, destroyed by Beast with No Tail</t>
  </si>
  <si>
    <t>Probably a place in northern Livyánu</t>
  </si>
  <si>
    <t>Poet of Engsvanyali legend</t>
  </si>
  <si>
    <t>Künúr</t>
  </si>
  <si>
    <t>Incense of Behlmé-plant</t>
  </si>
  <si>
    <t>Modern Vátlaz-plant (75K/tn)</t>
  </si>
  <si>
    <t>Tetkumé</t>
  </si>
  <si>
    <t>few existing</t>
  </si>
  <si>
    <t>A Priest There Was</t>
  </si>
  <si>
    <t>A Prisoner of the Hated and Despised Foes of Man</t>
  </si>
  <si>
    <t>Á Tòh</t>
  </si>
  <si>
    <t>A'ásh</t>
  </si>
  <si>
    <t>Á'lsh</t>
  </si>
  <si>
    <t>Abode of Imperial Blue</t>
  </si>
  <si>
    <t>Abode of Nektu'únish</t>
  </si>
  <si>
    <t>Academy of Inimitable Marksmanship</t>
  </si>
  <si>
    <t>Academy of Seeking Victory</t>
  </si>
  <si>
    <t>Achernar</t>
  </si>
  <si>
    <t>Administrative Lord Adept</t>
  </si>
  <si>
    <t>Administrative Preceptor</t>
  </si>
  <si>
    <t>Advisory Curia</t>
  </si>
  <si>
    <t>Ahúh beast</t>
  </si>
  <si>
    <t>Ai'ís</t>
  </si>
  <si>
    <t>Aid of Lovers</t>
  </si>
  <si>
    <t>Ailú Viridá'a</t>
  </si>
  <si>
    <t>Airá grass</t>
  </si>
  <si>
    <t>Aircar</t>
  </si>
  <si>
    <t>5,6,58</t>
  </si>
  <si>
    <t>Ajatl wood</t>
  </si>
  <si>
    <t>Ajján</t>
  </si>
  <si>
    <t>Akhó</t>
  </si>
  <si>
    <t>Akhún hiMeshuné</t>
  </si>
  <si>
    <t>Aknállu hiTikéshmu</t>
  </si>
  <si>
    <t>Akurghá</t>
  </si>
  <si>
    <t>20,72,75</t>
  </si>
  <si>
    <t>Alásh snake</t>
  </si>
  <si>
    <t>Áld</t>
  </si>
  <si>
    <t>15,16,18,19,71,74,78,79,117,119,136</t>
  </si>
  <si>
    <t>Algenubi</t>
  </si>
  <si>
    <t>Algol</t>
  </si>
  <si>
    <t>Alhena</t>
  </si>
  <si>
    <t>All-Consuming One</t>
  </si>
  <si>
    <t>Allába</t>
  </si>
  <si>
    <t>Allábe Nyé</t>
  </si>
  <si>
    <t>Almílò</t>
  </si>
  <si>
    <t>Alól</t>
  </si>
  <si>
    <t>An Examination of the Artifacts of Great and Might</t>
  </si>
  <si>
    <t>Ancient Lord of Secrets</t>
  </si>
  <si>
    <t>Ancient One of Pleasures</t>
  </si>
  <si>
    <t>Antares</t>
  </si>
  <si>
    <t>Aòi Elá</t>
  </si>
  <si>
    <t>Aóm Family</t>
  </si>
  <si>
    <t>59,60,128,129,133</t>
  </si>
  <si>
    <t>Aomuz</t>
  </si>
  <si>
    <t>Apartments of the Feet of the Goddess</t>
  </si>
  <si>
    <t>Aqésha</t>
  </si>
  <si>
    <t>Archives</t>
  </si>
  <si>
    <t>Arcturus</t>
  </si>
  <si>
    <t>4, 77</t>
  </si>
  <si>
    <t>Arévi Hú</t>
  </si>
  <si>
    <t>Aridzó</t>
  </si>
  <si>
    <t>54,88,126</t>
  </si>
  <si>
    <t>Armageddon of the Gods</t>
  </si>
  <si>
    <t>Arruché</t>
  </si>
  <si>
    <t>115-117</t>
  </si>
  <si>
    <t>Aruchúè</t>
  </si>
  <si>
    <t>Arúmaz Dlévu</t>
  </si>
  <si>
    <t>Arzhúm</t>
  </si>
  <si>
    <t>Ashekka</t>
  </si>
  <si>
    <t>Ashqó hiVrayússa</t>
  </si>
  <si>
    <t>Ásqar Gyardánaz</t>
  </si>
  <si>
    <t>Assembly of High Lords</t>
  </si>
  <si>
    <t>Assembly of Spears</t>
  </si>
  <si>
    <t>Átkolel Heights</t>
  </si>
  <si>
    <t>18, 19</t>
  </si>
  <si>
    <t>Atomic Armageddon</t>
  </si>
  <si>
    <t>3,21,59</t>
  </si>
  <si>
    <t>Attendant in Purple</t>
  </si>
  <si>
    <t>Aunú pollen</t>
  </si>
  <si>
    <t>Ava fiber</t>
  </si>
  <si>
    <t>2,9,49,50,52,54,56,97,125,127</t>
  </si>
  <si>
    <t>14,15,18,45-47,53,54,97</t>
  </si>
  <si>
    <t>11,13,16,18,41,49,50,53,94,120,121</t>
  </si>
  <si>
    <t>Avenue of Ever-Living Victory</t>
  </si>
  <si>
    <t>Ayó</t>
  </si>
  <si>
    <t>Ball of Immediate Eventuation</t>
  </si>
  <si>
    <t>Balür tree</t>
  </si>
  <si>
    <t>Bámisu</t>
  </si>
  <si>
    <t>Bássa</t>
  </si>
  <si>
    <t>7,39,77</t>
  </si>
  <si>
    <t>7,43,97,98</t>
  </si>
  <si>
    <t>14,34,107</t>
  </si>
  <si>
    <t>Bazhán hiSayúncha</t>
  </si>
  <si>
    <t>19,136,137</t>
  </si>
  <si>
    <t>Bazháq</t>
  </si>
  <si>
    <t>Bearer of the Raiment fo the Blue Room</t>
  </si>
  <si>
    <t>Bednállja and Béy Sü</t>
  </si>
  <si>
    <t>Bednálljan Empire</t>
  </si>
  <si>
    <t>9,50,52,54,55,126,127</t>
  </si>
  <si>
    <t>45-47,53,54,70,94</t>
  </si>
  <si>
    <t>16,49,50,53,55</t>
  </si>
  <si>
    <t>Beloved of All Eight Sexes</t>
  </si>
  <si>
    <t>Benésh</t>
  </si>
  <si>
    <t>Beneshchán lineage of Mechanéno</t>
  </si>
  <si>
    <t>Benré Sà</t>
  </si>
  <si>
    <t>26, 39</t>
  </si>
  <si>
    <t>Berenánga Plain</t>
  </si>
  <si>
    <t>Betelgeuze</t>
  </si>
  <si>
    <t>3,7-12,16,18,32,33,36,44-48,53,70,73,74,81,101,117,118,121,122,124-127</t>
  </si>
  <si>
    <t>Béy Trántis Peak</t>
  </si>
  <si>
    <t>Biyúrh</t>
  </si>
  <si>
    <t>Black Angel of the Putrescent Hand</t>
  </si>
  <si>
    <t>Black Old One</t>
  </si>
  <si>
    <t>Black Qárqa</t>
  </si>
  <si>
    <t>Black Robes of the Doomed Prince</t>
  </si>
  <si>
    <t>Black Ssú</t>
  </si>
  <si>
    <t>7,25,32,39,77,80,82,89,103,110,111,123</t>
  </si>
  <si>
    <t>Black Sword of Doom</t>
  </si>
  <si>
    <t>Black Toad of the Empire</t>
  </si>
  <si>
    <t>Blasphemous Accelerators</t>
  </si>
  <si>
    <t>Blazing Ivy</t>
  </si>
  <si>
    <t>Bloodsong</t>
  </si>
  <si>
    <t>Blue Room</t>
  </si>
  <si>
    <t>Bó coral</t>
  </si>
  <si>
    <t>13,55,57</t>
  </si>
  <si>
    <t>Book of Mighty Imperial Deeds of the Great and Glo</t>
  </si>
  <si>
    <t>Book of Priestkings</t>
  </si>
  <si>
    <t>Breadbasket of the Empire</t>
  </si>
  <si>
    <t>Brotherhood of Supernal Wisdom</t>
  </si>
  <si>
    <t>Brotherhood of the Victory of the Worm</t>
  </si>
  <si>
    <t>Burrú Isle</t>
  </si>
  <si>
    <t>Busétra of Khúm</t>
  </si>
  <si>
    <t>Butrús</t>
  </si>
  <si>
    <t>18,31,34,45,47,106,127</t>
  </si>
  <si>
    <t>Calendar</t>
  </si>
  <si>
    <t>Carnelian Conservatory</t>
  </si>
  <si>
    <t>Caster of Enchantments &amp; Controls</t>
  </si>
  <si>
    <t>Cat</t>
  </si>
  <si>
    <t>Ch'óchi</t>
  </si>
  <si>
    <t>5-7,11,35,36,55,57,74,101,105,121,122,131</t>
  </si>
  <si>
    <t>Chadára</t>
  </si>
  <si>
    <t>Chaegosh</t>
  </si>
  <si>
    <t>Chaigári</t>
  </si>
  <si>
    <t>7,13,19,59,82,105</t>
  </si>
  <si>
    <t>Chaimíra hiSsaánmirin</t>
  </si>
  <si>
    <t>16,73,119</t>
  </si>
  <si>
    <t>Chambers of Arrúthu of Fénul</t>
  </si>
  <si>
    <t>Chambers of the Volley of Death</t>
  </si>
  <si>
    <t>Chame'él</t>
  </si>
  <si>
    <t>9,19,35,53,66, 108</t>
  </si>
  <si>
    <t>Chancery</t>
  </si>
  <si>
    <t>12,79,103,119</t>
  </si>
  <si>
    <t>Change Deities</t>
  </si>
  <si>
    <t>6,7,9,49,50</t>
  </si>
  <si>
    <t>14,16 50</t>
  </si>
  <si>
    <t>7,8,10,16,46,47,49,51,84</t>
  </si>
  <si>
    <t>9,10,47,49,50</t>
  </si>
  <si>
    <t>Changeless Radiance</t>
  </si>
  <si>
    <t>Chároneb of Heméktu</t>
  </si>
  <si>
    <t>Chároneb of Hráis</t>
  </si>
  <si>
    <t>Chároneb of Karkársh</t>
  </si>
  <si>
    <t>Chároneb of Laigás</t>
  </si>
  <si>
    <t>Chatrughá hiMraktiné</t>
  </si>
  <si>
    <t>Chayákku</t>
  </si>
  <si>
    <t>Chayéngar Range</t>
  </si>
  <si>
    <t>Che Fish</t>
  </si>
  <si>
    <t>Chegárra</t>
  </si>
  <si>
    <t>52,54,125-127</t>
  </si>
  <si>
    <t>45-47,94</t>
  </si>
  <si>
    <t>18,47,52,56,85,117</t>
  </si>
  <si>
    <t>Chém wood</t>
  </si>
  <si>
    <t>Chéne Hó</t>
  </si>
  <si>
    <t>18,19,34,39,44,53,67,81,126,127</t>
  </si>
  <si>
    <t>Chet'ú shell</t>
  </si>
  <si>
    <t>Chgéshsha</t>
  </si>
  <si>
    <t>Chi Tonáà</t>
  </si>
  <si>
    <t>Chichúvu</t>
  </si>
  <si>
    <t>Chief Elder</t>
  </si>
  <si>
    <t>Chief of Dwellings</t>
  </si>
  <si>
    <t>Chief Wife</t>
  </si>
  <si>
    <t>Chigjé tree</t>
  </si>
  <si>
    <t>Chirené of N'lüss</t>
  </si>
  <si>
    <t>8,52,125-127</t>
  </si>
  <si>
    <t>45-47,49,54,70,87,94</t>
  </si>
  <si>
    <t>18,28,36,41,49,50,52,56,85,117</t>
  </si>
  <si>
    <t>Chlén beast</t>
  </si>
  <si>
    <t>6,19,28,64,68</t>
  </si>
  <si>
    <t>Chlén-hide</t>
  </si>
  <si>
    <t>6,28,50-52,65,70,78,92,101,103-107,109,111,118</t>
  </si>
  <si>
    <t>Chló fruit</t>
  </si>
  <si>
    <t>Chórodu hiSsáinggela</t>
  </si>
  <si>
    <t>Chosen of the Gods</t>
  </si>
  <si>
    <t>Chosen of the Soul</t>
  </si>
  <si>
    <t>Chr melon</t>
  </si>
  <si>
    <t>28,31 89</t>
  </si>
  <si>
    <t>Chr melon cake</t>
  </si>
  <si>
    <t>Chrajúna Usurper of the North</t>
  </si>
  <si>
    <t>Chrí flies</t>
  </si>
  <si>
    <t>53,66,71,74,75,111,113,115</t>
  </si>
  <si>
    <t>Chudrák</t>
  </si>
  <si>
    <t>Chumétl</t>
  </si>
  <si>
    <t>27,40,93,99,118</t>
  </si>
  <si>
    <t>Chürstálli</t>
  </si>
  <si>
    <t>5,27,38,74</t>
  </si>
  <si>
    <t>Chüru Peak</t>
  </si>
  <si>
    <t>27, 38</t>
  </si>
  <si>
    <t>Circle Dance</t>
  </si>
  <si>
    <t>Circles (of Government service)</t>
  </si>
  <si>
    <t>73-75</t>
  </si>
  <si>
    <t>Circles of the Priesthood</t>
  </si>
  <si>
    <t>Citadel of Ebon Light</t>
  </si>
  <si>
    <t>Cities of the Lords of the Great Triangle</t>
  </si>
  <si>
    <t>City of Sárku</t>
  </si>
  <si>
    <t>34,36,53,57,70,81,101,107,125,127</t>
  </si>
  <si>
    <t>City of the Chiming Skulls</t>
  </si>
  <si>
    <t>City of the Dead</t>
  </si>
  <si>
    <t>8,13,33,36,38,49,70,71,95</t>
  </si>
  <si>
    <t>City of the Edge of Nothingness</t>
  </si>
  <si>
    <t>City of the One Other</t>
  </si>
  <si>
    <t>City of the Red-Tiled Roofs</t>
  </si>
  <si>
    <t>City Prefect</t>
  </si>
  <si>
    <t>44, 45</t>
  </si>
  <si>
    <t>46, 47</t>
  </si>
  <si>
    <t>47, 70</t>
  </si>
  <si>
    <t>16,44,45,101</t>
  </si>
  <si>
    <t>12-14,44,45,61,67,101</t>
  </si>
  <si>
    <t>15,16,34,43,44,45,53,101,117</t>
  </si>
  <si>
    <t>Clan Elder</t>
  </si>
  <si>
    <t>Clan-Brother</t>
  </si>
  <si>
    <t>Clan-Head</t>
  </si>
  <si>
    <t>8,91,95</t>
  </si>
  <si>
    <t>Clanless</t>
  </si>
  <si>
    <t>Cloister of Divine Proximity</t>
  </si>
  <si>
    <t>Clothing</t>
  </si>
  <si>
    <t>Cohorts</t>
  </si>
  <si>
    <t>Collar of Forever</t>
  </si>
  <si>
    <t>Colonnade of the Ambages of the Blue Room</t>
  </si>
  <si>
    <t>Coming Forth of Universal Diversification</t>
  </si>
  <si>
    <t>Commander of Energies &amp; Powers</t>
  </si>
  <si>
    <t>Company of the Less-Than-Men</t>
  </si>
  <si>
    <t>Company of the Orange Band</t>
  </si>
  <si>
    <t>Concordat of the Temples</t>
  </si>
  <si>
    <t>10,13,50,68</t>
  </si>
  <si>
    <t>Conservatory of Noble Dignity</t>
  </si>
  <si>
    <t>Consortium of the Conquerors of the North</t>
  </si>
  <si>
    <t>Copper Tomb Society</t>
  </si>
  <si>
    <t>Council of Nobles</t>
  </si>
  <si>
    <t>Council of the Priesthoods</t>
  </si>
  <si>
    <t>12,34,73</t>
  </si>
  <si>
    <t>Court of the Fourth Emperor</t>
  </si>
  <si>
    <t>Crater of the Unstraightened City</t>
  </si>
  <si>
    <t>38, 57</t>
  </si>
  <si>
    <t>Crimson Hall of the First Palace</t>
  </si>
  <si>
    <t>Cupped Hands of the Flame</t>
  </si>
  <si>
    <t>Cusp of Night Society</t>
  </si>
  <si>
    <t>Daggála Mukrotórr</t>
  </si>
  <si>
    <t>Dáichu tree</t>
  </si>
  <si>
    <t>Dance Master</t>
  </si>
  <si>
    <t>Dance of Peril</t>
  </si>
  <si>
    <t>Dancing Maiden of Temptation</t>
  </si>
  <si>
    <t>Dark Gods</t>
  </si>
  <si>
    <t>Dátsu brandy</t>
  </si>
  <si>
    <t>Dedarátl</t>
  </si>
  <si>
    <t>Deeps of Chanayága</t>
  </si>
  <si>
    <t>Dehím</t>
  </si>
  <si>
    <t>Deliverer from Existence</t>
  </si>
  <si>
    <t>Demon</t>
  </si>
  <si>
    <t>52,53,56,57</t>
  </si>
  <si>
    <t>21,37, 57</t>
  </si>
  <si>
    <t>Demon Planes</t>
  </si>
  <si>
    <t>Demon-Lord of Decay</t>
  </si>
  <si>
    <t>Deneb</t>
  </si>
  <si>
    <t>Déq Dimáni</t>
  </si>
  <si>
    <t>Detkomé hiMéshmu</t>
  </si>
  <si>
    <t>Dháru</t>
  </si>
  <si>
    <t>8,35,74,102, 106, 127</t>
  </si>
  <si>
    <t>Dhich'uné hiTlakotáni</t>
  </si>
  <si>
    <t>16,18,117</t>
  </si>
  <si>
    <t>Dhilmánish Chréya</t>
  </si>
  <si>
    <t>Digger of Tunnels</t>
  </si>
  <si>
    <t>Diján hiBasküné</t>
  </si>
  <si>
    <t>Dilinála</t>
  </si>
  <si>
    <t>52,125,127</t>
  </si>
  <si>
    <t>15,45-47</t>
  </si>
  <si>
    <t>16,41,42,52,94</t>
  </si>
  <si>
    <t>Disease</t>
  </si>
  <si>
    <t>Dispenser of Calamities</t>
  </si>
  <si>
    <t>District Commandent</t>
  </si>
  <si>
    <t>District Palace Chief</t>
  </si>
  <si>
    <t>District Prefects</t>
  </si>
  <si>
    <t>36, 66</t>
  </si>
  <si>
    <t>Diulé</t>
  </si>
  <si>
    <t>Divan of Héres Fáà</t>
  </si>
  <si>
    <t>2,51,52,54,56,126,127</t>
  </si>
  <si>
    <t>8,9,18,45-47,49,53,54,97,100</t>
  </si>
  <si>
    <t>16,33,36,41,49,51,53</t>
  </si>
  <si>
    <t>Dlaqó beetle</t>
  </si>
  <si>
    <t>Dlárku hiKálovel</t>
  </si>
  <si>
    <t>Dlásh</t>
  </si>
  <si>
    <t>33,35,38,60, 66, 125, 127, 134</t>
  </si>
  <si>
    <t>Dlél fruit</t>
  </si>
  <si>
    <t>27, 73</t>
  </si>
  <si>
    <t>Dló Tribe</t>
  </si>
  <si>
    <t>Dlu'nír</t>
  </si>
  <si>
    <t>Dmí root</t>
  </si>
  <si>
    <t>Dmóz fruit</t>
  </si>
  <si>
    <t>Dná grain</t>
  </si>
  <si>
    <t>27,44,65,93</t>
  </si>
  <si>
    <t>27, 44, 65, 93</t>
  </si>
  <si>
    <t>Dná porridge</t>
  </si>
  <si>
    <t>Dó Cháka</t>
  </si>
  <si>
    <t>7,8,13,19,34,45,60,81,118,121,122,127</t>
  </si>
  <si>
    <t>Dog</t>
  </si>
  <si>
    <t>27,99,100</t>
  </si>
  <si>
    <t>Dome of All the Clans</t>
  </si>
  <si>
    <t>Dome of the Sweeping Sea</t>
  </si>
  <si>
    <t>Domicile of Skillful Attack</t>
  </si>
  <si>
    <t>Doomed Prince of the Blue Room</t>
  </si>
  <si>
    <t>Doomkill</t>
  </si>
  <si>
    <t>Dorsum</t>
  </si>
  <si>
    <t>Drá</t>
  </si>
  <si>
    <t>45,47,51,52</t>
  </si>
  <si>
    <t>Dragon Warriors</t>
  </si>
  <si>
    <t>5-8,11,37,44,54,59,60,64,69,84,121</t>
  </si>
  <si>
    <t>Dragons</t>
  </si>
  <si>
    <t>Dragons, The</t>
  </si>
  <si>
    <t>Dráka Gríllpa</t>
  </si>
  <si>
    <t>Dréssa Isle</t>
  </si>
  <si>
    <t>Dríchte Peak</t>
  </si>
  <si>
    <t>Drinker of Blood and Reaper of Cities</t>
  </si>
  <si>
    <t>Drónu wine</t>
  </si>
  <si>
    <t>15,22,82,96</t>
  </si>
  <si>
    <t>Dry Bay of Ssu'úm</t>
  </si>
  <si>
    <t>3, 8, 57, 121</t>
  </si>
  <si>
    <t>Duelling Master in Residence</t>
  </si>
  <si>
    <t>Dumán Langshá</t>
  </si>
  <si>
    <t>Dumúz</t>
  </si>
  <si>
    <t>45-47,49,94</t>
  </si>
  <si>
    <t>16,49,52,60,95</t>
  </si>
  <si>
    <t>Duru'úba Shirudanáz</t>
  </si>
  <si>
    <t>Dúrugen hiNáshomai</t>
  </si>
  <si>
    <t>Dwellers of the Mount</t>
  </si>
  <si>
    <t>Dzéù</t>
  </si>
  <si>
    <t>Dzóvath</t>
  </si>
  <si>
    <t>Ebér</t>
  </si>
  <si>
    <t>Ebon Chambers</t>
  </si>
  <si>
    <t>Ebon Helm</t>
  </si>
  <si>
    <t>Ebon Mistress</t>
  </si>
  <si>
    <t>Ebon Throne</t>
  </si>
  <si>
    <t>Ebon Wand</t>
  </si>
  <si>
    <t>Ebraddáà</t>
  </si>
  <si>
    <t>Ebzál tree</t>
  </si>
  <si>
    <t>26, 31</t>
  </si>
  <si>
    <t>Echoing Cavern</t>
  </si>
  <si>
    <t>Edlúchcho Suzhán</t>
  </si>
  <si>
    <t>Egg of the World</t>
  </si>
  <si>
    <t>11,38,120</t>
  </si>
  <si>
    <t>Éh Mhúr</t>
  </si>
  <si>
    <t>Élelun</t>
  </si>
  <si>
    <t>Elué</t>
  </si>
  <si>
    <t>Emergence of the Goddess from the Sea of Night</t>
  </si>
  <si>
    <t>15,55,70</t>
  </si>
  <si>
    <t>11,12,13,36</t>
  </si>
  <si>
    <t>7,8,75</t>
  </si>
  <si>
    <t>12,14,25</t>
  </si>
  <si>
    <t>15,36,129</t>
  </si>
  <si>
    <t>8,14,37,64</t>
  </si>
  <si>
    <t>11,13,55</t>
  </si>
  <si>
    <t>End of the Mighty Empire, The</t>
  </si>
  <si>
    <t>Éngsvan hla Gánga</t>
  </si>
  <si>
    <t>Éngsvan hla Gánga, the Mighty and Powerful Empire</t>
  </si>
  <si>
    <t>Ensis</t>
  </si>
  <si>
    <t>Entomber of the Dead</t>
  </si>
  <si>
    <t>Envoy of Mankind unto the Courts of Heaven</t>
  </si>
  <si>
    <t>Eqúnoyel River</t>
  </si>
  <si>
    <t>33, 36, 47</t>
  </si>
  <si>
    <t>Erésu hiZhnáyu</t>
  </si>
  <si>
    <t>Eselné hiTlakotáni</t>
  </si>
  <si>
    <t>16,18,19,117</t>
  </si>
  <si>
    <t>Eternal Victory of the Worm</t>
  </si>
  <si>
    <t>Eye of Raging Power</t>
  </si>
  <si>
    <t>Fálli</t>
  </si>
  <si>
    <t>35,54,126</t>
  </si>
  <si>
    <t>Family of the Mace of Irons</t>
  </si>
  <si>
    <t>Faóz beer</t>
  </si>
  <si>
    <t>Farisé Isles</t>
  </si>
  <si>
    <t>Fárishu</t>
  </si>
  <si>
    <t>Farshá</t>
  </si>
  <si>
    <t>28,35,54</t>
  </si>
  <si>
    <t>Fasíltum</t>
  </si>
  <si>
    <t>3,7-9,16,34,43,44,45,46,48,53,62,81,101,104,125,127</t>
  </si>
  <si>
    <t>Father of Crossbows</t>
  </si>
  <si>
    <t>Father of Nests</t>
  </si>
  <si>
    <t>Fénul</t>
  </si>
  <si>
    <t>Ferinára</t>
  </si>
  <si>
    <t>Féshmu hiFershéna</t>
  </si>
  <si>
    <t>54, 125</t>
  </si>
  <si>
    <t>Final Change</t>
  </si>
  <si>
    <t>Final Conflagration</t>
  </si>
  <si>
    <t>Firáz Mmulávu</t>
  </si>
  <si>
    <t>20,75,80</t>
  </si>
  <si>
    <t>Firáz Zhavéndu</t>
  </si>
  <si>
    <t>First Concubine</t>
  </si>
  <si>
    <t>First Food Supplier</t>
  </si>
  <si>
    <t>First Palace</t>
  </si>
  <si>
    <t>First Prelate of the Court of Purple Robes</t>
  </si>
  <si>
    <t>First Speaker</t>
  </si>
  <si>
    <t>First Temple of Vimúhla</t>
  </si>
  <si>
    <t>Fíru Bá Yéker</t>
  </si>
  <si>
    <t>Firyá cloth</t>
  </si>
  <si>
    <t>28,101-105</t>
  </si>
  <si>
    <t>Fishermen Kings</t>
  </si>
  <si>
    <t>7,26,59,60,75,121</t>
  </si>
  <si>
    <t>Five Palaces of the Worm</t>
  </si>
  <si>
    <t>Five-Headed Lord of Worms</t>
  </si>
  <si>
    <t>Flame Opal</t>
  </si>
  <si>
    <t>Flame-Keeper</t>
  </si>
  <si>
    <t>Flats of Gýogma</t>
  </si>
  <si>
    <t>Flats of Tsechehélnu</t>
  </si>
  <si>
    <t>Flee, Ye Ssú!</t>
  </si>
  <si>
    <t>Foe of Change</t>
  </si>
  <si>
    <t>Food of the Ssú</t>
  </si>
  <si>
    <t>27, 31, 116</t>
  </si>
  <si>
    <t>Forest of Hh-kk-ssa</t>
  </si>
  <si>
    <t>Fort Órmichash</t>
  </si>
  <si>
    <t>Fort Vrusággu</t>
  </si>
  <si>
    <t>Fortress of the Hero Hrúgga</t>
  </si>
  <si>
    <t>Foshaá</t>
  </si>
  <si>
    <t>35, 126</t>
  </si>
  <si>
    <t>Four Flowers of the Stream, The</t>
  </si>
  <si>
    <t>Four Palaces of the Square</t>
  </si>
  <si>
    <t>58,74,81,83</t>
  </si>
  <si>
    <t>Fourth Palace</t>
  </si>
  <si>
    <t>Fssá plant</t>
  </si>
  <si>
    <t>Fssùúma hiNatéla</t>
  </si>
  <si>
    <t>Ft'á fish</t>
  </si>
  <si>
    <t>Fú Shi'í</t>
  </si>
  <si>
    <t>Fungus-Eaters</t>
  </si>
  <si>
    <t>21,38,54</t>
  </si>
  <si>
    <t>Gables of Dháni of Hólis</t>
  </si>
  <si>
    <t>Gái</t>
  </si>
  <si>
    <t>Gáichun</t>
  </si>
  <si>
    <t>Gáin grain</t>
  </si>
  <si>
    <t>Galénü</t>
  </si>
  <si>
    <t>Gánga</t>
  </si>
  <si>
    <t>7,9,10,45,76,82,120,121</t>
  </si>
  <si>
    <t>Garden of the Weeping Snows</t>
  </si>
  <si>
    <t>Garésa</t>
  </si>
  <si>
    <t>Gashchné</t>
  </si>
  <si>
    <t>35, 74</t>
  </si>
  <si>
    <t>Gates of the Sublime Visitation</t>
  </si>
  <si>
    <t>Gateway of Glory</t>
  </si>
  <si>
    <t>2, 36, 124, 125</t>
  </si>
  <si>
    <t>Gegrésa</t>
  </si>
  <si>
    <t>Generic Spells</t>
  </si>
  <si>
    <t>Ghái tree</t>
  </si>
  <si>
    <t>Ghatón</t>
  </si>
  <si>
    <t>3,20,28,29,33,36,39-43,48,54,59,61-63,65,66,72,74-76,78,80,82-84,87,93-98,102,106,108,110,111,112,120,124,126,127</t>
  </si>
  <si>
    <t>Ghé</t>
  </si>
  <si>
    <t>Ghilráà</t>
  </si>
  <si>
    <t>Girdle of Purity</t>
  </si>
  <si>
    <t>Giriktéshmu hiKoyúga</t>
  </si>
  <si>
    <t>Giyo tree</t>
  </si>
  <si>
    <t>Globe of Distant Discernment</t>
  </si>
  <si>
    <t>Go'ón Tikkú</t>
  </si>
  <si>
    <t>Goblet of the Opening of the Day</t>
  </si>
  <si>
    <t>Goddess of the Pale Bone</t>
  </si>
  <si>
    <t>Gold of Imperial Glory</t>
  </si>
  <si>
    <t>Golden Dome of the Gods</t>
  </si>
  <si>
    <t>11,12-14,16,34,70</t>
  </si>
  <si>
    <t>Gorulú</t>
  </si>
  <si>
    <t>10, 76</t>
  </si>
  <si>
    <t>Governor's Zoo</t>
  </si>
  <si>
    <t>Grái</t>
  </si>
  <si>
    <t>Grand Adept of the Council</t>
  </si>
  <si>
    <t>Grand Adept of the Mysteries</t>
  </si>
  <si>
    <t>Grand Legate</t>
  </si>
  <si>
    <t>Grázhu Okhón</t>
  </si>
  <si>
    <t>Great Council of the Priesthoods</t>
  </si>
  <si>
    <t>Great Expedition to Tané, The</t>
  </si>
  <si>
    <t>Great Inn of Detkomé hiMéshmu</t>
  </si>
  <si>
    <t>Great Library</t>
  </si>
  <si>
    <t>Great Plague of 2342 A.S.</t>
  </si>
  <si>
    <t>Great Wall of the Desert of Sighs</t>
  </si>
  <si>
    <t>Great Wizards of Antiquity</t>
  </si>
  <si>
    <t>Green-Eyed Lady of Fleshly Joys</t>
  </si>
  <si>
    <t>2,36,51</t>
  </si>
  <si>
    <t>Greggeésa</t>
  </si>
  <si>
    <t>Grey Hand</t>
  </si>
  <si>
    <t>Grey Ssú</t>
  </si>
  <si>
    <t>Griggatsétsa</t>
  </si>
  <si>
    <t>Group of the Amber Glow</t>
  </si>
  <si>
    <t>8,52,126,127</t>
  </si>
  <si>
    <t>49,52,84,119-121</t>
  </si>
  <si>
    <t>Gsé tree</t>
  </si>
  <si>
    <t>Guardian of the Gates of Hell</t>
  </si>
  <si>
    <t>Güdru cloth</t>
  </si>
  <si>
    <t>28,66,103-106,116</t>
  </si>
  <si>
    <t>Guide into Darkness</t>
  </si>
  <si>
    <t>Guide of Those Who Are Sent to the God</t>
  </si>
  <si>
    <t>Guodái</t>
  </si>
  <si>
    <t>84,115,117</t>
  </si>
  <si>
    <t>Gürrüshyúgga clan of Tsa'avtúlgu</t>
  </si>
  <si>
    <t>66,71,75</t>
  </si>
  <si>
    <t>Gúsha hiVordésa</t>
  </si>
  <si>
    <t>Gyésmu hiVerudái</t>
  </si>
  <si>
    <t>Gyúsh Suzhán</t>
  </si>
  <si>
    <t>Ha'ilór</t>
  </si>
  <si>
    <t>Hagárr</t>
  </si>
  <si>
    <t>Hagárr hiChunmíyel</t>
  </si>
  <si>
    <t>Háida Pakála</t>
  </si>
  <si>
    <t>Háiga fish</t>
  </si>
  <si>
    <t>Hakmúnish Giyo</t>
  </si>
  <si>
    <t>Hall of Blue Illumination</t>
  </si>
  <si>
    <t>Hall of Domes</t>
  </si>
  <si>
    <t>Hall of Eight Hundred Obeisances</t>
  </si>
  <si>
    <t>Hall of Eternal Splendour</t>
  </si>
  <si>
    <t>Hall of Heroes</t>
  </si>
  <si>
    <t>Hall of Mighty Tongues</t>
  </si>
  <si>
    <t>Hall of One Thousand Columns</t>
  </si>
  <si>
    <t>Hall of Righteous Elders</t>
  </si>
  <si>
    <t>Hall of Supernal Radiance</t>
  </si>
  <si>
    <t>Hall of the Petal Throne</t>
  </si>
  <si>
    <t>Halls of Cooler Air</t>
  </si>
  <si>
    <t>Halls of Inevitable Woe</t>
  </si>
  <si>
    <t>Halls of Paradise</t>
  </si>
  <si>
    <t>Handmaiden of Avánthe</t>
  </si>
  <si>
    <t>Haqél</t>
  </si>
  <si>
    <t>Harlot of the Five Worlds</t>
  </si>
  <si>
    <t>Hásà Tribe</t>
  </si>
  <si>
    <t>Haumá</t>
  </si>
  <si>
    <t>36,45-47,81,127</t>
  </si>
  <si>
    <t>Hauninggákte Monastery</t>
  </si>
  <si>
    <t>He of the Rotted Face</t>
  </si>
  <si>
    <t>He Who Appears Where Evil Dwells</t>
  </si>
  <si>
    <t>He Who Laughs Forever</t>
  </si>
  <si>
    <t>Healthful Towers of the Lords of Gánga</t>
  </si>
  <si>
    <t>Hehecháru</t>
  </si>
  <si>
    <t>Hehegánu</t>
  </si>
  <si>
    <t>Hekéllu</t>
  </si>
  <si>
    <t>Heméktu</t>
  </si>
  <si>
    <t>54, 108, 126</t>
  </si>
  <si>
    <t>Héngka beer</t>
  </si>
  <si>
    <t>Heredáru hiMritlékka</t>
  </si>
  <si>
    <t>Hero-King</t>
  </si>
  <si>
    <t>Héru</t>
  </si>
  <si>
    <t>35, 66</t>
  </si>
  <si>
    <t>Heshuél</t>
  </si>
  <si>
    <t>Hidden Seeker of Eternal Knowledge</t>
  </si>
  <si>
    <t>High Adept</t>
  </si>
  <si>
    <t>High Adept of the Powers</t>
  </si>
  <si>
    <t>High Council</t>
  </si>
  <si>
    <t>High Court</t>
  </si>
  <si>
    <t>High Eyrie of Súbadim the Sorceror</t>
  </si>
  <si>
    <t>High General of All the Armies</t>
  </si>
  <si>
    <t>High Hospice of the North</t>
  </si>
  <si>
    <t>High Master-Craftsman</t>
  </si>
  <si>
    <t>High Mitlánte Peak</t>
  </si>
  <si>
    <t>High Patriarch</t>
  </si>
  <si>
    <t>18,86,100</t>
  </si>
  <si>
    <t>High Princeps</t>
  </si>
  <si>
    <t>12,13,16</t>
  </si>
  <si>
    <t>High Provost of the Chancery</t>
  </si>
  <si>
    <t>High Ritual Priest</t>
  </si>
  <si>
    <t>High Steward of the Golden Tower</t>
  </si>
  <si>
    <t>Higher Spell-Caster</t>
  </si>
  <si>
    <t>33,69,70,72,92,99,115</t>
  </si>
  <si>
    <t>Hirkkulméshru</t>
  </si>
  <si>
    <t>Histories of the Beloved, Very Great and Powerful</t>
  </si>
  <si>
    <t>History of the Mighty Deeds of Our Realm, The</t>
  </si>
  <si>
    <t>History of the World, The</t>
  </si>
  <si>
    <t>Hísun hiTánkolel</t>
  </si>
  <si>
    <t>Hiú</t>
  </si>
  <si>
    <t>Hláru hiNimuné</t>
  </si>
  <si>
    <t>Hlíkku</t>
  </si>
  <si>
    <t>35, 42, 57, 71, 74, 106, 127, 134</t>
  </si>
  <si>
    <t>Hlüss-Mother</t>
  </si>
  <si>
    <t>23,30,31,77,89</t>
  </si>
  <si>
    <t>Hlússa</t>
  </si>
  <si>
    <t>Hlüssuyal</t>
  </si>
  <si>
    <t>Hmá</t>
  </si>
  <si>
    <t>Hmá-wool</t>
  </si>
  <si>
    <t>48,102,106</t>
  </si>
  <si>
    <t>Hmakuyál</t>
  </si>
  <si>
    <t>8,9,25,38,55,57,121,122</t>
  </si>
  <si>
    <t>Hmélu</t>
  </si>
  <si>
    <t>Hmélu meat</t>
  </si>
  <si>
    <t>Hmíss weed</t>
  </si>
  <si>
    <t>2,9,50,52,53,55,89,119,120,122,125-127</t>
  </si>
  <si>
    <t>45-47,53</t>
  </si>
  <si>
    <t>12,16,18,50,53,56,92,94,121</t>
  </si>
  <si>
    <t>Hnéqu juice</t>
  </si>
  <si>
    <t>Hobbist</t>
  </si>
  <si>
    <t>Hokún</t>
  </si>
  <si>
    <t>4,26,39</t>
  </si>
  <si>
    <t>Holder of the Emerald Censer</t>
  </si>
  <si>
    <t>Hólis</t>
  </si>
  <si>
    <t>87, 126</t>
  </si>
  <si>
    <t>Home of the Gods</t>
  </si>
  <si>
    <t>Hòó Sû Té</t>
  </si>
  <si>
    <t>Horned One of Secrets</t>
  </si>
  <si>
    <t>54,120,125,127</t>
  </si>
  <si>
    <t>Hórri hiSayussár</t>
  </si>
  <si>
    <t>Hospice of the Russet Master</t>
  </si>
  <si>
    <t>Hostel of Birrukú the Allaqiyáni</t>
  </si>
  <si>
    <t>Hostel of the Victory of Light</t>
  </si>
  <si>
    <t>House of Blades</t>
  </si>
  <si>
    <t>House of Skulls</t>
  </si>
  <si>
    <t>House of the Gleaming Dome</t>
  </si>
  <si>
    <t>House of the Pleasant Hour</t>
  </si>
  <si>
    <t>House of Unmarred Repose</t>
  </si>
  <si>
    <t>House Which Knows No Fear</t>
  </si>
  <si>
    <t>Hráis</t>
  </si>
  <si>
    <t>35, 54, 80, 115, 127</t>
  </si>
  <si>
    <t>Hrg Ssa</t>
  </si>
  <si>
    <t>62,73,77,80,89</t>
  </si>
  <si>
    <t>Hrgá Lorúnje</t>
  </si>
  <si>
    <t>59,60,76,84,88</t>
  </si>
  <si>
    <t>8,52,53,126,127</t>
  </si>
  <si>
    <t>45-47,49,70,97,100</t>
  </si>
  <si>
    <t>16,37,41,49,50,53</t>
  </si>
  <si>
    <t>Hriká</t>
  </si>
  <si>
    <t>Hrsh</t>
  </si>
  <si>
    <t>96,125,127</t>
  </si>
  <si>
    <t>9,38,49</t>
  </si>
  <si>
    <t>71,74,84,87,94,105,117,119</t>
  </si>
  <si>
    <t>2,8,50,51,52,54,55,89,119,126,127</t>
  </si>
  <si>
    <t>8,9,45-47,49,53,68</t>
  </si>
  <si>
    <t>16,18,36,38,49-51,53,56,103</t>
  </si>
  <si>
    <t>Hrüchcháqsha family of Chame'él</t>
  </si>
  <si>
    <t>66,75,108</t>
  </si>
  <si>
    <t>Hrúgga</t>
  </si>
  <si>
    <t>Hték-Nà</t>
  </si>
  <si>
    <t>Hu'ón</t>
  </si>
  <si>
    <t>Hú-Shrá</t>
  </si>
  <si>
    <t>Humanspace</t>
  </si>
  <si>
    <t>3, 59</t>
  </si>
  <si>
    <t>Humble House of Tsenámmu</t>
  </si>
  <si>
    <t>Hymn to Na-Iverge</t>
  </si>
  <si>
    <t>Illuminator of the Face of Light</t>
  </si>
  <si>
    <t>Illusion of Life, The</t>
  </si>
  <si>
    <t>Illusionist</t>
  </si>
  <si>
    <t>Imperial Party</t>
  </si>
  <si>
    <t>Incandescent Blaze Society</t>
  </si>
  <si>
    <t>Inn of Grey Clouds</t>
  </si>
  <si>
    <t>Inner Doctrines</t>
  </si>
  <si>
    <t>7,38,84,86</t>
  </si>
  <si>
    <t>Inner Shrine of the Goddess Shiringgáyi</t>
  </si>
  <si>
    <t>Inner Synod</t>
  </si>
  <si>
    <t>Iron Fist of the Peaks</t>
  </si>
  <si>
    <t>Isítl</t>
  </si>
  <si>
    <t>Isles of Teretané</t>
  </si>
  <si>
    <t>36,55,119,126</t>
  </si>
  <si>
    <t>Jade Arch</t>
  </si>
  <si>
    <t>Jækánta</t>
  </si>
  <si>
    <t>3,7,35,38,64,66,71,101,112,121,126</t>
  </si>
  <si>
    <t>Jaikalór</t>
  </si>
  <si>
    <t>35,45,46,47,53,125</t>
  </si>
  <si>
    <t>Jakkóhl</t>
  </si>
  <si>
    <t>Jánnu</t>
  </si>
  <si>
    <t>Jánnu Peidáho</t>
  </si>
  <si>
    <t>76, 102</t>
  </si>
  <si>
    <t>Jánnu Range</t>
  </si>
  <si>
    <t>18, 83, 106</t>
  </si>
  <si>
    <t>Jayárka hiShanátl</t>
  </si>
  <si>
    <t>Jéggeth</t>
  </si>
  <si>
    <t>35, 38</t>
  </si>
  <si>
    <t>Jewelled Collar of Mighty Qame'él</t>
  </si>
  <si>
    <t>Jgrésh</t>
  </si>
  <si>
    <t>35, 36, 38, 57, 60, 121</t>
  </si>
  <si>
    <t>Jnárès</t>
  </si>
  <si>
    <t>Joy of Pleasing Essences</t>
  </si>
  <si>
    <t>K'áini P'ára</t>
  </si>
  <si>
    <t>Ká flowers</t>
  </si>
  <si>
    <t>Ká'a hiSrygashchéne</t>
  </si>
  <si>
    <t>Káija</t>
  </si>
  <si>
    <t>7,10,13,19,3,82,89</t>
  </si>
  <si>
    <t>Káika bird</t>
  </si>
  <si>
    <t>Kakársh</t>
  </si>
  <si>
    <t>35, 54, 112</t>
  </si>
  <si>
    <t>2,9,49,50,52,54,56,125-127</t>
  </si>
  <si>
    <t>45-47,53,54,94</t>
  </si>
  <si>
    <t>5,11,12,16,18,37,47,49,50,53,56,85,117</t>
  </si>
  <si>
    <t>2, 94, 124, 125</t>
  </si>
  <si>
    <t>Káshtri Style</t>
  </si>
  <si>
    <t>Katalál</t>
  </si>
  <si>
    <t>9,27,28,34,45-47,81,101,103,126,127</t>
  </si>
  <si>
    <t>Kázhra Vé Ngakóme Script</t>
  </si>
  <si>
    <t>59,111,122</t>
  </si>
  <si>
    <t>Kchana Head</t>
  </si>
  <si>
    <t>Ke'ér</t>
  </si>
  <si>
    <t>7,8,19,35,74,120,124,126,127,136</t>
  </si>
  <si>
    <t>Kenemúz</t>
  </si>
  <si>
    <t>Kérulya Kettumridál</t>
  </si>
  <si>
    <t>Kerunán</t>
  </si>
  <si>
    <t>13,19,82</t>
  </si>
  <si>
    <t>Keténgku</t>
  </si>
  <si>
    <t>52,126,127</t>
  </si>
  <si>
    <t>45-47</t>
  </si>
  <si>
    <t>52,84,115,118,119,121</t>
  </si>
  <si>
    <t>Kéttukal hiMraktiné</t>
  </si>
  <si>
    <t>Keys</t>
  </si>
  <si>
    <t>Kgá-Rü</t>
  </si>
  <si>
    <t>Khámiyel hiSayúncha</t>
  </si>
  <si>
    <t>Khárcha Sárk</t>
  </si>
  <si>
    <t>Khariháya hiBosúga</t>
  </si>
  <si>
    <t>Khéiris</t>
  </si>
  <si>
    <t>126, 131</t>
  </si>
  <si>
    <t>Khekhkhéssa Clan of Héru</t>
  </si>
  <si>
    <t>Khéshchal</t>
  </si>
  <si>
    <t>Khéshchal plumes</t>
  </si>
  <si>
    <t>34,103-105,111</t>
  </si>
  <si>
    <t>Khí tree</t>
  </si>
  <si>
    <t>Khirgár</t>
  </si>
  <si>
    <t>3,7,10,18,19,32-34,39,44-47,53,81,101,125,127</t>
  </si>
  <si>
    <t>Khirré</t>
  </si>
  <si>
    <t>35, 106</t>
  </si>
  <si>
    <t>Khíshan Family</t>
  </si>
  <si>
    <t>59,128,129</t>
  </si>
  <si>
    <t>Khú</t>
  </si>
  <si>
    <t>Khúm</t>
  </si>
  <si>
    <t>7, 8, 35</t>
  </si>
  <si>
    <t>Khuoláz</t>
  </si>
  <si>
    <t>Kichána</t>
  </si>
  <si>
    <t>72,115,117</t>
  </si>
  <si>
    <t>Kikumársha</t>
  </si>
  <si>
    <t>66,84,115</t>
  </si>
  <si>
    <t>Kilalámmu</t>
  </si>
  <si>
    <t>Kiosk of the Five Clans</t>
  </si>
  <si>
    <t>Kirrinéb</t>
  </si>
  <si>
    <t>66,84,115,117</t>
  </si>
  <si>
    <t>Knower &amp; Worker of Transitions</t>
  </si>
  <si>
    <t>Knower of All</t>
  </si>
  <si>
    <t>Knower of Arts</t>
  </si>
  <si>
    <t>Knower of Spells</t>
  </si>
  <si>
    <t>Kólumejàlim</t>
  </si>
  <si>
    <t>12,14,15</t>
  </si>
  <si>
    <t>Korikáda hiKurúshma</t>
  </si>
  <si>
    <t>Korkumá hiVriyén</t>
  </si>
  <si>
    <t>Koylúga</t>
  </si>
  <si>
    <t>7,8,19,35,48,66,71,101</t>
  </si>
  <si>
    <t>Koyón Bashànvisumkoi</t>
  </si>
  <si>
    <t>Kraá Hills</t>
  </si>
  <si>
    <t>7,9,45,46,60,103</t>
  </si>
  <si>
    <t>Krél</t>
  </si>
  <si>
    <t>Kriyór</t>
  </si>
  <si>
    <t>Krú Sékka</t>
  </si>
  <si>
    <t>7,8,51,52,54,56,125,127</t>
  </si>
  <si>
    <t>7,9,43,45-47,49,53,54,68</t>
  </si>
  <si>
    <t>7,13,14,16,20,25,26,37,38,49-51,53,56,58,60,84,119</t>
  </si>
  <si>
    <t>Kü'núr</t>
  </si>
  <si>
    <t>Kuátl tree</t>
  </si>
  <si>
    <t>Küni-bird</t>
  </si>
  <si>
    <t>27,100,112,120</t>
  </si>
  <si>
    <t>Kúrdis</t>
  </si>
  <si>
    <t>35, 74, 101</t>
  </si>
  <si>
    <t>Kuruktáshmu hiKétkolel</t>
  </si>
  <si>
    <t>Kushí'il Isle</t>
  </si>
  <si>
    <t>Ladder-Writing</t>
  </si>
  <si>
    <t>Laigás</t>
  </si>
  <si>
    <t>54, 112, 126</t>
  </si>
  <si>
    <t>Lake Mrissútl</t>
  </si>
  <si>
    <t>9,53,57,66,71,112,113,115</t>
  </si>
  <si>
    <t>Lake Mu'ugálla</t>
  </si>
  <si>
    <t>Lake of Salt</t>
  </si>
  <si>
    <t>Lake Parunál</t>
  </si>
  <si>
    <t>24,28,31,35,38,83,90,103,122,123</t>
  </si>
  <si>
    <t>Lament to the Wheel of Black</t>
  </si>
  <si>
    <t>3,10,97</t>
  </si>
  <si>
    <t>7,37,59,60,97,129,131,132</t>
  </si>
  <si>
    <t>37,60,97,129</t>
  </si>
  <si>
    <t>11,37,59-61,97,128,129,131-134</t>
  </si>
  <si>
    <t>59,128-130,134,135</t>
  </si>
  <si>
    <t>5,37,59,60,133</t>
  </si>
  <si>
    <t>59,133,134</t>
  </si>
  <si>
    <t>59,60,129,133,134</t>
  </si>
  <si>
    <t>11,59,60,128,129,131,132</t>
  </si>
  <si>
    <t>59,60,76</t>
  </si>
  <si>
    <t>59,60,121</t>
  </si>
  <si>
    <t>7,59,60,132</t>
  </si>
  <si>
    <t>59,60,133</t>
  </si>
  <si>
    <t>59,121,129</t>
  </si>
  <si>
    <t>7,59,60,128,129,132,133</t>
  </si>
  <si>
    <t>60,61,134</t>
  </si>
  <si>
    <t>5,11,59,60,128-133</t>
  </si>
  <si>
    <t>59,60,128,129,133,134</t>
  </si>
  <si>
    <t>Lás</t>
  </si>
  <si>
    <t>Latter Times</t>
  </si>
  <si>
    <t>4,5,22,26,37,38, 39, 59, 121</t>
  </si>
  <si>
    <t>Lay-Priest</t>
  </si>
  <si>
    <t>Láya</t>
  </si>
  <si>
    <t>Leader of Armies</t>
  </si>
  <si>
    <t>Legend of Lord Hrúgga</t>
  </si>
  <si>
    <t>16,18,19,111</t>
  </si>
  <si>
    <t>63,70,79</t>
  </si>
  <si>
    <t>16,18,107,112</t>
  </si>
  <si>
    <t>71,105,113</t>
  </si>
  <si>
    <t>12,14,16,18,34,36,68,70-73,75,115</t>
  </si>
  <si>
    <t>Licentiate</t>
  </si>
  <si>
    <t>Light of Being</t>
  </si>
  <si>
    <t>Limbs of Mrettén</t>
  </si>
  <si>
    <t>Lineage of the Mourning Goddess</t>
  </si>
  <si>
    <t>Lisútl plant</t>
  </si>
  <si>
    <t>Liyuráin</t>
  </si>
  <si>
    <t>Llü'ür</t>
  </si>
  <si>
    <t>Llürúra Isle</t>
  </si>
  <si>
    <t>19,61,125</t>
  </si>
  <si>
    <t>Llyán of Tsámra</t>
  </si>
  <si>
    <t>Llyán, Empire of</t>
  </si>
  <si>
    <t>4-6,37,59,60</t>
  </si>
  <si>
    <t>Llyán's Houses</t>
  </si>
  <si>
    <t>Lock of the Blue Room</t>
  </si>
  <si>
    <t>Lord Adept</t>
  </si>
  <si>
    <t>Lord Adept of the Prefecture</t>
  </si>
  <si>
    <t>Lord Adept of the Rituals</t>
  </si>
  <si>
    <t>Lord of Fire</t>
  </si>
  <si>
    <t>2,6,51</t>
  </si>
  <si>
    <t>Lord of Flame</t>
  </si>
  <si>
    <t>Lord of Red Spouting Flame</t>
  </si>
  <si>
    <t>Lord of Sacrifice</t>
  </si>
  <si>
    <t>19,53,126</t>
  </si>
  <si>
    <t>Lord of the Excellent Dead</t>
  </si>
  <si>
    <t>Lord of War</t>
  </si>
  <si>
    <t>Lord of Winds</t>
  </si>
  <si>
    <t>Lord of Wisdom</t>
  </si>
  <si>
    <t>Lord of Worms</t>
  </si>
  <si>
    <t>2,7,15,16,55</t>
  </si>
  <si>
    <t>Lord Whose True Name May Not Be Known</t>
  </si>
  <si>
    <t>Lordly Domicile of the Hand of Hrúgga</t>
  </si>
  <si>
    <t>Lords of the Latter Times</t>
  </si>
  <si>
    <t>Lords of the Sky</t>
  </si>
  <si>
    <t>Lorún</t>
  </si>
  <si>
    <t>Lost Bayársha</t>
  </si>
  <si>
    <t>21, 26, 38, 55, 108</t>
  </si>
  <si>
    <t>Lost One of the Sea</t>
  </si>
  <si>
    <t>Loudest Grumbler, The</t>
  </si>
  <si>
    <t>Lovely Maiden of the Turquoise Crown</t>
  </si>
  <si>
    <t>Lower Catacomb of Silent Waiting</t>
  </si>
  <si>
    <t>M'mórch</t>
  </si>
  <si>
    <t>Ma'ál hiChiggéne</t>
  </si>
  <si>
    <t>Ma'áz Khólu</t>
  </si>
  <si>
    <t>Ma'ín Krüthái hiTlakotáni</t>
  </si>
  <si>
    <t>16-18</t>
  </si>
  <si>
    <t>Mad City of Du'ún</t>
  </si>
  <si>
    <t>Mad One of Hlíkku</t>
  </si>
  <si>
    <t>35,42, 53,61,127</t>
  </si>
  <si>
    <t>61,74,134</t>
  </si>
  <si>
    <t>Maid of Beauty</t>
  </si>
  <si>
    <t>Maker of Thunders</t>
  </si>
  <si>
    <t>Mákhis</t>
  </si>
  <si>
    <t>35, 74, 108</t>
  </si>
  <si>
    <t>Malcháiran</t>
  </si>
  <si>
    <t>6, 38, 76, 84</t>
  </si>
  <si>
    <t>Manifesto of Noble Deliverance</t>
  </si>
  <si>
    <t>33,67,69</t>
  </si>
  <si>
    <t>Manor of Chirrukú</t>
  </si>
  <si>
    <t>Mansion of Divine Dignity</t>
  </si>
  <si>
    <t>Mansion of the Porphyry Lintel</t>
  </si>
  <si>
    <t>Mansion of Weaponry</t>
  </si>
  <si>
    <t>Many-Eyed</t>
  </si>
  <si>
    <t>Many-Legged Serpent of Gloom</t>
  </si>
  <si>
    <t>Markeb</t>
  </si>
  <si>
    <t>Márya</t>
  </si>
  <si>
    <t>Másh brandy</t>
  </si>
  <si>
    <t>Másh fruit</t>
  </si>
  <si>
    <t>27, 65</t>
  </si>
  <si>
    <t>Master of Heroes</t>
  </si>
  <si>
    <t>2,9,50</t>
  </si>
  <si>
    <t>Master of Light</t>
  </si>
  <si>
    <t>Master of Magic and Sorcery</t>
  </si>
  <si>
    <t>Master of Negation</t>
  </si>
  <si>
    <t>Master of Scrolls</t>
  </si>
  <si>
    <t>Master of the Paradises of Teretané</t>
  </si>
  <si>
    <t>Master of the Shellfish-Gatherers</t>
  </si>
  <si>
    <t>Master of the Undead</t>
  </si>
  <si>
    <t>2,7,51</t>
  </si>
  <si>
    <t>Master-Craftsman</t>
  </si>
  <si>
    <t>Mechanéno</t>
  </si>
  <si>
    <t>7, 126</t>
  </si>
  <si>
    <t>Mekú</t>
  </si>
  <si>
    <t>9,28,34,45,47,53,81,101,125-127</t>
  </si>
  <si>
    <t>Men of Power</t>
  </si>
  <si>
    <t>Ménum Boródlya</t>
  </si>
  <si>
    <t>Méshmuyel hiVu'úrtesh</t>
  </si>
  <si>
    <t>Méshqu Plaque</t>
  </si>
  <si>
    <t>Messíliu Badárian</t>
  </si>
  <si>
    <t>Metállja</t>
  </si>
  <si>
    <t>Mi'íra hiVeshúma</t>
  </si>
  <si>
    <t>Mi'itlénish I</t>
  </si>
  <si>
    <t>Might of Our Ancestors, The</t>
  </si>
  <si>
    <t>Mihállu</t>
  </si>
  <si>
    <t>Military Party</t>
  </si>
  <si>
    <t>Mimoré</t>
  </si>
  <si>
    <t>35, 53</t>
  </si>
  <si>
    <t>Ministry of Collections &amp; Disbursement of Taxes &amp;</t>
  </si>
  <si>
    <t>Ministry of Dealings with Nonhuman Races</t>
  </si>
  <si>
    <t>Ministry of Food &amp; Agriculture</t>
  </si>
  <si>
    <t>Ministry of Foreign Relations</t>
  </si>
  <si>
    <t>Ministry of Glorification of Temples</t>
  </si>
  <si>
    <t>Ministry of Procurement of Sacrifices</t>
  </si>
  <si>
    <t>Ministry of Public Works</t>
  </si>
  <si>
    <t>Ministry of Roads &amp; Communications</t>
  </si>
  <si>
    <t>Ministry of Temple Education</t>
  </si>
  <si>
    <t>Ministry of Trade</t>
  </si>
  <si>
    <t>Minor Spell-Caster</t>
  </si>
  <si>
    <t>Mirach</t>
  </si>
  <si>
    <t>Miriggá hiDulumésa</t>
  </si>
  <si>
    <t>Miritsé hiChirkésu</t>
  </si>
  <si>
    <t>Mirkitáni vuMakkocháqu</t>
  </si>
  <si>
    <t>Mirusíya hiTlakotáni</t>
  </si>
  <si>
    <t>16,18,79</t>
  </si>
  <si>
    <t>Mistress of Demons</t>
  </si>
  <si>
    <t>Mistress of Heaven</t>
  </si>
  <si>
    <t>Mistress of the Grave</t>
  </si>
  <si>
    <t>Mistress of the Thirty-Two Unspeakable Acts</t>
  </si>
  <si>
    <t>Mmátugual</t>
  </si>
  <si>
    <t>10,19,25,35,80</t>
  </si>
  <si>
    <t>Mmír</t>
  </si>
  <si>
    <t>Mmúokh tree</t>
  </si>
  <si>
    <t>Mnekshétra</t>
  </si>
  <si>
    <t>Monastery of Mrettén</t>
  </si>
  <si>
    <t>Monastery of the Grey Cloak</t>
  </si>
  <si>
    <t>38,118,121</t>
  </si>
  <si>
    <t>Monastery of the Sapient Eye</t>
  </si>
  <si>
    <t>Monument of Excellence</t>
  </si>
  <si>
    <t>Moringána Massif</t>
  </si>
  <si>
    <t>Mother of Devotion</t>
  </si>
  <si>
    <t>Mount Pátra Lisház</t>
  </si>
  <si>
    <t>Mourners in Sable, Company of the</t>
  </si>
  <si>
    <t>71,74,108</t>
  </si>
  <si>
    <t>Mrelú</t>
  </si>
  <si>
    <t>9,27,34,45,47,53,81,101,118,121,124</t>
  </si>
  <si>
    <t>Mreshshél-Átl family</t>
  </si>
  <si>
    <t>53,66,71,75,112,113,115</t>
  </si>
  <si>
    <t>Mréssu hiVríddi</t>
  </si>
  <si>
    <t>Mrettén</t>
  </si>
  <si>
    <t>54,92,125-127</t>
  </si>
  <si>
    <t>48,72,76,84,88,94,101,106,124</t>
  </si>
  <si>
    <t>Mridóbu hiTlakotáni</t>
  </si>
  <si>
    <t>Mshurúish</t>
  </si>
  <si>
    <t>Mssúma River</t>
  </si>
  <si>
    <t>5,8-10,33,46,53,129</t>
  </si>
  <si>
    <t>Msúmtel Bay</t>
  </si>
  <si>
    <t>10,27,82</t>
  </si>
  <si>
    <t>Mu'ugálla</t>
  </si>
  <si>
    <t>Mú'ugallu Isle</t>
  </si>
  <si>
    <t>38,53,71</t>
  </si>
  <si>
    <t>Mudállu</t>
  </si>
  <si>
    <t>33,59,60,76,102</t>
  </si>
  <si>
    <t>Municipal Prefect</t>
  </si>
  <si>
    <t>N'rg</t>
  </si>
  <si>
    <t>Naggás</t>
  </si>
  <si>
    <t>Náhè</t>
  </si>
  <si>
    <t>Nal reed</t>
  </si>
  <si>
    <t>Nalitha</t>
  </si>
  <si>
    <t>Nálum vine</t>
  </si>
  <si>
    <t>Nanggal crab</t>
  </si>
  <si>
    <t>Nayári's Hill</t>
  </si>
  <si>
    <t>Ndálu Clan</t>
  </si>
  <si>
    <t>Ndárka</t>
  </si>
  <si>
    <t>54,66,120,127</t>
  </si>
  <si>
    <t>Ne'el fiber</t>
  </si>
  <si>
    <t>Necromancer and Master of Demons</t>
  </si>
  <si>
    <t>Neihái</t>
  </si>
  <si>
    <t>Nenu'ú</t>
  </si>
  <si>
    <t>Nexus Point</t>
  </si>
  <si>
    <t>5,26,56,57</t>
  </si>
  <si>
    <t>Ngákhè</t>
  </si>
  <si>
    <t>Ngakü</t>
  </si>
  <si>
    <t>10,24,35,57,74,103,123</t>
  </si>
  <si>
    <t>Ngála</t>
  </si>
  <si>
    <t>Ngálu wine</t>
  </si>
  <si>
    <t>Ngéda root</t>
  </si>
  <si>
    <t>Ngékka</t>
  </si>
  <si>
    <t>Ngéshtu Head</t>
  </si>
  <si>
    <t>Nha shell</t>
  </si>
  <si>
    <t>106-108,110,114</t>
  </si>
  <si>
    <t>Ní-gâà</t>
  </si>
  <si>
    <t>Nimóllu</t>
  </si>
  <si>
    <t>9, 35, 38</t>
  </si>
  <si>
    <t>Ninué</t>
  </si>
  <si>
    <t>76, 96, 101, 127</t>
  </si>
  <si>
    <t>Nírunel hiQolsúna</t>
  </si>
  <si>
    <t>Niyunén</t>
  </si>
  <si>
    <t>Nlu'ársh Family</t>
  </si>
  <si>
    <t>Nmartúsha</t>
  </si>
  <si>
    <t>Nmúr wood</t>
  </si>
  <si>
    <t>13,79,82</t>
  </si>
  <si>
    <t>Nrikakchné</t>
  </si>
  <si>
    <t>Ntk-dqékt</t>
  </si>
  <si>
    <t>Nuférsh</t>
  </si>
  <si>
    <t>35,54,96,125</t>
  </si>
  <si>
    <t>Nullity</t>
  </si>
  <si>
    <t>Númu hiCharkúnu</t>
  </si>
  <si>
    <t>Nuru'ún</t>
  </si>
  <si>
    <t>8,10,27,35,40,54,57,59,60,76,103,112,124</t>
  </si>
  <si>
    <t>Nyá</t>
  </si>
  <si>
    <t>Nyágga</t>
  </si>
  <si>
    <t>4,20,21,24,26,31,33,38,55,59,73,81,83,85,90,103,123</t>
  </si>
  <si>
    <t>Nyélmu</t>
  </si>
  <si>
    <t>11,17,37</t>
  </si>
  <si>
    <t>Nyémesel Isles</t>
  </si>
  <si>
    <t>Nyésset the Hero</t>
  </si>
  <si>
    <t>Obsidian Princess of the Damned</t>
  </si>
  <si>
    <t>Old Races</t>
  </si>
  <si>
    <t>Old Vegetation</t>
  </si>
  <si>
    <t>Oná hiSrügáshchene</t>
  </si>
  <si>
    <t>One of Eggs, The</t>
  </si>
  <si>
    <t>One of Fears</t>
  </si>
  <si>
    <t>54,66,75,127,134</t>
  </si>
  <si>
    <t>One of Light, The</t>
  </si>
  <si>
    <t>53,109,126</t>
  </si>
  <si>
    <t>One Other, The</t>
  </si>
  <si>
    <t>7,13,55,60</t>
  </si>
  <si>
    <t>One Who Reminds Others</t>
  </si>
  <si>
    <t>One Who Rends, The</t>
  </si>
  <si>
    <t>Ónmu Tlé Hléktis</t>
  </si>
  <si>
    <t>20,22,27,30,57,63,67,73,77,80,83,85,94,95,106</t>
  </si>
  <si>
    <t>Onusú hiBarúdla</t>
  </si>
  <si>
    <t>Opal Pendant of Ke'ér</t>
  </si>
  <si>
    <t>Open of the Gates of Heaven</t>
  </si>
  <si>
    <t>Opener of Catacombs</t>
  </si>
  <si>
    <t>Opener of the Eye of Dawn</t>
  </si>
  <si>
    <t>Opener of the Way of Bones</t>
  </si>
  <si>
    <t>Opponent of Permanence</t>
  </si>
  <si>
    <t>Order of the Argent</t>
  </si>
  <si>
    <t>Orgy of Inimitable Demise</t>
  </si>
  <si>
    <t>Outer Doctrines</t>
  </si>
  <si>
    <t>Pa'íya's Kiss</t>
  </si>
  <si>
    <t>Pagárta Nemandu</t>
  </si>
  <si>
    <t>Pagús</t>
  </si>
  <si>
    <t>9, 19, 28, 35, 74, 101</t>
  </si>
  <si>
    <t>Pakála</t>
  </si>
  <si>
    <t>Palace of Ever-Glorious War</t>
  </si>
  <si>
    <t>Palace of Mrúthri</t>
  </si>
  <si>
    <t>Palace of the Frost</t>
  </si>
  <si>
    <t>Palace of the Priesthoods of the Gods</t>
  </si>
  <si>
    <t>Palace of the Realm</t>
  </si>
  <si>
    <t>16,48,70,73,74,124</t>
  </si>
  <si>
    <t>Pale Jade Pavilion</t>
  </si>
  <si>
    <t>Pale Legion</t>
  </si>
  <si>
    <t>Pán Cháka</t>
  </si>
  <si>
    <t>8,13,19,24,26,28,31,34,35,83,89,106,114</t>
  </si>
  <si>
    <t>Pandects of Impunity</t>
  </si>
  <si>
    <t>Paradise in This Life</t>
  </si>
  <si>
    <t>Paradise of Teretané</t>
  </si>
  <si>
    <t>Pass of Skulls</t>
  </si>
  <si>
    <t>Pastel Pillars of the Second Moon</t>
  </si>
  <si>
    <t>Patriarch</t>
  </si>
  <si>
    <t>Patyél's Walls</t>
  </si>
  <si>
    <t>9,10,38,50,53,54,76,87,88,120,125</t>
  </si>
  <si>
    <t>Páya Gupá</t>
  </si>
  <si>
    <t>15,31,34,46,47,53,124-127</t>
  </si>
  <si>
    <t>Pe'é Family</t>
  </si>
  <si>
    <t>Pecháno</t>
  </si>
  <si>
    <t>Pechná</t>
  </si>
  <si>
    <t>Pedhétl</t>
  </si>
  <si>
    <t>55-58</t>
  </si>
  <si>
    <t>Peléis</t>
  </si>
  <si>
    <t>3, 7, 35</t>
  </si>
  <si>
    <t>Pelesár</t>
  </si>
  <si>
    <t>11, 61, 66, 78, 80, 83, 95, 96, 108, 115, 134</t>
  </si>
  <si>
    <t>Péncha Nagál</t>
  </si>
  <si>
    <t>54,76,83,88</t>
  </si>
  <si>
    <t>Pendant Between Avánthe's Breasts</t>
  </si>
  <si>
    <t>Pendárte</t>
  </si>
  <si>
    <t>Penóm</t>
  </si>
  <si>
    <t>3,5,34,44,46,47,53,83,101,102,127</t>
  </si>
  <si>
    <t>Penóm Harbor</t>
  </si>
  <si>
    <t>Pentagonal Palace</t>
  </si>
  <si>
    <t>Pentrúrtra Deeps</t>
  </si>
  <si>
    <t>Perfect Light</t>
  </si>
  <si>
    <t>50,51,55</t>
  </si>
  <si>
    <t>Petal Throne</t>
  </si>
  <si>
    <t>11-13,16,18,34,36,38,50,58,61,68,70,73,81,92,103</t>
  </si>
  <si>
    <t>Picture Book</t>
  </si>
  <si>
    <t>Pijéna</t>
  </si>
  <si>
    <t>Pijnár</t>
  </si>
  <si>
    <t>Píltu Dasáru</t>
  </si>
  <si>
    <t>54, 76</t>
  </si>
  <si>
    <t>Place of Achieving Noble Proximity to Death</t>
  </si>
  <si>
    <t>Plague of the White Hand</t>
  </si>
  <si>
    <t>Plain of Towers</t>
  </si>
  <si>
    <t>26,38,57</t>
  </si>
  <si>
    <t>Plains of Glass</t>
  </si>
  <si>
    <t>3,10,27,39,54</t>
  </si>
  <si>
    <t>Planes of the Beyond</t>
  </si>
  <si>
    <t>5,6,9,11,50,51,55-58,60,90,104-107,120</t>
  </si>
  <si>
    <t>Plaza of the Scarlet Banner</t>
  </si>
  <si>
    <t>Point Alhajjár</t>
  </si>
  <si>
    <t>Point Sarír</t>
  </si>
  <si>
    <t>Porticoes of the Four  Palaces</t>
  </si>
  <si>
    <t>Power of Destruction and Red Ruin</t>
  </si>
  <si>
    <t>Prájnu</t>
  </si>
  <si>
    <t>24, 31, 35, 83, 103, 123</t>
  </si>
  <si>
    <t>Prakú Cháya Hills</t>
  </si>
  <si>
    <t>Prefect of the Servitors of the Exalted</t>
  </si>
  <si>
    <t>Prefect of the South</t>
  </si>
  <si>
    <t>Prefecture Governor</t>
  </si>
  <si>
    <t>Priestking of She Who is Not Seen</t>
  </si>
  <si>
    <t>Priestkings</t>
  </si>
  <si>
    <t>10,35,61,67,81,119,133,134</t>
  </si>
  <si>
    <t>Prietly Party</t>
  </si>
  <si>
    <t>16,18,19</t>
  </si>
  <si>
    <t>Primú'esh of Jækánta</t>
  </si>
  <si>
    <t>Princes of the Four Palaces</t>
  </si>
  <si>
    <t>Principal Staff of the Glory of Qame'él</t>
  </si>
  <si>
    <t>Procyon</t>
  </si>
  <si>
    <t>Provost of the High Chancery</t>
  </si>
  <si>
    <t>Psychic Dampener</t>
  </si>
  <si>
    <t>Psychic Spells</t>
  </si>
  <si>
    <t>Puff-spiders</t>
  </si>
  <si>
    <t>Punkáz</t>
  </si>
  <si>
    <t>Púrdimal</t>
  </si>
  <si>
    <t>9,26-28,34,36,44,45,47,53,55,57,70,81,101,126,127</t>
  </si>
  <si>
    <t>Pure Light Society</t>
  </si>
  <si>
    <t>Púru ab Sharár Swamps</t>
  </si>
  <si>
    <t>Putuhénu River</t>
  </si>
  <si>
    <t>Pygmy Folk</t>
  </si>
  <si>
    <t>Qálu hiChánkodel</t>
  </si>
  <si>
    <t>Qame'él</t>
  </si>
  <si>
    <t>54,94,125,127</t>
  </si>
  <si>
    <t>5,66,84,119,121</t>
  </si>
  <si>
    <t>Qáqtla snake</t>
  </si>
  <si>
    <t>Qè</t>
  </si>
  <si>
    <t>Qenqólu hiVríddi</t>
  </si>
  <si>
    <t>Qéqash Swamps</t>
  </si>
  <si>
    <t>Qeqélmu hiSsáivra</t>
  </si>
  <si>
    <t>Qiyór</t>
  </si>
  <si>
    <t>Qó</t>
  </si>
  <si>
    <t>Qól</t>
  </si>
  <si>
    <t>Qón</t>
  </si>
  <si>
    <t>52,54,126,127</t>
  </si>
  <si>
    <t>45,47,70,94</t>
  </si>
  <si>
    <t>Qónu</t>
  </si>
  <si>
    <t>Qorumá hiRi'inyússa</t>
  </si>
  <si>
    <t>Qu'úni</t>
  </si>
  <si>
    <t>Questing Worm</t>
  </si>
  <si>
    <t>Qùó Tribe</t>
  </si>
  <si>
    <t>Quóth the Many-Eyed</t>
  </si>
  <si>
    <t>Qùótl Family</t>
  </si>
  <si>
    <t>59,60,121,128,129</t>
  </si>
  <si>
    <t>Qurén hiKétkolel</t>
  </si>
  <si>
    <t>Quyó</t>
  </si>
  <si>
    <t>Rá</t>
  </si>
  <si>
    <t>25, 106</t>
  </si>
  <si>
    <t>Rancháka Head</t>
  </si>
  <si>
    <t>Rannálu</t>
  </si>
  <si>
    <t>Reader of the Incantations of the Dark</t>
  </si>
  <si>
    <t>Rebel of the Gods</t>
  </si>
  <si>
    <t>Red Hats</t>
  </si>
  <si>
    <t>Red Sandstone Palace</t>
  </si>
  <si>
    <t>Refulgent Blue Curtain Society</t>
  </si>
  <si>
    <t>Réghnu Dléppa</t>
  </si>
  <si>
    <t>Regulus</t>
  </si>
  <si>
    <t>Rekhmél family of Teshkóa</t>
  </si>
  <si>
    <t>66,75,106</t>
  </si>
  <si>
    <t>Rekmílish III</t>
  </si>
  <si>
    <t>Renudé</t>
  </si>
  <si>
    <t>Rényu</t>
  </si>
  <si>
    <t>Rereshqála Tlakotáni</t>
  </si>
  <si>
    <t>16,117,119</t>
  </si>
  <si>
    <t>Resort of the Ten Heroes</t>
  </si>
  <si>
    <t>Resurrected One</t>
  </si>
  <si>
    <t>Retsúllu</t>
  </si>
  <si>
    <t>35, 38, 121, 126</t>
  </si>
  <si>
    <t>Rigel</t>
  </si>
  <si>
    <t>Riruchél</t>
  </si>
  <si>
    <t>Ritual Magic</t>
  </si>
  <si>
    <t>River of Silence</t>
  </si>
  <si>
    <t>Roofed City</t>
  </si>
  <si>
    <t>Royal Courtesan at Love, The</t>
  </si>
  <si>
    <t>Royal Dome of Glory</t>
  </si>
  <si>
    <t>Royal Mistress of Purdánim, Jakálla and the Myriad</t>
  </si>
  <si>
    <t>Royalist Party</t>
  </si>
  <si>
    <t>Ru Tribe</t>
  </si>
  <si>
    <t>Ru'ungkáno</t>
  </si>
  <si>
    <t>38,66,84,115,117</t>
  </si>
  <si>
    <t>Rüllá</t>
  </si>
  <si>
    <t>10, 74</t>
  </si>
  <si>
    <t>Rúqqa plant</t>
  </si>
  <si>
    <t>Rusú</t>
  </si>
  <si>
    <t>80, 101, 126</t>
  </si>
  <si>
    <t>Rusú Isle</t>
  </si>
  <si>
    <t>Sá fish</t>
  </si>
  <si>
    <t>Sà Sréq</t>
  </si>
  <si>
    <t>Sa'alúr of Jakálla</t>
  </si>
  <si>
    <t>Saá Allaqí</t>
  </si>
  <si>
    <t>Saá Allaqiyár</t>
  </si>
  <si>
    <t>35, 75, 101</t>
  </si>
  <si>
    <t>Sage of the Gods</t>
  </si>
  <si>
    <t>Sagún</t>
  </si>
  <si>
    <t>Sahelún</t>
  </si>
  <si>
    <t>Sákbe-road Guard</t>
  </si>
  <si>
    <t>70,76,79,80,100</t>
  </si>
  <si>
    <t>Sákbe-roads</t>
  </si>
  <si>
    <t>8,10,14,19,35,36,38,64,66,70-76,79-81,100,101</t>
  </si>
  <si>
    <t>2,37,51,52,54,55,125,127</t>
  </si>
  <si>
    <t>7,9,13,15,45-47,49,53,54,68,94</t>
  </si>
  <si>
    <t>16,34,37,38,41,49,51,56,60,92,95,105,107,116</t>
  </si>
  <si>
    <t>Sárq</t>
  </si>
  <si>
    <t>Scales of Happy Destiny</t>
  </si>
  <si>
    <t>Scholar Priest</t>
  </si>
  <si>
    <t>Scroll of the Bloodstained Reeds</t>
  </si>
  <si>
    <t>Scrolls of Knowing Those Things Which Rejoice in t</t>
  </si>
  <si>
    <t>Scrolls of Ma'áz Khólu</t>
  </si>
  <si>
    <t>Sea-God</t>
  </si>
  <si>
    <t>Sea-Goddess</t>
  </si>
  <si>
    <t>Sea-Goddess of Kakársha</t>
  </si>
  <si>
    <t>54,66,126</t>
  </si>
  <si>
    <t>Seal of the Imperium</t>
  </si>
  <si>
    <t>11,13,96</t>
  </si>
  <si>
    <t>Second Palace</t>
  </si>
  <si>
    <t>Secret Book</t>
  </si>
  <si>
    <t>Sect of the Golden Sphere of Eventual Transcendancy</t>
  </si>
  <si>
    <t>Seer</t>
  </si>
  <si>
    <t>Senior Master-Craftsman</t>
  </si>
  <si>
    <t>Senior Prefect</t>
  </si>
  <si>
    <t>Senior Priest</t>
  </si>
  <si>
    <t>Séresh tree</t>
  </si>
  <si>
    <t>28, 112</t>
  </si>
  <si>
    <t>Seresh wood</t>
  </si>
  <si>
    <t>Sérqu hiChaishyáni</t>
  </si>
  <si>
    <t>Sérudla beast</t>
  </si>
  <si>
    <t>20,76,87,112,127</t>
  </si>
  <si>
    <t>Servant of the Emperor</t>
  </si>
  <si>
    <t>Servitors of Mrettén</t>
  </si>
  <si>
    <t>Seven Deities of the Rising Peak-P</t>
  </si>
  <si>
    <t>Seven Deities of the Rising Peak-T</t>
  </si>
  <si>
    <t>Seven Deities of the Rising Peaks</t>
  </si>
  <si>
    <t>18,32,41,42</t>
  </si>
  <si>
    <t>7,9,10</t>
  </si>
  <si>
    <t>35,39,48,66,71,75,82,87,90,91,111,120,121,134</t>
  </si>
  <si>
    <t>Shadowed One</t>
  </si>
  <si>
    <t>Shaft Which Transfixes the World</t>
  </si>
  <si>
    <t>42,43,67-73,92,124</t>
  </si>
  <si>
    <t>Sharúna Lowlands</t>
  </si>
  <si>
    <t>Sháù</t>
  </si>
  <si>
    <t>She Who Is Not Seen</t>
  </si>
  <si>
    <t>53,72,75,99,126</t>
  </si>
  <si>
    <t>She Who Strides the Wind</t>
  </si>
  <si>
    <t>54,87,127</t>
  </si>
  <si>
    <t>Shényu</t>
  </si>
  <si>
    <t>3,19,25,26,35,40,55,63,77,80,82,106,126,127</t>
  </si>
  <si>
    <t>Shíchel</t>
  </si>
  <si>
    <t>Shiggashko'ónmu family of Jækánta</t>
  </si>
  <si>
    <t>66,75,112</t>
  </si>
  <si>
    <t>Shíggath</t>
  </si>
  <si>
    <t>Shigráz</t>
  </si>
  <si>
    <t>43, 76, 126</t>
  </si>
  <si>
    <t>Shiringgáyi</t>
  </si>
  <si>
    <t>9,53,54,125-127</t>
  </si>
  <si>
    <t>18,33,94,97,100</t>
  </si>
  <si>
    <t>35,38,41,48,53,60,71,75,88,105,120</t>
  </si>
  <si>
    <t>Shopkeepers' War</t>
  </si>
  <si>
    <t>Shqá beetle</t>
  </si>
  <si>
    <t>Shrá plant</t>
  </si>
  <si>
    <t>Shretsáya</t>
  </si>
  <si>
    <t>Shrine of the Red Hand</t>
  </si>
  <si>
    <t>Sí Zíris Qáya</t>
  </si>
  <si>
    <t>Si'ís</t>
  </si>
  <si>
    <t>45, 46, 81</t>
  </si>
  <si>
    <t>Singer of Purity</t>
  </si>
  <si>
    <t>Singer of the Hymns of the Gods</t>
  </si>
  <si>
    <t>Sinistra, Nu Ophiuchi</t>
  </si>
  <si>
    <t>Siridlánu Slave Market</t>
  </si>
  <si>
    <t>Sirsúm</t>
  </si>
  <si>
    <t>Sirukél hiTuritláno</t>
  </si>
  <si>
    <t>Sisters of the Cerulean Flower</t>
  </si>
  <si>
    <t>Skin of Reality</t>
  </si>
  <si>
    <t>Sky-Wind</t>
  </si>
  <si>
    <t>Sleeping Desert of Mihállu</t>
  </si>
  <si>
    <t>Sné Kokór</t>
  </si>
  <si>
    <t>Society of the Blue Light</t>
  </si>
  <si>
    <t>Society of the Emeral Radiance</t>
  </si>
  <si>
    <t>Society of the Emerald and Silver Crown</t>
  </si>
  <si>
    <t>Sokátis</t>
  </si>
  <si>
    <t>8,19,35,39,45,46,53,96,101,104,125,126</t>
  </si>
  <si>
    <t>Solace to the Weary</t>
  </si>
  <si>
    <t>South Pole</t>
  </si>
  <si>
    <t>Southern Sea</t>
  </si>
  <si>
    <t>Speaker of the Soul</t>
  </si>
  <si>
    <t>Speaker of the Will of the Gods Within the World</t>
  </si>
  <si>
    <t>Spiritual Daughter of Hnálla</t>
  </si>
  <si>
    <t>Spouting Mountains</t>
  </si>
  <si>
    <t>Springing Doom</t>
  </si>
  <si>
    <t>Squared Monolith of Kushí'il Isle</t>
  </si>
  <si>
    <t>Sra'úr</t>
  </si>
  <si>
    <t>Sraón</t>
  </si>
  <si>
    <t>3,35,54,101,125,126</t>
  </si>
  <si>
    <t>Sró</t>
  </si>
  <si>
    <t>Srüqu hiTánkolel</t>
  </si>
  <si>
    <t>Ss-Rsa</t>
  </si>
  <si>
    <t>Ssa'átis</t>
  </si>
  <si>
    <t>3,19,35,38,63,74,98,101,120,121,122,124</t>
  </si>
  <si>
    <t>Ssamirén of Khéiris</t>
  </si>
  <si>
    <t>Ssáo</t>
  </si>
  <si>
    <t>Ssár tree</t>
  </si>
  <si>
    <t>Ssár wood</t>
  </si>
  <si>
    <t>Ssórmu</t>
  </si>
  <si>
    <t>9, 10, 35, 38</t>
  </si>
  <si>
    <t>Ssorvá</t>
  </si>
  <si>
    <t>3, 8, 77, 101</t>
  </si>
  <si>
    <t>Ssrá Áb Tsáya</t>
  </si>
  <si>
    <t>Ssrú-Gátl Isle</t>
  </si>
  <si>
    <t>Ssuganár</t>
  </si>
  <si>
    <t>7, 32, 38</t>
  </si>
  <si>
    <t>Ssuyál</t>
  </si>
  <si>
    <t>6,7,32,80,82</t>
  </si>
  <si>
    <t>Stability Deities</t>
  </si>
  <si>
    <t>6,7,9,10,37,49-51</t>
  </si>
  <si>
    <t>14,16 51 52</t>
  </si>
  <si>
    <t>9-11,16,45,46,50,84</t>
  </si>
  <si>
    <t>10,14,60</t>
  </si>
  <si>
    <t>Staff of Mercy Society</t>
  </si>
  <si>
    <t>Staff of Power</t>
  </si>
  <si>
    <t>Standardbearer of the Golden Legions</t>
  </si>
  <si>
    <t>Story of Llyán and His Empire</t>
  </si>
  <si>
    <t>String of Fishing-Boats</t>
  </si>
  <si>
    <t>Súbadim</t>
  </si>
  <si>
    <t>11,38,83</t>
  </si>
  <si>
    <t>Súchel Head</t>
  </si>
  <si>
    <t>Summoner Upon the Way</t>
  </si>
  <si>
    <t>Sunráya</t>
  </si>
  <si>
    <t>20, 61, 66, 72, 75, 80, 84, 87, 93, 95, 96, 101, 1</t>
  </si>
  <si>
    <t>Súnuz</t>
  </si>
  <si>
    <t>Superbly Finished House of Jaimurü</t>
  </si>
  <si>
    <t>Supernal Flame</t>
  </si>
  <si>
    <t>Supreme Principle of Change</t>
  </si>
  <si>
    <t>2,8,36,50</t>
  </si>
  <si>
    <t>Supreme Principle of Stability</t>
  </si>
  <si>
    <t>Supreme Swordsman</t>
  </si>
  <si>
    <t>Súr</t>
  </si>
  <si>
    <t>54,88,127</t>
  </si>
  <si>
    <t>Surgéth</t>
  </si>
  <si>
    <t>Surundáno hiTlakotáni</t>
  </si>
  <si>
    <t>Swamp Folk</t>
  </si>
  <si>
    <t>Swamps of Ksárul</t>
  </si>
  <si>
    <t>Sweet Singer of Doom</t>
  </si>
  <si>
    <t>Sword of Aridzó</t>
  </si>
  <si>
    <t>Sword of Righteousness</t>
  </si>
  <si>
    <t>Swordsman of Glory</t>
  </si>
  <si>
    <t>T'káv</t>
  </si>
  <si>
    <t>Tableaux of Torments</t>
  </si>
  <si>
    <t>Tablets of Llyán</t>
  </si>
  <si>
    <t>Tamkáde Bay</t>
  </si>
  <si>
    <t>Tané</t>
  </si>
  <si>
    <t>6,7,39</t>
  </si>
  <si>
    <t>Tanulé</t>
  </si>
  <si>
    <t>Té-Hlàkh wood</t>
  </si>
  <si>
    <t>Teeth of the Demon Tomúa</t>
  </si>
  <si>
    <t>Tekai leaves</t>
  </si>
  <si>
    <t>Tekai tree</t>
  </si>
  <si>
    <t>Tékumel</t>
  </si>
  <si>
    <t>1-7,9-11,21-27,35-38,48-50,55-58,81-83,90,100,104,</t>
  </si>
  <si>
    <t>86,91,100</t>
  </si>
  <si>
    <t>Temple of Illumination of All</t>
  </si>
  <si>
    <t>Temple of the Eye of the World</t>
  </si>
  <si>
    <t>Temple of the Two Moons</t>
  </si>
  <si>
    <t>Temple spells</t>
  </si>
  <si>
    <t>Tender Companion</t>
  </si>
  <si>
    <t>Téngguren Churitáshmu</t>
  </si>
  <si>
    <t>Ténturen</t>
  </si>
  <si>
    <t>Terra</t>
  </si>
  <si>
    <t>Teshkóa</t>
  </si>
  <si>
    <t>66, 75, 106, 126</t>
  </si>
  <si>
    <t>Tetukél hiViridáma</t>
  </si>
  <si>
    <t>Thayúri Isle</t>
  </si>
  <si>
    <t>28,46,60,78,93,103,112</t>
  </si>
  <si>
    <t>The Gold</t>
  </si>
  <si>
    <t>Thénu Thendráya Peak</t>
  </si>
  <si>
    <t>11,27,34</t>
  </si>
  <si>
    <t>Thénu Thendráya Range</t>
  </si>
  <si>
    <t>Thésun gauze</t>
  </si>
  <si>
    <t>28,34,103,104</t>
  </si>
  <si>
    <t>Third Palace</t>
  </si>
  <si>
    <t>Thirreqúmmu family of Koylúga</t>
  </si>
  <si>
    <t>48,66,75</t>
  </si>
  <si>
    <t>Thomár</t>
  </si>
  <si>
    <t>Thorn-heads</t>
  </si>
  <si>
    <t>Thráya</t>
  </si>
  <si>
    <t>5,9,35,45-47,53,67,101,126,127</t>
  </si>
  <si>
    <t>Three States of the Triangle</t>
  </si>
  <si>
    <t>5,6,59,121</t>
  </si>
  <si>
    <t>Three-Light Drive</t>
  </si>
  <si>
    <t>Threshold of Glory</t>
  </si>
  <si>
    <t>Thri'íl</t>
  </si>
  <si>
    <t>19,20,34,38,44,81,101,121</t>
  </si>
  <si>
    <t>9,49,50-52,54-56,125-127</t>
  </si>
  <si>
    <t>14,45-47,53,54</t>
  </si>
  <si>
    <t>5,7,16,18,22,36,50,53,58,84,94,115,118,119,121,124</t>
  </si>
  <si>
    <t>Thúnru'u</t>
  </si>
  <si>
    <t>Tiluné hiVárchal</t>
  </si>
  <si>
    <t>Time of Darkness</t>
  </si>
  <si>
    <t>4-6,10,22,26,37-39, 56,57,106,118,119,121</t>
  </si>
  <si>
    <t>Time of Many Emperors</t>
  </si>
  <si>
    <t>15, 81</t>
  </si>
  <si>
    <t>Time of No Emperor</t>
  </si>
  <si>
    <t>Time of No Kings</t>
  </si>
  <si>
    <t>10,11,60,83,121,124, 131,132,134</t>
  </si>
  <si>
    <t>Time of the Chancellor</t>
  </si>
  <si>
    <t>Time of the Usurpers</t>
  </si>
  <si>
    <t>Tíu tree</t>
  </si>
  <si>
    <t>26-28, 35, 102, 110, 112</t>
  </si>
  <si>
    <t>Tíu wood</t>
  </si>
  <si>
    <t>Tkémar</t>
  </si>
  <si>
    <t>Tkú</t>
  </si>
  <si>
    <t>Tlálu</t>
  </si>
  <si>
    <t>Tlanéno hiVorodláya</t>
  </si>
  <si>
    <t>Tláshte Heights</t>
  </si>
  <si>
    <t>11,25,106,112</t>
  </si>
  <si>
    <t>Tláshte Range</t>
  </si>
  <si>
    <t>Tleggáshmu</t>
  </si>
  <si>
    <t>Tlékku Beshyéne</t>
  </si>
  <si>
    <t>Tléku Miriyá</t>
  </si>
  <si>
    <t>Tólek Kána Pits</t>
  </si>
  <si>
    <t>10,33,70</t>
  </si>
  <si>
    <t>Tomb Police</t>
  </si>
  <si>
    <t>36,71-73,76,79,80,100</t>
  </si>
  <si>
    <t>b</t>
  </si>
  <si>
    <t>Torunal Island</t>
  </si>
  <si>
    <t>Tower of Silent Cries</t>
  </si>
  <si>
    <t>Tower of the Red Dome</t>
  </si>
  <si>
    <t>Tower of the Twelfth Arrow</t>
  </si>
  <si>
    <t>Trahlú</t>
  </si>
  <si>
    <t>Treaty with the City of Sárku, 975 A.S.</t>
  </si>
  <si>
    <t>Tree Lords</t>
  </si>
  <si>
    <t>Trek'e fish</t>
  </si>
  <si>
    <t>Tremúnish Srá</t>
  </si>
  <si>
    <t>Trickster of the Gods</t>
  </si>
  <si>
    <t>Trú</t>
  </si>
  <si>
    <t>35, 102</t>
  </si>
  <si>
    <t>Tsa'avtúlgu</t>
  </si>
  <si>
    <t>7, 35, 38, 53, 66, 71, 125, 132</t>
  </si>
  <si>
    <t>Tsá'è</t>
  </si>
  <si>
    <t>Tsámra</t>
  </si>
  <si>
    <t>3, 5, 7, 19, 20, 26, 38, 35, 36, 38, 54, 57, 63, 9</t>
  </si>
  <si>
    <t>Tsáqw Script</t>
  </si>
  <si>
    <t>Script</t>
  </si>
  <si>
    <t>Tsárnu hiFatlán</t>
  </si>
  <si>
    <t>Tsatsayágga</t>
  </si>
  <si>
    <t>6-8, 10, 35, 58, 63, 66, 71, 74, 101, 111, 113, 11</t>
  </si>
  <si>
    <t>Tséì</t>
  </si>
  <si>
    <t>Tsi'íl</t>
  </si>
  <si>
    <t>27, 96</t>
  </si>
  <si>
    <t>Tsoléi Archipelago</t>
  </si>
  <si>
    <t>Tsóù</t>
  </si>
  <si>
    <t>Tsuhóridu</t>
  </si>
  <si>
    <t>Tsúmikel hiTengetláku</t>
  </si>
  <si>
    <t>Tsúnure</t>
  </si>
  <si>
    <t>Tsúpil Hláya</t>
  </si>
  <si>
    <t>35, 38, 54, 122, 126</t>
  </si>
  <si>
    <t>Tsúral plant</t>
  </si>
  <si>
    <t>Tsurú</t>
  </si>
  <si>
    <t>Tubeway</t>
  </si>
  <si>
    <t>3-5,25,26,38,58,82</t>
  </si>
  <si>
    <t>Tuhéshmu Rekhmél</t>
  </si>
  <si>
    <t>Tukkolén hiViridáme</t>
  </si>
  <si>
    <t>Tumíssa</t>
  </si>
  <si>
    <t>7,8,11,16,18,27,32,33,37,39,45,47,48,53,69,81,101,117,121,125,127</t>
  </si>
  <si>
    <t>Túnkul Gong</t>
  </si>
  <si>
    <t>30,79,122</t>
  </si>
  <si>
    <t>Tuór</t>
  </si>
  <si>
    <t>Turshánmü</t>
  </si>
  <si>
    <t>8,11,83</t>
  </si>
  <si>
    <t>Two Heads of Mrettén</t>
  </si>
  <si>
    <t>Two Hundred Stanzas of Tukkolén hiViridáme</t>
  </si>
  <si>
    <t>U'áb</t>
  </si>
  <si>
    <t>U'unóm</t>
  </si>
  <si>
    <t>Ultimate Dark</t>
  </si>
  <si>
    <t>Ultimate Labyrinth</t>
  </si>
  <si>
    <t>Ultimate Warrior</t>
  </si>
  <si>
    <t>Uncaring</t>
  </si>
  <si>
    <t>Underworld</t>
  </si>
  <si>
    <t>27,36-38,50,107,120</t>
  </si>
  <si>
    <t>Universal spells</t>
  </si>
  <si>
    <t>Unknown Forest</t>
  </si>
  <si>
    <t>6,38,57</t>
  </si>
  <si>
    <t>Unstraightened City</t>
  </si>
  <si>
    <t>Unukalhai</t>
  </si>
  <si>
    <t>Úrmish</t>
  </si>
  <si>
    <t>5,9,27,28,34,45-47,53,81,83,101,127</t>
  </si>
  <si>
    <t>Urtsé berry</t>
  </si>
  <si>
    <t>Usenánu</t>
  </si>
  <si>
    <t>8,27,34,45-47,101,126</t>
  </si>
  <si>
    <t>Utterer of the Litanies of the Isles</t>
  </si>
  <si>
    <t>Váris</t>
  </si>
  <si>
    <t>Vé-Ntó tree</t>
  </si>
  <si>
    <t>Vessel of the Vision of the World</t>
  </si>
  <si>
    <t>Vgáish plant</t>
  </si>
  <si>
    <t>Victorious Lord</t>
  </si>
  <si>
    <t>Villa of the Iron Helm</t>
  </si>
  <si>
    <t>6-9,13,14,16,18,19, 28,36,37,41,44,49,51-54,56,60,74,</t>
  </si>
  <si>
    <t>6,8,9,18,45-47,49,53,54,87,94</t>
  </si>
  <si>
    <t>6,7,13,14,16,18,28,33,37,49-51,53,56,77,84,85,92,1</t>
  </si>
  <si>
    <t>Vindication of the Swathe of Red, The</t>
  </si>
  <si>
    <t>Viridáme</t>
  </si>
  <si>
    <t>Viumél hiArkódu</t>
  </si>
  <si>
    <t>Vrá</t>
  </si>
  <si>
    <t>7,15,45,46,83,93,97,113</t>
  </si>
  <si>
    <t>Vráoz fiber</t>
  </si>
  <si>
    <t>Vráoz rushes</t>
  </si>
  <si>
    <t>28, 66</t>
  </si>
  <si>
    <t>Vrélq</t>
  </si>
  <si>
    <t>66,105,111, 121,122</t>
  </si>
  <si>
    <t>Vrés tree</t>
  </si>
  <si>
    <t>Vrés-incense</t>
  </si>
  <si>
    <t>Vrétlish Barrága</t>
  </si>
  <si>
    <t>Vrí hiKakúvu</t>
  </si>
  <si>
    <t>Vrídu</t>
  </si>
  <si>
    <t>19,53,71,74,126</t>
  </si>
  <si>
    <t>Vriggétsu Dnásh</t>
  </si>
  <si>
    <t>Vringálu</t>
  </si>
  <si>
    <t>Vringálu leather</t>
  </si>
  <si>
    <t>28,102,104</t>
  </si>
  <si>
    <t>Vringayékmu hiKhorsán</t>
  </si>
  <si>
    <t>Vriyágga</t>
  </si>
  <si>
    <t>Vrú'uneb</t>
  </si>
  <si>
    <t>33,36,72,75,82</t>
  </si>
  <si>
    <t>Vrusáemaz</t>
  </si>
  <si>
    <t>Walker of the Demon Planes</t>
  </si>
  <si>
    <t>Walking Lake</t>
  </si>
  <si>
    <t>War</t>
  </si>
  <si>
    <t>12,15,81</t>
  </si>
  <si>
    <t>15,16,18</t>
  </si>
  <si>
    <t>Wards of the Keys</t>
  </si>
  <si>
    <t>Warlord of Pelesár</t>
  </si>
  <si>
    <t>Warm Apartments of Peace</t>
  </si>
  <si>
    <t>Wasúro</t>
  </si>
  <si>
    <t>Water Cactus</t>
  </si>
  <si>
    <t>Wektúdhish Gra'ácha</t>
  </si>
  <si>
    <t>Well Which Pierces the World</t>
  </si>
  <si>
    <t>Whisperer</t>
  </si>
  <si>
    <t>White Water Shoals</t>
  </si>
  <si>
    <t>Wife to Hnálla</t>
  </si>
  <si>
    <t>Woman of Tsámra</t>
  </si>
  <si>
    <t>Words of Power</t>
  </si>
  <si>
    <t>Workshop of the North</t>
  </si>
  <si>
    <t>Worm Lord</t>
  </si>
  <si>
    <t>Worms of Death</t>
  </si>
  <si>
    <t>Wreath of Hrsh</t>
  </si>
  <si>
    <t>8,52,54,126,127</t>
  </si>
  <si>
    <t>45-47,68</t>
  </si>
  <si>
    <t>16,49,52,56</t>
  </si>
  <si>
    <t>Yáfa</t>
  </si>
  <si>
    <t>3, 18, 35, 74, 101, 126</t>
  </si>
  <si>
    <t>Yáù tree</t>
  </si>
  <si>
    <t>Year-King</t>
  </si>
  <si>
    <t>61,76,87</t>
  </si>
  <si>
    <t>Yetíl</t>
  </si>
  <si>
    <t>Yilrána</t>
  </si>
  <si>
    <t>Yuléneb Fálla</t>
  </si>
  <si>
    <t>Zarén hiDelashái</t>
  </si>
  <si>
    <t>Zhnemúish Bé</t>
  </si>
  <si>
    <t>Zhurrilúgga</t>
  </si>
  <si>
    <t>Zirúna</t>
  </si>
  <si>
    <t>Znayáshu hiVrazhímü</t>
  </si>
  <si>
    <t>Zoological Building</t>
  </si>
  <si>
    <t>Zoological Garden</t>
  </si>
  <si>
    <t>Zoological Garden of Tsámra</t>
  </si>
  <si>
    <t>Zoological Garden of Tsatsayágga</t>
  </si>
  <si>
    <t>Belkhanu People Devoted to</t>
  </si>
  <si>
    <t>Belkhanu Temple</t>
  </si>
  <si>
    <t>6,10-12,15,16,18,34,36,45,57,58,61,63, 66,67,70,73,74,79,81,103,107,119,120,122,123,125-127,129</t>
  </si>
  <si>
    <t>3,4,8,10,19-22,25-28,30,33,41,43,48,55,57-59,62-67,69,73,77,78,80,82,83,85,89,90,93-95,97-99,101,102,106,110,111,115,121,123</t>
  </si>
  <si>
    <t>Béy Sü</t>
  </si>
  <si>
    <t>20,21,40,44,54,57,59,65,72,74,76,78,80,82,84,87,93,94,96,105,108,111,113-115,124</t>
  </si>
  <si>
    <t>Change Deities Hatred of</t>
  </si>
  <si>
    <t>Change Deities People Devoted to</t>
  </si>
  <si>
    <t>Change Deities Temple</t>
  </si>
  <si>
    <t>Chegárra Temple</t>
  </si>
  <si>
    <t>Chegárra People Devoted to</t>
  </si>
  <si>
    <t>Chiténg Legions</t>
  </si>
  <si>
    <t>Chiténg People Devoted to</t>
  </si>
  <si>
    <t>Chiténg Temple</t>
  </si>
  <si>
    <t>Chruggilléshmu family of Tsatsayágga</t>
  </si>
  <si>
    <t>Demons</t>
  </si>
  <si>
    <t>Desert of Sighs</t>
  </si>
  <si>
    <t>10,18,27,41,48,61,72,75,82-84,88,93,94-96,98,102</t>
  </si>
  <si>
    <t>Dilinála People Devoted to</t>
  </si>
  <si>
    <t>Dilinála Temple</t>
  </si>
  <si>
    <t>Dlamélish People Devoted to</t>
  </si>
  <si>
    <t>Dlamélish Temple</t>
  </si>
  <si>
    <t>Durritlámish People Devoted to</t>
  </si>
  <si>
    <t>Durritlámish Temple</t>
  </si>
  <si>
    <t>3,5,7,9-11,13,16,18,35-40,43,44,48-50,52-55,58-61,63,67,69,72,76,78,81,82,85,87,91,94,96,97,102,106,108,109,111,119,121,122,124,125,134</t>
  </si>
  <si>
    <t>Festival</t>
  </si>
  <si>
    <t>Game</t>
  </si>
  <si>
    <t>Goddess of the Pale Bone-People</t>
  </si>
  <si>
    <t>Goddess of the Pale Bone-Temple</t>
  </si>
  <si>
    <t>Grugánu Temple</t>
  </si>
  <si>
    <t>Guodái Temple</t>
  </si>
  <si>
    <t>4,7,20,21,23,26,30,33,38,40,41,43,48,49,55,57,59,62,64,66,73,77,78,81,82,85,89,90,94,95,97-99,102,110,111,123-125</t>
  </si>
  <si>
    <t>3-5,9,10,20,21,23,26,27,30,31,33,36,38,41,42,55,57,59,62-64,68,73,77,80,82,83,85,89,94,95,103,110,111,115,116</t>
  </si>
  <si>
    <t>4,7,9,10,13,20,21,23,26,27,31,33,35,41,55,57-59,63,64,77,78,81-83,85,89,94,95,103</t>
  </si>
  <si>
    <t>Hnálla People</t>
  </si>
  <si>
    <t>Hnálla Temple</t>
  </si>
  <si>
    <t>Hriháyal People Devoted to</t>
  </si>
  <si>
    <t>Hriháyal Temple</t>
  </si>
  <si>
    <t>Hrsh People Devoted to</t>
  </si>
  <si>
    <t>Hrsh Temple</t>
  </si>
  <si>
    <t>Hrü'ü People Devoted to</t>
  </si>
  <si>
    <t>Hrü'ü Temple</t>
  </si>
  <si>
    <t>3,5,7-9,11,16,26,32,33,36,37,53,58,63,68,70,81,83,89,97, 101,102,117,118,120,121,126,127</t>
  </si>
  <si>
    <t>5,6,8,20,28,33,35,38,40,43-45,54,59,61-63,65,66,72,76,78,83,84,88,91,93,94,96,98,101,103,105,106-110,113,115,120,124,129</t>
  </si>
  <si>
    <t>Karakán Legions</t>
  </si>
  <si>
    <t>Karakán People Devoted to</t>
  </si>
  <si>
    <t>Karakán Temple</t>
  </si>
  <si>
    <t>Keténgku People Devoted to</t>
  </si>
  <si>
    <t>Keténgku Temple</t>
  </si>
  <si>
    <t>6,7,13,19-21,23,28,40,43-45,54,59,61-63,65,66,72,76,78,84,88,91,93,94,96,98,101,103,105,106-110,113,115,120,124,129</t>
  </si>
  <si>
    <t>Kikumársha Temple</t>
  </si>
  <si>
    <t>Kirrinéb People Devoted to</t>
  </si>
  <si>
    <t>Kirrinéb Temple</t>
  </si>
  <si>
    <t>Ksárul People Devoted to</t>
  </si>
  <si>
    <t>Ksárul Temple</t>
  </si>
  <si>
    <t>Legion, Tsolyánu</t>
  </si>
  <si>
    <t>Legion, Yán Kór</t>
  </si>
  <si>
    <t>Legion, Mu'ugalavyá</t>
  </si>
  <si>
    <t>Legion, Livyánu</t>
  </si>
  <si>
    <t>Legion, Salarvyá</t>
  </si>
  <si>
    <t>3,5,7-11,13,15,16,18-21,24-28,30,32,33,35,36,39,41,42,44,45,48,53,54,57-59,62-66,68,71,72,74,75,76,78, 80-84,87,91-94,96,98,100-103,105,106,108,109,111-113,119-125,127,134</t>
  </si>
  <si>
    <t>Lord of Sacrifice-Temple</t>
  </si>
  <si>
    <t>3,10,19,40,43,48,57,59,61,63,66,72,74,77,78,82,84,88,93-96,98,102,105,108,110,113</t>
  </si>
  <si>
    <t>20,26,28,38,40-44,48,54,59-63,66,72,74,77,78,82,84,88,93-96,98,102,106,108-110,113-115,118,120,121,129</t>
  </si>
  <si>
    <t>Mad One of Hlíkku Temple</t>
  </si>
  <si>
    <t>Méshqu plaque</t>
  </si>
  <si>
    <t>4,5,19,20,21,23,26,31,33,38,41-43,54,55,57,59,60,63,64,73,78,81,83,85,90,94,103,106,123</t>
  </si>
  <si>
    <t>3,8,20,23,28,40,41,43,44,48,54,59-63,66,67,72,76,78,80,82,84,85,87,91,93,94,96-98,100-102,106,108-111,113,120,123,125,126,134</t>
  </si>
  <si>
    <t>3,7,11,13,14,18,20,28,41,43,44,53,59-63,66,72,74,75,78,80,82,84,87,88,91,93,95,98,101,106,108,111,115,1346</t>
  </si>
  <si>
    <t>Mrettén Temple</t>
  </si>
  <si>
    <t>3,5-13,15,18-21,24-29,31-33,35,36,38,39,41,44,45,48,49,53,55,57,58-66,71,72,74-85,89,91-94,96,98-101,103-106,108,111-115,119-125,126,127</t>
  </si>
  <si>
    <t>5-7,10,19,20,21,27,29,35,36,40-44,48,49,54,57,59,60-63,65,66,72,74,76,78,80,82,84,87,93,94,96,98,102,106,108-113,119,124,126</t>
  </si>
  <si>
    <t>20,26,28,40,41-44,48,54,59-63,66,72,77,78,82,84,88,93-96,98,102,106,108-110,113-115,118,120-122,</t>
  </si>
  <si>
    <t>3,20,21,28,48,49,54,59,60,62,63,66,72,76,78,80,82,83,84,88,93-96,98,101,102,106-113,122,124,125,126,127</t>
  </si>
  <si>
    <t>Flora</t>
  </si>
  <si>
    <t>4,8,13,20,21,24,26-28,31,33,41-43,45,48,49,54,55,57,59,62,66,73,77,78,85,89,93-95,97-99,102,103,110,111,116,121,122</t>
  </si>
  <si>
    <t>Pariah Gods-People</t>
  </si>
  <si>
    <t>3,4,8,10,13,15,20,21,24,26-28,31,33,38,40-43,45,48,49,54,57-59,62,64,66,71,72,77,78,80,84,85,89,90,93-95,97-99,102,110,111,116,119,120-125,126</t>
  </si>
  <si>
    <t>7,15,19,20,21,25,30,36,44,54,59-61,63,65-67,72,75,78,80,82-84,87,91,93,96,98,100-102,106-108,110,111,113,115,120,121,122,125</t>
  </si>
  <si>
    <t>3,8,18,19,20,29,36,43,44,53,59-63,65-68,72,74,75,78,80,82-84,87,91,93,94,96,98,99,100,102,103,105,108,111,116,120,124,127</t>
  </si>
  <si>
    <t>4,8,19-21,24,26,31,40-43,45,49,54,55,57,59,66,73,77,78,82,85,89,90,93-95,97,98,102,110,111,113,114,121,122</t>
  </si>
  <si>
    <t>Qame'él Temple</t>
  </si>
  <si>
    <t>Qón Temple</t>
  </si>
  <si>
    <t>Qón People Devoted to</t>
  </si>
  <si>
    <t>3,40,41,43,44,54,59,60-63,66,72,76,77,78,82,84,88,93-95,102,106,108,110,113,118,119,121</t>
  </si>
  <si>
    <t>Ru'ungkáno Temple</t>
  </si>
  <si>
    <t>3,13,14,16,18,19,24,27,28,29,33,35,41,43,44,45,53,59,60,62,63,65,66,68,72,74,75,76,78,80,82-84,87,91,93,94,96,98-102,105,106-113,115,124,126,</t>
  </si>
  <si>
    <t>Sárku People Devoted to</t>
  </si>
  <si>
    <t>Sárku Temple</t>
  </si>
  <si>
    <t>3,6-10,12-14,18-22,25-28,30,32,33,35,36,39,41,44,45,47,48,53,54,57-67,71-75,77,78,80-83,88,91,92-94,96-98,100-116,119-123,125-127,1324</t>
  </si>
  <si>
    <t>Saying (Salarvyáni)</t>
  </si>
  <si>
    <t>Saying (Tsolyáni)</t>
  </si>
  <si>
    <t>Saying (Many Peoples)</t>
  </si>
  <si>
    <t>Saying (Mihállu)</t>
  </si>
  <si>
    <t>Saying (Bednálljan)</t>
  </si>
  <si>
    <t>Saying (Livyáni)</t>
  </si>
  <si>
    <t>Saying (Nyémesel Isles)</t>
  </si>
  <si>
    <t>Saying (N'lüss)</t>
  </si>
  <si>
    <t>Saying (Háida Pakálan)</t>
  </si>
  <si>
    <t>Saying (Engsvanyáli)</t>
  </si>
  <si>
    <t>Saying (Mu'ugalavyáni</t>
  </si>
  <si>
    <t>Shadow Gods People Devoted to</t>
  </si>
  <si>
    <t>Shadow Gods Temple</t>
  </si>
  <si>
    <t>3-6,8,10,19-22,24-28,31,33,35,36,38,40-44,49,54,58,59,62-67,69,73,77,78,80,82-84,88-90,93-96,98,101-103,110,111,119,120,121,124,125</t>
  </si>
  <si>
    <t>Shiringgáyi People Devoted to</t>
  </si>
  <si>
    <t>Shiringgáyi Temple</t>
  </si>
  <si>
    <t>4,9,20,21,23,25,26,31,33,38,41,42,55,57,59,63,73,78,81-83,85,89,94,103,106,110</t>
  </si>
  <si>
    <t>3-7,9,10,13,19,20,21,23,25-27,32,33,36-39,41,55,57,59,62,63,71,73,77,80,82,85,89,94,103,111,116,121</t>
  </si>
  <si>
    <t>Stability Deities Hatred of</t>
  </si>
  <si>
    <t>Stability Deities People Devoted to</t>
  </si>
  <si>
    <t>Stability Deities Temple</t>
  </si>
  <si>
    <t>4,20,25,26,32,40,41-43,45,48,49,54,55,57-59,64,66,72,77,78,83,85,89,90,93-99,103,110,111,115,121,122</t>
  </si>
  <si>
    <t>Thúmis People Devoted to</t>
  </si>
  <si>
    <t>Thúmis Temple</t>
  </si>
  <si>
    <t>4,8,20,21,25,26,28,32,33,35,41-43,55,57-59,62,66,72,77,78,80,82,84,89,90,93,94,97,98,103,110,111,118,119,121,122,124-126,129</t>
  </si>
  <si>
    <t>10,19,20,27,28,30,36,41,43,44,48,49,54,57,59-61,64-66,72,76,78,80,82-84,87,93,96,98,101,102,106,108,113,114,120,126</t>
  </si>
  <si>
    <t>3,5,7,9-13,15,16,18-21,23,24,26,27-29,32,33,36,39,41-45,48,53,57-67,69-74,78-83,85,91-96,98,100,101,103-106,108,109,111,113,115,120-123,125-127,130,135,136</t>
  </si>
  <si>
    <t>3,4,20,21,26,32,33,39-43,48,49,55,57,59,62-67,73,77,78,80,82,84,88-91,94-99,101,103,106,111,119,121,123-125</t>
  </si>
  <si>
    <t>Vimúhla People Devoted to</t>
  </si>
  <si>
    <t>Vimúhla Temple</t>
  </si>
  <si>
    <t>Material</t>
  </si>
  <si>
    <t>Wurú People Devoted to</t>
  </si>
  <si>
    <t>Wurú Temple</t>
  </si>
  <si>
    <t>3,6,8,10,11,13,15,16,18-21,24,26-29,31-33,35,39-45,48,53,57-65,66,68,71,72,74-76,78,80-84,88,89,91-96,98-109,111-115,119,120,124-126,134,136</t>
  </si>
  <si>
    <t>3,7,10,20-22,26,27,30,33,41,43,44,48,49,54,59,62-66,72,73,76,77,78,80,82,83,84,87,88,93-98,100-102,106-108,110,113-115,120,122,124,125,126,127</t>
  </si>
  <si>
    <t>7-10,13,16-19,35-37,39,44,50,52,59-61,63,81,97,104,108,119,121</t>
  </si>
  <si>
    <t>Avánthe People Devoted</t>
  </si>
  <si>
    <t>Avánthe Temple</t>
  </si>
  <si>
    <t>Battle</t>
  </si>
  <si>
    <t>ID</t>
  </si>
  <si>
    <t>Item</t>
  </si>
  <si>
    <t>Page</t>
  </si>
  <si>
    <t>Aòmórh</t>
  </si>
  <si>
    <t>Arjíèk</t>
  </si>
  <si>
    <t>Winter of 125 days</t>
  </si>
  <si>
    <t>Báné</t>
  </si>
  <si>
    <t>Gréshù</t>
  </si>
  <si>
    <t>Forest ascetic</t>
  </si>
  <si>
    <t>Jgái</t>
  </si>
  <si>
    <t>Spring of 60 days</t>
  </si>
  <si>
    <t>Kàrö</t>
  </si>
  <si>
    <t>Autumn of 60 days</t>
  </si>
  <si>
    <t>Körgháà</t>
  </si>
  <si>
    <t>Omür</t>
  </si>
  <si>
    <t>Summer of 120 days</t>
  </si>
  <si>
    <t>Zhèvàné</t>
  </si>
  <si>
    <t>Priestess</t>
  </si>
  <si>
    <t>Rachár</t>
  </si>
  <si>
    <t>Silver coin</t>
  </si>
  <si>
    <t>Suór</t>
  </si>
  <si>
    <t>Ghatóni</t>
  </si>
  <si>
    <t>Mzúbsesh</t>
  </si>
  <si>
    <t>Marriage</t>
  </si>
  <si>
    <t>Sréq</t>
  </si>
  <si>
    <t>Iwáu Où</t>
  </si>
  <si>
    <t>Flight of Death, General</t>
  </si>
  <si>
    <t>Jannuyáni</t>
  </si>
  <si>
    <t>Hwán</t>
  </si>
  <si>
    <t>Shwán</t>
  </si>
  <si>
    <t>Kilalammuyáni</t>
  </si>
  <si>
    <t>Váàn</t>
  </si>
  <si>
    <t>Zhaváàn</t>
  </si>
  <si>
    <t>Abéb</t>
  </si>
  <si>
    <t>Unit of weight: Epü (1,500 kg)</t>
  </si>
  <si>
    <t>Aiméb</t>
  </si>
  <si>
    <t>Unit of time: Yóm (90 seconds)</t>
  </si>
  <si>
    <t>Alráyaz</t>
  </si>
  <si>
    <t>9th month: Halír</t>
  </si>
  <si>
    <t>Anáz</t>
  </si>
  <si>
    <t>Copper coin</t>
  </si>
  <si>
    <t>Baséb</t>
  </si>
  <si>
    <t>Unit of weight: Psé (.75 kg)</t>
  </si>
  <si>
    <t>Cháosaz</t>
  </si>
  <si>
    <t>Military vessel with 3 or 4 masts</t>
  </si>
  <si>
    <t>Chároneb</t>
  </si>
  <si>
    <t>Army or Division</t>
  </si>
  <si>
    <t>Chídok</t>
  </si>
  <si>
    <t>111,114,117</t>
  </si>
  <si>
    <t>Da'éb</t>
  </si>
  <si>
    <t>Unit of distance: Dháiba (1.333 m)</t>
  </si>
  <si>
    <t>Dahaláz</t>
  </si>
  <si>
    <t>12th month: Dohála</t>
  </si>
  <si>
    <t>Danláz</t>
  </si>
  <si>
    <t>6th day: Daunél</t>
  </si>
  <si>
    <t>Daranggáz</t>
  </si>
  <si>
    <t>6th month: Drénggar</t>
  </si>
  <si>
    <t>Díodaz</t>
  </si>
  <si>
    <t>Military sorceror contingent</t>
  </si>
  <si>
    <t>Dláineb</t>
  </si>
  <si>
    <t>Unit of 500 soldiers</t>
  </si>
  <si>
    <t>Eshu'úz</t>
  </si>
  <si>
    <t>Commander of 100 soldiers</t>
  </si>
  <si>
    <t>Fardáz</t>
  </si>
  <si>
    <t>8th month: Pardán</t>
  </si>
  <si>
    <t>Farsaláz</t>
  </si>
  <si>
    <t>7th month: Firasúl</t>
  </si>
  <si>
    <t>Fasráz</t>
  </si>
  <si>
    <t>5th month: Fésru</t>
  </si>
  <si>
    <t>Fayáz</t>
  </si>
  <si>
    <t>Ganráz</t>
  </si>
  <si>
    <t>1st Intercalary day: Ikáner</t>
  </si>
  <si>
    <t>Hasparáz</t>
  </si>
  <si>
    <t>1st month: Hasanpór</t>
  </si>
  <si>
    <t>Karéneb</t>
  </si>
  <si>
    <t>Unit of time: Kirén (30 minutes)</t>
  </si>
  <si>
    <t>Khíya</t>
  </si>
  <si>
    <t>Khúaz</t>
  </si>
  <si>
    <t>Commander of 1,000 soldiers</t>
  </si>
  <si>
    <t>Kumuéb</t>
  </si>
  <si>
    <t>Unit of liqiud weight: Kúvmu (3 liters)</t>
  </si>
  <si>
    <t>Langáz</t>
  </si>
  <si>
    <t>4th month: Langála</t>
  </si>
  <si>
    <t>Lazaráz</t>
  </si>
  <si>
    <t>11th month: Lésdrim</t>
  </si>
  <si>
    <t>Llüneb</t>
  </si>
  <si>
    <t>Legion</t>
  </si>
  <si>
    <t>Maganáz</t>
  </si>
  <si>
    <t>2nd day: Mugún</t>
  </si>
  <si>
    <t>Maléb</t>
  </si>
  <si>
    <t>Unit of weight: Mló (3.75 g)</t>
  </si>
  <si>
    <t>Namséb</t>
  </si>
  <si>
    <t>Unit of liquid weight: Nmécha (60 liters)</t>
  </si>
  <si>
    <t>Neyób</t>
  </si>
  <si>
    <t>Ngaqmáz</t>
  </si>
  <si>
    <t>4th Intercalary day: Ngaqómi</t>
  </si>
  <si>
    <t>Ni'úz</t>
  </si>
  <si>
    <t>Commander of 25 soldiers</t>
  </si>
  <si>
    <t>Oyéb</t>
  </si>
  <si>
    <t>Unit of distance: Hói (13.333 cm)</t>
  </si>
  <si>
    <t>Qáqqodaz</t>
  </si>
  <si>
    <t>Legion commander</t>
  </si>
  <si>
    <t>Ra'sáz</t>
  </si>
  <si>
    <t>4th day: Rü'üsá</t>
  </si>
  <si>
    <t>Rúozhuz</t>
  </si>
  <si>
    <t>Army commander</t>
  </si>
  <si>
    <t>Sa'aléb</t>
  </si>
  <si>
    <t>Unit of time: Sivél (4.5 seconds)</t>
  </si>
  <si>
    <t>Shabráz</t>
  </si>
  <si>
    <t>2nd month: Shápru</t>
  </si>
  <si>
    <t>Shanéb</t>
  </si>
  <si>
    <t>Unit of distance: Tsán (1.333 km)</t>
  </si>
  <si>
    <t>Shárseb</t>
  </si>
  <si>
    <t>Unit of liquid weight: Tsértse (.3 liter)</t>
  </si>
  <si>
    <t>Shatlasház</t>
  </si>
  <si>
    <t>Intercalary day: Chitlásha</t>
  </si>
  <si>
    <t>Shí'idok</t>
  </si>
  <si>
    <t>Gold coin</t>
  </si>
  <si>
    <t>Sikúab</t>
  </si>
  <si>
    <t>Unit of 25 soldiers</t>
  </si>
  <si>
    <t>Sréz</t>
  </si>
  <si>
    <t>Ssáoneb</t>
  </si>
  <si>
    <t>Unit of 1,000 soldiers</t>
  </si>
  <si>
    <t>Surnáz</t>
  </si>
  <si>
    <t>1st day: Surúnra</t>
  </si>
  <si>
    <t>Tammréb</t>
  </si>
  <si>
    <t>Unit of time: Ténmre (180 minutes)</t>
  </si>
  <si>
    <t>Tarandáz</t>
  </si>
  <si>
    <t>10th month: Trantór</t>
  </si>
  <si>
    <t>Targdáz</t>
  </si>
  <si>
    <t>2nd Intercalary day: Turugdáshe</t>
  </si>
  <si>
    <t>Tlakaláz</t>
  </si>
  <si>
    <t>5th day: Tlakál</t>
  </si>
  <si>
    <t>Tuonéb</t>
  </si>
  <si>
    <t>Unit of weight: Tnúng (.1875 g)</t>
  </si>
  <si>
    <t>Úoz</t>
  </si>
  <si>
    <t>Commander of 500 soldiers</t>
  </si>
  <si>
    <t>Varamáz</t>
  </si>
  <si>
    <t>3rd Intercalary day: Vraháma</t>
  </si>
  <si>
    <t>Vilnunéb</t>
  </si>
  <si>
    <t>Unit of 100 soldiers</t>
  </si>
  <si>
    <t>Zagáz</t>
  </si>
  <si>
    <t>3rd day: Zaqé</t>
  </si>
  <si>
    <t>Zitmáz</t>
  </si>
  <si>
    <t>3rd month: Didóm</t>
  </si>
  <si>
    <t>Mu'ugalavyáni</t>
  </si>
  <si>
    <t>Afúa</t>
  </si>
  <si>
    <t>Alótish</t>
  </si>
  <si>
    <t>Alréya</t>
  </si>
  <si>
    <t>Asúmish</t>
  </si>
  <si>
    <t>Bálish</t>
  </si>
  <si>
    <t>Unit of 20 soldiers</t>
  </si>
  <si>
    <t>Balkétlish</t>
  </si>
  <si>
    <t>Commander of 20 soldiers</t>
  </si>
  <si>
    <t>Cho'ótish</t>
  </si>
  <si>
    <t>Unit of distance: Chóptse (1.333 cm)</t>
  </si>
  <si>
    <t>Dháhla</t>
  </si>
  <si>
    <t>Dhéva</t>
  </si>
  <si>
    <t>Dhídma</t>
  </si>
  <si>
    <t>Dhonéla</t>
  </si>
  <si>
    <t>Di'ibáish</t>
  </si>
  <si>
    <t>Dibkétlish</t>
  </si>
  <si>
    <t>Drángga</t>
  </si>
  <si>
    <t>Dü'ümünish</t>
  </si>
  <si>
    <t>Commander of an army</t>
  </si>
  <si>
    <t>Émish</t>
  </si>
  <si>
    <t>Emkétlish</t>
  </si>
  <si>
    <t>Fa'ásha</t>
  </si>
  <si>
    <t>Fardhá</t>
  </si>
  <si>
    <t>Fersála</t>
  </si>
  <si>
    <t>Fsá</t>
  </si>
  <si>
    <t>Ga'ánra</t>
  </si>
  <si>
    <t>Hakkúmish</t>
  </si>
  <si>
    <t>Commander of 5,000 soldiers</t>
  </si>
  <si>
    <t>Haspára</t>
  </si>
  <si>
    <t>Khirána</t>
  </si>
  <si>
    <t>Khu'úma</t>
  </si>
  <si>
    <t>La'ángla</t>
  </si>
  <si>
    <t>Lasdára</t>
  </si>
  <si>
    <t>Mlóya</t>
  </si>
  <si>
    <t>Mu'uná</t>
  </si>
  <si>
    <t>Ngáqma</t>
  </si>
  <si>
    <t>Nnásha</t>
  </si>
  <si>
    <t>Nu'utlá</t>
  </si>
  <si>
    <t>Military vessel with 3 masts</t>
  </si>
  <si>
    <t>O'ísh</t>
  </si>
  <si>
    <t>Unit of 5 soldiers</t>
  </si>
  <si>
    <t>O'íya</t>
  </si>
  <si>
    <t>Omrimünish</t>
  </si>
  <si>
    <t>Army of one of the 4 Palaces</t>
  </si>
  <si>
    <t>Purélish</t>
  </si>
  <si>
    <t>Commander of 5 soldiers</t>
  </si>
  <si>
    <t>Qúra</t>
  </si>
  <si>
    <t>Ra'ása</t>
  </si>
  <si>
    <t>Sarána</t>
  </si>
  <si>
    <t>Shán</t>
  </si>
  <si>
    <t>Shársha</t>
  </si>
  <si>
    <t>Shatla'ásha</t>
  </si>
  <si>
    <t>Si'íla</t>
  </si>
  <si>
    <t>Sráish</t>
  </si>
  <si>
    <t>Thánmra</t>
  </si>
  <si>
    <t>Tharandára</t>
  </si>
  <si>
    <t>Thárga</t>
  </si>
  <si>
    <t>Tla'ákla</t>
  </si>
  <si>
    <t>Tu'úna</t>
  </si>
  <si>
    <t>Vra'áma</t>
  </si>
  <si>
    <t>Yáma</t>
  </si>
  <si>
    <t>Za'á</t>
  </si>
  <si>
    <t>Zhabára</t>
  </si>
  <si>
    <t>Nuru'ún Sí</t>
  </si>
  <si>
    <t>Rnó</t>
  </si>
  <si>
    <t>Syó</t>
  </si>
  <si>
    <t>Syó Lí</t>
  </si>
  <si>
    <t>Chk-tse</t>
  </si>
  <si>
    <t>Commander of 6 soldiers</t>
  </si>
  <si>
    <t>Nipw-nchópk</t>
  </si>
  <si>
    <t>Provider</t>
  </si>
  <si>
    <t>Tìí-pétk</t>
  </si>
  <si>
    <t>Chief-Person</t>
  </si>
  <si>
    <t>Tmékt</t>
  </si>
  <si>
    <t>Unit of 6 soldiers</t>
  </si>
  <si>
    <t>Pe'é</t>
  </si>
  <si>
    <t>K'a'ón</t>
  </si>
  <si>
    <t>Priest of Mretten</t>
  </si>
  <si>
    <t>76,88,93,102</t>
  </si>
  <si>
    <t>K'é</t>
  </si>
  <si>
    <t>Fai</t>
  </si>
  <si>
    <t>Unit of 50 soldiers</t>
  </si>
  <si>
    <t>Onón</t>
  </si>
  <si>
    <t>Acolyte of priesthood of Mretten; Commander of 50</t>
  </si>
  <si>
    <t>Sunón</t>
  </si>
  <si>
    <t>Initiate in priesthood of Mretten</t>
  </si>
  <si>
    <t>T'úmu</t>
  </si>
  <si>
    <t>Priest-Lord; Commander of 500 soldiers</t>
  </si>
  <si>
    <t>Pencháni</t>
  </si>
  <si>
    <t>Khigé</t>
  </si>
  <si>
    <t>General</t>
  </si>
  <si>
    <t>Achmég</t>
  </si>
  <si>
    <t>Annú</t>
  </si>
  <si>
    <t>Arégh</t>
  </si>
  <si>
    <t>Bakkárzh</t>
  </si>
  <si>
    <t>Béch</t>
  </si>
  <si>
    <t>Chtáshshu</t>
  </si>
  <si>
    <t>Dómmu</t>
  </si>
  <si>
    <t>Dóqmugh</t>
  </si>
  <si>
    <t>Dúnnúl</t>
  </si>
  <si>
    <t>Ershummu</t>
  </si>
  <si>
    <t>Long sword, barbed &amp; weighted</t>
  </si>
  <si>
    <t>Eshpír</t>
  </si>
  <si>
    <t>Gnérru</t>
  </si>
  <si>
    <t>Grumég</t>
  </si>
  <si>
    <t>Gruségh</t>
  </si>
  <si>
    <t>Heshpúrru</t>
  </si>
  <si>
    <t>Hrás</t>
  </si>
  <si>
    <t>Ichché</t>
  </si>
  <si>
    <t>Kekkérja</t>
  </si>
  <si>
    <t>Khillür</t>
  </si>
  <si>
    <t>Khmá</t>
  </si>
  <si>
    <t>Mbeggéshmu</t>
  </si>
  <si>
    <t>Mbétl</t>
  </si>
  <si>
    <t>Membétl</t>
  </si>
  <si>
    <t>Menmuggútu</t>
  </si>
  <si>
    <t>Menókh</t>
  </si>
  <si>
    <t>Mirúzh</t>
  </si>
  <si>
    <t>Old coin</t>
  </si>
  <si>
    <t>Muggútu</t>
  </si>
  <si>
    <t>Múnnu</t>
  </si>
  <si>
    <t>Nchésh</t>
  </si>
  <si>
    <t>Nemmú</t>
  </si>
  <si>
    <t>Nguqqúm</t>
  </si>
  <si>
    <t>Nzái</t>
  </si>
  <si>
    <t>Nzúggesh</t>
  </si>
  <si>
    <t>O'ókh</t>
  </si>
  <si>
    <t>Ójz</t>
  </si>
  <si>
    <t>Ókh</t>
  </si>
  <si>
    <t>Olégh</t>
  </si>
  <si>
    <t>Olmég</t>
  </si>
  <si>
    <t>Ombétl</t>
  </si>
  <si>
    <t>Omuggútu</t>
  </si>
  <si>
    <t>Pérshu</t>
  </si>
  <si>
    <t>Pessúrru</t>
  </si>
  <si>
    <t>Prúddu</t>
  </si>
  <si>
    <t>Qímmu</t>
  </si>
  <si>
    <t>Quméch</t>
  </si>
  <si>
    <t>Sárn</t>
  </si>
  <si>
    <t>Shaér</t>
  </si>
  <si>
    <t>Sreddéq</t>
  </si>
  <si>
    <t>Commander of a legion, General</t>
  </si>
  <si>
    <t>Tkáhl</t>
  </si>
  <si>
    <t>Tnég</t>
  </si>
  <si>
    <t>Tsélhqu</t>
  </si>
  <si>
    <t>Army</t>
  </si>
  <si>
    <t>Turúkku</t>
  </si>
  <si>
    <t>Ugwá</t>
  </si>
  <si>
    <t>Új</t>
  </si>
  <si>
    <t>Vrél</t>
  </si>
  <si>
    <t>Vurúmmu</t>
  </si>
  <si>
    <t>Vurúttu</t>
  </si>
  <si>
    <t>Zíkku</t>
  </si>
  <si>
    <t>Unit of 49 soldiers</t>
  </si>
  <si>
    <t>Gà-Hr</t>
  </si>
  <si>
    <t>Gè-Gsá</t>
  </si>
  <si>
    <t>Military vessel</t>
  </si>
  <si>
    <t>Gsá-Hr</t>
  </si>
  <si>
    <t>Bireme-like galley</t>
  </si>
  <si>
    <t>Hssé</t>
  </si>
  <si>
    <t>Ká-Chà</t>
  </si>
  <si>
    <t>Commander of 49 soldiers</t>
  </si>
  <si>
    <t>Ká-Shr</t>
  </si>
  <si>
    <t>Commander of 343</t>
  </si>
  <si>
    <t>Ká-Tsà</t>
  </si>
  <si>
    <t>Commander of 7 soldiers</t>
  </si>
  <si>
    <t>Khú-Tì</t>
  </si>
  <si>
    <t>2,401 year cycle</t>
  </si>
  <si>
    <t>Ksr</t>
  </si>
  <si>
    <t>Nssá</t>
  </si>
  <si>
    <t>Pésh</t>
  </si>
  <si>
    <t>Shr-Gü</t>
  </si>
  <si>
    <t>Unit of 343 soldiers</t>
  </si>
  <si>
    <t>Sr</t>
  </si>
  <si>
    <t>Sr-Tì</t>
  </si>
  <si>
    <t>Ssór</t>
  </si>
  <si>
    <t>Ssór-Tì</t>
  </si>
  <si>
    <t>117,649 year cycle</t>
  </si>
  <si>
    <t>Ss-shrsá</t>
  </si>
  <si>
    <t>Egg-group</t>
  </si>
  <si>
    <t>Ta'ón</t>
  </si>
  <si>
    <t>Tr-Hss</t>
  </si>
  <si>
    <t>Commander of 2,401 soldiers</t>
  </si>
  <si>
    <t>Leader of Armies, Supreme General</t>
  </si>
  <si>
    <t>Néù</t>
  </si>
  <si>
    <t>Qé</t>
  </si>
  <si>
    <t>Rsáe</t>
  </si>
  <si>
    <t>Tsá Néu</t>
  </si>
  <si>
    <t>Tsá Rsàé</t>
  </si>
  <si>
    <t>Arsékmekoi</t>
  </si>
  <si>
    <t>Baron; fiefhold of middle rank</t>
  </si>
  <si>
    <t>Átl</t>
  </si>
  <si>
    <t>Bákte</t>
  </si>
  <si>
    <t>Balamtsanérkoi</t>
  </si>
  <si>
    <t>Báletl</t>
  </si>
  <si>
    <t>Spirit-soul</t>
  </si>
  <si>
    <t>Bésha</t>
  </si>
  <si>
    <t>Bésha'ù</t>
  </si>
  <si>
    <t>Changadésha</t>
  </si>
  <si>
    <t>Non-heavy infantry soldier</t>
  </si>
  <si>
    <t>Chánmisèn</t>
  </si>
  <si>
    <t>Stone map-symbol</t>
  </si>
  <si>
    <t>Chànmismongékjoi</t>
  </si>
  <si>
    <t>High Cartography</t>
  </si>
  <si>
    <t>Charáge</t>
  </si>
  <si>
    <t>Professional wrestling</t>
  </si>
  <si>
    <t>Charukéldalikoi</t>
  </si>
  <si>
    <t>Chief Referee of the Arena</t>
  </si>
  <si>
    <t>Charukélkoi</t>
  </si>
  <si>
    <t>Referee of a duel</t>
  </si>
  <si>
    <t>Chátseb</t>
  </si>
  <si>
    <t>Chetálsh</t>
  </si>
  <si>
    <t>Chitlásha</t>
  </si>
  <si>
    <t>5th Intercalary day</t>
  </si>
  <si>
    <t>Chóptse</t>
  </si>
  <si>
    <t>Unit of distance: 1.333 cm</t>
  </si>
  <si>
    <t>Chpét</t>
  </si>
  <si>
    <t>Chusétl</t>
  </si>
  <si>
    <t>Chzá</t>
  </si>
  <si>
    <t>Dáhle</t>
  </si>
  <si>
    <t>Dám</t>
  </si>
  <si>
    <t>Daunél</t>
  </si>
  <si>
    <t>6th day of the week</t>
  </si>
  <si>
    <t>Dháiba</t>
  </si>
  <si>
    <t>Unit of distance: 1.333 m</t>
  </si>
  <si>
    <t>Dhiyáltokoi</t>
  </si>
  <si>
    <t>Palace administrator</t>
  </si>
  <si>
    <t>Didóm</t>
  </si>
  <si>
    <t>Dohála</t>
  </si>
  <si>
    <t>12th month</t>
  </si>
  <si>
    <t>Dréng</t>
  </si>
  <si>
    <t>Drénggar</t>
  </si>
  <si>
    <t>6th month</t>
  </si>
  <si>
    <t>Dritlán</t>
  </si>
  <si>
    <t>Colonel</t>
  </si>
  <si>
    <t>16,79,82</t>
  </si>
  <si>
    <t>Dúnl</t>
  </si>
  <si>
    <t>Dvá</t>
  </si>
  <si>
    <t>Eché</t>
  </si>
  <si>
    <t>Ekhór</t>
  </si>
  <si>
    <t>Epü</t>
  </si>
  <si>
    <t>Fésru</t>
  </si>
  <si>
    <t>Firasúl</t>
  </si>
  <si>
    <t>7th month</t>
  </si>
  <si>
    <t>Ghámrik</t>
  </si>
  <si>
    <t>Unit of 250 soldiers</t>
  </si>
  <si>
    <t>Ghinér</t>
  </si>
  <si>
    <t>Ghitáà</t>
  </si>
  <si>
    <t>Gíu</t>
  </si>
  <si>
    <t>Gurék</t>
  </si>
  <si>
    <t>Halír</t>
  </si>
  <si>
    <t>Halór</t>
  </si>
  <si>
    <t>Hámmag</t>
  </si>
  <si>
    <t>Hasanpór</t>
  </si>
  <si>
    <t>1st month</t>
  </si>
  <si>
    <t>Hehéllukoi</t>
  </si>
  <si>
    <t>Count</t>
  </si>
  <si>
    <t>Heilé</t>
  </si>
  <si>
    <t>Heilé'ù</t>
  </si>
  <si>
    <t>Commander of 4 soldiers</t>
  </si>
  <si>
    <t>Hél</t>
  </si>
  <si>
    <t>Hereksa</t>
  </si>
  <si>
    <t>Hésh</t>
  </si>
  <si>
    <t>Hirtlamongérkoi</t>
  </si>
  <si>
    <t>Astronomer</t>
  </si>
  <si>
    <t>Hlákme</t>
  </si>
  <si>
    <t>Ego/mind</t>
  </si>
  <si>
    <t>Hói</t>
  </si>
  <si>
    <t>Hrú</t>
  </si>
  <si>
    <t>Ikáner</t>
  </si>
  <si>
    <t>1st intercalary day</t>
  </si>
  <si>
    <t>Imé</t>
  </si>
  <si>
    <t>Jaithulénkoi</t>
  </si>
  <si>
    <t>Provincial Governor</t>
  </si>
  <si>
    <t>Káing</t>
  </si>
  <si>
    <t>35,44,48,63,65,67,70,82,92,95,97,98,104,105,116,117,121</t>
  </si>
  <si>
    <t>Karéng</t>
  </si>
  <si>
    <t>Kashkérukoi</t>
  </si>
  <si>
    <t>Epic poetry</t>
  </si>
  <si>
    <t>78,79,82,105</t>
  </si>
  <si>
    <t>Kenéng</t>
  </si>
  <si>
    <t>Kérdh</t>
  </si>
  <si>
    <t>Kérdudali</t>
  </si>
  <si>
    <t>Supreme General</t>
  </si>
  <si>
    <t>Kha</t>
  </si>
  <si>
    <t>Khil</t>
  </si>
  <si>
    <t>Khó</t>
  </si>
  <si>
    <t>Kichengúrkoi</t>
  </si>
  <si>
    <t>Kráng</t>
  </si>
  <si>
    <t>Kuruthúni</t>
  </si>
  <si>
    <t>Heavy infantry soldier</t>
  </si>
  <si>
    <t>Kúvmu</t>
  </si>
  <si>
    <t>Laithturúnkoi</t>
  </si>
  <si>
    <t>Village headman</t>
  </si>
  <si>
    <t>61,70,73</t>
  </si>
  <si>
    <t>Langála</t>
  </si>
  <si>
    <t>4th month</t>
  </si>
  <si>
    <t>Lésdrim</t>
  </si>
  <si>
    <t>11th month</t>
  </si>
  <si>
    <t>Léshd</t>
  </si>
  <si>
    <t>Liyáng</t>
  </si>
  <si>
    <t>Lumèharétokoi</t>
  </si>
  <si>
    <t>Rural fief-holder or county-ruler</t>
  </si>
  <si>
    <t>Mágha</t>
  </si>
  <si>
    <t>Mératokoi</t>
  </si>
  <si>
    <t>Professional soldier</t>
  </si>
  <si>
    <t>Mlé</t>
  </si>
  <si>
    <t>Mló</t>
  </si>
  <si>
    <t>Major, field officer</t>
  </si>
  <si>
    <t>Mradùharétokoi</t>
  </si>
  <si>
    <t>Town mayor</t>
  </si>
  <si>
    <t>Mríkh</t>
  </si>
  <si>
    <t>Mríngukoi</t>
  </si>
  <si>
    <t>High Lord</t>
  </si>
  <si>
    <t>Mrishurén</t>
  </si>
  <si>
    <t>Military vessel with 4 masts</t>
  </si>
  <si>
    <t>Mugún</t>
  </si>
  <si>
    <t>Munìharétokoi</t>
  </si>
  <si>
    <t>Provincial palace head</t>
  </si>
  <si>
    <t>Múrz</t>
  </si>
  <si>
    <t>Ngaqómi</t>
  </si>
  <si>
    <t>4th intercalary day</t>
  </si>
  <si>
    <t>Ngúqm</t>
  </si>
  <si>
    <t>Ninóa</t>
  </si>
  <si>
    <t>Ninóa'ù</t>
  </si>
  <si>
    <t>Commander of 64 soldiers</t>
  </si>
  <si>
    <t>Niqómi</t>
  </si>
  <si>
    <t>Nmách</t>
  </si>
  <si>
    <t>Nmécha</t>
  </si>
  <si>
    <t>Unit of liquid weight: 60 liters</t>
  </si>
  <si>
    <t>Nümür</t>
  </si>
  <si>
    <t>Ochür</t>
  </si>
  <si>
    <t>Páchukoi</t>
  </si>
  <si>
    <t>Lord</t>
  </si>
  <si>
    <t>Pardán</t>
  </si>
  <si>
    <t>8th month</t>
  </si>
  <si>
    <t>Pésr</t>
  </si>
  <si>
    <t>Píres</t>
  </si>
  <si>
    <t>Prán</t>
  </si>
  <si>
    <t>Psá</t>
  </si>
  <si>
    <t>Psé</t>
  </si>
  <si>
    <t>Pügh</t>
  </si>
  <si>
    <t>Qádardàlikoi</t>
  </si>
  <si>
    <t>Great war; an all-out war</t>
  </si>
  <si>
    <t>Qél</t>
  </si>
  <si>
    <t>63,65,66</t>
  </si>
  <si>
    <t>Rü'üsá</t>
  </si>
  <si>
    <t>4th day</t>
  </si>
  <si>
    <t>Rüs</t>
  </si>
  <si>
    <t>Sarelqe</t>
  </si>
  <si>
    <t>Spring clip which holds a sword</t>
  </si>
  <si>
    <t>Savàlharétokoi</t>
  </si>
  <si>
    <t>City mayor</t>
  </si>
  <si>
    <t>Semétl</t>
  </si>
  <si>
    <t>Unit of 10 soldiers</t>
  </si>
  <si>
    <t>Séscha</t>
  </si>
  <si>
    <t>Military vessel: small, fast galley</t>
  </si>
  <si>
    <t>Sháng</t>
  </si>
  <si>
    <t>Shápru</t>
  </si>
  <si>
    <t>2nd month</t>
  </si>
  <si>
    <t>Shórta</t>
  </si>
  <si>
    <t>Shpár</t>
  </si>
  <si>
    <t>Shuggétl</t>
  </si>
  <si>
    <t>Commander of 250 soldiers</t>
  </si>
  <si>
    <t>Sivél</t>
  </si>
  <si>
    <t>Srügánta</t>
  </si>
  <si>
    <t>Military vessel: bireme</t>
  </si>
  <si>
    <t>Srúng</t>
  </si>
  <si>
    <t>Surúnra</t>
  </si>
  <si>
    <t>1st day</t>
  </si>
  <si>
    <t>Svátl</t>
  </si>
  <si>
    <t>Tá-Kr</t>
  </si>
  <si>
    <t>Tartür</t>
  </si>
  <si>
    <t>Ténmre</t>
  </si>
  <si>
    <t>Unit of time: 180 minutes</t>
  </si>
  <si>
    <t>Tetkúmne</t>
  </si>
  <si>
    <t>Sacrificial knife of Temple of Vimuhla</t>
  </si>
  <si>
    <t>Thagamúsekoi</t>
  </si>
  <si>
    <t>Tirrikámu</t>
  </si>
  <si>
    <t>Lieutenant</t>
  </si>
  <si>
    <t>70,79,82</t>
  </si>
  <si>
    <t>Tké'l</t>
  </si>
  <si>
    <t>Tlakál</t>
  </si>
  <si>
    <t>5th day</t>
  </si>
  <si>
    <t>Tláshanyal</t>
  </si>
  <si>
    <t>Intercalary days</t>
  </si>
  <si>
    <t>Tlümrik</t>
  </si>
  <si>
    <t>Tlüsém</t>
  </si>
  <si>
    <t>Tnámurr</t>
  </si>
  <si>
    <t>Tnék</t>
  </si>
  <si>
    <t>Tnúng</t>
  </si>
  <si>
    <t>Tókhn</t>
  </si>
  <si>
    <t>Tón</t>
  </si>
  <si>
    <t>Trággesh</t>
  </si>
  <si>
    <t>Trantór</t>
  </si>
  <si>
    <t>10th month</t>
  </si>
  <si>
    <t>4,10,35,101,118,119,124</t>
  </si>
  <si>
    <t>Tsértse</t>
  </si>
  <si>
    <t>Unit of liquid weight: .3 liter</t>
  </si>
  <si>
    <t>Tsukehlmri</t>
  </si>
  <si>
    <t>Armor: broad collar</t>
  </si>
  <si>
    <t>Tsurúm</t>
  </si>
  <si>
    <t>Unit of 400 soldiers</t>
  </si>
  <si>
    <t>Tugrúnmodàlikoi</t>
  </si>
  <si>
    <t>Senior magistrate of Governor's court</t>
  </si>
  <si>
    <t>Tugrúnmokoi</t>
  </si>
  <si>
    <t>Rural judge</t>
  </si>
  <si>
    <t>Tugrúntokoi</t>
  </si>
  <si>
    <t>Professional judge of Tsahlten</t>
  </si>
  <si>
    <t>Turugdáshe</t>
  </si>
  <si>
    <t>2nd Intercalary day</t>
  </si>
  <si>
    <t>Uténg</t>
  </si>
  <si>
    <t>Vaimé</t>
  </si>
  <si>
    <t>Vaime'ù</t>
  </si>
  <si>
    <t>Commander of 4,096 soldiers</t>
  </si>
  <si>
    <t>Vraháma</t>
  </si>
  <si>
    <t>3rd Intercalary day</t>
  </si>
  <si>
    <t>Vrém</t>
  </si>
  <si>
    <t>Yóm</t>
  </si>
  <si>
    <t>Záq</t>
  </si>
  <si>
    <t>Zaqé</t>
  </si>
  <si>
    <t>Zírunel</t>
  </si>
  <si>
    <t>Military vessel: quinquereme</t>
  </si>
  <si>
    <t>Term</t>
  </si>
  <si>
    <t>Explanation</t>
  </si>
  <si>
    <t>Clan-chief</t>
  </si>
  <si>
    <t>Commander of 10 soldiers</t>
  </si>
  <si>
    <t>Unit of 2,401 soldiers</t>
  </si>
  <si>
    <t>823,543 year cycle</t>
  </si>
  <si>
    <t>343 year cycle</t>
  </si>
  <si>
    <t>7 year cycle</t>
  </si>
  <si>
    <t>49 year cycle</t>
  </si>
  <si>
    <t>16,807 year cycle</t>
  </si>
  <si>
    <t>Unit of 7 soldiers</t>
  </si>
  <si>
    <t>Physical body</t>
  </si>
  <si>
    <t>Unit of 16 soldiers</t>
  </si>
  <si>
    <t>3rd month</t>
  </si>
  <si>
    <t>Brass coin</t>
  </si>
  <si>
    <t>Unit of weight: 1,500 kg</t>
  </si>
  <si>
    <t>5th month</t>
  </si>
  <si>
    <t>Silver Dragon Warriors coin</t>
  </si>
  <si>
    <t>9th month</t>
  </si>
  <si>
    <t>Unit of 4 soldiers</t>
  </si>
  <si>
    <t>Unit of distance: 13.333 cm</t>
  </si>
  <si>
    <t>Single-masted merchant ship</t>
  </si>
  <si>
    <t>Legion standard</t>
  </si>
  <si>
    <t>Captain</t>
  </si>
  <si>
    <t>Close-fitting, pointed skull-cap</t>
  </si>
  <si>
    <t>Unit of time: 30 min.</t>
  </si>
  <si>
    <t>Unit of liquid weight: 3 liters</t>
  </si>
  <si>
    <t>Unit of weight: 3.75 g</t>
  </si>
  <si>
    <t>Party of 4 torturers</t>
  </si>
  <si>
    <t>2nd day</t>
  </si>
  <si>
    <t>Unit of 64 soldiers</t>
  </si>
  <si>
    <t>Commander of 50 soldiers</t>
  </si>
  <si>
    <t>Commander of a legion</t>
  </si>
  <si>
    <t>Unit of weight: .75 kg</t>
  </si>
  <si>
    <t>Military vessel, larger trieme with a mast &amp; a sail</t>
  </si>
  <si>
    <t>Unit of time: 4.5 seconds</t>
  </si>
  <si>
    <t>Ritual instrument of Sarku underground rites</t>
  </si>
  <si>
    <t>Two-masted merchant ship</t>
  </si>
  <si>
    <t>Unit of weight: .1875 g</t>
  </si>
  <si>
    <t>Unit of distance: 1.333 km</t>
  </si>
  <si>
    <t xml:space="preserve"> Unit of 4,096 soldiers</t>
  </si>
  <si>
    <t>Unit of time: 90 seconds</t>
  </si>
  <si>
    <t>3rd day</t>
  </si>
  <si>
    <t>Book (Tsolyáni)</t>
  </si>
  <si>
    <t>Book (Classical Engsvanyáli)</t>
  </si>
  <si>
    <t>Book (Classical Tsolyáni)</t>
  </si>
  <si>
    <t>Book (High Tongue Engsvanyáli)</t>
  </si>
  <si>
    <t>Book (Livyáni)</t>
  </si>
  <si>
    <t>Book (Llyáni)</t>
  </si>
  <si>
    <t>Book (Middle Engsvanyáli)</t>
  </si>
  <si>
    <t>Book (Pecháni)</t>
  </si>
  <si>
    <t>Book (Tsolyáni dialect of Engsvanyáli)</t>
  </si>
  <si>
    <t>Title</t>
  </si>
  <si>
    <t>Spell</t>
  </si>
  <si>
    <t>Lost One of the Sea-Temple</t>
  </si>
  <si>
    <t>Artifact</t>
  </si>
  <si>
    <t xml:space="preserve">Grugánu People Devoted to </t>
  </si>
  <si>
    <t>45-47,49</t>
  </si>
  <si>
    <t>Symbol</t>
  </si>
  <si>
    <t>Tattoo</t>
  </si>
  <si>
    <t>Throne</t>
  </si>
  <si>
    <t>Weapon</t>
  </si>
  <si>
    <t>Nation</t>
  </si>
  <si>
    <t>Nayári</t>
  </si>
  <si>
    <t>Non-human</t>
  </si>
  <si>
    <t>Other Planar</t>
  </si>
  <si>
    <t>Person</t>
  </si>
  <si>
    <t>Place</t>
  </si>
  <si>
    <t>Province</t>
  </si>
  <si>
    <t>Psychosis</t>
  </si>
  <si>
    <t>Road</t>
  </si>
  <si>
    <t>Sculpture</t>
  </si>
  <si>
    <t>Honor</t>
  </si>
  <si>
    <t>Hospitality</t>
  </si>
  <si>
    <t>Incense</t>
  </si>
  <si>
    <t>Ink</t>
  </si>
  <si>
    <t>Instrument</t>
  </si>
  <si>
    <t>Ksárul priests</t>
  </si>
  <si>
    <t>Land</t>
  </si>
  <si>
    <t>Liquor</t>
  </si>
  <si>
    <t>Martial Art</t>
  </si>
  <si>
    <t>Medal</t>
  </si>
  <si>
    <t>Mentally Ill</t>
  </si>
  <si>
    <t>Armored Tinalíya</t>
  </si>
  <si>
    <t>Catastrophe</t>
  </si>
  <si>
    <t>City</t>
  </si>
  <si>
    <t>Cloth</t>
  </si>
  <si>
    <t>Compensation</t>
  </si>
  <si>
    <t>Cosmetic</t>
  </si>
  <si>
    <t>Crown</t>
  </si>
  <si>
    <t>Currency</t>
  </si>
  <si>
    <t>Dance</t>
  </si>
  <si>
    <t>Deity</t>
  </si>
  <si>
    <t>Drink</t>
  </si>
  <si>
    <t>Drug</t>
  </si>
  <si>
    <t>Emotion</t>
  </si>
  <si>
    <t>Emotions</t>
  </si>
  <si>
    <t>Ethic</t>
  </si>
  <si>
    <t>Events</t>
  </si>
  <si>
    <t>Eye</t>
  </si>
  <si>
    <t>Fauna</t>
  </si>
  <si>
    <t>Fighting Style</t>
  </si>
  <si>
    <t>Food</t>
  </si>
  <si>
    <t>Furnace</t>
  </si>
  <si>
    <t>Gem</t>
  </si>
  <si>
    <t>Geographic Feature</t>
  </si>
  <si>
    <t>Glyphs</t>
  </si>
  <si>
    <t>Government</t>
  </si>
  <si>
    <t>Great Ancients</t>
  </si>
  <si>
    <t>Group</t>
  </si>
  <si>
    <t>Gyu'úmish &amp; Sárku</t>
  </si>
  <si>
    <t>Amber Cloak</t>
  </si>
  <si>
    <t>Arch of Heaven</t>
  </si>
  <si>
    <t>Artificers of Iron</t>
  </si>
  <si>
    <t>Association of Relievers of Life</t>
  </si>
  <si>
    <t>Balanced Stone</t>
  </si>
  <si>
    <t>Band of Noble Diversion</t>
  </si>
  <si>
    <t>Black Earth</t>
  </si>
  <si>
    <t>Black Hand</t>
  </si>
  <si>
    <t>Black Hood</t>
  </si>
  <si>
    <t>Black Monolith</t>
  </si>
  <si>
    <t>Black Mountain</t>
  </si>
  <si>
    <t>Black Pinnacle</t>
  </si>
  <si>
    <t>Black Stone</t>
  </si>
  <si>
    <t>Black Stone Tomb</t>
  </si>
  <si>
    <t>Black Y Society</t>
  </si>
  <si>
    <t>Blade Raised High</t>
  </si>
  <si>
    <t>Blazoned Sail</t>
  </si>
  <si>
    <t>Blue Kirtle</t>
  </si>
  <si>
    <t>Blue Shadow</t>
  </si>
  <si>
    <t>Blue Stream</t>
  </si>
  <si>
    <t>Blue Water</t>
  </si>
  <si>
    <t>Bright Sword</t>
  </si>
  <si>
    <t>Bright Victory</t>
  </si>
  <si>
    <t>Broken Bough</t>
  </si>
  <si>
    <t>Broken Reed</t>
  </si>
  <si>
    <t>Cloak of Azure Gems</t>
  </si>
  <si>
    <t>Collar of Bronze</t>
  </si>
  <si>
    <t>Company of Heroes</t>
  </si>
  <si>
    <t>Company of the Edification of the Soul</t>
  </si>
  <si>
    <t>Copper Door</t>
  </si>
  <si>
    <t>Dark Fear</t>
  </si>
  <si>
    <t>Dark Flame</t>
  </si>
  <si>
    <t>Dark Water</t>
  </si>
  <si>
    <t>Deep Flowing Water</t>
  </si>
  <si>
    <t>Den of Profitable Joy</t>
  </si>
  <si>
    <t>Domed Tomb</t>
  </si>
  <si>
    <t>Emerald Circlet</t>
  </si>
  <si>
    <t>Emerald Girdle</t>
  </si>
  <si>
    <t>Eye of Flame</t>
  </si>
  <si>
    <t>First Moon</t>
  </si>
  <si>
    <t>Flat Peak</t>
  </si>
  <si>
    <t>Flat Rock</t>
  </si>
  <si>
    <t>Flowering Life</t>
  </si>
  <si>
    <t>Glass Spear</t>
  </si>
  <si>
    <t>Glory of the Worm</t>
  </si>
  <si>
    <t>Golden Bough</t>
  </si>
  <si>
    <t>Golden Dawn</t>
  </si>
  <si>
    <t>Golden Lintel</t>
  </si>
  <si>
    <t>Golden Sapphire</t>
  </si>
  <si>
    <t>Golden Sheaf</t>
  </si>
  <si>
    <t>Golden Sphere</t>
  </si>
  <si>
    <t>Golden Sunburst</t>
  </si>
  <si>
    <t>Granite Lintel</t>
  </si>
  <si>
    <t>Great Stone</t>
  </si>
  <si>
    <t>Green Bough</t>
  </si>
  <si>
    <t>Green Emerald</t>
  </si>
  <si>
    <t>Green Forest</t>
  </si>
  <si>
    <t>Green Hill</t>
  </si>
  <si>
    <t>Green Kirtle</t>
  </si>
  <si>
    <t>Green Malachite</t>
  </si>
  <si>
    <t>Green Opal</t>
  </si>
  <si>
    <t>Green Pyramid</t>
  </si>
  <si>
    <t>Green Reed</t>
  </si>
  <si>
    <t>Green Stone</t>
  </si>
  <si>
    <t>Grey Cloak</t>
  </si>
  <si>
    <t>Grey Wand</t>
  </si>
  <si>
    <t>Gurrushyugga</t>
  </si>
  <si>
    <t>Hand of Compassion</t>
  </si>
  <si>
    <t>High Clan of Ke'er</t>
  </si>
  <si>
    <t>High Pinnacle</t>
  </si>
  <si>
    <t>High Tower</t>
  </si>
  <si>
    <t>Iron Fist</t>
  </si>
  <si>
    <t>Iron Hand</t>
  </si>
  <si>
    <t>Iron Helm</t>
  </si>
  <si>
    <t>Íto</t>
  </si>
  <si>
    <t>Ivory Staff</t>
  </si>
  <si>
    <t>Jade Diadem</t>
  </si>
  <si>
    <t>Joyous of Vrá</t>
  </si>
  <si>
    <t>Might of Gánga</t>
  </si>
  <si>
    <t>Moon of Evening</t>
  </si>
  <si>
    <t>Nighted Tower</t>
  </si>
  <si>
    <t>Open Hand</t>
  </si>
  <si>
    <t>Open Sepulchre</t>
  </si>
  <si>
    <t>People of the Bright Sword</t>
  </si>
  <si>
    <t>Plume of White</t>
  </si>
  <si>
    <t>Purple Gem</t>
  </si>
  <si>
    <t>Red Eye of Dawn</t>
  </si>
  <si>
    <t>Red Flower</t>
  </si>
  <si>
    <t>Red Moon</t>
  </si>
  <si>
    <t>Red Mountain</t>
  </si>
  <si>
    <t>Red Sky</t>
  </si>
  <si>
    <t>Red Star</t>
  </si>
  <si>
    <t>Red Stone</t>
  </si>
  <si>
    <t>Red Sun</t>
  </si>
  <si>
    <t>Red Sword</t>
  </si>
  <si>
    <t>Ripened Sheaf</t>
  </si>
  <si>
    <t>Rising Sun</t>
  </si>
  <si>
    <t>Round Rock</t>
  </si>
  <si>
    <t>Sapphire Bird</t>
  </si>
  <si>
    <t>Scarlet Mantle</t>
  </si>
  <si>
    <t>Scarlet Planet of Knives</t>
  </si>
  <si>
    <t>Scarlet Sash</t>
  </si>
  <si>
    <t>Scroll of Wisdom</t>
  </si>
  <si>
    <t>Sea Blue</t>
  </si>
  <si>
    <t>Silver Collar</t>
  </si>
  <si>
    <t>Silver Lightning</t>
  </si>
  <si>
    <t>Sinking Land</t>
  </si>
  <si>
    <t>Society of the Hands Which Are Not Seen</t>
  </si>
  <si>
    <t>Staff of Beneficence</t>
  </si>
  <si>
    <t>Standing Pinnacle</t>
  </si>
  <si>
    <t>Standing Reed</t>
  </si>
  <si>
    <t>Standing Stone</t>
  </si>
  <si>
    <t>Stone Hill</t>
  </si>
  <si>
    <t>Striding Incantation</t>
  </si>
  <si>
    <t>Sun Blaze</t>
  </si>
  <si>
    <t>Sweet Breeze</t>
  </si>
  <si>
    <t>Sweet Singers of Nakomé</t>
  </si>
  <si>
    <t>Sword of Fire</t>
  </si>
  <si>
    <t>Turning Wheel</t>
  </si>
  <si>
    <t>Victorious Globe</t>
  </si>
  <si>
    <t>Vríddi</t>
  </si>
  <si>
    <t>Weeping Stone</t>
  </si>
  <si>
    <t>Whispered Fear</t>
  </si>
  <si>
    <t>White Crystal</t>
  </si>
  <si>
    <t>White Stone</t>
  </si>
  <si>
    <t>Wicker Image</t>
  </si>
  <si>
    <t>Woven Mat</t>
  </si>
  <si>
    <t>Woven Whip</t>
  </si>
  <si>
    <t>Arluron, Robe</t>
  </si>
  <si>
    <t>Evuyu</t>
  </si>
  <si>
    <t>Mremel</t>
  </si>
  <si>
    <t>Demons of the Way</t>
  </si>
  <si>
    <t>Great Demons</t>
  </si>
  <si>
    <t>Jnéksha'a</t>
  </si>
  <si>
    <t>The Beast Without a Tail</t>
  </si>
  <si>
    <t>Tkél</t>
  </si>
  <si>
    <t>Sharétlkoi</t>
  </si>
  <si>
    <t>Ailment of Arkhúan Mssá</t>
  </si>
  <si>
    <t>Black Flux</t>
  </si>
  <si>
    <t>City Sickness</t>
  </si>
  <si>
    <t>Fur Rot</t>
  </si>
  <si>
    <t>Miasm of Needles</t>
  </si>
  <si>
    <t>Mottled Plague</t>
  </si>
  <si>
    <t>Plague of the White Spots</t>
  </si>
  <si>
    <t>Rotting Death</t>
  </si>
  <si>
    <t>Scale Itch</t>
  </si>
  <si>
    <t>Spotted Plague</t>
  </si>
  <si>
    <t>Chümaz</t>
  </si>
  <si>
    <t>Drársha</t>
  </si>
  <si>
    <t>Fssá root</t>
  </si>
  <si>
    <t>Hnéqu weed</t>
  </si>
  <si>
    <t>Mághz</t>
  </si>
  <si>
    <t>Mmúokh bark</t>
  </si>
  <si>
    <t>Ntó</t>
  </si>
  <si>
    <t>Osí</t>
  </si>
  <si>
    <t>Shrá berry</t>
  </si>
  <si>
    <t>Vípu</t>
  </si>
  <si>
    <t>Zu'úr</t>
  </si>
  <si>
    <t>Accession of the Seal Emperor to the Petal Throne</t>
  </si>
  <si>
    <t>Adoration of the Goddess and Her Nuptials with Aridzó</t>
  </si>
  <si>
    <t>Adoration of the Grey Veil</t>
  </si>
  <si>
    <t>Armaggedon of All the World</t>
  </si>
  <si>
    <t>Autumnal Equinox</t>
  </si>
  <si>
    <t>Birthday of Baron Áld</t>
  </si>
  <si>
    <t>Birthday of the King</t>
  </si>
  <si>
    <t>Birthday of the Priestking</t>
  </si>
  <si>
    <t>Birthday of the Seal Emperor</t>
  </si>
  <si>
    <t>Bringing Forth of the Lamps of the Goddess</t>
  </si>
  <si>
    <t>Carnival of Ever-Changing Oneness</t>
  </si>
  <si>
    <t>Celebration of Splendid Victories</t>
  </si>
  <si>
    <t>Circle of Life-Giving Light</t>
  </si>
  <si>
    <t>Clashing of Copper Bells</t>
  </si>
  <si>
    <t>Commemoration of Ruling in Splendor</t>
  </si>
  <si>
    <t>Commemoration of the Death of Pavár</t>
  </si>
  <si>
    <t>Conflagration of All</t>
  </si>
  <si>
    <t>Consecration of the Fishing Fleets</t>
  </si>
  <si>
    <t>Contemplation of One's Eggs</t>
  </si>
  <si>
    <t>Dance of the Flowered Crown</t>
  </si>
  <si>
    <t>Dance of the Sacred Youths</t>
  </si>
  <si>
    <t>Dance of the Youthful Slayers</t>
  </si>
  <si>
    <t>Dances of the Bared Swords</t>
  </si>
  <si>
    <t>Dedication of the Blood and the Flame</t>
  </si>
  <si>
    <t>Dedication of the Changes of the Year</t>
  </si>
  <si>
    <t>Descent into the Tomb Forever</t>
  </si>
  <si>
    <t>Display of Skulls</t>
  </si>
  <si>
    <t>Drawing Aside of the Azure Veil</t>
  </si>
  <si>
    <t>Elegy for Those of the Sea</t>
  </si>
  <si>
    <t>Enhancement of the Emerald Radiance</t>
  </si>
  <si>
    <t>Entering in unto the Goddess</t>
  </si>
  <si>
    <t>Entrance into the Mouth of Demons</t>
  </si>
  <si>
    <t>Exhibitions of the Talismans of the Divine</t>
  </si>
  <si>
    <t>Expurgation of Tranquility</t>
  </si>
  <si>
    <t>Extension of the Shadow Over All the Lands</t>
  </si>
  <si>
    <t>Feast of High Summer</t>
  </si>
  <si>
    <t>Feast of Re-entering</t>
  </si>
  <si>
    <t>Feast of the Lighted Path</t>
  </si>
  <si>
    <t>Feast of the Many-Colored Lanterns</t>
  </si>
  <si>
    <t>Festival of Terrible Sights</t>
  </si>
  <si>
    <t>Fete of Boats</t>
  </si>
  <si>
    <t>Giving Unto the Goddess</t>
  </si>
  <si>
    <t>Harvest festivals</t>
  </si>
  <si>
    <t>Hearing of the Voice of Might</t>
  </si>
  <si>
    <t>Homage to the Deeps</t>
  </si>
  <si>
    <t>Homage Unto the Gods</t>
  </si>
  <si>
    <t>Hymn to the Verdant Lord</t>
  </si>
  <si>
    <t>Hymn Unto the Waves</t>
  </si>
  <si>
    <t>Invocation of the Fertile Land</t>
  </si>
  <si>
    <t>Joining of Blood</t>
  </si>
  <si>
    <t>Joining of Minds in the Refulgence of Sapience</t>
  </si>
  <si>
    <t>Joyous Singing of the Praises of the Emperor</t>
  </si>
  <si>
    <t>Kindling of the New Fires</t>
  </si>
  <si>
    <t>Kòluméhagi</t>
  </si>
  <si>
    <t>Libation Unto the Final Master</t>
  </si>
  <si>
    <t>Lifting Up of the Divine Contenance</t>
  </si>
  <si>
    <t>Lighting of Corpse Tapers</t>
  </si>
  <si>
    <t>Litany of Blood-Song, the Sword of the God</t>
  </si>
  <si>
    <t>Litany of Noble Deeds</t>
  </si>
  <si>
    <t>Litany of Prideful Slaying</t>
  </si>
  <si>
    <t>Manifestation of the Illumined One</t>
  </si>
  <si>
    <t>Manifestation of the Perfect Goddess</t>
  </si>
  <si>
    <t>Masque of the Old and the New Year</t>
  </si>
  <si>
    <t>Might of Heroes</t>
  </si>
  <si>
    <t>Naming of the Names of Supernal Power</t>
  </si>
  <si>
    <t>New Year</t>
  </si>
  <si>
    <t>New Year of the Nyémesel Isles</t>
  </si>
  <si>
    <t>New Year's Day</t>
  </si>
  <si>
    <t>New Year's Day of Tsoléi Archipelago</t>
  </si>
  <si>
    <t>Night of Power</t>
  </si>
  <si>
    <t>Night of Tears</t>
  </si>
  <si>
    <t>Night of Worms</t>
  </si>
  <si>
    <t>Obeisance to the Lord of Armies</t>
  </si>
  <si>
    <t>Obeisance to the Lord of War</t>
  </si>
  <si>
    <t>Offering of Wisdom</t>
  </si>
  <si>
    <t>Offering Up of the Sword of Fire</t>
  </si>
  <si>
    <t>Offerings to the Monoliths</t>
  </si>
  <si>
    <t>Opening of the Eyes of Sagacity</t>
  </si>
  <si>
    <t>Opening of the Sun</t>
  </si>
  <si>
    <t>Pageant of Death</t>
  </si>
  <si>
    <t>Passage Into That Which is Not Named</t>
  </si>
  <si>
    <t>Passing Over of Souls</t>
  </si>
  <si>
    <t>Perfection of the Shadow</t>
  </si>
  <si>
    <t>Power of the Four Palaces</t>
  </si>
  <si>
    <t>Presentation of the Harsh Jest</t>
  </si>
  <si>
    <t>Presentation of the Sérudla to the Gods</t>
  </si>
  <si>
    <t>Propitation of the Storm Winds</t>
  </si>
  <si>
    <t>Propitiations Before the Lords of Battle</t>
  </si>
  <si>
    <t>Purification of the Flame</t>
  </si>
  <si>
    <t>Putting On of the Raiment of the Doomed Prince</t>
  </si>
  <si>
    <t>Raising of Standards</t>
  </si>
  <si>
    <t>Raising of the Flame</t>
  </si>
  <si>
    <t>Recitation of the Scrolls of the Inner Temple</t>
  </si>
  <si>
    <t>Recognition of the Vicissitudes of Endless Time</t>
  </si>
  <si>
    <t>Repulsion of the Powers of Change</t>
  </si>
  <si>
    <t>Return of the Sá fish</t>
  </si>
  <si>
    <t>Revelation of the Maiden of Beauty</t>
  </si>
  <si>
    <t>Rising Tide of Darkness</t>
  </si>
  <si>
    <t>Sacrifice of the Year-King</t>
  </si>
  <si>
    <t>Sanctification of Weapons</t>
  </si>
  <si>
    <t>Seeding of the Land with Flame</t>
  </si>
  <si>
    <t>Seeing of the Eyes of the Goddess</t>
  </si>
  <si>
    <t>Shén New Year</t>
  </si>
  <si>
    <t>Showing of the Pandects of Objuration</t>
  </si>
  <si>
    <t>Showing of Warlike Tabards</t>
  </si>
  <si>
    <t>Singing of the Splendors of Battle</t>
  </si>
  <si>
    <t>Summer Solstice</t>
  </si>
  <si>
    <t>Touching of the Four Walls</t>
  </si>
  <si>
    <t>Touching of the Worm of Copper</t>
  </si>
  <si>
    <t>Transformation of the Spirit-Soul</t>
  </si>
  <si>
    <t>Uncovering of Wisdom</t>
  </si>
  <si>
    <t>Unsealing of the Gates of Night</t>
  </si>
  <si>
    <t>Unsealing of the Sepulchres</t>
  </si>
  <si>
    <t>Unveiling of Beauty</t>
  </si>
  <si>
    <t>Visitation of the Eye</t>
  </si>
  <si>
    <t>Visitations of the Dormant Lord</t>
  </si>
  <si>
    <t>Visualization of Infinate Power</t>
  </si>
  <si>
    <t>Wearing of the Girdle of Fertile Loveliness</t>
  </si>
  <si>
    <t>Web of Wisdom</t>
  </si>
  <si>
    <t>Welcome to the Returning Year</t>
  </si>
  <si>
    <t>Winter Solstice</t>
  </si>
  <si>
    <t>Wrath of the Flames</t>
  </si>
  <si>
    <t>Á-Gs-Hr</t>
  </si>
  <si>
    <t>Ao'áb</t>
  </si>
  <si>
    <t>Daghórr</t>
  </si>
  <si>
    <t>Daqú</t>
  </si>
  <si>
    <t>Dén-den</t>
  </si>
  <si>
    <t>Ek'é</t>
  </si>
  <si>
    <t>Fiyásh</t>
  </si>
  <si>
    <t>Glágsha</t>
  </si>
  <si>
    <t>Here'úl</t>
  </si>
  <si>
    <t>Kévuk</t>
  </si>
  <si>
    <t>Marotlán</t>
  </si>
  <si>
    <t>Me'éra</t>
  </si>
  <si>
    <t>Mntk-Tn</t>
  </si>
  <si>
    <t>Nárku</t>
  </si>
  <si>
    <t>Ovánsh</t>
  </si>
  <si>
    <t>Tréng</t>
  </si>
  <si>
    <t>Tsahltén</t>
  </si>
  <si>
    <t>Aí Chè</t>
  </si>
  <si>
    <t>Ancient N'lüssa</t>
  </si>
  <si>
    <t>Arabic</t>
  </si>
  <si>
    <t>Chayákkuyáni</t>
  </si>
  <si>
    <t>Classical Mu'ugalavyáni</t>
  </si>
  <si>
    <t>Classical Tsolyáni</t>
  </si>
  <si>
    <t>Duruób</t>
  </si>
  <si>
    <t>Eastern Dialect of Yán Koryáni</t>
  </si>
  <si>
    <t>Hásà</t>
  </si>
  <si>
    <t>Hijajái</t>
  </si>
  <si>
    <t>Lorúnankh</t>
  </si>
  <si>
    <t>Mayan</t>
  </si>
  <si>
    <t>Pecháni</t>
  </si>
  <si>
    <t>Pijenáni</t>
  </si>
  <si>
    <t>Qùó</t>
  </si>
  <si>
    <t>Rantiké Dialects</t>
  </si>
  <si>
    <t>Ru</t>
  </si>
  <si>
    <t>Sa'á Allaqiyáni</t>
  </si>
  <si>
    <t>Secret Tongue of the Priests of Ksárul</t>
  </si>
  <si>
    <t>Ssrayáni</t>
  </si>
  <si>
    <t>Sunúz</t>
  </si>
  <si>
    <t>Tamil</t>
  </si>
  <si>
    <t>Thu'úsa</t>
  </si>
  <si>
    <t>Tká Mihálli</t>
  </si>
  <si>
    <t>Tongue of the Lord of Worms</t>
  </si>
  <si>
    <t>Tsáqw (Ancient Yán Koryáni)</t>
  </si>
  <si>
    <t>Tsoléi'ini</t>
  </si>
  <si>
    <t>Western Dialect of Yán Koryáni</t>
  </si>
  <si>
    <t>Yán Koryáni</t>
  </si>
  <si>
    <t>Llüneb of Nirusama</t>
  </si>
  <si>
    <t>Llüneb of the Dead Hand of Quyó</t>
  </si>
  <si>
    <t>Llüneb of the Horned God of Secrets</t>
  </si>
  <si>
    <t>Llüneb of the Pinnacle of Éuz</t>
  </si>
  <si>
    <t>Llüneb of the Shadowed One</t>
  </si>
  <si>
    <t>Legion I of the First Palace, Victorious in Vimúhla</t>
  </si>
  <si>
    <t>Legion I of the Fourth Palace, Imperishable</t>
  </si>
  <si>
    <t>Legion II of the Fourth Palace, Ilustrious Advance</t>
  </si>
  <si>
    <t>Legion IX of the Fourth Palace, Dune-Leapers</t>
  </si>
  <si>
    <t>Legion IX of the Second Palace, Lightningshaft</t>
  </si>
  <si>
    <t>Legion V of the First Palace, Sanguine Victory</t>
  </si>
  <si>
    <t>Legion V of the Second Palace, Hand of Might</t>
  </si>
  <si>
    <t>Legion VIII of the First Palace, Long-Arrow</t>
  </si>
  <si>
    <t>Legion X of the First Palace, Tower-Breaker</t>
  </si>
  <si>
    <t>Legion XII of the Fourth Palace, The Band of Ffrshá</t>
  </si>
  <si>
    <t>Legion XIII of the Fourth Palace, Sword in Hand</t>
  </si>
  <si>
    <t>Legion XIV of the First Palace, the Horde of Mrrgshá</t>
  </si>
  <si>
    <t>Legions of Mighty Ssa'átis, The Vermilion Battalion</t>
  </si>
  <si>
    <t>Nchésh of Power Upon the Land</t>
  </si>
  <si>
    <t>Nchésh of the Grey Standard</t>
  </si>
  <si>
    <t>Nchésh of the Loving Hand</t>
  </si>
  <si>
    <t>Nchésh of the Ruby Pommel</t>
  </si>
  <si>
    <t>Nchésh of the Secret Goddess</t>
  </si>
  <si>
    <t>Nchésh of the Silver Standard</t>
  </si>
  <si>
    <t>Nchésh of the White Standard</t>
  </si>
  <si>
    <t>Nchésh of the Worshipful Hand</t>
  </si>
  <si>
    <t>Aridáni Legion of Lady Mríssa</t>
  </si>
  <si>
    <t>Battalions of the Seal of the Worm</t>
  </si>
  <si>
    <t>First Legion of Ever-Present Glory</t>
  </si>
  <si>
    <t>Flotilla of Hagárr of Paránta</t>
  </si>
  <si>
    <t>Golden Sunburst Legion</t>
  </si>
  <si>
    <t>Legion of Giriktéshmu</t>
  </si>
  <si>
    <t>Legion of Gúsha the Khirgári</t>
  </si>
  <si>
    <t>Legion of Héketh of Púrdimal</t>
  </si>
  <si>
    <t>Legion of Káikama of Béy Sü</t>
  </si>
  <si>
    <t>Legion of Lord Kaingmrá of Béy Sü</t>
  </si>
  <si>
    <t>Legion of Lord Lángsha of Jaikalór</t>
  </si>
  <si>
    <t>Legion of Mengáno the Jakállan</t>
  </si>
  <si>
    <t>Legion of Mirkitáni, Hero of Victories</t>
  </si>
  <si>
    <t>Legion of Mnáshu of Thri'íl</t>
  </si>
  <si>
    <t>Legion of Sérqu, Sword of the Empire</t>
  </si>
  <si>
    <t>Legion of the Citadel of Glory</t>
  </si>
  <si>
    <t>Legion of the Clan of the Standing Stone</t>
  </si>
  <si>
    <t>Legion of the Clan of the Sweet Singers of Nakomé</t>
  </si>
  <si>
    <t>Legion of the Deep Purple Dark</t>
  </si>
  <si>
    <t>Legion of the Fishers of Death</t>
  </si>
  <si>
    <t>Legion of the Givers of Sorrow</t>
  </si>
  <si>
    <t>Legion of the Inverted Hand</t>
  </si>
  <si>
    <t>Legion of the Joyful Clan of the Noble Vrayáni</t>
  </si>
  <si>
    <t>Legion of the Lord of Red Devastation</t>
  </si>
  <si>
    <t>Legion of the Nest of Ttik-Deqeq</t>
  </si>
  <si>
    <t>Legion of the Peaks of Kráà</t>
  </si>
  <si>
    <t>Legion of the Portals of Death</t>
  </si>
  <si>
    <t>Legion of the Sapphire Kirtle</t>
  </si>
  <si>
    <t>Legion of the Scarlet Plume</t>
  </si>
  <si>
    <t>Legion of the Searing Flame</t>
  </si>
  <si>
    <t>Squadrons of Tlanéno the Steersman</t>
  </si>
  <si>
    <t>Band of the Unmerciful Ones</t>
  </si>
  <si>
    <t>Gurék of Dáiche Hetrudákte</t>
  </si>
  <si>
    <t>Gurék of Foreign Persons</t>
  </si>
  <si>
    <t>Gurék of Hekekka Nna</t>
  </si>
  <si>
    <t>Gurék of Ngakü</t>
  </si>
  <si>
    <t>Gurék of the Clan of Na-Chu'ul</t>
  </si>
  <si>
    <t>Gurék of the Exalted of Hlíkku</t>
  </si>
  <si>
    <t>Gurék of the Mariners of Hekuuma</t>
  </si>
  <si>
    <t>Gurék of the Mighty of Yán Kór</t>
  </si>
  <si>
    <t>Gurék of the Snows of Mayarsha</t>
  </si>
  <si>
    <t>Gurék of the Valiant of Ke'ér</t>
  </si>
  <si>
    <t>Gurék of Tléku Miriyá</t>
  </si>
  <si>
    <t>Gurék of Yán Kór</t>
  </si>
  <si>
    <t>Badge of Immediate Availability</t>
  </si>
  <si>
    <t>Badge of Instant Bravery</t>
  </si>
  <si>
    <t>Badge of Interminable Repose</t>
  </si>
  <si>
    <t>Badge of Prayerful Indisposition</t>
  </si>
  <si>
    <t>Badge of Solemn Contemplation</t>
  </si>
  <si>
    <t>Indicant of Ebullient Delight</t>
  </si>
  <si>
    <t>Insignia of Cheerful Caprice</t>
  </si>
  <si>
    <t>Plaque of Grevious Mourning</t>
  </si>
  <si>
    <t>Plaque of Haughty Indignation</t>
  </si>
  <si>
    <t>Plaque of Indefinable Sorrow</t>
  </si>
  <si>
    <t>Plaque of Joyous Conviviality</t>
  </si>
  <si>
    <t>Plaque of Serene Alimentation</t>
  </si>
  <si>
    <t>Plaque of the Fist of Stern Retribution</t>
  </si>
  <si>
    <t>Plaque of Understandable Depression</t>
  </si>
  <si>
    <t>Signifier of Inaccessibility</t>
  </si>
  <si>
    <t>Symbol of Inspired Creation</t>
  </si>
  <si>
    <t>Nothing truly glorious is attained through moderation.</t>
  </si>
  <si>
    <t>Even the voices of the mountains are muted by the Sea of Time.</t>
  </si>
  <si>
    <t>Whoever commands the men and the money has the right.</t>
  </si>
  <si>
    <t>Those who know the most tell the least.</t>
  </si>
  <si>
    <t>Dying the death of Gámulu.</t>
  </si>
  <si>
    <t>Life itself is art.</t>
  </si>
  <si>
    <t>Give a M'mórchan a crossbow, and he will make cheese with it.</t>
  </si>
  <si>
    <t>We are the People, and our lands are the World.All else is the concern of others and their gods.</t>
  </si>
  <si>
    <t>We are the hand of Mrettén, all others are her limbs.It is only right that the body should obey the dictates of the head.</t>
  </si>
  <si>
    <t>A Dló kisses the foot that steps on his face.</t>
  </si>
  <si>
    <t>As faultless as Hriháyal's breasts</t>
  </si>
  <si>
    <t>Ditlána must be done or else we are no more noble than beasts.</t>
  </si>
  <si>
    <t>The hand of Srükárum touches whom he wills.</t>
  </si>
  <si>
    <t>Gives a man no time to say farewell to his last breath</t>
  </si>
  <si>
    <t>Like corpse-fat crackling in a fire</t>
  </si>
  <si>
    <t>No one makes room for another upon the high dais.</t>
  </si>
  <si>
    <t>The Salarvyáni will sell anything - and preferably twice over to the same customer.</t>
  </si>
  <si>
    <t>Sweet is the harbor, but Death is the ferryman.</t>
  </si>
  <si>
    <t>To bargain with one of the Pygmy Folk is to throw away one's purse.</t>
  </si>
  <si>
    <t>To bestow the coin</t>
  </si>
  <si>
    <t>Ajjnái Teshkúma, The False Emperor</t>
  </si>
  <si>
    <t>Aléya, Damsel of Purity</t>
  </si>
  <si>
    <t>Arodái Nikúma</t>
  </si>
  <si>
    <t>Arshú'u, Ever-Splendid</t>
  </si>
  <si>
    <t>Ashóretl Tikása, Power Forever</t>
  </si>
  <si>
    <t>Báshdis Mssa I</t>
  </si>
  <si>
    <t>Dashilúna, Green-Eyed</t>
  </si>
  <si>
    <t>Deshétl Miúna, Stable Mountain</t>
  </si>
  <si>
    <t>Dhárumesh Mssá VI</t>
  </si>
  <si>
    <t>Durúmu, Copper Blade of Sarku</t>
  </si>
  <si>
    <t>First Tlakotáni, Glorious First Emperor</t>
  </si>
  <si>
    <t>Gámulu I</t>
  </si>
  <si>
    <t>Gámulu LV</t>
  </si>
  <si>
    <t>Gyésmu, Iron Fist</t>
  </si>
  <si>
    <t>Gyésmu Dálisa, Magnificent and Ever-Living</t>
  </si>
  <si>
    <t>Harkkúnes</t>
  </si>
  <si>
    <t>Hehejállu, Dark Moon</t>
  </si>
  <si>
    <t>Hejjéka I, Replacer</t>
  </si>
  <si>
    <t>Hejjéka II, Heretic</t>
  </si>
  <si>
    <t>Hejjéka III, Fat</t>
  </si>
  <si>
    <t>Hejjéka IV, Restorer of Dignities</t>
  </si>
  <si>
    <t>Hejjéka V, Open-Handed</t>
  </si>
  <si>
    <t>Héshqu Miúna I</t>
  </si>
  <si>
    <t>Héshqu Miúna II, Wind-Rider</t>
  </si>
  <si>
    <t>Heshtú'atl, Mighty</t>
  </si>
  <si>
    <t>Hetkoláinen, He Whose Glory Never Ends</t>
  </si>
  <si>
    <t>Hirkáne, Stone Upon Which the Universe Rests</t>
  </si>
  <si>
    <t>Hó Etéhltu</t>
  </si>
  <si>
    <t>Horkhúnen, General</t>
  </si>
  <si>
    <t>Hórukel II</t>
  </si>
  <si>
    <t>Hórukel N'lén</t>
  </si>
  <si>
    <t>Hrishmúna NéqoI</t>
  </si>
  <si>
    <t>Hrishmúna Néqo II</t>
  </si>
  <si>
    <t>Janulé, She of the Blue Goddess</t>
  </si>
  <si>
    <t>Kánmi'yel Nikúma I, Warrior</t>
  </si>
  <si>
    <t>Kánmi'yel Nikúma II</t>
  </si>
  <si>
    <t>Kánmi'yel Nikúma III, Scourge of Vimuhla</t>
  </si>
  <si>
    <t>Kánmi'yel Nikúma IV, Flattener of Peaks</t>
  </si>
  <si>
    <t>Kánmi'yel Nasúndel</t>
  </si>
  <si>
    <t>Kánmi'yel Nikúma V, Pretender</t>
  </si>
  <si>
    <t>Kurshétl Nikúma I, Seizer of Cities</t>
  </si>
  <si>
    <t>Kurshetl Nikuma II, Viewer of Night</t>
  </si>
  <si>
    <t>Metlunél I, Foolish</t>
  </si>
  <si>
    <t>Metlunél II, Builder</t>
  </si>
  <si>
    <t>Metlunél III, He Who Thirsts</t>
  </si>
  <si>
    <t>Metlunél V, Esthete</t>
  </si>
  <si>
    <t>Metlunél VI, He Who is Lame</t>
  </si>
  <si>
    <t>Mursún Dlekkúminè, Weak</t>
  </si>
  <si>
    <t>Nayári, Of the Silken Thighs</t>
  </si>
  <si>
    <t>Neshkirúma, Cloud-Spinner</t>
  </si>
  <si>
    <t>Ngangmorél Néqo</t>
  </si>
  <si>
    <t>Nghárradu, Ascetic</t>
  </si>
  <si>
    <t>Ninué Jalésa, Maiden of Beauty</t>
  </si>
  <si>
    <t>Nrainué, Iridescent Goddess</t>
  </si>
  <si>
    <t>Nríga Gaqchiké, Spider</t>
  </si>
  <si>
    <t>Nu'únka, Pious</t>
  </si>
  <si>
    <t>Second Tlakotáni</t>
  </si>
  <si>
    <t>Sháira Sú, Divine Daughter of Thumis</t>
  </si>
  <si>
    <t>Sriyésa, Lady of the Palaces</t>
  </si>
  <si>
    <t>Ssirandar I, Ever-Victorious</t>
  </si>
  <si>
    <t>Ssirandar IX</t>
  </si>
  <si>
    <t>Sunún Drántike, Mad</t>
  </si>
  <si>
    <t>Targholél Nikúma, Usurper</t>
  </si>
  <si>
    <t>Tariktánme, Expander of Temples</t>
  </si>
  <si>
    <t>To... Miúna</t>
  </si>
  <si>
    <t>Todukái Néqo, Pillar of the State</t>
  </si>
  <si>
    <t>Tontikén Riruné, Slave of Demons</t>
  </si>
  <si>
    <t>Trákonel I, Blazing Light</t>
  </si>
  <si>
    <t>Trákonel II, Victorious</t>
  </si>
  <si>
    <t>Trákonel III, God-King</t>
  </si>
  <si>
    <t>Utékh Mssá</t>
  </si>
  <si>
    <t>Vayúma Sú, Empress of All the Lands</t>
  </si>
  <si>
    <t>Invasion of Saá Allaqí</t>
  </si>
  <si>
    <t>Civil War of 1010-1026 A.S.</t>
  </si>
  <si>
    <t>Invasion of Vrá</t>
  </si>
  <si>
    <t>Salarvyáni War</t>
  </si>
  <si>
    <t>Loss of the Chákas</t>
  </si>
  <si>
    <t>Retaking of Dó Cháka</t>
  </si>
  <si>
    <t>Retaking of Pán Cháka</t>
  </si>
  <si>
    <t>Succession of Milumanayá</t>
  </si>
  <si>
    <t>Great War of 2020 A.S.</t>
  </si>
  <si>
    <t>Taking of Káija Protectorate</t>
  </si>
  <si>
    <t>Taking of Kerunán Protectorate</t>
  </si>
  <si>
    <t>Taking of Chaigári Protectorate</t>
  </si>
  <si>
    <t>Chákan Uprising</t>
  </si>
  <si>
    <t>Incursions into Yán Kór</t>
  </si>
  <si>
    <t>Yán Kóryani War</t>
  </si>
  <si>
    <t>Occupation of Pijéna</t>
  </si>
  <si>
    <t>Invasion of Yán Kór</t>
  </si>
  <si>
    <t>Subjugation of the Kúrt Hills</t>
  </si>
  <si>
    <t>Accession of Milumanayá</t>
  </si>
  <si>
    <t>Annexation of the Chákas</t>
  </si>
  <si>
    <t>Building</t>
  </si>
  <si>
    <t>Battle of Dórmoron Plain</t>
  </si>
  <si>
    <t>Battle of Káidrach Field</t>
  </si>
  <si>
    <t>Qadarni Battles</t>
  </si>
  <si>
    <t>Revolt of Fasíltum</t>
  </si>
  <si>
    <t>Revolt of Purdánim</t>
  </si>
  <si>
    <t>Battle versus the One Other</t>
  </si>
  <si>
    <t>Battle of Haumá</t>
  </si>
  <si>
    <t>Battle of Mrelú</t>
  </si>
  <si>
    <t>Battle of Penóm</t>
  </si>
  <si>
    <t>Siege of Béy Sü</t>
  </si>
  <si>
    <t>Siege of Úrmish</t>
  </si>
  <si>
    <t>Battle of Nyá</t>
  </si>
  <si>
    <t>Battle of Rü</t>
  </si>
  <si>
    <t>Battle of Ke'ér</t>
  </si>
  <si>
    <t>Siege of the City of Sárku</t>
  </si>
  <si>
    <t>Calendar of Difficult Immortality</t>
  </si>
  <si>
    <t>Calendar of Kazhilo'ób</t>
  </si>
  <si>
    <t>Calendar of the Priests of Mrettén</t>
  </si>
  <si>
    <t>Engsvanyáli Calendar</t>
  </si>
  <si>
    <t>Era of Tsatsayágga</t>
  </si>
  <si>
    <t>Northeastern Calendar</t>
  </si>
  <si>
    <t>Northern Calendar</t>
  </si>
  <si>
    <t>Old Engsvanyáli Calendar</t>
  </si>
  <si>
    <t>Extraplanar location</t>
  </si>
  <si>
    <t>Description</t>
  </si>
  <si>
    <t>Extraplanar race</t>
  </si>
  <si>
    <t>Major Demon</t>
  </si>
  <si>
    <t>Lesser Demon</t>
  </si>
  <si>
    <t>Demonic Power</t>
  </si>
  <si>
    <t>S&amp;GV1</t>
  </si>
  <si>
    <t>Classical Engsvanyáli</t>
  </si>
  <si>
    <t>High Tongue Engsvanyáli</t>
  </si>
  <si>
    <t>Middle Engsvanyáli</t>
  </si>
  <si>
    <t>Ancient</t>
  </si>
  <si>
    <t>library ofthe Opal Palace in Tsámra</t>
  </si>
  <si>
    <t>Subádim the Sorcerer?</t>
  </si>
  <si>
    <t>Cemetery</t>
  </si>
  <si>
    <t xml:space="preserve">Vríddi Revolt </t>
  </si>
  <si>
    <t xml:space="preserve">Slave Revolt </t>
  </si>
  <si>
    <t>Siege of Púrdimal</t>
  </si>
  <si>
    <t>Siege of Katalál</t>
  </si>
  <si>
    <t>Siege of Avanthár</t>
  </si>
  <si>
    <t>Second Battle of Tumíssa</t>
  </si>
  <si>
    <t>Second Battle of Chéne Hó</t>
  </si>
  <si>
    <t>First Battle of Tumíssa</t>
  </si>
  <si>
    <t>First Battle of Chéne Hó</t>
  </si>
  <si>
    <t>Battle of the Temple of Chanis</t>
  </si>
  <si>
    <t>Battle of the Átkolel Heights</t>
  </si>
  <si>
    <t>Battle of Ssrú-Gátl Isle</t>
  </si>
  <si>
    <t>Battle of Srigásh Field</t>
  </si>
  <si>
    <t>Battle of Khirgár</t>
  </si>
  <si>
    <t>Battle of Chéne Hó</t>
  </si>
  <si>
    <t>Battle of Butrús</t>
  </si>
  <si>
    <t>Battle Against the Ssú</t>
  </si>
  <si>
    <t>Wars and battles of Tékumel</t>
  </si>
  <si>
    <t xml:space="preserve">War </t>
  </si>
  <si>
    <t>1010-1026 A.S.</t>
  </si>
  <si>
    <t>1115 A.S.</t>
  </si>
  <si>
    <t>1325-1340 A.S.</t>
  </si>
  <si>
    <t>1565 A.S.</t>
  </si>
  <si>
    <t>1711 A.S.</t>
  </si>
  <si>
    <t>1842 A.S.</t>
  </si>
  <si>
    <t>1976 A.S.</t>
  </si>
  <si>
    <t>2019-2020 A.S.</t>
  </si>
  <si>
    <t>2029 A.S.</t>
  </si>
  <si>
    <t>2031 A.S.</t>
  </si>
  <si>
    <t>2041 A.S.</t>
  </si>
  <si>
    <t>2045 A.S.</t>
  </si>
  <si>
    <t>2340s A.S.</t>
  </si>
  <si>
    <t>2350s A.S.</t>
  </si>
  <si>
    <t>2353 A.S.</t>
  </si>
  <si>
    <t>327 A.S.</t>
  </si>
  <si>
    <t>590 A.S.</t>
  </si>
  <si>
    <t>730 A.S.</t>
  </si>
  <si>
    <t>780-781 A.S.</t>
  </si>
  <si>
    <t>Time</t>
  </si>
  <si>
    <t>Start year</t>
  </si>
  <si>
    <t>End year</t>
  </si>
  <si>
    <t xml:space="preserve">Battle </t>
  </si>
  <si>
    <t>2346 A.S.</t>
  </si>
  <si>
    <t>2358? A.S.</t>
  </si>
  <si>
    <t>2356 A.S.</t>
  </si>
  <si>
    <t>2345? A.S.</t>
  </si>
  <si>
    <t>1377 A.S.</t>
  </si>
  <si>
    <t>1989 A.S.</t>
  </si>
  <si>
    <t>2020 A.S.</t>
  </si>
  <si>
    <t>2019 A.S.</t>
  </si>
  <si>
    <t>2354 A.S.</t>
  </si>
  <si>
    <t>2315 A.S.</t>
  </si>
  <si>
    <t>176 A.S.</t>
  </si>
  <si>
    <t>2340 A.S.</t>
  </si>
  <si>
    <t>2347 A.S.</t>
  </si>
  <si>
    <t>2348 A.S.</t>
  </si>
  <si>
    <t>975? A.S.</t>
  </si>
  <si>
    <t>Legendary</t>
  </si>
  <si>
    <t>Temple Sorcerers</t>
  </si>
  <si>
    <t>21+</t>
  </si>
  <si>
    <t>Min. circle</t>
  </si>
  <si>
    <t xml:space="preserve">Circles and ranks </t>
  </si>
  <si>
    <t>Jannuyani</t>
  </si>
  <si>
    <t>M/A</t>
  </si>
  <si>
    <t>M/H</t>
  </si>
  <si>
    <t>M/VH</t>
  </si>
  <si>
    <t>Secret Tongues</t>
  </si>
  <si>
    <t>Modern</t>
  </si>
  <si>
    <t>Livyanu</t>
  </si>
  <si>
    <t>Mu'ugalavya</t>
  </si>
  <si>
    <t>Salarvya</t>
  </si>
  <si>
    <t>Tsolyanu</t>
  </si>
  <si>
    <t>Yan Kor</t>
  </si>
  <si>
    <t>Ghaton (difficult)</t>
  </si>
  <si>
    <t>Haida Pakala and several other nations across southern ocean</t>
  </si>
  <si>
    <t>Lorun of northern Yan Kor</t>
  </si>
  <si>
    <t>Milumanaya</t>
  </si>
  <si>
    <t>Pechano</t>
  </si>
  <si>
    <t>Nyemesel Isles and regions farther south</t>
  </si>
  <si>
    <t>Pijena</t>
  </si>
  <si>
    <t>widespread tribal tongue of M'morcha and Nmartusha</t>
  </si>
  <si>
    <t>Rannalu</t>
  </si>
  <si>
    <t>Saa Allaqi</t>
  </si>
  <si>
    <t>Mihallu</t>
  </si>
  <si>
    <t>Tsolei</t>
  </si>
  <si>
    <t>Stability Gods</t>
  </si>
  <si>
    <t>Sarku and Durritlamish</t>
  </si>
  <si>
    <t>The One Other</t>
  </si>
  <si>
    <t>Area/usage</t>
  </si>
  <si>
    <t>Used in sacrifices</t>
  </si>
  <si>
    <t>Ku’kar’Nuéth</t>
  </si>
  <si>
    <t>Rules no circle or quadrant</t>
  </si>
  <si>
    <t>Karákan</t>
  </si>
  <si>
    <t>Crystal</t>
  </si>
  <si>
    <t>Praise of Victory</t>
  </si>
  <si>
    <t>Lord Karakan temple ritual, common</t>
  </si>
  <si>
    <t>Lord Qon temple ritual, common</t>
  </si>
  <si>
    <t>Challenges of Dorudai</t>
  </si>
  <si>
    <t>Three Sercet Names of Lord Ku’kar’Nuéth</t>
  </si>
  <si>
    <t>Kiliri flowers</t>
  </si>
  <si>
    <t>Summon servants of Stability</t>
  </si>
  <si>
    <t>Chgresh of Jakálla</t>
  </si>
  <si>
    <t>unknown</t>
  </si>
  <si>
    <t>Unknown</t>
  </si>
  <si>
    <t>Tale of party lost between planes</t>
  </si>
  <si>
    <t>BoCB</t>
  </si>
  <si>
    <t>Kit ´antla’al, breath of</t>
  </si>
  <si>
    <t>Great demon of a plane of its own</t>
  </si>
  <si>
    <t>Greater Demon</t>
  </si>
  <si>
    <t>Song of Kit´antla’al</t>
  </si>
  <si>
    <t>Lost song of summoning Lord Kit´antla’al, takes midnight to daybreak</t>
  </si>
  <si>
    <t>Ch’tk’tk</t>
  </si>
  <si>
    <t>Dodecahedron of Entreaty</t>
  </si>
  <si>
    <t>Ten Ideograms of Stability</t>
  </si>
  <si>
    <t>Now obscure symbols</t>
  </si>
  <si>
    <t>Tale of Long Wanderings</t>
  </si>
  <si>
    <t>Minor Demons serving Lord Kit ´antla’al</t>
  </si>
  <si>
    <t>Tlekku blood of</t>
  </si>
  <si>
    <t>Blessing or clensing of an area</t>
  </si>
  <si>
    <t>Poem of Ever Victorius Army (Bednálljan)</t>
  </si>
  <si>
    <t>Warlord of Yuchu’ki</t>
  </si>
  <si>
    <t>Commander of Sandstone Citadel</t>
  </si>
  <si>
    <t>Ancient Commander</t>
  </si>
  <si>
    <t>Completely destroyed and wasted plane by Ever Victorious Army</t>
  </si>
  <si>
    <t>Plane of Cthaggan, the One of Flame</t>
  </si>
  <si>
    <t>Army of tiny Stability Demons</t>
  </si>
  <si>
    <t>Dénggur</t>
  </si>
  <si>
    <t xml:space="preserve">Valley of Pearl Mists </t>
  </si>
  <si>
    <t xml:space="preserve">Abode of Lord Dénggur </t>
  </si>
  <si>
    <t>Originally Sage of Lord Thúmis</t>
  </si>
  <si>
    <t>Mighty Ones of the Pearl Mists</t>
  </si>
  <si>
    <t>Servants of Lord Thúmis</t>
  </si>
  <si>
    <t>Lord of Fretful Pondering</t>
  </si>
  <si>
    <t>Tu'ikkir Mrizhán</t>
  </si>
  <si>
    <t xml:space="preserve">Holunthaimish of Jaikalor </t>
  </si>
  <si>
    <t>Harúchamal</t>
  </si>
  <si>
    <t>Race of Demons of Stability</t>
  </si>
  <si>
    <t>Plane of Golden Sands</t>
  </si>
  <si>
    <t>the first of the Paradises Beyond the Isles of Teretane</t>
  </si>
  <si>
    <t>Race of Demons, The Plovers of the Further Shores</t>
  </si>
  <si>
    <t>Hymn of Mórskodel</t>
  </si>
  <si>
    <t>16+ stanzas, Lord Belkhánu temple hymn</t>
  </si>
  <si>
    <t>Sea of Souls</t>
  </si>
  <si>
    <t>Plane of Balétl souls around Isles of Teretane</t>
  </si>
  <si>
    <t>Isles of the Excellent Dead, Teretane</t>
  </si>
  <si>
    <t>Small golden shapes, servants of Kit ´antla’a</t>
  </si>
  <si>
    <t>61-63</t>
  </si>
  <si>
    <t>57-59</t>
  </si>
  <si>
    <t>96-98</t>
  </si>
  <si>
    <t>Clans</t>
  </si>
  <si>
    <t>Emperor</t>
  </si>
  <si>
    <t>31-33</t>
  </si>
  <si>
    <t>72-74</t>
  </si>
  <si>
    <t>Legions</t>
  </si>
  <si>
    <t>99-101</t>
  </si>
  <si>
    <t>Sayings</t>
  </si>
  <si>
    <t>Secret Societies</t>
  </si>
  <si>
    <t>93-95</t>
  </si>
  <si>
    <t xml:space="preserve">17th Sérqu </t>
  </si>
  <si>
    <t xml:space="preserve">Ahoggyá </t>
  </si>
  <si>
    <t xml:space="preserve">Akonar Peak </t>
  </si>
  <si>
    <t xml:space="preserve">Alítle Nrasédu </t>
  </si>
  <si>
    <t xml:space="preserve">Aosésna </t>
  </si>
  <si>
    <t xml:space="preserve">Archives </t>
  </si>
  <si>
    <t xml:space="preserve">Arésmu hiAmiyála </t>
  </si>
  <si>
    <t xml:space="preserve">Arkháne hiPurushqé </t>
  </si>
  <si>
    <t xml:space="preserve">Áld, Baron </t>
  </si>
  <si>
    <t xml:space="preserve">Army of the North </t>
  </si>
  <si>
    <t xml:space="preserve">Átkolel Heights </t>
  </si>
  <si>
    <t xml:space="preserve">Aukésha </t>
  </si>
  <si>
    <t xml:space="preserve">Avanthár </t>
  </si>
  <si>
    <t xml:space="preserve">Avánthe </t>
  </si>
  <si>
    <t xml:space="preserve">Bahuné </t>
  </si>
  <si>
    <t xml:space="preserve">Bazhán </t>
  </si>
  <si>
    <t xml:space="preserve">Belkhánu </t>
  </si>
  <si>
    <t xml:space="preserve">Beloved of the Petal Throne </t>
  </si>
  <si>
    <t xml:space="preserve">Beshmúlu hiVríddi </t>
  </si>
  <si>
    <t xml:space="preserve">Béy Trántis Peak </t>
  </si>
  <si>
    <t xml:space="preserve">Black Old One </t>
  </si>
  <si>
    <t xml:space="preserve">Blue Room </t>
  </si>
  <si>
    <t xml:space="preserve">Burrú Isle </t>
  </si>
  <si>
    <t xml:space="preserve">Burusháya hiKáikune </t>
  </si>
  <si>
    <t xml:space="preserve">Bushu'ún hiSsánmirin </t>
  </si>
  <si>
    <t xml:space="preserve">Butrús </t>
  </si>
  <si>
    <t xml:space="preserve">Chái Míridai </t>
  </si>
  <si>
    <t xml:space="preserve">Chaigári </t>
  </si>
  <si>
    <t xml:space="preserve">Chaimíra hiSsaánmirin </t>
  </si>
  <si>
    <t xml:space="preserve">Chancery </t>
  </si>
  <si>
    <t xml:space="preserve">Change </t>
  </si>
  <si>
    <t xml:space="preserve">Changékte hiAmiyála </t>
  </si>
  <si>
    <t xml:space="preserve">Charikása hiChuyón </t>
  </si>
  <si>
    <t xml:space="preserve">Charmúshsha </t>
  </si>
  <si>
    <t xml:space="preserve">Chayákku </t>
  </si>
  <si>
    <t xml:space="preserve">Chegárra </t>
  </si>
  <si>
    <t xml:space="preserve">Chiringgá hiTikéshmu </t>
  </si>
  <si>
    <t xml:space="preserve">Chiténg </t>
  </si>
  <si>
    <t xml:space="preserve">Chlén beast </t>
  </si>
  <si>
    <t xml:space="preserve">Chnúr </t>
  </si>
  <si>
    <t xml:space="preserve">Chórodu hiSsáinggela </t>
  </si>
  <si>
    <t xml:space="preserve">Chrajúna </t>
  </si>
  <si>
    <t xml:space="preserve">Chulín </t>
  </si>
  <si>
    <t xml:space="preserve">Chumiréru vuHaggóshe </t>
  </si>
  <si>
    <t xml:space="preserve">Churrínyetl </t>
  </si>
  <si>
    <t xml:space="preserve">Chuyón </t>
  </si>
  <si>
    <t xml:space="preserve">Citadel of the Fourth Skull </t>
  </si>
  <si>
    <t xml:space="preserve">Citadel of Tombs </t>
  </si>
  <si>
    <t xml:space="preserve">College of Architecture and Engineering </t>
  </si>
  <si>
    <t xml:space="preserve">Concordat </t>
  </si>
  <si>
    <t xml:space="preserve">Councils of the Priesthoods </t>
  </si>
  <si>
    <t xml:space="preserve">Dái Oqóqu </t>
  </si>
  <si>
    <t xml:space="preserve">Dardáyel hiKhanúma </t>
  </si>
  <si>
    <t xml:space="preserve">Dark Gods </t>
  </si>
  <si>
    <t xml:space="preserve">Dén-den </t>
  </si>
  <si>
    <t xml:space="preserve">Dhich'uné hiTlakotáni </t>
  </si>
  <si>
    <t xml:space="preserve">Dijáya hiQurrulúma </t>
  </si>
  <si>
    <t xml:space="preserve">Dilinála </t>
  </si>
  <si>
    <t xml:space="preserve">Disk of Blazing Light </t>
  </si>
  <si>
    <t xml:space="preserve">Disposer of Mekú </t>
  </si>
  <si>
    <t xml:space="preserve">Dlamélish </t>
  </si>
  <si>
    <t xml:space="preserve">Dléshmel hiVríddi </t>
  </si>
  <si>
    <t xml:space="preserve">Dnakáimu </t>
  </si>
  <si>
    <t xml:space="preserve">Dó Cháka </t>
  </si>
  <si>
    <t xml:space="preserve">Doomed Prince of the Blue Room </t>
  </si>
  <si>
    <t xml:space="preserve">Drá </t>
  </si>
  <si>
    <t xml:space="preserve">Dridákku hiTukkolén </t>
  </si>
  <si>
    <t xml:space="preserve">Dry Bay of Ssu'úm </t>
  </si>
  <si>
    <t xml:space="preserve">Dumiélu </t>
  </si>
  <si>
    <t xml:space="preserve">Durritlámish </t>
  </si>
  <si>
    <t xml:space="preserve">Eddyána </t>
  </si>
  <si>
    <t xml:space="preserve">Ekuné hiBosúga </t>
  </si>
  <si>
    <t xml:space="preserve">Eléchu </t>
  </si>
  <si>
    <t xml:space="preserve">Eméshmu hiTikéshmu </t>
  </si>
  <si>
    <t xml:space="preserve">Emurgén hiSharvóya </t>
  </si>
  <si>
    <t xml:space="preserve">Éngsvan hlá Gánga </t>
  </si>
  <si>
    <t xml:space="preserve">Eqúnoyel River </t>
  </si>
  <si>
    <t xml:space="preserve">Eselné hiTlakotáni </t>
  </si>
  <si>
    <t xml:space="preserve">Eshunéngbe </t>
  </si>
  <si>
    <t xml:space="preserve">Ewo-i-iyá </t>
  </si>
  <si>
    <t xml:space="preserve">Eyági Desert </t>
  </si>
  <si>
    <t xml:space="preserve">Eyrie of the Seven Councillors </t>
  </si>
  <si>
    <t xml:space="preserve">Fálukel hiMmórsa </t>
  </si>
  <si>
    <t xml:space="preserve">Farázhme hiVríddi </t>
  </si>
  <si>
    <t xml:space="preserve">Fashránu hiNokór </t>
  </si>
  <si>
    <t xml:space="preserve">Fasíltum </t>
  </si>
  <si>
    <t xml:space="preserve">Father of Nests </t>
  </si>
  <si>
    <t xml:space="preserve">Fénul </t>
  </si>
  <si>
    <t xml:space="preserve">Fereshmá'a hiKúrodu </t>
  </si>
  <si>
    <t xml:space="preserve">Ferinára </t>
  </si>
  <si>
    <t xml:space="preserve">First of the Isles of the Excellent Dead </t>
  </si>
  <si>
    <t xml:space="preserve">Fisá-Brúgshmy </t>
  </si>
  <si>
    <t xml:space="preserve">Flame Consumes All </t>
  </si>
  <si>
    <t xml:space="preserve">Flame-Lord </t>
  </si>
  <si>
    <t xml:space="preserve">Food of the Ssú </t>
  </si>
  <si>
    <t xml:space="preserve">Freshsháyu hiTurukén </t>
  </si>
  <si>
    <t xml:space="preserve">G-Gúm-Shóggu </t>
  </si>
  <si>
    <t xml:space="preserve">Ga'ánish hiSu'únmra </t>
  </si>
  <si>
    <t xml:space="preserve">Gagársha hiChurgúshsha </t>
  </si>
  <si>
    <t xml:space="preserve">Gámalu hiBeshyéne </t>
  </si>
  <si>
    <t xml:space="preserve">Gánga </t>
  </si>
  <si>
    <t xml:space="preserve">Garden of the Weeping Snows </t>
  </si>
  <si>
    <t xml:space="preserve">Gayásu hiVríddi </t>
  </si>
  <si>
    <t xml:space="preserve">Ge'eltigáne hiBeshmýlu </t>
  </si>
  <si>
    <t xml:space="preserve">Gilráya Forests </t>
  </si>
  <si>
    <t xml:space="preserve">Girigá hiBeshmýlu </t>
  </si>
  <si>
    <t xml:space="preserve">Giriktéshmu hiChurén </t>
  </si>
  <si>
    <t xml:space="preserve">Giriktéshmu hiKoyúga </t>
  </si>
  <si>
    <t xml:space="preserve">Gnarled One </t>
  </si>
  <si>
    <t xml:space="preserve">Goddess of the Pale Bone </t>
  </si>
  <si>
    <t xml:space="preserve">Gold of Imperial Glory </t>
  </si>
  <si>
    <t xml:space="preserve">Golden Age </t>
  </si>
  <si>
    <t xml:space="preserve">Golden Peace </t>
  </si>
  <si>
    <t xml:space="preserve">Golden Tower </t>
  </si>
  <si>
    <t xml:space="preserve">Górulu </t>
  </si>
  <si>
    <t xml:space="preserve">Gr-gá </t>
  </si>
  <si>
    <t xml:space="preserve">Great Gulf </t>
  </si>
  <si>
    <t xml:space="preserve">Great Hall of Audiences </t>
  </si>
  <si>
    <t xml:space="preserve">Great Plague of 2342 A.S. </t>
  </si>
  <si>
    <t xml:space="preserve">Great Square of the Seven Heroes </t>
  </si>
  <si>
    <t xml:space="preserve">Grugánu </t>
  </si>
  <si>
    <t xml:space="preserve">Guardian of the Gates of Hell </t>
  </si>
  <si>
    <t xml:space="preserve">Guardian of the Pass of Skulls </t>
  </si>
  <si>
    <t xml:space="preserve">Gurúggma </t>
  </si>
  <si>
    <t xml:space="preserve">Hagárr </t>
  </si>
  <si>
    <t xml:space="preserve">Hagárr hiChunmíyel </t>
  </si>
  <si>
    <t xml:space="preserve">Háida Pakála </t>
  </si>
  <si>
    <t xml:space="preserve">Háikon hiVórudu </t>
  </si>
  <si>
    <t xml:space="preserve">Hall of Domes </t>
  </si>
  <si>
    <t xml:space="preserve">Hall of Excellent Rememberings </t>
  </si>
  <si>
    <t xml:space="preserve">Halls of Burning Victory </t>
  </si>
  <si>
    <t xml:space="preserve">Hammer of the Marches </t>
  </si>
  <si>
    <t xml:space="preserve">Haumá </t>
  </si>
  <si>
    <t xml:space="preserve">He of the Rotted Face </t>
  </si>
  <si>
    <t xml:space="preserve">He Who Appears Where Evil Dwells </t>
  </si>
  <si>
    <t xml:space="preserve">Hekéllu </t>
  </si>
  <si>
    <t xml:space="preserve">Héketh hiBurusá </t>
  </si>
  <si>
    <t xml:space="preserve">Héketh </t>
  </si>
  <si>
    <t xml:space="preserve">Helmúna hiSharvóya </t>
  </si>
  <si>
    <t xml:space="preserve">Heredáru hiMritlékka </t>
  </si>
  <si>
    <t xml:space="preserve">Heretlékka </t>
  </si>
  <si>
    <t xml:space="preserve">Héru </t>
  </si>
  <si>
    <t xml:space="preserve">High Chancellor </t>
  </si>
  <si>
    <t xml:space="preserve">High Military Council </t>
  </si>
  <si>
    <t xml:space="preserve">High Priest </t>
  </si>
  <si>
    <t xml:space="preserve">High Threshold </t>
  </si>
  <si>
    <t xml:space="preserve">Hláka </t>
  </si>
  <si>
    <t xml:space="preserve">Hlíkku </t>
  </si>
  <si>
    <t xml:space="preserve">Hlüss </t>
  </si>
  <si>
    <t xml:space="preserve">Hlutrgú </t>
  </si>
  <si>
    <t xml:space="preserve">Hnálla </t>
  </si>
  <si>
    <t xml:space="preserve">Ho'otláku hiTlakotáni </t>
  </si>
  <si>
    <t xml:space="preserve">Hóldukai hiVirsényal </t>
  </si>
  <si>
    <t xml:space="preserve">Hózzybe G'dzár </t>
  </si>
  <si>
    <t xml:space="preserve">Hirháyal </t>
  </si>
  <si>
    <t xml:space="preserve">Hrk-ss </t>
  </si>
  <si>
    <t xml:space="preserve">Hrsh </t>
  </si>
  <si>
    <t xml:space="preserve">Hrü'ü </t>
  </si>
  <si>
    <t xml:space="preserve">Hrúgga </t>
  </si>
  <si>
    <t xml:space="preserve">Hu'ún hiChlé </t>
  </si>
  <si>
    <t xml:space="preserve">Hundránu Rise </t>
  </si>
  <si>
    <t xml:space="preserve">Hutligáinu hiBarrégga </t>
  </si>
  <si>
    <t xml:space="preserve">Inner Citadel </t>
  </si>
  <si>
    <t xml:space="preserve">Jaikalór </t>
  </si>
  <si>
    <t xml:space="preserve">Jakálla </t>
  </si>
  <si>
    <t xml:space="preserve">Jaredáyu hiTlakotáni </t>
  </si>
  <si>
    <t xml:space="preserve">Jnéshu Ká hi-Íto </t>
  </si>
  <si>
    <t xml:space="preserve">Jugár hiFa'ásu </t>
  </si>
  <si>
    <t xml:space="preserve">Ká'a hiSrygashehéne </t>
  </si>
  <si>
    <t xml:space="preserve">Kágoth Dvù-Dakkéhl </t>
  </si>
  <si>
    <t xml:space="preserve">Kái </t>
  </si>
  <si>
    <t xml:space="preserve">Káija </t>
  </si>
  <si>
    <t xml:space="preserve">Káikama hiMrachiyáku </t>
  </si>
  <si>
    <t xml:space="preserve">Kaingmrá hiZhnáyu </t>
  </si>
  <si>
    <t xml:space="preserve">Káitar </t>
  </si>
  <si>
    <t xml:space="preserve">Káitlan </t>
  </si>
  <si>
    <t xml:space="preserve">Kakagánu hiBeshúdla </t>
  </si>
  <si>
    <t xml:space="preserve">Kanayugara River </t>
  </si>
  <si>
    <t xml:space="preserve">Karakán </t>
  </si>
  <si>
    <t xml:space="preserve">Katalál </t>
  </si>
  <si>
    <t xml:space="preserve">Ke'ér </t>
  </si>
  <si>
    <t xml:space="preserve">Keruná </t>
  </si>
  <si>
    <t xml:space="preserve">Kerunán </t>
  </si>
  <si>
    <t xml:space="preserve">Keténgku </t>
  </si>
  <si>
    <t xml:space="preserve">Kéttukal hiMraktiné </t>
  </si>
  <si>
    <t xml:space="preserve">Khariháya hiBosúga </t>
  </si>
  <si>
    <t xml:space="preserve">Khéiris </t>
  </si>
  <si>
    <t xml:space="preserve">Khirgár </t>
  </si>
  <si>
    <t xml:space="preserve">Khu'és vuNaóma </t>
  </si>
  <si>
    <t xml:space="preserve">Khúm </t>
  </si>
  <si>
    <t xml:space="preserve">Kilalámmu </t>
  </si>
  <si>
    <t xml:space="preserve">Knower of Spells </t>
  </si>
  <si>
    <t xml:space="preserve">Kòlumejálim </t>
  </si>
  <si>
    <t xml:space="preserve">Korikáda hiKurúshma </t>
  </si>
  <si>
    <t xml:space="preserve">Koylugá </t>
  </si>
  <si>
    <t xml:space="preserve">Kráà Hills </t>
  </si>
  <si>
    <t xml:space="preserve">Krshúmu </t>
  </si>
  <si>
    <t xml:space="preserve">Ksárul </t>
  </si>
  <si>
    <t xml:space="preserve">Kuentainu </t>
  </si>
  <si>
    <t xml:space="preserve">Küni bird </t>
  </si>
  <si>
    <t xml:space="preserve">Kuréshu hiVíridun </t>
  </si>
  <si>
    <t xml:space="preserve">Kurishé hiSu'únmra </t>
  </si>
  <si>
    <t xml:space="preserve">Kúrt Hills </t>
  </si>
  <si>
    <t xml:space="preserve">Kurukáà </t>
  </si>
  <si>
    <t xml:space="preserve">Kuruktáshmu hiKétkolel </t>
  </si>
  <si>
    <t xml:space="preserve">Lake Parunál </t>
  </si>
  <si>
    <t xml:space="preserve">Lángsha hiDetlkólu </t>
  </si>
  <si>
    <t xml:space="preserve">Lightning Bringers </t>
  </si>
  <si>
    <t xml:space="preserve">Livyánu </t>
  </si>
  <si>
    <t xml:space="preserve">Llyán </t>
  </si>
  <si>
    <t xml:space="preserve">Lord of Flame </t>
  </si>
  <si>
    <t xml:space="preserve">Lord of Red Spouting Flame </t>
  </si>
  <si>
    <t xml:space="preserve">Lord of the Excellent Dead </t>
  </si>
  <si>
    <t xml:space="preserve">Lord of War </t>
  </si>
  <si>
    <t xml:space="preserve">Lord of Wisdom </t>
  </si>
  <si>
    <t xml:space="preserve">Lord of Worms </t>
  </si>
  <si>
    <t xml:space="preserve">Lords of Ke'ér </t>
  </si>
  <si>
    <t xml:space="preserve">Lorún </t>
  </si>
  <si>
    <t xml:space="preserve">Ma'elúra hiTikéshmu </t>
  </si>
  <si>
    <t xml:space="preserve">Ma'ín Krüthái hiTlakotáni </t>
  </si>
  <si>
    <t xml:space="preserve">Maiden of the Emerald Crown </t>
  </si>
  <si>
    <t xml:space="preserve">Mákhis </t>
  </si>
  <si>
    <t xml:space="preserve">Malcháiran </t>
  </si>
  <si>
    <t xml:space="preserve">Master of Flame </t>
  </si>
  <si>
    <t xml:space="preserve">Master of Light </t>
  </si>
  <si>
    <t xml:space="preserve">Master of Negation </t>
  </si>
  <si>
    <t xml:space="preserve">Master of the Excellent Dead </t>
  </si>
  <si>
    <t xml:space="preserve">Master of the Sands, the Mountains and the Towers </t>
  </si>
  <si>
    <t xml:space="preserve">Master of Wisdom </t>
  </si>
  <si>
    <t xml:space="preserve">Master of Worms </t>
  </si>
  <si>
    <t xml:space="preserve">Mekú </t>
  </si>
  <si>
    <t xml:space="preserve">Mengáno </t>
  </si>
  <si>
    <t xml:space="preserve">Méshmuyel hiVu'úrtesh </t>
  </si>
  <si>
    <t xml:space="preserve">Mi'itlénish I </t>
  </si>
  <si>
    <t xml:space="preserve">Míko Kesún Tlanéng hiSáyu </t>
  </si>
  <si>
    <t xml:space="preserve">Military Party </t>
  </si>
  <si>
    <t xml:space="preserve">Milumanayá </t>
  </si>
  <si>
    <t xml:space="preserve">Miridáme hiChúnmiyel </t>
  </si>
  <si>
    <t xml:space="preserve">Mírizha </t>
  </si>
  <si>
    <t xml:space="preserve">Mirkitáni </t>
  </si>
  <si>
    <t xml:space="preserve">Mirkitáni vuMakkocháqu </t>
  </si>
  <si>
    <t xml:space="preserve">Miruéne vuChráyu </t>
  </si>
  <si>
    <t xml:space="preserve">Mirusáya hiSsánmirin </t>
  </si>
  <si>
    <t xml:space="preserve">Mistress of Demons </t>
  </si>
  <si>
    <t xml:space="preserve">Mmilláka </t>
  </si>
  <si>
    <t xml:space="preserve">Mnáshu hiSsáivra </t>
  </si>
  <si>
    <t xml:space="preserve">Mnélla </t>
  </si>
  <si>
    <t xml:space="preserve">Mnérr </t>
  </si>
  <si>
    <t xml:space="preserve">Mórusai hiBa'áshcha </t>
  </si>
  <si>
    <t xml:space="preserve">Mottled Plague </t>
  </si>
  <si>
    <t xml:space="preserve">Mrelú </t>
  </si>
  <si>
    <t xml:space="preserve">Mridóbu hiTlakotáni </t>
  </si>
  <si>
    <t xml:space="preserve">Mriggadáshu hiTekkú'une </t>
  </si>
  <si>
    <t xml:space="preserve">Mríssa hiChagotlékka </t>
  </si>
  <si>
    <t xml:space="preserve">Mrúr </t>
  </si>
  <si>
    <t xml:space="preserve">Mssé hiVórudu </t>
  </si>
  <si>
    <t xml:space="preserve">Msúma River </t>
  </si>
  <si>
    <t xml:space="preserve">Msúmtel Bay </t>
  </si>
  <si>
    <t xml:space="preserve">Mu'ugalavyá </t>
  </si>
  <si>
    <t xml:space="preserve">Mu'úgállu Isle </t>
  </si>
  <si>
    <t xml:space="preserve">N'lüssa </t>
  </si>
  <si>
    <t xml:space="preserve">Navái </t>
  </si>
  <si>
    <t xml:space="preserve">Ndíu vuChráyu </t>
  </si>
  <si>
    <t xml:space="preserve">Nrikakchné </t>
  </si>
  <si>
    <t xml:space="preserve">Obsidian Princess </t>
  </si>
  <si>
    <t xml:space="preserve">Old Yán Koryáni </t>
  </si>
  <si>
    <t xml:space="preserve">Onúmine hiTlakotáni </t>
  </si>
  <si>
    <t xml:space="preserve">Onusú hiBarúdla </t>
  </si>
  <si>
    <t xml:space="preserve">Outer Precincts of the Shrine of Pavár </t>
  </si>
  <si>
    <t xml:space="preserve">Páchi Léi </t>
  </si>
  <si>
    <t xml:space="preserve">Paean to the Last Warrior </t>
  </si>
  <si>
    <t xml:space="preserve">Pagu River </t>
  </si>
  <si>
    <t xml:space="preserve">Pagús </t>
  </si>
  <si>
    <t xml:space="preserve">Palace of Ever-Glorious War </t>
  </si>
  <si>
    <t xml:space="preserve">Palace of Foreign Lands </t>
  </si>
  <si>
    <t xml:space="preserve">Palace of the Fourth Skull </t>
  </si>
  <si>
    <t xml:space="preserve">Palace of the God-Kings of Vrá </t>
  </si>
  <si>
    <t xml:space="preserve">Palace of the Priesthoods of the Gods </t>
  </si>
  <si>
    <t xml:space="preserve">Palace of the Realm </t>
  </si>
  <si>
    <t xml:space="preserve">Pán Cháka </t>
  </si>
  <si>
    <t xml:space="preserve">Paradise of Teretané </t>
  </si>
  <si>
    <t xml:space="preserve">Paradise of the Tomb </t>
  </si>
  <si>
    <t xml:space="preserve">Paránta </t>
  </si>
  <si>
    <t xml:space="preserve">Pariah Gods </t>
  </si>
  <si>
    <t xml:space="preserve">Patyel's Walls </t>
  </si>
  <si>
    <t xml:space="preserve">Pavár </t>
  </si>
  <si>
    <t xml:space="preserve">Páya Gupá </t>
  </si>
  <si>
    <t xml:space="preserve">Pé Chói </t>
  </si>
  <si>
    <t xml:space="preserve">Pecháno </t>
  </si>
  <si>
    <t xml:space="preserve">Pelesár </t>
  </si>
  <si>
    <t xml:space="preserve">Penóm </t>
  </si>
  <si>
    <t xml:space="preserve">Pentrúrtra Deeps </t>
  </si>
  <si>
    <t>People Who Came Forth from Beneath</t>
  </si>
  <si>
    <t xml:space="preserve">Pétris Layóda </t>
  </si>
  <si>
    <t xml:space="preserve">Pijéna </t>
  </si>
  <si>
    <t xml:space="preserve">Pinnacle of Silence </t>
  </si>
  <si>
    <t xml:space="preserve">Plague of the White Hand </t>
  </si>
  <si>
    <t>Planes of the Demon Lords</t>
  </si>
  <si>
    <t xml:space="preserve">Púrdimal </t>
  </si>
  <si>
    <t xml:space="preserve">Qenqólu hiVríddi </t>
  </si>
  <si>
    <t xml:space="preserve">Qeqélmu hiSsáivra </t>
  </si>
  <si>
    <t xml:space="preserve">Qirgál </t>
  </si>
  <si>
    <t xml:space="preserve">Qól </t>
  </si>
  <si>
    <t xml:space="preserve">Qón </t>
  </si>
  <si>
    <t xml:space="preserve">Qorumá hiRi'inyússa </t>
  </si>
  <si>
    <t xml:space="preserve">Qurrúmu hiKhanúma </t>
  </si>
  <si>
    <t xml:space="preserve">Ranánga River </t>
  </si>
  <si>
    <t xml:space="preserve">Rereshqála hiTlakotáni </t>
  </si>
  <si>
    <t xml:space="preserve">Réru hiSu'únmra </t>
  </si>
  <si>
    <t xml:space="preserve">Ri'ísma hiZayúvu </t>
  </si>
  <si>
    <t xml:space="preserve">Rirutlu hiVrazhímü </t>
  </si>
  <si>
    <t xml:space="preserve">Royalist Party </t>
  </si>
  <si>
    <t xml:space="preserve">Rü </t>
  </si>
  <si>
    <t xml:space="preserve">Saá Allaqí </t>
  </si>
  <si>
    <t xml:space="preserve">Saá Allaqiyár </t>
  </si>
  <si>
    <t xml:space="preserve">Saku'ú hiFershéna </t>
  </si>
  <si>
    <t xml:space="preserve">Salarvyá </t>
  </si>
  <si>
    <t xml:space="preserve"> </t>
  </si>
  <si>
    <t xml:space="preserve">Sangár hiVu'unávu </t>
  </si>
  <si>
    <t xml:space="preserve">Sárku </t>
  </si>
  <si>
    <t xml:space="preserve">Séa hiVáishu </t>
  </si>
  <si>
    <t xml:space="preserve">Sérqu </t>
  </si>
  <si>
    <t xml:space="preserve">Servitors of Silence </t>
  </si>
  <si>
    <t xml:space="preserve">Shédra </t>
  </si>
  <si>
    <t xml:space="preserve">Shén </t>
  </si>
  <si>
    <t xml:space="preserve">Shényu </t>
  </si>
  <si>
    <t xml:space="preserve">Shrine of Avánthe of the 12 Paths </t>
  </si>
  <si>
    <t xml:space="preserve">Shrýka hiVravodáya </t>
  </si>
  <si>
    <t xml:space="preserve">Si'ís </t>
  </si>
  <si>
    <t xml:space="preserve">Sikún hiKhanúma </t>
  </si>
  <si>
    <t xml:space="preserve">Singers of the Glories of the God-King </t>
  </si>
  <si>
    <t xml:space="preserve">Sokátis </t>
  </si>
  <si>
    <t>Song of Tneyu vuWasuma</t>
  </si>
  <si>
    <t xml:space="preserve">Srýma hiHoqqulén </t>
  </si>
  <si>
    <t xml:space="preserve">Ssa'átis </t>
  </si>
  <si>
    <t xml:space="preserve">Ssiyór hiNaqúma </t>
  </si>
  <si>
    <t xml:space="preserve">Ssú </t>
  </si>
  <si>
    <t xml:space="preserve">Stability </t>
  </si>
  <si>
    <t>Standard of the Pearl-Grey</t>
  </si>
  <si>
    <t xml:space="preserve">Su'ésa hiNrashkéma </t>
  </si>
  <si>
    <t xml:space="preserve">Súa-eyá </t>
  </si>
  <si>
    <t xml:space="preserve">Submission to the Petal Throne </t>
  </si>
  <si>
    <t xml:space="preserve">Sunráya </t>
  </si>
  <si>
    <t xml:space="preserve">Surúim Peak </t>
  </si>
  <si>
    <t xml:space="preserve">Swamp Folk </t>
  </si>
  <si>
    <t xml:space="preserve">Sword of the West </t>
  </si>
  <si>
    <t xml:space="preserve">Temple of the Fourth Worm </t>
  </si>
  <si>
    <t xml:space="preserve">Thayúri Isle </t>
  </si>
  <si>
    <t>24,25,46,81,82,85</t>
  </si>
  <si>
    <t xml:space="preserve">The Hero-King </t>
  </si>
  <si>
    <t xml:space="preserve">The Many-Eyed </t>
  </si>
  <si>
    <t xml:space="preserve">The One Other </t>
  </si>
  <si>
    <t xml:space="preserve">The Supreme Principle of Evil </t>
  </si>
  <si>
    <t xml:space="preserve">The Unnamable </t>
  </si>
  <si>
    <t xml:space="preserve">The Visitations of the Dark </t>
  </si>
  <si>
    <t xml:space="preserve">Thénu Thendráya Peak </t>
  </si>
  <si>
    <t xml:space="preserve">Thráya </t>
  </si>
  <si>
    <t xml:space="preserve">Thri'íl </t>
  </si>
  <si>
    <t xml:space="preserve">Thúmis </t>
  </si>
  <si>
    <t xml:space="preserve">Time of Chaos </t>
  </si>
  <si>
    <t>Time Older than the World</t>
  </si>
  <si>
    <t xml:space="preserve">Tinalíya </t>
  </si>
  <si>
    <t xml:space="preserve">Tlanéno hiVorodláya </t>
  </si>
  <si>
    <t xml:space="preserve">Tléku </t>
  </si>
  <si>
    <t xml:space="preserve">Tneyu vuWasuma </t>
  </si>
  <si>
    <t xml:space="preserve">Tólek Kána Pits </t>
  </si>
  <si>
    <t xml:space="preserve">Tormentor of the Gods </t>
  </si>
  <si>
    <t xml:space="preserve">Tower of Perfect Power </t>
  </si>
  <si>
    <t xml:space="preserve">Treaty of Pagús </t>
  </si>
  <si>
    <t xml:space="preserve">Treaty of Rü </t>
  </si>
  <si>
    <t xml:space="preserve">Treaty with the City of Sárku, 975 A.S. </t>
  </si>
  <si>
    <t xml:space="preserve">Treaty with the Dark Priesthoods, 975 A.S. </t>
  </si>
  <si>
    <t xml:space="preserve">Treaty with the Flame Temples, 1808 A.S. </t>
  </si>
  <si>
    <t xml:space="preserve">Tsámra </t>
  </si>
  <si>
    <t xml:space="preserve">Tsatsayágga </t>
  </si>
  <si>
    <t xml:space="preserve">Tsúmikel hiTengetláku </t>
  </si>
  <si>
    <t xml:space="preserve">Tu'únmra </t>
  </si>
  <si>
    <t xml:space="preserve">Tumíssa </t>
  </si>
  <si>
    <t xml:space="preserve">Túnkul Gong </t>
  </si>
  <si>
    <t xml:space="preserve">Turúm hiCheshkósa </t>
  </si>
  <si>
    <t xml:space="preserve">Úrmish </t>
  </si>
  <si>
    <t xml:space="preserve">Verússa hiNakkolél </t>
  </si>
  <si>
    <t xml:space="preserve">Vimúhla </t>
  </si>
  <si>
    <t xml:space="preserve">Virgin Goddess </t>
  </si>
  <si>
    <t xml:space="preserve">Vorodlá </t>
  </si>
  <si>
    <t xml:space="preserve">Vrá </t>
  </si>
  <si>
    <t>16,17,54,69,79,81</t>
  </si>
  <si>
    <t xml:space="preserve">Vrídu </t>
  </si>
  <si>
    <t xml:space="preserve">Vriggétsu Dnásh </t>
  </si>
  <si>
    <t xml:space="preserve">Vrishtára hiAuvésu </t>
  </si>
  <si>
    <t xml:space="preserve">Vroggá Dzh-Urrú </t>
  </si>
  <si>
    <t xml:space="preserve">Vunársa hiMéshtine </t>
  </si>
  <si>
    <t xml:space="preserve">Vúrshe hiHehésha </t>
  </si>
  <si>
    <t xml:space="preserve">Vúthe hiKhanúma </t>
  </si>
  <si>
    <t xml:space="preserve">Warder of the North </t>
  </si>
  <si>
    <t xml:space="preserve">Wurú </t>
  </si>
  <si>
    <t xml:space="preserve">Xáx </t>
  </si>
  <si>
    <t xml:space="preserve">Yamáshsha hiKorokól </t>
  </si>
  <si>
    <t xml:space="preserve">Yán Kór </t>
  </si>
  <si>
    <t xml:space="preserve">Znayáshu hiVrazhímü </t>
  </si>
  <si>
    <t xml:space="preserve">Zrné </t>
  </si>
  <si>
    <t>18,33,54,57,72</t>
  </si>
  <si>
    <t>945-984 A.S.</t>
  </si>
  <si>
    <t>139-195 A.S.</t>
  </si>
  <si>
    <t>1355-1407 A.S.</t>
  </si>
  <si>
    <t>219-269 A.S.</t>
  </si>
  <si>
    <t>709-801 A.S.</t>
  </si>
  <si>
    <t>380 A.S.</t>
  </si>
  <si>
    <t>14,32,67,68,77,93,95,98</t>
  </si>
  <si>
    <t>1 A.S.</t>
  </si>
  <si>
    <t>Legion of Tík-nékw-két</t>
  </si>
  <si>
    <t>Imprisons Ksárul</t>
  </si>
  <si>
    <t>6,16-18,42,45,46,57-59,62,63,67,69,74,88,92,94,96-98</t>
  </si>
  <si>
    <t>Protectorate</t>
  </si>
  <si>
    <t>Engsvanyálu</t>
  </si>
  <si>
    <t>Monument</t>
  </si>
  <si>
    <t>Princess</t>
  </si>
  <si>
    <t>Motto</t>
  </si>
  <si>
    <t>Island</t>
  </si>
  <si>
    <t>1026-1031 A.S.</t>
  </si>
  <si>
    <t>Legion of Mnáshu</t>
  </si>
  <si>
    <t>Paradise</t>
  </si>
  <si>
    <t>Shen</t>
  </si>
  <si>
    <t>Tsolyáni rite</t>
  </si>
  <si>
    <t>Region</t>
  </si>
  <si>
    <t>People</t>
  </si>
  <si>
    <t>Usermu</t>
  </si>
  <si>
    <t>Undead</t>
  </si>
  <si>
    <t>Book</t>
  </si>
  <si>
    <t>2015 A.S.</t>
  </si>
  <si>
    <t>905-916 A.S.</t>
  </si>
  <si>
    <t>1062-1074 A.S.</t>
  </si>
  <si>
    <t>808 A.S.</t>
  </si>
  <si>
    <t>1026 A.S.</t>
  </si>
  <si>
    <t>1218-1219 A.S</t>
  </si>
  <si>
    <t>1747-1809 A.S.</t>
  </si>
  <si>
    <t>269-327 A.S.</t>
  </si>
  <si>
    <t>2345 A.S.</t>
  </si>
  <si>
    <t>33,63,80,86,101</t>
  </si>
  <si>
    <t>5,9,27,38,40,91,93</t>
  </si>
  <si>
    <t>14,23,43,47,61,63,70,80</t>
  </si>
  <si>
    <t>21,22,25,92,94,95</t>
  </si>
  <si>
    <t>10,13,70,91</t>
  </si>
  <si>
    <t>79,80,81</t>
  </si>
  <si>
    <t>34,48,51,85,99-102</t>
  </si>
  <si>
    <t>28,58,61,66,73,85,89,90,100</t>
  </si>
  <si>
    <t>6,11,48,64,77,78,80,82,95,100</t>
  </si>
  <si>
    <t>41,43,54,63,74</t>
  </si>
  <si>
    <t>35,55,70</t>
  </si>
  <si>
    <t>28,58,61,66,73,85,89,90</t>
  </si>
  <si>
    <t>6,11,48,64,82,95</t>
  </si>
  <si>
    <t>20,21,37,41,60,80,91,102</t>
  </si>
  <si>
    <t>24,25,31,32,46,50,51,61,70,82,85,101,102</t>
  </si>
  <si>
    <t>44,50,78</t>
  </si>
  <si>
    <t>58,75,79,93</t>
  </si>
  <si>
    <t>39,49,101</t>
  </si>
  <si>
    <t>88-90,96</t>
  </si>
  <si>
    <t>13,20,32,35,56,70,71,101,102</t>
  </si>
  <si>
    <t>Temple</t>
  </si>
  <si>
    <t>14,36,39,41,44,46,49,57,64,73,86,88</t>
  </si>
  <si>
    <t>13,16,65,77,90,94,98</t>
  </si>
  <si>
    <t>7,31,46,53,55,62,71</t>
  </si>
  <si>
    <t>7,29,39,46,55,71</t>
  </si>
  <si>
    <t>62,70,88,91</t>
  </si>
  <si>
    <t>3,31,53,88</t>
  </si>
  <si>
    <t>Change, Hatred of</t>
  </si>
  <si>
    <t>Change, Legions</t>
  </si>
  <si>
    <t>Change, People</t>
  </si>
  <si>
    <t>43,54,74,82,102</t>
  </si>
  <si>
    <t>41,43,44,63,73,74,80,82</t>
  </si>
  <si>
    <t>43,82,102</t>
  </si>
  <si>
    <t>Chegárra Hatred of</t>
  </si>
  <si>
    <t>Chegárra Legions</t>
  </si>
  <si>
    <t>Chegárra People</t>
  </si>
  <si>
    <t>Charter of Liberties for Fasíltum</t>
  </si>
  <si>
    <t>2,4,6,8-16,18,19,22,28,29,32-34,42,43,53,55,57,58,61-63,67,71,74,75,77,79,80,83,88-90,92,95,98,101,102</t>
  </si>
  <si>
    <t>29,45,53</t>
  </si>
  <si>
    <t>20,41,59,60</t>
  </si>
  <si>
    <t>5,9,10,38,41,46,47,60,92,97,98</t>
  </si>
  <si>
    <t>47,63,66</t>
  </si>
  <si>
    <t>8,19-21,26,30,32,37,39,40,41,52,59,60,65,71,79,88</t>
  </si>
  <si>
    <t>16,34,45,102</t>
  </si>
  <si>
    <t>Counter of Coins</t>
  </si>
  <si>
    <t>Court of Night</t>
  </si>
  <si>
    <t>39,79,80,97</t>
  </si>
  <si>
    <t>3,7,20,33,38,40,42,98</t>
  </si>
  <si>
    <t>58,71,72,101</t>
  </si>
  <si>
    <t>Dórmoron Plain</t>
  </si>
  <si>
    <t>16,21,36,45</t>
  </si>
  <si>
    <t>20,36,37,79,80</t>
  </si>
  <si>
    <t>Egg of Time</t>
  </si>
  <si>
    <t>5,32,58,68,72,90,91,94,97,98</t>
  </si>
  <si>
    <t>2,6,14,45</t>
  </si>
  <si>
    <t>5,9-11,14,25,27,32,37-39,42,48,50,52,56,58,60,61,63-65,67,74,76,85,91,92,94,97,102</t>
  </si>
  <si>
    <t>3,7,12,13,16,17,19,22,29,35-37,39,46,59,60-62,70,75,78,84,88</t>
  </si>
  <si>
    <t>2,14,61</t>
  </si>
  <si>
    <t>6,15,26,91</t>
  </si>
  <si>
    <t>3,6,11,14,16,17,22,42,60,70,75,85,88</t>
  </si>
  <si>
    <t>4,17,23,25,30,34,40,57,62,66,69,79,85,89</t>
  </si>
  <si>
    <t>5,9,66,74,92,94,97,100</t>
  </si>
  <si>
    <t>3,7,33,46,79</t>
  </si>
  <si>
    <t>5,44,90,94,97,98</t>
  </si>
  <si>
    <t>4,8,17,23,28,57,90</t>
  </si>
  <si>
    <t>3,7,20,55,75,88</t>
  </si>
  <si>
    <t>4,28,30,40,59,72,90</t>
  </si>
  <si>
    <t>2,16,17,38,45,88</t>
  </si>
  <si>
    <t>17,29,59,68</t>
  </si>
  <si>
    <t>Forest of Hh-kk-ssá</t>
  </si>
  <si>
    <t>God-King of Vrá</t>
  </si>
  <si>
    <t>Grass People</t>
  </si>
  <si>
    <t>Great River</t>
  </si>
  <si>
    <t>Great Standard of Legion of Giriktéshmu</t>
  </si>
  <si>
    <t>Heresy of the Endless Dark</t>
  </si>
  <si>
    <t>3,8,10,13,15,70</t>
  </si>
  <si>
    <t>Homage to the Lord of Battle</t>
  </si>
  <si>
    <t>25,28,33,75,80</t>
  </si>
  <si>
    <t>Hymn to the Light Above</t>
  </si>
  <si>
    <t>Imperial Documents of the Reign of the Night-Lord</t>
  </si>
  <si>
    <t>Islands of the Sky</t>
  </si>
  <si>
    <t>8,17,25,28-30,35,45,53,64,80,81</t>
  </si>
  <si>
    <t>Lands of the Demon Wars</t>
  </si>
  <si>
    <t>Lords of Many Lights</t>
  </si>
  <si>
    <t>March to the Center of the World</t>
  </si>
  <si>
    <t>Mountains Beyond</t>
  </si>
  <si>
    <t>17,82,97</t>
  </si>
  <si>
    <t>Old Ones</t>
  </si>
  <si>
    <t>2,6,13,29,32,42,61</t>
  </si>
  <si>
    <t>People of the Desert</t>
  </si>
  <si>
    <t>People of the Peak</t>
  </si>
  <si>
    <t>Place of Bones</t>
  </si>
  <si>
    <t>Runes of Trákonel I "The Blazing Light"</t>
  </si>
  <si>
    <t>Sapphire Seal of the Vrayáni Dynasty</t>
  </si>
  <si>
    <t>Songs of Ha'adrano of Jakálla</t>
  </si>
  <si>
    <t>Ssám-ris Isle</t>
  </si>
  <si>
    <t>32,43,55,59,62,88</t>
  </si>
  <si>
    <t>Stelea of Scarlet Glory</t>
  </si>
  <si>
    <t>Strivings of Hórukel N'lén, the Second Emperor</t>
  </si>
  <si>
    <t>The Book of the Settling into the Sea</t>
  </si>
  <si>
    <t>The Final Song of Cha-Nume</t>
  </si>
  <si>
    <t>The History of the Mighty Deeds of Our Realm</t>
  </si>
  <si>
    <t>The Scroll of the Deeds of Those Who Loved the Blazing Light</t>
  </si>
  <si>
    <t>31,33,75</t>
  </si>
  <si>
    <t>6,24,25,28,41,52,60,72,78</t>
  </si>
  <si>
    <t>3,8,11,17,28,37,38,40,46,55,57,62,71,73,79,85,89</t>
  </si>
  <si>
    <t>4,17,23,28,34,40,46,55,57,61,66,73,79,89</t>
  </si>
  <si>
    <t>Emperor, Tsolyani</t>
  </si>
  <si>
    <t>18,27,41,43,52,63,71,72,74,81,86,95,96,101</t>
  </si>
  <si>
    <t>1,2,4,6-14,19-22,27,28,32-35,37,44-46,48,53,55,59,61,67,69,70,74,76,77,80,82-86,89,90,94,95</t>
  </si>
  <si>
    <t>5,7,9,34,36,48,55,56,64,70,101,102</t>
  </si>
  <si>
    <t>6,16,67,69</t>
  </si>
  <si>
    <t>17,42,46,62,88,96</t>
  </si>
  <si>
    <t>43,47,63,70</t>
  </si>
  <si>
    <t>4,30,37,40,62,76</t>
  </si>
  <si>
    <t>76,85,89,96,99,100</t>
  </si>
  <si>
    <t>14,34,40,55,59,66,89,99,102</t>
  </si>
  <si>
    <t>9,10,98</t>
  </si>
  <si>
    <t>36,43,58,74</t>
  </si>
  <si>
    <t>38,48,63,65,68,99,101</t>
  </si>
  <si>
    <t>18,41,63,72</t>
  </si>
  <si>
    <t>6,47,63,69,77,85,90,93,95,102</t>
  </si>
  <si>
    <t>17,42,62,66,89</t>
  </si>
  <si>
    <t>13,29,61</t>
  </si>
  <si>
    <t>2,6,13,61</t>
  </si>
  <si>
    <t>27,30,37,38,63,67,85,92,95,100</t>
  </si>
  <si>
    <t>26,34,42,68,76,91,93,98,102</t>
  </si>
  <si>
    <t>9,13,16,26,28,42,61,69,74,77,90,93,94,102</t>
  </si>
  <si>
    <t>9,15,32,61,77,84,90,95,98</t>
  </si>
  <si>
    <t>32,44,49,69,93,95,98</t>
  </si>
  <si>
    <t>28,76,80,90</t>
  </si>
  <si>
    <t>70,75,79</t>
  </si>
  <si>
    <t>9,32,38,52,58,61,65,77,80,92,94</t>
  </si>
  <si>
    <t>3,8,20,32,40,59,71,88</t>
  </si>
  <si>
    <t>17,54,55,57,66,69,76,79</t>
  </si>
  <si>
    <t>10,17,21,24,26,27,29,34,39,45,60,67,68,72,75,82,84</t>
  </si>
  <si>
    <t>88,89,90</t>
  </si>
  <si>
    <t>5,9,11,14,38,43,48,64,74,77,95</t>
  </si>
  <si>
    <t>12,34,80</t>
  </si>
  <si>
    <t>11,12,15,59,67,74,80</t>
  </si>
  <si>
    <t>13,16,18,19,26,27,33,37,38,40,43,45,54,57,63,65-67,69,71,72,74-77,80,81,84,85,90,92-95,97-100</t>
  </si>
  <si>
    <t>19,22,34,45,66,80</t>
  </si>
  <si>
    <t>18,19,22,23,53</t>
  </si>
  <si>
    <t>12,49,50,75,78</t>
  </si>
  <si>
    <t>48,77,78</t>
  </si>
  <si>
    <t>15,35,75</t>
  </si>
  <si>
    <t>10,26,82,83</t>
  </si>
  <si>
    <t>18,44,66</t>
  </si>
  <si>
    <t>12,27,28</t>
  </si>
  <si>
    <t>43,67,68</t>
  </si>
  <si>
    <t>21-24,26,32,34,91</t>
  </si>
  <si>
    <t>53,56,76,102</t>
  </si>
  <si>
    <t>7,20,28,37,38,40,47,73,76,79,88,91,99</t>
  </si>
  <si>
    <t>7,20,30,39,40,42,80,81,90,91,96,98,99</t>
  </si>
  <si>
    <t>4,7,13,19,21,28,30,40,59,68,72,90</t>
  </si>
  <si>
    <t>5,48,58</t>
  </si>
  <si>
    <t>4,40,71,76,77,89</t>
  </si>
  <si>
    <t>8,29,96</t>
  </si>
  <si>
    <t>43,61,82,92</t>
  </si>
  <si>
    <t>30,37,39,40,81</t>
  </si>
  <si>
    <t>8,19,36,37,39,81</t>
  </si>
  <si>
    <t>2,11,42,46</t>
  </si>
  <si>
    <t>6,18,44,49,82,95</t>
  </si>
  <si>
    <t>2,11,14,17,88</t>
  </si>
  <si>
    <t>4,28,38,40,47,66,71,89</t>
  </si>
  <si>
    <t>5,10,32,34,52,68,77,93</t>
  </si>
  <si>
    <t>4,40,58,62,73,89,90</t>
  </si>
  <si>
    <t>4,23,54,69,73,89,96</t>
  </si>
  <si>
    <t>5,27,69,76</t>
  </si>
  <si>
    <t>2,6,31</t>
  </si>
  <si>
    <t>5,15,64,77,78,87,102</t>
  </si>
  <si>
    <t>2,6,11</t>
  </si>
  <si>
    <t>3,13,59</t>
  </si>
  <si>
    <t>3,7,12,14,38,46</t>
  </si>
  <si>
    <t>4,9,17,23,34,40,46,55,57,62,71,89</t>
  </si>
  <si>
    <t>3,8,14,22,28</t>
  </si>
  <si>
    <t>5,9,27,42,43,47,49,61,63,69,89,93,97,100</t>
  </si>
  <si>
    <t>3,7,11,12,14,22,35,38,41,42,70,73,75,78,88</t>
  </si>
  <si>
    <t>3,7,12,13,19,22,29,30,41,59,73,82</t>
  </si>
  <si>
    <t>4,9,23,58,85</t>
  </si>
  <si>
    <t>4,10,23,40,62,66,80</t>
  </si>
  <si>
    <t>5,9,18,27,59,76,89,94,97</t>
  </si>
  <si>
    <t>5,66,92</t>
  </si>
  <si>
    <t>6,28,52</t>
  </si>
  <si>
    <t>2,29,75</t>
  </si>
  <si>
    <t>2,11,17,70</t>
  </si>
  <si>
    <t>3,8,17,28,57,90</t>
  </si>
  <si>
    <t>4,40,47,58</t>
  </si>
  <si>
    <t>2,6,10,12-15,26,29,42,61,75,83</t>
  </si>
  <si>
    <t>2,11,14,60,75</t>
  </si>
  <si>
    <t>3,7,11,12,20,22,30,31,34,36,38,39,46,55,59,62,70,73,76,79,85,88</t>
  </si>
  <si>
    <t>2,10,17,21,22,24,26,29,31,32,36,38,39,42,44,45,50,60,61,67,68,70,81,99,101,102</t>
  </si>
  <si>
    <t>5,21-26,32,34,45,47,60,61,85,91,100</t>
  </si>
  <si>
    <t>88,90-93</t>
  </si>
  <si>
    <t>32,33,45</t>
  </si>
  <si>
    <t>43,64,73,87,101</t>
  </si>
  <si>
    <t>13,29,32,61</t>
  </si>
  <si>
    <t>9,15,32,58,63,65,71,74</t>
  </si>
  <si>
    <t>29,64,80</t>
  </si>
  <si>
    <t>29,64,74,80</t>
  </si>
  <si>
    <t>34,51,99,100,101,102</t>
  </si>
  <si>
    <t>55,56,74</t>
  </si>
  <si>
    <t>20,30,36</t>
  </si>
  <si>
    <t>43,48,92,93,95</t>
  </si>
  <si>
    <t>18,58,101</t>
  </si>
  <si>
    <t>21,48,50,75,86,93-96</t>
  </si>
  <si>
    <t>17,30,68,81,82</t>
  </si>
  <si>
    <t>7,11,21,24,31,43,68,81,101</t>
  </si>
  <si>
    <t>88,90,91</t>
  </si>
  <si>
    <t>8,12,35,70,75</t>
  </si>
  <si>
    <t>8,13,20,35,71,79</t>
  </si>
  <si>
    <t>18,46,90</t>
  </si>
  <si>
    <t>25,26,28,64,75,80,81</t>
  </si>
  <si>
    <t>8,20,28,29,53,81,85</t>
  </si>
  <si>
    <t>5,9,14,27,38,39,43,44,50,74,77,95</t>
  </si>
  <si>
    <t>8,38,42,54,74</t>
  </si>
  <si>
    <t>25,26,45,48,50,66,73,80,82,83</t>
  </si>
  <si>
    <t>13,20,26,42,43,47,66,82</t>
  </si>
  <si>
    <t>12,13,32,44,45,49,56,69,80,93,95,98</t>
  </si>
  <si>
    <t>5,9,43,48,50,64,74,77,78,95,100</t>
  </si>
  <si>
    <t>8,39,68,91</t>
  </si>
  <si>
    <t>8,31-33,71,79,91,98</t>
  </si>
  <si>
    <t>29,64,96</t>
  </si>
  <si>
    <t>18,54,57</t>
  </si>
  <si>
    <t>4,30,37,40,62,73,76,85,89,96,99,100</t>
  </si>
  <si>
    <t>29,31,96</t>
  </si>
  <si>
    <t>29,44,52,80,81</t>
  </si>
  <si>
    <t>3,8,20,29,30,35,44,45,52,53,81,89,97,98</t>
  </si>
  <si>
    <t>7,11,19,22,42,55,60,72-74,88</t>
  </si>
  <si>
    <t>20,39-41,59,71,93</t>
  </si>
  <si>
    <t>20,78-81</t>
  </si>
  <si>
    <t>10,11,48</t>
  </si>
  <si>
    <t>65,80,102</t>
  </si>
  <si>
    <t>86,101,102</t>
  </si>
  <si>
    <t>19,29,30</t>
  </si>
  <si>
    <t>75-77</t>
  </si>
  <si>
    <t>15,16,56</t>
  </si>
  <si>
    <t>15,26-27,51</t>
  </si>
  <si>
    <t>98-99</t>
  </si>
  <si>
    <t>25,28,29</t>
  </si>
  <si>
    <t>20,30,31</t>
  </si>
  <si>
    <t>16-19,54</t>
  </si>
  <si>
    <t>68-70</t>
  </si>
  <si>
    <t>47,57,66,67</t>
  </si>
  <si>
    <t>33,34,56</t>
  </si>
  <si>
    <t>13,14,33</t>
  </si>
  <si>
    <t>7,20,59,60</t>
  </si>
  <si>
    <t>7,19-21,102</t>
  </si>
  <si>
    <t>21-24</t>
  </si>
  <si>
    <t>84-87</t>
  </si>
  <si>
    <t>5-13,19,29,32,44,59,78,84</t>
  </si>
  <si>
    <t>20,36,37</t>
  </si>
  <si>
    <t>30,31,51,61,77,78,82,87,97</t>
  </si>
  <si>
    <t>34,57,65,66</t>
  </si>
  <si>
    <t>3,13,60,70,78</t>
  </si>
  <si>
    <t>8,50,66</t>
  </si>
  <si>
    <t>13,21,28,29,33,57,64,65,95,97</t>
  </si>
  <si>
    <t>14,58,65</t>
  </si>
  <si>
    <t>33,45,47,50,51,63,74,77,83,98</t>
  </si>
  <si>
    <t>14,34,40,55,59,66,78,89,99-102</t>
  </si>
  <si>
    <t>53,54,56</t>
  </si>
  <si>
    <t>14,29,33,41,45,49,50,61,65,75,80,81,84,88,97</t>
  </si>
  <si>
    <t>29,36,44,45,51,53,98</t>
  </si>
  <si>
    <t>33,34,53,54,56,57</t>
  </si>
  <si>
    <t>23,76,80,90</t>
  </si>
  <si>
    <t>5,47,58,61</t>
  </si>
  <si>
    <t>12,17,46,51,57,59,64,70,88,96-100</t>
  </si>
  <si>
    <t>46,77,88,90,91</t>
  </si>
  <si>
    <t>32,77,84</t>
  </si>
  <si>
    <t>9,10,19,33,45,52,54,67,80,97,98</t>
  </si>
  <si>
    <t>19,38,40,48,51,72,73,85,86,88-93,96,100</t>
  </si>
  <si>
    <t>36,43,58,62,70,74,75,79</t>
  </si>
  <si>
    <t>17,20,25,30,31,42,62,81,82,97,98,102</t>
  </si>
  <si>
    <t>24,70,81,101</t>
  </si>
  <si>
    <t>38,40,91</t>
  </si>
  <si>
    <t>5,14,23,38,42,47,61,66,91,93</t>
  </si>
  <si>
    <t>8,22,23,76,92</t>
  </si>
  <si>
    <t>4,12,27,74,80</t>
  </si>
  <si>
    <t>40,59,85</t>
  </si>
  <si>
    <t>7,19-21,30,37,40,60,79,80</t>
  </si>
  <si>
    <t>3,5,8,9,19,20,21,37,39,40,41,53,59,60,81,85,88,102</t>
  </si>
  <si>
    <t>2,12,34</t>
  </si>
  <si>
    <t>30,44,52,53</t>
  </si>
  <si>
    <t>6,7,9,10</t>
  </si>
  <si>
    <t>33,34,51,84-88,99,101</t>
  </si>
  <si>
    <t>72,81,91</t>
  </si>
  <si>
    <t>35,37,46,48,49,64,66,77,78,84,87,95</t>
  </si>
  <si>
    <t>18,53,97</t>
  </si>
  <si>
    <t>6,26,93,102</t>
  </si>
  <si>
    <t>3,29,40,42,43,45,47,52,59,62,69,85,90,93,99</t>
  </si>
  <si>
    <t>4,7,9,12,55,62,70,73,81,85,91,98,99</t>
  </si>
  <si>
    <t>3-5,7,40,42,45,53,81,85</t>
  </si>
  <si>
    <t>23,62,100</t>
  </si>
  <si>
    <t>30,65,79,80</t>
  </si>
  <si>
    <t>9,34,43,44,77,78,100</t>
  </si>
  <si>
    <t>15,23,27,34,36,41,44,52,75,84,91,100</t>
  </si>
  <si>
    <t>3,7,8,68,91</t>
  </si>
  <si>
    <t>8,11,13,14,20,31-33,43,45,52,71,77,79,91,98,99</t>
  </si>
  <si>
    <t>2,22,81,99</t>
  </si>
  <si>
    <t>5,9,43,67,74</t>
  </si>
  <si>
    <t>3,7,13,30,88</t>
  </si>
  <si>
    <t>2,11,16,17,38</t>
  </si>
  <si>
    <t>24,25,81</t>
  </si>
  <si>
    <t>62,83,84</t>
  </si>
  <si>
    <t>3,8,20,40</t>
  </si>
  <si>
    <t>77,84,88</t>
  </si>
  <si>
    <t>26,51,76,82</t>
  </si>
  <si>
    <t>43,71,72</t>
  </si>
  <si>
    <t>11,14,18,32,34,35,67,68,74,77,86,87,93,95,97,98</t>
  </si>
  <si>
    <t>21,24,52</t>
  </si>
  <si>
    <t>22,34,45,60,65,66,67,100,102</t>
  </si>
  <si>
    <t>3,18,22-24,47,53,60,66,72,81</t>
  </si>
  <si>
    <t>5,25,27,63,69,76,100</t>
  </si>
  <si>
    <t>3,16,26,29,61,70,75</t>
  </si>
  <si>
    <t>3,8,11,16,28,37,40,41,46,57,62,71,73,85,89,90</t>
  </si>
  <si>
    <t>5,9,11,13,14,16,26,27,32,34,37,38,42-44,47-50,52,56,60,61,63,65,67-69,76,80,82,84,90-95,98-100,102</t>
  </si>
  <si>
    <t>4,8,13,16,17,25,42,46,54,55,57,62,66,69,76,79,89</t>
  </si>
  <si>
    <t>5,9,18,42,89,91,92,97</t>
  </si>
  <si>
    <t>5,9,11,13,89,93,97</t>
  </si>
  <si>
    <t>4,30,37,40,62,66</t>
  </si>
  <si>
    <t>3,7,11,22,42,73,88</t>
  </si>
  <si>
    <t>5,9,14,27,38,44,50,74</t>
  </si>
  <si>
    <t>25,77,80</t>
  </si>
  <si>
    <t>48,77,78,81,47-54,57,61,63,65,67-69,72,77,78,80,81,83,86-88,95,96,98,99,101</t>
  </si>
  <si>
    <t>6,10,11,14-16,18,21,23,26,27,30,33-38,41-43,35,</t>
  </si>
  <si>
    <t>Change,Temples</t>
  </si>
  <si>
    <t>Ksárul Hatred of</t>
  </si>
  <si>
    <t>Ksárul Legions</t>
  </si>
  <si>
    <t>Ksárul People</t>
  </si>
  <si>
    <t>9,11,16,28,29,32,33-35,45,50,51,55,60-63,67,69,75-77,80-82,84,100,102</t>
  </si>
  <si>
    <t>Plane</t>
  </si>
  <si>
    <t>Hrsh People</t>
  </si>
  <si>
    <t>Grugánu Legions</t>
  </si>
  <si>
    <t>Grugánu People</t>
  </si>
  <si>
    <t>Goddess of the Pale Bone Hatred of</t>
  </si>
  <si>
    <t>Goddess of the Pale Bone People</t>
  </si>
  <si>
    <t>14,16,21,33,34,45,48,50,51,66,74,83,96,98</t>
  </si>
  <si>
    <t>4,14,18,27,28,30,32,34,38,40,47,55,58,59,61,62,66,73,76,80,85,89,90,92,93,95,96,100</t>
  </si>
  <si>
    <t>2,10,11,14,26,31,38,42,54,75</t>
  </si>
  <si>
    <t>9-13,16-20,26,28,33,38,40,42,46,48,54,58-60,72,73,74,77,88-94,97-100,102</t>
  </si>
  <si>
    <t>Dark Gods Hatred of</t>
  </si>
  <si>
    <t>Dark Gods Legions</t>
  </si>
  <si>
    <t>Dark Gods People</t>
  </si>
  <si>
    <t>Dark Gods Temple</t>
  </si>
  <si>
    <t>Chiténg Hatred of</t>
  </si>
  <si>
    <t>Chiténg People</t>
  </si>
  <si>
    <t xml:space="preserve">Belkhánu People </t>
  </si>
  <si>
    <t xml:space="preserve">Belkhánu Legions </t>
  </si>
  <si>
    <t>Avánthe Legions</t>
  </si>
  <si>
    <t>Avánthe People</t>
  </si>
  <si>
    <t>Avánthe Hatred of</t>
  </si>
  <si>
    <t>6,10,11,16,19,43,47,48,55,63-65,67,69,70,86,88,93,95,98,99,101</t>
  </si>
  <si>
    <t>9,11,14,16,27,30,33,35,38,42,48-51,60,63,66-68,70-72,74,75,77,80,81,83,86,92,93,95,99,101</t>
  </si>
  <si>
    <t>Legend</t>
  </si>
  <si>
    <t>9,14,16,23,26,27,29,36,38,40,42-44,52,53,58,61,63,65,66,68,70,74,75,92,93,100</t>
  </si>
  <si>
    <t>3,5,9,14-18,27,28,30-34,38,42-49,53,56,57,63-65,67-69,72,73,76-78,80,82,84-94,97-100,102</t>
  </si>
  <si>
    <t>3,9,10,12,16-18,20,26,27,42,43,45-48,54,57-59,63,64,69,73,74,76,77,88-94,96-100,102</t>
  </si>
  <si>
    <t>Artefact</t>
  </si>
  <si>
    <t>9,13,29,30,32,38,45,49,51-53,58,61,65,77,79,80,86,92,94,95,97-99</t>
  </si>
  <si>
    <t>Qón People</t>
  </si>
  <si>
    <t>Sárku Hatred of</t>
  </si>
  <si>
    <t>Secret Societies (Vimúhla)</t>
  </si>
  <si>
    <t>Secret Societies (Ksárul)</t>
  </si>
  <si>
    <t xml:space="preserve">Incandescent Blaze Society </t>
  </si>
  <si>
    <t xml:space="preserve">Ndálu Clan </t>
  </si>
  <si>
    <t xml:space="preserve">Society of the Blue Light </t>
  </si>
  <si>
    <t xml:space="preserve">The Hereditary Defenders of the Throne (First Legion of Ever-Present Glory) </t>
  </si>
  <si>
    <t>3,8,17,18,23,25,28,34,35,45,47,50,56,57,60,66,80,86,89,91,102</t>
  </si>
  <si>
    <t>4,8,13,16,17,25,42,46,54,55,57,61,62,66,68,69,76,79,81,82,89</t>
  </si>
  <si>
    <t>3,12,16,17,19,26,42,46,59,62,88,96</t>
  </si>
  <si>
    <t>5,9,10,38,39,42,47,63,74,77,86,90,92,98,99</t>
  </si>
  <si>
    <t>6,11,26,38,43,47,48,53,63,65,67-69,95,99,101</t>
  </si>
  <si>
    <t>5,9,18,26,27,43,63,64,69,74,76,90,91,93,94,97</t>
  </si>
  <si>
    <t>4,11,14,16,27,34,37,43,47,55,59,63,66,73,76,85,89,92,94,95,99,100</t>
  </si>
  <si>
    <t>5,9,36,43,58,63,65,66,68,74,92,100</t>
  </si>
  <si>
    <t>5,9,11,14,38,43,48,74</t>
  </si>
  <si>
    <t>5,9,43,48,50,74,77,100</t>
  </si>
  <si>
    <t>6,10,11,14,16,18,26,27,30,33,35,41-43,48,53,54,57,63,65,67,69,72,77,80,81,83,86,95,96,98</t>
  </si>
  <si>
    <t>Wurú People</t>
  </si>
  <si>
    <t>Yán Koryáni War</t>
  </si>
  <si>
    <t>Taking of Chaigári</t>
  </si>
  <si>
    <t>Invasion of the Southern Islands</t>
  </si>
  <si>
    <t>Salarvyáni Incursions</t>
  </si>
  <si>
    <t>Against the Hlutrgú</t>
  </si>
  <si>
    <t>Taking of Kerunán</t>
  </si>
  <si>
    <t>Taking of Káija</t>
  </si>
  <si>
    <t>1329 A.S.</t>
  </si>
  <si>
    <t>1335 A.S.</t>
  </si>
  <si>
    <t>Note</t>
  </si>
  <si>
    <t xml:space="preserve">Siege of the City of Sárku </t>
  </si>
  <si>
    <t xml:space="preserve">Battle of Butrús </t>
  </si>
  <si>
    <t xml:space="preserve">Battle of Chéne Hó </t>
  </si>
  <si>
    <t xml:space="preserve">Battle of Chgehl Tiqeje </t>
  </si>
  <si>
    <t xml:space="preserve">Battle of Dórmoron Plain </t>
  </si>
  <si>
    <t xml:space="preserve">Battle of Fasíltum </t>
  </si>
  <si>
    <t xml:space="preserve">Battle of Fénul </t>
  </si>
  <si>
    <t xml:space="preserve">Battle of Gánga </t>
  </si>
  <si>
    <t xml:space="preserve">Battle of Ke'ér </t>
  </si>
  <si>
    <t>Battle of Khúm</t>
  </si>
  <si>
    <t xml:space="preserve">Battle of Koylugá </t>
  </si>
  <si>
    <t xml:space="preserve">Battle of Kuentainu </t>
  </si>
  <si>
    <t xml:space="preserve">Battle of Mekú </t>
  </si>
  <si>
    <t xml:space="preserve">Battle of Mmilláka </t>
  </si>
  <si>
    <t xml:space="preserve">Battle of Mrelú </t>
  </si>
  <si>
    <t xml:space="preserve">Battle of Páya Gupá </t>
  </si>
  <si>
    <t xml:space="preserve">Battle of Pelesár </t>
  </si>
  <si>
    <t xml:space="preserve">Battle of Penóm </t>
  </si>
  <si>
    <t xml:space="preserve">Battle of Rü </t>
  </si>
  <si>
    <t xml:space="preserve">Battle of Srigásh Field </t>
  </si>
  <si>
    <t xml:space="preserve">Battle of Sunráya </t>
  </si>
  <si>
    <t xml:space="preserve">Battle of the Átkolel Heights </t>
  </si>
  <si>
    <t xml:space="preserve">Battle of the Field of Bogs </t>
  </si>
  <si>
    <t xml:space="preserve">Battle of the Seven-pointed Star </t>
  </si>
  <si>
    <t xml:space="preserve">Battle of the Temple of Chanis </t>
  </si>
  <si>
    <t xml:space="preserve">Battle of Thri'íl </t>
  </si>
  <si>
    <t xml:space="preserve">Battle on Thayúri Isle </t>
  </si>
  <si>
    <t xml:space="preserve">Battle on Vrá </t>
  </si>
  <si>
    <t xml:space="preserve">Battle versus She Who Cannot Be Named </t>
  </si>
  <si>
    <t xml:space="preserve">Battle versus the One Other </t>
  </si>
  <si>
    <t xml:space="preserve">Defeat of Páchi Léi </t>
  </si>
  <si>
    <t xml:space="preserve">Defense of Mekú </t>
  </si>
  <si>
    <t xml:space="preserve">Destruction of Fasíltum </t>
  </si>
  <si>
    <t xml:space="preserve">First Battle of Chéne Hó </t>
  </si>
  <si>
    <t xml:space="preserve">First Battle of Tumíssa </t>
  </si>
  <si>
    <t xml:space="preserve">First Siege of Chéne Hó </t>
  </si>
  <si>
    <t xml:space="preserve">Interdict of Fasíltum </t>
  </si>
  <si>
    <t xml:space="preserve">Khirgári Front </t>
  </si>
  <si>
    <t>Qadárni Battles</t>
  </si>
  <si>
    <t xml:space="preserve">Relief of Béy Sü </t>
  </si>
  <si>
    <t xml:space="preserve">Retaking of Úrmish </t>
  </si>
  <si>
    <t xml:space="preserve">Sack of Fasíltum </t>
  </si>
  <si>
    <t xml:space="preserve">Sack of Mmilláka </t>
  </si>
  <si>
    <t xml:space="preserve">Sack of Vrá </t>
  </si>
  <si>
    <t xml:space="preserve">Sally of the Victorious at Chéne Hó </t>
  </si>
  <si>
    <t xml:space="preserve">Second Battle of Chéne Hó </t>
  </si>
  <si>
    <t xml:space="preserve">Second Battle of Tumíssa </t>
  </si>
  <si>
    <t xml:space="preserve">Siege of Béy Sü </t>
  </si>
  <si>
    <t>Siege of Hekéllu</t>
  </si>
  <si>
    <t xml:space="preserve">Siege of Hlíkku </t>
  </si>
  <si>
    <t xml:space="preserve">Siege of Kái </t>
  </si>
  <si>
    <t xml:space="preserve">Siege of Katalál </t>
  </si>
  <si>
    <t xml:space="preserve">Siege of Nrikakchné </t>
  </si>
  <si>
    <t xml:space="preserve">Siege of Páya Gupá </t>
  </si>
  <si>
    <t>Siege of Pelesár</t>
  </si>
  <si>
    <t xml:space="preserve">Siege of Púrdimal </t>
  </si>
  <si>
    <t>Siege of Sunráya</t>
  </si>
  <si>
    <t xml:space="preserve">Siege of the City of Vrá </t>
  </si>
  <si>
    <t xml:space="preserve">Siege of Úrmish </t>
  </si>
  <si>
    <t xml:space="preserve">Siege of Úruse </t>
  </si>
  <si>
    <t xml:space="preserve">Taking of Jaikalór </t>
  </si>
  <si>
    <t>385-? A.S.</t>
  </si>
  <si>
    <t>580-641 A.S.</t>
  </si>
  <si>
    <t>780 A.S.</t>
  </si>
  <si>
    <t>1218 A.S.</t>
  </si>
  <si>
    <t>1325 A.S.</t>
  </si>
  <si>
    <t>1327 A.S.</t>
  </si>
  <si>
    <t>2030 A.S.</t>
  </si>
  <si>
    <t>1155-1202 A.S.</t>
  </si>
  <si>
    <t xml:space="preserve">Accession of Milumanayá </t>
  </si>
  <si>
    <t xml:space="preserve">Annexation of the Chákas </t>
  </si>
  <si>
    <t xml:space="preserve">Capture of the Rebel </t>
  </si>
  <si>
    <t xml:space="preserve">Chákan Uprising </t>
  </si>
  <si>
    <t xml:space="preserve">Incursions into Yán Kór </t>
  </si>
  <si>
    <t xml:space="preserve">Invasion of Saá Allaqí </t>
  </si>
  <si>
    <t xml:space="preserve">Invasion of the Southern Islands </t>
  </si>
  <si>
    <t xml:space="preserve">Invasion of Vrá </t>
  </si>
  <si>
    <t xml:space="preserve">Invasion of Yán Kór </t>
  </si>
  <si>
    <t xml:space="preserve">Kúrt Hills Revolt </t>
  </si>
  <si>
    <t xml:space="preserve">Loss of the Chákas </t>
  </si>
  <si>
    <t xml:space="preserve">Pacification of the Kúrt Hills </t>
  </si>
  <si>
    <t xml:space="preserve">Retaking of Dó Cháka </t>
  </si>
  <si>
    <t xml:space="preserve">Retaking of Pán Cháka </t>
  </si>
  <si>
    <t xml:space="preserve">Salarvyáni Incursions </t>
  </si>
  <si>
    <t xml:space="preserve">Salarvyáni War </t>
  </si>
  <si>
    <t xml:space="preserve">Slaughter of the Pé Chói </t>
  </si>
  <si>
    <t xml:space="preserve">Subjugation of the Kúrt Hills </t>
  </si>
  <si>
    <t xml:space="preserve">Succession of Milumanayá </t>
  </si>
  <si>
    <t xml:space="preserve">Taking of Chaigári Protectorate </t>
  </si>
  <si>
    <t xml:space="preserve">Taking of Káija Protectorate </t>
  </si>
  <si>
    <t xml:space="preserve">Taking of Kerunán Protectorate </t>
  </si>
  <si>
    <t xml:space="preserve">Uprising in Mekú </t>
  </si>
  <si>
    <t xml:space="preserve">Uprising in Púrdimal </t>
  </si>
  <si>
    <t xml:space="preserve">Victory Over the Ssú </t>
  </si>
  <si>
    <t xml:space="preserve">Vríddi Rebellion </t>
  </si>
  <si>
    <t xml:space="preserve">War of the Grey and the Blue </t>
  </si>
  <si>
    <t xml:space="preserve">Yán Koryáni War </t>
  </si>
  <si>
    <t>Known to any mage who is of the Fifteenth Circle or higher, summon, control</t>
  </si>
  <si>
    <t>Scroll of Bringing forth the Unnameable</t>
  </si>
  <si>
    <t>Pa'akhán of Khéiris</t>
  </si>
  <si>
    <t>Canon of the Establishment of Blessed Memory</t>
  </si>
  <si>
    <t>LoT</t>
  </si>
  <si>
    <t>Pamaviráz the Livyáni</t>
  </si>
  <si>
    <t>Book of Settling into the Sea</t>
  </si>
  <si>
    <t>Chumiréru vuHaggóshe, Vrayáni poet</t>
  </si>
  <si>
    <t>Event</t>
  </si>
  <si>
    <t>5,9,14,23-24,27,38,43,47,58,61,66,69,76,93</t>
  </si>
  <si>
    <t>6,9,13,16,17,26,28,33,34,42,45-47,50,57,60,61,65-71,74-77,80,90,91,93-95,98,99,102</t>
  </si>
  <si>
    <t>4,8,11,18,26,27,30,36-40,58,62-64,66,76,78,80,82,83,85,87-90,94,96,99-101</t>
  </si>
  <si>
    <t>3,8,11,28,30,32,37,38,40,41,46,55,62,70,71,73,88,90,96</t>
  </si>
  <si>
    <t>3,8,11,20,32,38,39,46,55,59,60,62,71,73,76,79</t>
  </si>
  <si>
    <t>5,9,18,29,42,43,47,60,63,64,69,72,74,76,85,90,94,95,97,101</t>
  </si>
  <si>
    <t>5,9,18,20,25,28,40,42,43,47,55,60,63,64,69,73,76,80,85,89,91,93,94,95,97,100,101</t>
  </si>
  <si>
    <t>Coronation Jubilee 1319 A.S.</t>
  </si>
  <si>
    <t>Artúkko Alá'a</t>
  </si>
  <si>
    <t>Treatise against teachings of Priest Pavar</t>
  </si>
  <si>
    <t>Committee of Prelates</t>
  </si>
  <si>
    <t>Complied at times of God-Emperor Arshú'u, the Ever-Splendid</t>
  </si>
  <si>
    <t xml:space="preserve">Wába of Ká Kokóth </t>
  </si>
  <si>
    <t>Ancient Wizard</t>
  </si>
  <si>
    <t>Wába of Ká Kokóth</t>
  </si>
  <si>
    <t>Planar travel guide mostly lost, few pages exists</t>
  </si>
  <si>
    <t>Epic Poem of Ksárul's battle with his fellow Gods, consists of nearly 3,700 verses</t>
  </si>
  <si>
    <t>Black Pit of Nekkuthané</t>
  </si>
  <si>
    <t>Location of treasure of Ogrigob, beneath the city of Lù-Ishátur</t>
  </si>
  <si>
    <t>Lost, Stanza 1210 of The Lament of the Reaper of Sighs, location of treasure of Demon Lord Ogrigob</t>
  </si>
  <si>
    <t>Major epic poem, story of the Battle of Dórmoron Plain, dates to the reign of Ssirandár IV (1,543 - 1,609 A. P.). Some 250 000 verses</t>
  </si>
  <si>
    <t>Paean of Psankothóth of Nirukkái</t>
  </si>
  <si>
    <t>Epic poem</t>
  </si>
  <si>
    <t>Epic of Hrúgga</t>
  </si>
  <si>
    <t>Odes of Yetíl of Gánga</t>
  </si>
  <si>
    <t>Romantic poems</t>
  </si>
  <si>
    <t>Second Bouquet of Yetíl of Gánga</t>
  </si>
  <si>
    <t>numerous languages</t>
  </si>
  <si>
    <t>Scroll of Knowing Those Things Which Rejoice in the Soil</t>
  </si>
  <si>
    <t>mostly lost</t>
  </si>
  <si>
    <t>Redaction of the Orange-Red Flame</t>
  </si>
  <si>
    <t xml:space="preserve">Chúvan Khalúmis Vríddi </t>
  </si>
  <si>
    <t>Treatise of  Vimúhla's eighty-seven Aspects</t>
  </si>
  <si>
    <t>Scrolls of the Paths of Burning</t>
  </si>
  <si>
    <t>Treatise of Lord Vimúhla kept in the secret temple of Vimúhla in Dó Cháka</t>
  </si>
  <si>
    <t xml:space="preserve">Vu'é of Nofér </t>
  </si>
  <si>
    <t>A Livyáni scholar-wizard of Nuférsh in Livyánu?</t>
  </si>
  <si>
    <t>Musical Modes of Nettukirés</t>
  </si>
  <si>
    <t xml:space="preserve">Nettukirés Ssönmarán </t>
  </si>
  <si>
    <t>Sixty-three Treatises on the Exquisite Nuances of Music</t>
  </si>
  <si>
    <t xml:space="preserve">Calligrapher Aruchúè </t>
  </si>
  <si>
    <t>Treatise of music by Lady Nettukirés, used in summonings and ritual sorcery. 1-15 musical modes</t>
  </si>
  <si>
    <t xml:space="preserve">Tome of Vu'é </t>
  </si>
  <si>
    <t>Vu'é of Nofér</t>
  </si>
  <si>
    <t>tome disappeared when the wizard himself vanished</t>
  </si>
  <si>
    <t>Treatise of music by Lady Nettukirés. 63 Nuances of music.</t>
  </si>
  <si>
    <t>Zhurúllan Odes</t>
  </si>
  <si>
    <t>Zhurúllan</t>
  </si>
  <si>
    <t>Kaijumá Vürüdhamé</t>
  </si>
  <si>
    <t>Khorkhónu of Te'érö</t>
  </si>
  <si>
    <t>Melénde</t>
  </si>
  <si>
    <t>Erjúon of Thá'mis</t>
  </si>
  <si>
    <t xml:space="preserve">Hero to the Age, Engsvanyali Second Epoch, soldier, skilled archer, and nobleman of Purdánim </t>
  </si>
  <si>
    <t>Hero to the Age, Engsvanyali Second Epoch, wise maiden</t>
  </si>
  <si>
    <t>Hero to the Age, Engsvanyali Second Epoch, trickster</t>
  </si>
  <si>
    <t>Hero to the Age, Engsvanyali Second Epoch, dealer of magiccs</t>
  </si>
  <si>
    <t xml:space="preserve">Hero to the Age, Engsvanyali Second Epoch, nicknamed "He Who Crushes Sró," a truly monolithic warrior </t>
  </si>
  <si>
    <t>Chóggu "thick"</t>
  </si>
  <si>
    <t xml:space="preserve">Harkóntio Thá'mis </t>
  </si>
  <si>
    <t>Powerful citadel near modern Tumíssa</t>
  </si>
  <si>
    <t xml:space="preserve">Against the Hlutrgú </t>
  </si>
  <si>
    <t>Legion devoted to Vimúhla and Chiténg, that of the Searing Flame against Hlutrgú near Jekáral (Jaikalor)</t>
  </si>
  <si>
    <t>Poem of The Goddess</t>
  </si>
  <si>
    <t>Darákka Manggél</t>
  </si>
  <si>
    <t xml:space="preserve">long narrative poem of ascension of power of Murudlánte Vürözhéka of Béy Sü </t>
  </si>
  <si>
    <t>Rebellion of the Right Hand</t>
  </si>
  <si>
    <t xml:space="preserve">1381-1386 Third Epoch </t>
  </si>
  <si>
    <t>Third Epoch of Éngsvan hla Gánga</t>
  </si>
  <si>
    <t>Dome of Eminent Delight in Jakálla</t>
  </si>
  <si>
    <t>Engsvan Hla Ganga, third epoch</t>
  </si>
  <si>
    <t>Engsvan Hla Ganga, 1,395 - 1,417  third epoch</t>
  </si>
  <si>
    <t>Munificent Municipality of Zru'ó</t>
  </si>
  <si>
    <t>Singing Tower of Cháimu</t>
  </si>
  <si>
    <t>Pale Jade Pavilion in Tsatsayágga</t>
  </si>
  <si>
    <t>Fortress of Ten Thousand Gleaming Spears</t>
  </si>
  <si>
    <t>Engsvan Hla Ganga, second epoch</t>
  </si>
  <si>
    <t>Wonders and Works of Mighty</t>
  </si>
  <si>
    <t>Great Hall of the Priestkings on Gánga Isle</t>
  </si>
  <si>
    <t>Gánga Isle</t>
  </si>
  <si>
    <t>mighty fortress near modern Jakálla</t>
  </si>
  <si>
    <t xml:space="preserve">Fortress of Ngála </t>
  </si>
  <si>
    <t xml:space="preserve">Engsvan Hla Ganga, third epoch </t>
  </si>
  <si>
    <t xml:space="preserve">Temple of the Goddess of the Pale Bone </t>
  </si>
  <si>
    <t>lost, destroyed</t>
  </si>
  <si>
    <t>Engsvan Hla Ganga, third epoch 1,800 - 1,809</t>
  </si>
  <si>
    <t>Tower on Burrú Isle</t>
  </si>
  <si>
    <t>abode of monster of Burru Isle</t>
  </si>
  <si>
    <t>Bey Sü</t>
  </si>
  <si>
    <t>Prison</t>
  </si>
  <si>
    <t>Engsvan Hla Ganga, third epoch 1,855 (?) - 1,880</t>
  </si>
  <si>
    <t>Engsvan Hla Ganga, third epoch 1,879 - 1,999</t>
  </si>
  <si>
    <t>Imperial Prisons</t>
  </si>
  <si>
    <t>Inept Emperors of Antiquity</t>
  </si>
  <si>
    <t>Prince Rereshqála's Library</t>
  </si>
  <si>
    <t>Halls of Eternal Glory</t>
  </si>
  <si>
    <t>Engsvan Hla Ganga</t>
  </si>
  <si>
    <t>Many-Hued Garden</t>
  </si>
  <si>
    <t>palace on Gánga</t>
  </si>
  <si>
    <t xml:space="preserve">Engsvan Hla Ganga, third epoch 3,222 - 3,269 </t>
  </si>
  <si>
    <t>Great Compendium of All Knowledge</t>
  </si>
  <si>
    <t>committee of scholars at Gánga</t>
  </si>
  <si>
    <t>Ssesmúga IV: 3,402 - 3,460</t>
  </si>
  <si>
    <t>Volume of Sweet Endeavor</t>
  </si>
  <si>
    <t>Scrolls of Niukúmina</t>
  </si>
  <si>
    <t>Records of the Keeper of Blue</t>
  </si>
  <si>
    <t>Conserning Aspects and Rituals of Lady Avanthe</t>
  </si>
  <si>
    <t>Tlékku Beshyené</t>
  </si>
  <si>
    <t>Book of the Dance of Death</t>
  </si>
  <si>
    <t>EPT</t>
  </si>
  <si>
    <t>Inevitable of the Ineffable</t>
  </si>
  <si>
    <t>Mighty Grace of Qón</t>
  </si>
  <si>
    <t>35, 82</t>
  </si>
  <si>
    <t>Book of Webbed Transitions</t>
  </si>
  <si>
    <t>collection of Prince Rereshgála</t>
  </si>
  <si>
    <t>38, 67</t>
  </si>
  <si>
    <t>49, 73</t>
  </si>
  <si>
    <t>46, 75</t>
  </si>
  <si>
    <t>23, 35, 53, 68, 75, 77</t>
  </si>
  <si>
    <t>23, 71, 78</t>
  </si>
  <si>
    <t>45, 79</t>
  </si>
  <si>
    <t>66, 80</t>
  </si>
  <si>
    <t>Histories of the Beloved, Very Great and Powerful Emperors of the Most Mighty Imperium</t>
  </si>
  <si>
    <t>Heredaru hiMritlekka</t>
  </si>
  <si>
    <t>Chorodu hiSsainggela</t>
  </si>
  <si>
    <t>S&amp;GV1, DotEG</t>
  </si>
  <si>
    <t>15 / 8</t>
  </si>
  <si>
    <t>About Fall of the Engsvan Hla Ganga</t>
  </si>
  <si>
    <t>S&amp;GV1 /DotEG</t>
  </si>
  <si>
    <t>97,107 / 19</t>
  </si>
  <si>
    <t>Revolt of the False Emperor Ajjnai Teshkuma in 445 A.S.</t>
  </si>
  <si>
    <t>445 A.S.</t>
  </si>
  <si>
    <t>Revolt of the False Emperor</t>
  </si>
  <si>
    <t>defeat the Pachi Lei in Pan Chaka</t>
  </si>
  <si>
    <t>395 A.S.</t>
  </si>
  <si>
    <t>Vriggetsu Dnash, the Usurper of the South, in 1700 A.S.</t>
  </si>
  <si>
    <t>1700 A.S.</t>
  </si>
  <si>
    <t>Revolt of the Usurper of the South</t>
  </si>
  <si>
    <t>81 /32</t>
  </si>
  <si>
    <t>26, 32</t>
  </si>
  <si>
    <t>Epic of Serqu, “the Swathe of Red”</t>
  </si>
  <si>
    <t>Epic poem of the 17th Serqu, “the Swathe of Red,” clan epic of Golden Sunburst</t>
  </si>
  <si>
    <t>Revolts of Time of Many Emperors</t>
  </si>
  <si>
    <t>Revolt</t>
  </si>
  <si>
    <t>Revolt of Dai Oqoqu, the “Chief of All the Kurtani</t>
  </si>
  <si>
    <t>19,73, 74</t>
  </si>
  <si>
    <t>Slave Revolt in the area southeast of Fasiltum</t>
  </si>
  <si>
    <t>87, 88</t>
  </si>
  <si>
    <t>Fasiltum</t>
  </si>
  <si>
    <t>three-day “War of the Grey and the Blue” between the Thumis and the Ksarul forces at Paya Gupa</t>
  </si>
  <si>
    <t>Book of Golden Signs</t>
  </si>
  <si>
    <t xml:space="preserve">Mikotlangme of Purdanim </t>
  </si>
  <si>
    <t>Mikotlangme of Purdanim</t>
  </si>
  <si>
    <t>basis for the Tsolyáni legal system</t>
  </si>
  <si>
    <t>EoASW 4</t>
  </si>
  <si>
    <t>Mnettukeng the Sorcerer</t>
  </si>
  <si>
    <t>Iron-Glove of the city of Ti-Farazhú</t>
  </si>
  <si>
    <t>Árdz</t>
  </si>
  <si>
    <t xml:space="preserve">Name </t>
  </si>
  <si>
    <t>Phylum</t>
  </si>
  <si>
    <t xml:space="preserve">Type  </t>
  </si>
  <si>
    <t>Total Levels</t>
  </si>
  <si>
    <t xml:space="preserve">Available as </t>
  </si>
  <si>
    <t>1U</t>
  </si>
  <si>
    <t>U2</t>
  </si>
  <si>
    <t>All</t>
  </si>
  <si>
    <t>Psychic</t>
  </si>
  <si>
    <t>4U</t>
  </si>
  <si>
    <t>U1, U2, U6, U8</t>
  </si>
  <si>
    <t>Clairvoyance/Clairaudience</t>
  </si>
  <si>
    <t>3U</t>
  </si>
  <si>
    <t>U1, U2, U5</t>
  </si>
  <si>
    <t>U1, U2, U4, U6</t>
  </si>
  <si>
    <t>U4, U6, U10</t>
  </si>
  <si>
    <t xml:space="preserve">Domination </t>
  </si>
  <si>
    <t>U2, U5, U7</t>
  </si>
  <si>
    <t>U1, U2, U3, U6, U7</t>
  </si>
  <si>
    <t>Execration</t>
  </si>
  <si>
    <t>U9</t>
  </si>
  <si>
    <t>U6</t>
  </si>
  <si>
    <t>U1, U2, U4, U8</t>
  </si>
  <si>
    <t>Inscription</t>
  </si>
  <si>
    <t>U10</t>
  </si>
  <si>
    <t>Invisibility</t>
  </si>
  <si>
    <t>U2, U3,U6,U8</t>
  </si>
  <si>
    <t>U1, U3, U5</t>
  </si>
  <si>
    <t>Nutrification</t>
  </si>
  <si>
    <t>2U</t>
  </si>
  <si>
    <t>U3, U6</t>
  </si>
  <si>
    <t>Perceptions of the Energies</t>
  </si>
  <si>
    <t>U2, U3, U4</t>
  </si>
  <si>
    <t>U1, U3, U6</t>
  </si>
  <si>
    <t>U3, U5, U7</t>
  </si>
  <si>
    <t>Ritual ?</t>
  </si>
  <si>
    <t>U2, U4, U5</t>
  </si>
  <si>
    <t>Terrorisation</t>
  </si>
  <si>
    <t>U2, U4</t>
  </si>
  <si>
    <t>U1, U2, U5, U7</t>
  </si>
  <si>
    <t>U4, U5</t>
  </si>
  <si>
    <t>U5</t>
  </si>
  <si>
    <t>Zoic Domination</t>
  </si>
  <si>
    <t>1G</t>
  </si>
  <si>
    <t>G8</t>
  </si>
  <si>
    <t>3G</t>
  </si>
  <si>
    <t>G1, G3, G5</t>
  </si>
  <si>
    <t xml:space="preserve">Aeriality </t>
  </si>
  <si>
    <t>4G</t>
  </si>
  <si>
    <t>G2, G4, G6, G9</t>
  </si>
  <si>
    <t>2G</t>
  </si>
  <si>
    <t>G2, G4</t>
  </si>
  <si>
    <t>G1, G2</t>
  </si>
  <si>
    <t>G8, G10</t>
  </si>
  <si>
    <t>G3, G4</t>
  </si>
  <si>
    <t>Benefaction</t>
  </si>
  <si>
    <t>G9</t>
  </si>
  <si>
    <t>G1, G3, G9</t>
  </si>
  <si>
    <t>Comprehension</t>
  </si>
  <si>
    <t>G3, G5, G9</t>
  </si>
  <si>
    <t>Derangement</t>
  </si>
  <si>
    <t>G2, G5, G8</t>
  </si>
  <si>
    <t>Desiccation</t>
  </si>
  <si>
    <t>G3, G5</t>
  </si>
  <si>
    <t>G5, G10</t>
  </si>
  <si>
    <t>G8; G10</t>
  </si>
  <si>
    <t xml:space="preserve">Psychic </t>
  </si>
  <si>
    <t xml:space="preserve">1G </t>
  </si>
  <si>
    <t>G4</t>
  </si>
  <si>
    <t>Empowering</t>
  </si>
  <si>
    <t>G1, G2, G6</t>
  </si>
  <si>
    <t>G4, G7, G10</t>
  </si>
  <si>
    <t>G1, G3, G7</t>
  </si>
  <si>
    <t>Far-seeing</t>
  </si>
  <si>
    <t>G4, G7</t>
  </si>
  <si>
    <t>G6, G10</t>
  </si>
  <si>
    <t>G2, G4, G6</t>
  </si>
  <si>
    <t>G4, G5</t>
  </si>
  <si>
    <t>G10</t>
  </si>
  <si>
    <t xml:space="preserve">Intrepidity </t>
  </si>
  <si>
    <t>G3</t>
  </si>
  <si>
    <t xml:space="preserve">Ritual </t>
  </si>
  <si>
    <t>G2</t>
  </si>
  <si>
    <t>G4, G6</t>
  </si>
  <si>
    <t>G4, G10</t>
  </si>
  <si>
    <t>Nimbleness</t>
  </si>
  <si>
    <t xml:space="preserve">Nutrification </t>
  </si>
  <si>
    <t>G7, G9</t>
  </si>
  <si>
    <t>Perception of the Energies</t>
  </si>
  <si>
    <t>G2, G3</t>
  </si>
  <si>
    <t>G3, G7, G10</t>
  </si>
  <si>
    <t>G1, G3</t>
  </si>
  <si>
    <t>Radiant Gaze</t>
  </si>
  <si>
    <t>G3, G7</t>
  </si>
  <si>
    <t>Reanimation</t>
  </si>
  <si>
    <t>Semblances</t>
  </si>
  <si>
    <t>G1, G2, G4</t>
  </si>
  <si>
    <t>G6</t>
  </si>
  <si>
    <t>Tranquilisation</t>
  </si>
  <si>
    <t>G6, G9</t>
  </si>
  <si>
    <t>Vallation</t>
  </si>
  <si>
    <t xml:space="preserve">Vapour of Death </t>
  </si>
  <si>
    <t xml:space="preserve">Visitations of the Other Planes </t>
  </si>
  <si>
    <t>G4, G8, G10</t>
  </si>
  <si>
    <t>3T</t>
  </si>
  <si>
    <t>T8, T9, T10</t>
  </si>
  <si>
    <t>1T</t>
  </si>
  <si>
    <t>T10</t>
  </si>
  <si>
    <t>2T</t>
  </si>
  <si>
    <t>T8, T10</t>
  </si>
  <si>
    <t xml:space="preserve">Revivification </t>
  </si>
  <si>
    <t>5T</t>
  </si>
  <si>
    <t>T1, T4, T7, T8, T10</t>
  </si>
  <si>
    <t>Acclimitisation</t>
  </si>
  <si>
    <t>T1</t>
  </si>
  <si>
    <t>T4, T8</t>
  </si>
  <si>
    <t>Fructification</t>
  </si>
  <si>
    <t>T3, T6, T8</t>
  </si>
  <si>
    <t>T5</t>
  </si>
  <si>
    <t>T4, T9</t>
  </si>
  <si>
    <t>T3, T6</t>
  </si>
  <si>
    <t>Zoofication</t>
  </si>
  <si>
    <t>T6</t>
  </si>
  <si>
    <t>Avulsion of the Spirit-Soul</t>
  </si>
  <si>
    <t>T7</t>
  </si>
  <si>
    <t>Etherealisation</t>
  </si>
  <si>
    <t>4T</t>
  </si>
  <si>
    <t>T4, T5, T8, T10</t>
  </si>
  <si>
    <t>Re-embodiment</t>
  </si>
  <si>
    <t>T5, T6, T10</t>
  </si>
  <si>
    <t>T2, T5</t>
  </si>
  <si>
    <t>Spiritism</t>
  </si>
  <si>
    <t>T1, T3, T7, T10</t>
  </si>
  <si>
    <t>Transmogrification</t>
  </si>
  <si>
    <t>T2, T3, T5, T6, T8</t>
  </si>
  <si>
    <t>T3, T5</t>
  </si>
  <si>
    <t>Concupisence</t>
  </si>
  <si>
    <t>T1, T4, T8</t>
  </si>
  <si>
    <t>T1, T3, T7</t>
  </si>
  <si>
    <t>Enthralment</t>
  </si>
  <si>
    <t>T2, T6</t>
  </si>
  <si>
    <t>Imbition</t>
  </si>
  <si>
    <t>T3, T7</t>
  </si>
  <si>
    <t>Potence and Rejuvenescence</t>
  </si>
  <si>
    <t>T2, T8</t>
  </si>
  <si>
    <t>T2, T4, T7</t>
  </si>
  <si>
    <t>T3, T7, T9</t>
  </si>
  <si>
    <t>Metastasis</t>
  </si>
  <si>
    <t>T5, T8, T10</t>
  </si>
  <si>
    <t>T2, T4</t>
  </si>
  <si>
    <t xml:space="preserve">Peaceful Repose </t>
  </si>
  <si>
    <t>T3</t>
  </si>
  <si>
    <t>T1, T3, T5, T7, T10</t>
  </si>
  <si>
    <t>T2, T3, T5, T7</t>
  </si>
  <si>
    <t>T4, T7, T10</t>
  </si>
  <si>
    <t>T2, T6, T8</t>
  </si>
  <si>
    <t>T3, T5, T7, T9</t>
  </si>
  <si>
    <t>Viscosity</t>
  </si>
  <si>
    <t>6T</t>
  </si>
  <si>
    <t>T2, T3, T4, T6, T8, T9</t>
  </si>
  <si>
    <t>T3, T8, T10</t>
  </si>
  <si>
    <t>T2, T3, T5</t>
  </si>
  <si>
    <t>T5, T8</t>
  </si>
  <si>
    <t>T1, T3, T4, T5, T9</t>
  </si>
  <si>
    <t>Tremulation</t>
  </si>
  <si>
    <t>T2, T6, T7, T8</t>
  </si>
  <si>
    <t>T3, T5, T7, T10</t>
  </si>
  <si>
    <t>T5, T7</t>
  </si>
  <si>
    <t>T6, T8</t>
  </si>
  <si>
    <t>T4, T6, T8, 10</t>
  </si>
  <si>
    <t>T2, T4, T5, T8, T10</t>
  </si>
  <si>
    <t xml:space="preserve">  Ritual   </t>
  </si>
  <si>
    <t>T1, T2, T5</t>
  </si>
  <si>
    <t>T2, T4, T5, T10</t>
  </si>
  <si>
    <t>Replication of the Mighty</t>
  </si>
  <si>
    <t>T4, T8, T10</t>
  </si>
  <si>
    <t>T4, T6, T8</t>
  </si>
  <si>
    <t>T2, T4, T9</t>
  </si>
  <si>
    <t>Depuration</t>
  </si>
  <si>
    <t>T1, T3, T5, T6, T8, T10</t>
  </si>
  <si>
    <t>T3, T7, T9, T10</t>
  </si>
  <si>
    <t>Hebetation of the Intellect</t>
  </si>
  <si>
    <t>T3, T5, T8, T10</t>
  </si>
  <si>
    <t>T3, T5, T6, T8, T9, T10</t>
  </si>
  <si>
    <t>Vermiculation</t>
  </si>
  <si>
    <t>T5, T7, T9, T10</t>
  </si>
  <si>
    <t>T9, T10</t>
  </si>
  <si>
    <t>Benignity</t>
  </si>
  <si>
    <t>T1, T3, T5, T6, T9</t>
  </si>
  <si>
    <t>T2, T6, T10</t>
  </si>
  <si>
    <t>T3, T4, T8, T10</t>
  </si>
  <si>
    <t>T3, T5, T7</t>
  </si>
  <si>
    <t>T1, T2, T4, T5, T7, T10</t>
  </si>
  <si>
    <t>T3, T6, T9</t>
  </si>
  <si>
    <t xml:space="preserve">Barring and Broaching </t>
  </si>
  <si>
    <t>T2, T4, T5, T6, T7, T8</t>
  </si>
  <si>
    <t>T2, T5, T8</t>
  </si>
  <si>
    <t>7T</t>
  </si>
  <si>
    <t>T1, T4, T5, T6, T7, T8, T10</t>
  </si>
  <si>
    <t>Inexpugnability</t>
  </si>
  <si>
    <t>T1, T3, T5, T7</t>
  </si>
  <si>
    <t>T2, T3, T4, T6, T10</t>
  </si>
  <si>
    <t>T2, T6, T8, T10</t>
  </si>
  <si>
    <t>T2, T4, T7, T10</t>
  </si>
  <si>
    <t>T3, T4, T6</t>
  </si>
  <si>
    <t>T2, T4, T8</t>
  </si>
  <si>
    <t xml:space="preserve">Calcination </t>
  </si>
  <si>
    <t>T2, T4, T6, T9, T10</t>
  </si>
  <si>
    <t>T3, T5, T8</t>
  </si>
  <si>
    <t>T1, T3, T8, T10</t>
  </si>
  <si>
    <t>Encapsulation</t>
  </si>
  <si>
    <t>T4, T6, T9</t>
  </si>
  <si>
    <t>T3, T6, T8, T10</t>
  </si>
  <si>
    <t>T1, T3, T5, T9, T10</t>
  </si>
  <si>
    <t>Entombment</t>
  </si>
  <si>
    <t>Necrophobia</t>
  </si>
  <si>
    <t>T1, T4, T7, T10</t>
  </si>
  <si>
    <t>Putrefaction</t>
  </si>
  <si>
    <t>T2, T5, T6, T8, T10</t>
  </si>
  <si>
    <t>T2, T5, T7, T9, T10</t>
  </si>
  <si>
    <t>Gruganu</t>
  </si>
  <si>
    <t>T1, T4, T7, T8, T9, T10</t>
  </si>
  <si>
    <t>T1, T3, T6, T8, T9, T10</t>
  </si>
  <si>
    <t>T1, T5, T7</t>
  </si>
  <si>
    <t>T2, T4, T5, T9, T10</t>
  </si>
  <si>
    <t>T5, T9, T10</t>
  </si>
  <si>
    <t>T1, T3, T5, T8, T9,T10</t>
  </si>
  <si>
    <t>Simulation of the Immovable</t>
  </si>
  <si>
    <t>T1, T4, T5, T7, T8, T9, T10</t>
  </si>
  <si>
    <t>T2, T3, T5, T6, T8, T10</t>
  </si>
  <si>
    <t>T3, T7, T10</t>
  </si>
  <si>
    <t>7S</t>
  </si>
  <si>
    <t>S1, S3, S4, S5, S7, S8, S9</t>
  </si>
  <si>
    <t>Shamans</t>
  </si>
  <si>
    <t>Ampliation</t>
  </si>
  <si>
    <t>4S</t>
  </si>
  <si>
    <t>S3, S5, S7, S9</t>
  </si>
  <si>
    <t>S1, S2, S3, S4, S7, S10</t>
  </si>
  <si>
    <t xml:space="preserve">Botanic Metamorphosis </t>
  </si>
  <si>
    <t>S3, S4, S5, S6, S7, S8, S10</t>
  </si>
  <si>
    <t>Filamentary Extension</t>
  </si>
  <si>
    <t>5S</t>
  </si>
  <si>
    <t>S3, S5, S7, S9, S10</t>
  </si>
  <si>
    <t>Harmonisation with the Powers</t>
  </si>
  <si>
    <t>S3, S4, S5, S7, S10</t>
  </si>
  <si>
    <t>Osteal Thaumaturgy</t>
  </si>
  <si>
    <t>8S</t>
  </si>
  <si>
    <t>S2, S3, S5, S6, S7, S8, S9, S10</t>
  </si>
  <si>
    <t>Zoomorphy</t>
  </si>
  <si>
    <t>6S</t>
  </si>
  <si>
    <t>S2, S5, S7, S8, S9, S10</t>
  </si>
  <si>
    <t>Spells of Gardasiyal</t>
  </si>
  <si>
    <t>Epitet</t>
  </si>
  <si>
    <t>Pariah God</t>
  </si>
  <si>
    <t>Deities, Gods and Beings beyond Comprehension</t>
  </si>
  <si>
    <t>Cohort</t>
  </si>
  <si>
    <t>Temple of Avánthe in Jakálla</t>
  </si>
  <si>
    <t>Allegiance</t>
  </si>
  <si>
    <t>Opposed</t>
  </si>
  <si>
    <t>The Lord of War</t>
  </si>
  <si>
    <t>Cohort of Karakan</t>
  </si>
  <si>
    <t>Courage applied</t>
  </si>
  <si>
    <t>Cohort of Thumis</t>
  </si>
  <si>
    <t>Wisdom applied</t>
  </si>
  <si>
    <t>Cohort of Avanthe</t>
  </si>
  <si>
    <t>Woman as Woman Alone</t>
  </si>
  <si>
    <t>Cohort of Belkhanu</t>
  </si>
  <si>
    <t>Death and Afterlife</t>
  </si>
  <si>
    <t>Golden Sphere of Eventual Transcendancy</t>
  </si>
  <si>
    <t>Belkhanu</t>
  </si>
  <si>
    <t>theological and doctrinal studies</t>
  </si>
  <si>
    <t>middle course between activism and pacifism</t>
  </si>
  <si>
    <t>Change, chaos</t>
  </si>
  <si>
    <t>Cohort of Hru'u</t>
  </si>
  <si>
    <t>Sphere</t>
  </si>
  <si>
    <t>Cleansing Flame, heroism</t>
  </si>
  <si>
    <t>Battle, sieges, torture</t>
  </si>
  <si>
    <t>Cohort of Vimuhla</t>
  </si>
  <si>
    <t>Knowledge is power, secrets</t>
  </si>
  <si>
    <t>Reflugent Blue Curtain Society</t>
  </si>
  <si>
    <t>Sorcery</t>
  </si>
  <si>
    <t>Cohort of Ksarul</t>
  </si>
  <si>
    <t>Green-Eyed Lady of Fleshy Joys</t>
  </si>
  <si>
    <t>Pleasures and hedony</t>
  </si>
  <si>
    <t>Cohort of Dlamelish</t>
  </si>
  <si>
    <t>Orgies, games, mystery</t>
  </si>
  <si>
    <t>Order of Argent</t>
  </si>
  <si>
    <t>Service of Demons</t>
  </si>
  <si>
    <t>Society of the Emerald Radiance</t>
  </si>
  <si>
    <t>Death, darkness, undeath</t>
  </si>
  <si>
    <t>Cohort of Sarku</t>
  </si>
  <si>
    <t>Undead, tombs</t>
  </si>
  <si>
    <t xml:space="preserve">Inaction, mysticism, meditation, </t>
  </si>
  <si>
    <t>Cohort of Hnalla</t>
  </si>
  <si>
    <t>Unnameable</t>
  </si>
  <si>
    <t>Healers, physicians and apothecaris</t>
  </si>
  <si>
    <t>Aridani warriors, militant</t>
  </si>
  <si>
    <t>Variant of Avanthe</t>
  </si>
  <si>
    <t>Variation of Vimuhla</t>
  </si>
  <si>
    <t>Vridu isle</t>
  </si>
  <si>
    <t>No outsiders allowed to join</t>
  </si>
  <si>
    <t>Temple at town of Ashekka</t>
  </si>
  <si>
    <t>Variation of Hru'u/Ksarul</t>
  </si>
  <si>
    <t>Great Demon</t>
  </si>
  <si>
    <t>Beast headed, primary shrine at isle of Mu'ugalla</t>
  </si>
  <si>
    <t>Amalgam of Vimuhla/Karakan/Ksarul(?)</t>
  </si>
  <si>
    <t>Amalgam of Avanthe/Dlamelish</t>
  </si>
  <si>
    <t>Shadow God</t>
  </si>
  <si>
    <t>Amalgam of Thumis/Ksarul</t>
  </si>
  <si>
    <t>Chief deity, beast-like horned entity</t>
  </si>
  <si>
    <t>Combination of Hnalla/Hru'u(?)</t>
  </si>
  <si>
    <t>Unknown form</t>
  </si>
  <si>
    <t>Counterpart of Avanthe/Dlamelish</t>
  </si>
  <si>
    <t>Violent, favors human sacrifices</t>
  </si>
  <si>
    <t>Similar to Wuru, darkness and sorcery</t>
  </si>
  <si>
    <t>Wanderer of many hells</t>
  </si>
  <si>
    <t>Similar to Chegarra/Chiteng</t>
  </si>
  <si>
    <t>Patron of soldiers, administrators &amp; nobles</t>
  </si>
  <si>
    <t>Conterpart of Vimuhla, fire</t>
  </si>
  <si>
    <t>Devotees burn tiny scars over their bodies</t>
  </si>
  <si>
    <t>Variant of Hru'u /Ksarul, sorcery, inteplanar travel</t>
  </si>
  <si>
    <t>Sea. Combines Dlamelish/Avanthe/Thumis</t>
  </si>
  <si>
    <t>Temple complex at Laigás</t>
  </si>
  <si>
    <t>Similar to Sarku</t>
  </si>
  <si>
    <t>Walker of the Demon Planes, Mistress of Grave</t>
  </si>
  <si>
    <t>Rituals Below (Livyani)</t>
  </si>
  <si>
    <t>Funerary ritual of Livyani Shadow God Quyo</t>
  </si>
  <si>
    <t>Party</t>
  </si>
  <si>
    <t>Priestly Party</t>
  </si>
  <si>
    <t>expansion of the temples' power and the establishment of the theocratic control</t>
  </si>
  <si>
    <t>perpetuation of the status quo</t>
  </si>
  <si>
    <t>Lords of Stability</t>
  </si>
  <si>
    <t>Urunen</t>
  </si>
  <si>
    <t>Lords of Change</t>
  </si>
  <si>
    <t>Corresponds Avanthe-Dlamelish</t>
  </si>
  <si>
    <t>Akin to Hnalla /Thumis</t>
  </si>
  <si>
    <t>Amalgam of Hru'u /Ksarul</t>
  </si>
  <si>
    <t>Pachi Lei</t>
  </si>
  <si>
    <t>Not known, Hru'u /Vimuhla</t>
  </si>
  <si>
    <t>Patron of City of Dlash</t>
  </si>
  <si>
    <t>Unidentified</t>
  </si>
  <si>
    <t>Sailors and merchant princes</t>
  </si>
  <si>
    <t>Haida Pakala</t>
  </si>
  <si>
    <t>Form of Avanthe/Dlamelish</t>
  </si>
  <si>
    <t>Goddess Who Walks Upon the Sea</t>
  </si>
  <si>
    <t>Nyemesel isles</t>
  </si>
  <si>
    <t>Two Brothers, Arizdo and Heshuel</t>
  </si>
  <si>
    <t>Hnalla/Karakan, Hru'u/Vimuhla</t>
  </si>
  <si>
    <t>Brother gods, one is killed, confusion which one</t>
  </si>
  <si>
    <t>Correspond to Sarku/Belkhanu</t>
  </si>
  <si>
    <t>Pe Choi</t>
  </si>
  <si>
    <t>Hnalla/Karakan</t>
  </si>
  <si>
    <t>Hru'u/Vimuhla</t>
  </si>
  <si>
    <t>Brother Gods</t>
  </si>
  <si>
    <t>Darkness Below the World</t>
  </si>
  <si>
    <t>Place where The One Who Is is imprisoned</t>
  </si>
  <si>
    <t>Bayársha</t>
  </si>
  <si>
    <t>Lost city/land, home of almond-eyed half-men (,hex 3412),</t>
  </si>
  <si>
    <t>Form of Sarku</t>
  </si>
  <si>
    <t>Venerate by Lords of Tsa'avtúlgu</t>
  </si>
  <si>
    <t>Sun</t>
  </si>
  <si>
    <t>Far northeast</t>
  </si>
  <si>
    <t xml:space="preserve">Sea </t>
  </si>
  <si>
    <t>Counterpart of Ksarul</t>
  </si>
  <si>
    <t>Sea and its creatures</t>
  </si>
  <si>
    <t>Patron of travellers&amp;sailors, Inhabitants of Kakársh and Sraón</t>
  </si>
  <si>
    <t>Thumis, Karakan, Vimuhla, Avanthe/Dlamelish, Ksarul, Sarku/Belkhanu, Quoth, Nyesset</t>
  </si>
  <si>
    <t>Group of Deities</t>
  </si>
  <si>
    <t>Combination of Belkhanu/Qon, afterlife and rebirth, crop fertility</t>
  </si>
  <si>
    <t>Major temples at Farsha and Hrais</t>
  </si>
  <si>
    <t>City of Hlíkku at Isle of Virídu</t>
  </si>
  <si>
    <t>Fertility, cycles of nature</t>
  </si>
  <si>
    <t>Courage, war against Dark</t>
  </si>
  <si>
    <t>Light, Stability</t>
  </si>
  <si>
    <t>Annihilation</t>
  </si>
  <si>
    <t>Worship</t>
  </si>
  <si>
    <t>Dijjákish of Pagús</t>
  </si>
  <si>
    <t>Theologian</t>
  </si>
  <si>
    <t>Scholar theologian</t>
  </si>
  <si>
    <t>Master of Time, Space, and Being</t>
  </si>
  <si>
    <t>Fékmish Dighér</t>
  </si>
  <si>
    <t>Mezgánish Viggásh</t>
  </si>
  <si>
    <t>NotAGoYK</t>
  </si>
  <si>
    <t>NotAGYoK</t>
  </si>
  <si>
    <t>Flowers of Flame, Academy of</t>
  </si>
  <si>
    <t>Society</t>
  </si>
  <si>
    <t>God</t>
  </si>
  <si>
    <t>Giugémish</t>
  </si>
  <si>
    <t>Aspect</t>
  </si>
  <si>
    <t>No</t>
  </si>
  <si>
    <t>Knowledge for the Expansion of the Flame</t>
  </si>
  <si>
    <t>Worshippers</t>
  </si>
  <si>
    <t>Location</t>
  </si>
  <si>
    <t>Hnéluish</t>
  </si>
  <si>
    <t>Form of Hnalla</t>
  </si>
  <si>
    <t>Ghól</t>
  </si>
  <si>
    <t>Trekhúish</t>
  </si>
  <si>
    <t>Cohort of Hnéluish</t>
  </si>
  <si>
    <t>Servitor who bears a Rod of Light</t>
  </si>
  <si>
    <t>aka Ghúl, solitary upon the mysterious and mythological Peak of the Egg of the World</t>
  </si>
  <si>
    <t>Dhárm</t>
  </si>
  <si>
    <t>Form of Thumis</t>
  </si>
  <si>
    <t>Tu'úmesh</t>
  </si>
  <si>
    <t>Form of Thumis, knowledge and science</t>
  </si>
  <si>
    <t>Kténish</t>
  </si>
  <si>
    <t>Kútkæn</t>
  </si>
  <si>
    <t>Cohort of Tu'úmesh</t>
  </si>
  <si>
    <t>Cohort of Dhárm</t>
  </si>
  <si>
    <t>Awédha</t>
  </si>
  <si>
    <t>Form of Avanthe</t>
  </si>
  <si>
    <t>Gaghnát</t>
  </si>
  <si>
    <t>Di'ila</t>
  </si>
  <si>
    <t>Dlénel</t>
  </si>
  <si>
    <t>Form of Dillinala</t>
  </si>
  <si>
    <t>Bo'olkón</t>
  </si>
  <si>
    <t>Form of Belkhanu</t>
  </si>
  <si>
    <t>Búlkh</t>
  </si>
  <si>
    <t>Carrier Away of Souls</t>
  </si>
  <si>
    <t>Warrior Queen</t>
  </si>
  <si>
    <t>Cohort of Awédha, virgin maiden</t>
  </si>
  <si>
    <t>Cohort of Gaghnát, warrioress</t>
  </si>
  <si>
    <t>Lord of Funerals and Mourning</t>
  </si>
  <si>
    <t>Aqónish</t>
  </si>
  <si>
    <t>Ækön</t>
  </si>
  <si>
    <t>Form of Qon</t>
  </si>
  <si>
    <t>Guide of the Blessed Dead</t>
  </si>
  <si>
    <t>One Who Repels Demons and the Minions of the Dark.</t>
  </si>
  <si>
    <t>Penetrator Through the Veils</t>
  </si>
  <si>
    <t>Stalker of the Wastes Beyond the Pylons, and the Holder of the Globe of Power</t>
  </si>
  <si>
    <t>Karkánish</t>
  </si>
  <si>
    <t>Krékku</t>
  </si>
  <si>
    <t>Form of Karakan</t>
  </si>
  <si>
    <t>Revered by Vánu and Krél</t>
  </si>
  <si>
    <t>Kigársh</t>
  </si>
  <si>
    <t>Chkár</t>
  </si>
  <si>
    <t>Form of Chegarra</t>
  </si>
  <si>
    <t>Lord of Fortresses, the Defender of Sieges</t>
  </si>
  <si>
    <t>Hre'ésh</t>
  </si>
  <si>
    <t>Grü'óth</t>
  </si>
  <si>
    <t>Temples at Ke'ér and Rüllá</t>
  </si>
  <si>
    <t>Urúish</t>
  </si>
  <si>
    <t>Orwá</t>
  </si>
  <si>
    <t>From of Hru'u</t>
  </si>
  <si>
    <t>Form of Wuru</t>
  </si>
  <si>
    <t>Cohort of Hre'ésh</t>
  </si>
  <si>
    <t>Cohort of Grü'óth, Bringer of Calamities, the Waster of Crops, the One Who Ruins, and the Striker of Anvils</t>
  </si>
  <si>
    <t>Fyórg</t>
  </si>
  <si>
    <t>Local Goddess</t>
  </si>
  <si>
    <t>Wife of Orwa, makes women barren, causes female diseases</t>
  </si>
  <si>
    <t>Ksoruélish</t>
  </si>
  <si>
    <t>Kshór</t>
  </si>
  <si>
    <t>Form of Ksarul</t>
  </si>
  <si>
    <t>Epic of Ilelúnish the Bard of Ch'óchi</t>
  </si>
  <si>
    <t>Ilelúnish</t>
  </si>
  <si>
    <t>Epic of Battle of Doromon plain</t>
  </si>
  <si>
    <t>Mighty Knower, Lord of Power</t>
  </si>
  <si>
    <t>Kru'ugáish</t>
  </si>
  <si>
    <t>Krúgh</t>
  </si>
  <si>
    <t>Form of Gruganu</t>
  </si>
  <si>
    <t>Dlóma</t>
  </si>
  <si>
    <t>Tlóm</t>
  </si>
  <si>
    <t>Form of Dlamelish</t>
  </si>
  <si>
    <t>Goddess of Pleasure and Sensuous Joy</t>
  </si>
  <si>
    <t>Goddess who fertilises fish and guides schools of minnows into the nets of the fisherfolk</t>
  </si>
  <si>
    <t>Gariyáldi Ssá</t>
  </si>
  <si>
    <t>Local form of Dlamelish, sexual pleasures and the secret delights of wines and liqueurs</t>
  </si>
  <si>
    <t>Hréla</t>
  </si>
  <si>
    <t>Form of Hrihayal</t>
  </si>
  <si>
    <t>Cohort to Dloma</t>
  </si>
  <si>
    <t>Rélth</t>
  </si>
  <si>
    <t>Goddess of cruelties</t>
  </si>
  <si>
    <t>Cohort of Tlom, invoked by executioners, prison wardens, and the like</t>
  </si>
  <si>
    <t>Vemélish</t>
  </si>
  <si>
    <t>Vumél</t>
  </si>
  <si>
    <t>Form of Vimuhla</t>
  </si>
  <si>
    <t>Minor Deity</t>
  </si>
  <si>
    <t>Form of Vimuhla, fires, deaths by violence, destruction, earthquakes, storms, and rage</t>
  </si>
  <si>
    <t>Kténgish</t>
  </si>
  <si>
    <t>Khtæn</t>
  </si>
  <si>
    <t>Form of Chiteng</t>
  </si>
  <si>
    <t>Gyu'úmish</t>
  </si>
  <si>
    <t>West: Gu'umúish</t>
  </si>
  <si>
    <t>Su'urkánish</t>
  </si>
  <si>
    <t>Lord of Tombs,Master of the Undead, the One of Worms, and the Returner by Night</t>
  </si>
  <si>
    <t>Form of Sarku, protector of graveyards and charnelhouses, a guardian of corpses and one who prevents decay</t>
  </si>
  <si>
    <t xml:space="preserve"> aka Su'urkanish</t>
  </si>
  <si>
    <t>aka (east) Su'úr or just Súr</t>
  </si>
  <si>
    <t>Tórmuish</t>
  </si>
  <si>
    <t>Su'úrkh</t>
  </si>
  <si>
    <t>From of Durritlamish</t>
  </si>
  <si>
    <t>Knower of the Underworlds, the master of the Servants of the Dark, and the Corpse-Lord</t>
  </si>
  <si>
    <t>Kéreshm</t>
  </si>
  <si>
    <t>Cohort of Vemelish</t>
  </si>
  <si>
    <t>Cohort of Vumel</t>
  </si>
  <si>
    <t>Cohort of Gyu'umish</t>
  </si>
  <si>
    <t>Cohort of Su'urkh, Demon Gereshmá'a</t>
  </si>
  <si>
    <t>Nmédz</t>
  </si>
  <si>
    <t>Form of One Other</t>
  </si>
  <si>
    <t>Tsómeq</t>
  </si>
  <si>
    <t>Vihár</t>
  </si>
  <si>
    <t>Lord of Swords and War, Lord of Fires and Iron.</t>
  </si>
  <si>
    <t>Lord of Writing, Books, and Knowledge</t>
  </si>
  <si>
    <t>Form of Karakan/Vimuhla</t>
  </si>
  <si>
    <t>Séhta</t>
  </si>
  <si>
    <t>Mother of Children, Scatterer of Seeds, Bringer of Rain and Harvests</t>
  </si>
  <si>
    <t>Kazhérh</t>
  </si>
  <si>
    <t>Master of Secrets, Lord of Luck, Leader of Journeys, Commander of the Creatures of the Night.</t>
  </si>
  <si>
    <t>Su'úrkha</t>
  </si>
  <si>
    <t>Lord of Death and Passing Forth, Guardian of Tombs and Lost Places</t>
  </si>
  <si>
    <t>Many-Eyed: He Who Sees the World, Dweller upon the Rising Peak, Knower of the Mysteries, King of the Gods</t>
  </si>
  <si>
    <t>Mighty One of Victories, Slayer of the Deadly Ssú, Conqueror of Cities, Companion of Viyár, Far-Wanderer.</t>
  </si>
  <si>
    <t>Béhdeq</t>
  </si>
  <si>
    <t>Pechani stone demon</t>
  </si>
  <si>
    <t>Form fo Sarku/Belkhanu</t>
  </si>
  <si>
    <t>Sea, variation of Vimuhla /Karakan, sacrifices, and bloody gladiatorial games</t>
  </si>
  <si>
    <t>Storm Winds</t>
  </si>
  <si>
    <t>Chité -typo?</t>
  </si>
  <si>
    <t>Cohort of Krékku</t>
  </si>
  <si>
    <t>Cohort of Karkánish</t>
  </si>
  <si>
    <t>Cohort of Kshór</t>
  </si>
  <si>
    <t>Cohort of Ksoruélish</t>
  </si>
  <si>
    <t>Variant of Hnalla (+Thumis/Karakan)</t>
  </si>
  <si>
    <t>She Who Cannot Be Named</t>
  </si>
  <si>
    <t>One Who Is</t>
  </si>
  <si>
    <t>lie in eternal imprisonment</t>
  </si>
  <si>
    <t>unknown, destruction of world</t>
  </si>
  <si>
    <t>Pandects of Those Who Journey Beyond</t>
  </si>
  <si>
    <t>Universal Bibliography</t>
  </si>
  <si>
    <t>Minháris of Purdánim</t>
  </si>
  <si>
    <t>Sunúz language and sorcery</t>
  </si>
  <si>
    <t>Bibliography of books, of the First Imperium</t>
  </si>
  <si>
    <t>Librarian, First Imperium</t>
  </si>
  <si>
    <t>Fifth Harmonic of True Being</t>
  </si>
  <si>
    <t>Book of Sunúz</t>
  </si>
  <si>
    <t>Livyani legendary First Thinker</t>
  </si>
  <si>
    <t>Mélunez Chi'úna (Dumúz )</t>
  </si>
  <si>
    <t>one known</t>
  </si>
  <si>
    <t>Translation of Sunúz language and sorcery</t>
  </si>
  <si>
    <t>Ónchash Cháiran</t>
  </si>
  <si>
    <t>Glyph of the Eight Keys</t>
  </si>
  <si>
    <t>Glyph of Dispelling the Undead</t>
  </si>
  <si>
    <t>Diagramme of Returning in Peace</t>
  </si>
  <si>
    <t>Glyph, ritual</t>
  </si>
  <si>
    <t>Diagram, ritual</t>
  </si>
  <si>
    <t>One of Opening the greatest Gate</t>
  </si>
  <si>
    <t>One of Ultimate Acquiescence.</t>
  </si>
  <si>
    <t>Banishing Pariah Gods</t>
  </si>
  <si>
    <t>Ovals of the Fourth World</t>
  </si>
  <si>
    <t>Chart of Auspicious Voyaging</t>
  </si>
  <si>
    <t>Modern spell diagram</t>
  </si>
  <si>
    <t xml:space="preserve">Formula of Dismissal </t>
  </si>
  <si>
    <t>Lord Tkél, 19 stanzas, 7 is known</t>
  </si>
  <si>
    <t>Group ofthe Amber Glow</t>
  </si>
  <si>
    <t>scholarly group engaged in theological and doctrinal studies</t>
  </si>
  <si>
    <t>middle course of priestly activism, patron: Prince Rereshgala</t>
  </si>
  <si>
    <t>Guild ofthose Who Repel the Dark</t>
  </si>
  <si>
    <t>specialize in exorcisms, combating demons and underworld creatures</t>
  </si>
  <si>
    <t>Pacifistic</t>
  </si>
  <si>
    <t>Light of Wisdom</t>
  </si>
  <si>
    <t>Literacy, education</t>
  </si>
  <si>
    <t>Companionship of Scintillation</t>
  </si>
  <si>
    <t>Doctrine of Ultimate Light. Devotees of Priestly party and Emperor</t>
  </si>
  <si>
    <t>Sacrifices</t>
  </si>
  <si>
    <t>Chiráshin Tuléngkoi</t>
  </si>
  <si>
    <t>The Shining Sun</t>
  </si>
  <si>
    <t>Diamonds, crystals and purest gold</t>
  </si>
  <si>
    <t>Surcease from grief, fears and cares</t>
  </si>
  <si>
    <t>Priests go nude</t>
  </si>
  <si>
    <t>Widows, sorroful</t>
  </si>
  <si>
    <t>Grief, fears, troubles, healing of sould, joy</t>
  </si>
  <si>
    <t>Markhóm</t>
  </si>
  <si>
    <t>The Master of Transcendent Contemplation</t>
  </si>
  <si>
    <t>Priests of Markhom, 7th aspect of Lord Hnalla</t>
  </si>
  <si>
    <t>several</t>
  </si>
  <si>
    <t>Yearly volumes of solutions of philosophical questions</t>
  </si>
  <si>
    <t xml:space="preserve">Philosophy, wisdom, </t>
  </si>
  <si>
    <t>Seekers of wisdom, meaning of life</t>
  </si>
  <si>
    <t>Seekers of wisdom</t>
  </si>
  <si>
    <t>Parshálmokoi hi Elítlayal</t>
  </si>
  <si>
    <t>The Teller of Skeins</t>
  </si>
  <si>
    <t>Seekers of omens and advice</t>
  </si>
  <si>
    <t>Signs, fortunes, omens</t>
  </si>
  <si>
    <t>Interpretation of omens</t>
  </si>
  <si>
    <t>Néktulen</t>
  </si>
  <si>
    <t>He Whose Eyes are Fixed upon the Light</t>
  </si>
  <si>
    <t>Ritual priests</t>
  </si>
  <si>
    <t>Worship of Hnalla</t>
  </si>
  <si>
    <t>Rituals and praises</t>
  </si>
  <si>
    <t>Liaisons of Dra</t>
  </si>
  <si>
    <t>Baján Ke'un</t>
  </si>
  <si>
    <t>The Guardian of the Imperium and Patron of its Armies</t>
  </si>
  <si>
    <t>Stern-faced old man in white robe and mighty sword</t>
  </si>
  <si>
    <t>Favored in Jaikalor</t>
  </si>
  <si>
    <t>Armies, protection of Imperium</t>
  </si>
  <si>
    <t>Military matters</t>
  </si>
  <si>
    <t>Aspects of the Stations of the Kólumejálim</t>
  </si>
  <si>
    <t>13-26</t>
  </si>
  <si>
    <t>At Rite of Choosing Emperor</t>
  </si>
  <si>
    <t>Purú-oil, gems, costumes of richest materials</t>
  </si>
  <si>
    <t>Rite of Choosing of Emperor</t>
  </si>
  <si>
    <t>Jérmochusiún</t>
  </si>
  <si>
    <t>The Illuminator of the Dark</t>
  </si>
  <si>
    <t>Military, fight against Darkness</t>
  </si>
  <si>
    <t>Against servants of Worm lord</t>
  </si>
  <si>
    <t>Méntukoi hiJér</t>
  </si>
  <si>
    <t>The Crown of Light</t>
  </si>
  <si>
    <t>Heals /blesses small children</t>
  </si>
  <si>
    <t>Healing, blessings</t>
  </si>
  <si>
    <t>Compile yearly book of wisdoms</t>
  </si>
  <si>
    <t>Entities of Light</t>
  </si>
  <si>
    <t>Perfect of Dra</t>
  </si>
  <si>
    <t>Mystics and ascetics</t>
  </si>
  <si>
    <t>Supporters of Perfect of Dra</t>
  </si>
  <si>
    <t>Illuminators of Understanding</t>
  </si>
  <si>
    <t>Promotes Dra, recruiters</t>
  </si>
  <si>
    <t>Purity of the Land</t>
  </si>
  <si>
    <t>Scholarly administrative priests specialising in agriculture</t>
  </si>
  <si>
    <t>Joyous Burden</t>
  </si>
  <si>
    <t>Seeks improvements of using Chlen-beasts</t>
  </si>
  <si>
    <t>Company ofthe Eye of the Storm</t>
  </si>
  <si>
    <t>Sercretive, all female, mystics and non-political, study of sorcery</t>
  </si>
  <si>
    <t>Book of the Spirits of the Fecund Earth</t>
  </si>
  <si>
    <t>Force field of protection</t>
  </si>
  <si>
    <t>Gyánu</t>
  </si>
  <si>
    <t>Originally Bednállian deity</t>
  </si>
  <si>
    <t>Kaishmá</t>
  </si>
  <si>
    <t>Lord of the purple dark</t>
  </si>
  <si>
    <t>Outer aspect</t>
  </si>
  <si>
    <t>Ferocius beast, toad lile monster with broze teeth</t>
  </si>
  <si>
    <t>Change by Force, darkness to kill</t>
  </si>
  <si>
    <t>Military</t>
  </si>
  <si>
    <t>Ordunásh</t>
  </si>
  <si>
    <t>The other One</t>
  </si>
  <si>
    <t>Anyone avoiding accidents, pregnant women, those wishing harm to others</t>
  </si>
  <si>
    <t>Change due accidents, duality</t>
  </si>
  <si>
    <t>Pémesh Tashqá</t>
  </si>
  <si>
    <t>The Cloud-Maker</t>
  </si>
  <si>
    <t>Fog, mists and smokes</t>
  </si>
  <si>
    <t>Military, sailors, adventurers</t>
  </si>
  <si>
    <t>Concealment, avoidance, detection</t>
  </si>
  <si>
    <t>Ngél</t>
  </si>
  <si>
    <t>Dreamer of Transformations</t>
  </si>
  <si>
    <t>Young pleasant person of opposite sex</t>
  </si>
  <si>
    <t>Dreams full of hidden messages</t>
  </si>
  <si>
    <t>Dreaming, divination, learning</t>
  </si>
  <si>
    <t>Acolytes, priests, prophets</t>
  </si>
  <si>
    <t>Netánbo</t>
  </si>
  <si>
    <t>Kórga</t>
  </si>
  <si>
    <t>Demon General of Lord Hrü'ü</t>
  </si>
  <si>
    <t>Commander of Singers of the Black</t>
  </si>
  <si>
    <t>Commander of Those who Dwell on Purple</t>
  </si>
  <si>
    <t>Demon aspect</t>
  </si>
  <si>
    <t>Dark Ones of the Beyond</t>
  </si>
  <si>
    <t>Singers of the Black</t>
  </si>
  <si>
    <t>Those Who Dwell in Purple</t>
  </si>
  <si>
    <t>Demon race of Lord Hrü'ü</t>
  </si>
  <si>
    <t>Hikána</t>
  </si>
  <si>
    <t>Kánkubel</t>
  </si>
  <si>
    <t>Aluésh</t>
  </si>
  <si>
    <t>Shiggéth Chá</t>
  </si>
  <si>
    <t>Spool of Glass</t>
  </si>
  <si>
    <t>Muck-Eater</t>
  </si>
  <si>
    <t>Singer of Powerful Melodies</t>
  </si>
  <si>
    <t>Swimmer</t>
  </si>
  <si>
    <t>Inner aspect</t>
  </si>
  <si>
    <t>Dead looking fish with pale eyes</t>
  </si>
  <si>
    <t>Travellers, planar adventurers</t>
  </si>
  <si>
    <t>Seas of Time and Space, planes</t>
  </si>
  <si>
    <t>Spool like structure of purple glass</t>
  </si>
  <si>
    <t>Inner aspect, popular in Khigar and Purdimal</t>
  </si>
  <si>
    <t>Songs of Power, control of humans, animals and creatures, celebration of Lord Hrü'ü</t>
  </si>
  <si>
    <t>Inner aspect, related to demon Lelmiyáni</t>
  </si>
  <si>
    <t>Tubeway, cars</t>
  </si>
  <si>
    <t>Scimitar of Chakú the Dismemberer</t>
  </si>
  <si>
    <t>great clans descending from Bednalljan and Engsvanyáli nobility</t>
  </si>
  <si>
    <t>Languages, Scripts and Argots of Note</t>
  </si>
  <si>
    <t>Government, Tsolyánu</t>
  </si>
  <si>
    <t>Number</t>
  </si>
  <si>
    <t>Base</t>
  </si>
  <si>
    <t>Armored Vision of Death</t>
  </si>
  <si>
    <t>29th Imperial Medium Infantry</t>
  </si>
  <si>
    <t>Medium Infantry</t>
  </si>
  <si>
    <t>Penom</t>
  </si>
  <si>
    <t>Faction</t>
  </si>
  <si>
    <t>Dichune</t>
  </si>
  <si>
    <t>"new legion"</t>
  </si>
  <si>
    <t xml:space="preserve">Legion of Aerial Joy </t>
  </si>
  <si>
    <t xml:space="preserve">Legion of Chulín the Foreigner </t>
  </si>
  <si>
    <t xml:space="preserve">Legion of Defense Against Evil </t>
  </si>
  <si>
    <t xml:space="preserve">Legion of Eléchu of Usenánu </t>
  </si>
  <si>
    <t xml:space="preserve">Legion of Gagársha of Mmilláka </t>
  </si>
  <si>
    <t xml:space="preserve">Legion of Garusanme </t>
  </si>
  <si>
    <t xml:space="preserve">Legion of Giriktéshmu </t>
  </si>
  <si>
    <t xml:space="preserve">Legion of Glorious Destiny </t>
  </si>
  <si>
    <t xml:space="preserve">Legion of Gr-gá the Egg Layer </t>
  </si>
  <si>
    <t xml:space="preserve">Legion of Gurúggma </t>
  </si>
  <si>
    <t xml:space="preserve">Legion of Gúsha the Khirgári </t>
  </si>
  <si>
    <t xml:space="preserve">Legion of Héketh of Púrdimal </t>
  </si>
  <si>
    <t xml:space="preserve">Legion of Hnálla, Master of Light </t>
  </si>
  <si>
    <t xml:space="preserve">Legion of Káikama of Béy Sü </t>
  </si>
  <si>
    <t xml:space="preserve">Legion of Kétl </t>
  </si>
  <si>
    <t xml:space="preserve">Legion of Khurmel the Burier </t>
  </si>
  <si>
    <t xml:space="preserve">Legion of Lord Kaingmrá of Béy Sü </t>
  </si>
  <si>
    <t xml:space="preserve">Legion of Lord Khariháya </t>
  </si>
  <si>
    <t xml:space="preserve">Legion of Lord Kurukáà </t>
  </si>
  <si>
    <t xml:space="preserve">Legion of Lord Lángsha of Jaikalór </t>
  </si>
  <si>
    <t xml:space="preserve">Legion of Mengáno the Jakállan </t>
  </si>
  <si>
    <t xml:space="preserve">Legion of Mirkitáni, Hero of Victories </t>
  </si>
  <si>
    <t xml:space="preserve">Legion of Mnáshu of Thri'íl </t>
  </si>
  <si>
    <t xml:space="preserve">Legion of Mórusai the Chieftain </t>
  </si>
  <si>
    <t xml:space="preserve">Legion of Potent Destiny </t>
  </si>
  <si>
    <t xml:space="preserve">Legion of Sérqu, Sword of the Empire </t>
  </si>
  <si>
    <t xml:space="preserve">Legion of the Band of Mnérr </t>
  </si>
  <si>
    <t xml:space="preserve">Legion of the Black Band of Mírizha </t>
  </si>
  <si>
    <t xml:space="preserve">Legion of the Blood-Red Orb </t>
  </si>
  <si>
    <t xml:space="preserve">Legion of the Citadel of Glory </t>
  </si>
  <si>
    <t xml:space="preserve">Legion of the City of Chrí </t>
  </si>
  <si>
    <t xml:space="preserve">Legion of the Clan of the Broken Bough </t>
  </si>
  <si>
    <t xml:space="preserve">Legion of the Clan of the Golden Sphere </t>
  </si>
  <si>
    <t xml:space="preserve">Legion of the Clan of the Standing Stone </t>
  </si>
  <si>
    <t xml:space="preserve">Legion of the Clan of the Sweet Singers of Nakomé </t>
  </si>
  <si>
    <t xml:space="preserve">Legion of the Crystalline Peak </t>
  </si>
  <si>
    <t xml:space="preserve">Legion of the Dancer Without Eyes </t>
  </si>
  <si>
    <t xml:space="preserve">Legion of the Deep Green Shade </t>
  </si>
  <si>
    <t xml:space="preserve">Legion of the Deep Purple Dark </t>
  </si>
  <si>
    <t xml:space="preserve">Legion of the Echoing Stone </t>
  </si>
  <si>
    <t xml:space="preserve">Legion of the Fishers of Death </t>
  </si>
  <si>
    <t xml:space="preserve">Legion of the Forest of Hh-kk-ssá </t>
  </si>
  <si>
    <t xml:space="preserve">Legion of the Givers of Sorrow </t>
  </si>
  <si>
    <t xml:space="preserve">Legion of the Glorious Heroes of Shényu </t>
  </si>
  <si>
    <t xml:space="preserve">Legion of the Inverted Hand </t>
  </si>
  <si>
    <t xml:space="preserve">Legion of the Joyful Clan of the Noble Vrayáni </t>
  </si>
  <si>
    <t xml:space="preserve">Legion of the Lord of Red Devastation </t>
  </si>
  <si>
    <t xml:space="preserve">Legion of the Lord of Wisdom </t>
  </si>
  <si>
    <t xml:space="preserve">Legion of the Mace Raised High </t>
  </si>
  <si>
    <t xml:space="preserve">Legion of the Many-Legged Serpent </t>
  </si>
  <si>
    <t xml:space="preserve">Legion of the Might of Khú </t>
  </si>
  <si>
    <t xml:space="preserve">Legion of the Mighty of Jakálla </t>
  </si>
  <si>
    <t xml:space="preserve">Legion of the Mighty Prince </t>
  </si>
  <si>
    <t xml:space="preserve">Legion of the Nest of Ttik-Deqéq </t>
  </si>
  <si>
    <t xml:space="preserve">Legion of the Night of Shadows </t>
  </si>
  <si>
    <t xml:space="preserve">Legion of the Peaks of Kráà </t>
  </si>
  <si>
    <t xml:space="preserve">Legion of the Portals of Death </t>
  </si>
  <si>
    <t xml:space="preserve">Legion of the Prince of the Blue Room </t>
  </si>
  <si>
    <t xml:space="preserve">Legion of the Ruby Hand </t>
  </si>
  <si>
    <t xml:space="preserve">Legion of the Sable Lord </t>
  </si>
  <si>
    <t xml:space="preserve">Legion of the Sapphire Kirtle </t>
  </si>
  <si>
    <t xml:space="preserve">Legion of the Scales of Brown </t>
  </si>
  <si>
    <t xml:space="preserve">Legion of the Searing Flame </t>
  </si>
  <si>
    <t xml:space="preserve">Legion of the Splendour of Shényu </t>
  </si>
  <si>
    <t xml:space="preserve">Legion of the Storm of Fire </t>
  </si>
  <si>
    <t xml:space="preserve">Legion of the Sun-Bright Sword </t>
  </si>
  <si>
    <t xml:space="preserve">Legion of the Swords of Ti-ptche </t>
  </si>
  <si>
    <t xml:space="preserve">Legion of the Tangled Root Eaters </t>
  </si>
  <si>
    <t xml:space="preserve">Legion of the Twelve Paths of Avánthe </t>
  </si>
  <si>
    <t xml:space="preserve">Legion of the Victorious of Shényu </t>
  </si>
  <si>
    <t xml:space="preserve">Legion of the Victory of the East </t>
  </si>
  <si>
    <t xml:space="preserve">Legion of the Vuma'ur of Jakálla </t>
  </si>
  <si>
    <t xml:space="preserve">Legion of the Whistling Peak </t>
  </si>
  <si>
    <t xml:space="preserve">Legion of the Wind of Iron </t>
  </si>
  <si>
    <t xml:space="preserve">Legion of Tík-nékw-két </t>
  </si>
  <si>
    <t xml:space="preserve">Legion of Tikìk-dsá-ké </t>
  </si>
  <si>
    <t xml:space="preserve">Omnipotent Azure Legion </t>
  </si>
  <si>
    <t>Class</t>
  </si>
  <si>
    <t>Infantry</t>
  </si>
  <si>
    <t>10th Imperial Crossbowmen</t>
  </si>
  <si>
    <t>Crossbow</t>
  </si>
  <si>
    <t>Aukesh</t>
  </si>
  <si>
    <t>Iron Fist, Iron Hand</t>
  </si>
  <si>
    <t>Legion, Engsvanyálu</t>
  </si>
  <si>
    <t>Legion, Bednálljan</t>
  </si>
  <si>
    <t>Legion, Dragon Lords</t>
  </si>
  <si>
    <t xml:space="preserve">The Warriors of the Blue Shield </t>
  </si>
  <si>
    <t xml:space="preserve">Aridani Legion of Lady Mríssa </t>
  </si>
  <si>
    <t xml:space="preserve">Battalions of Srýma of Vrá </t>
  </si>
  <si>
    <t xml:space="preserve">Battalions of the Seal of the Worm </t>
  </si>
  <si>
    <t xml:space="preserve">Battalions of Vrishtára the Mole </t>
  </si>
  <si>
    <t xml:space="preserve">Cohorts of Lord Chegárra, Hero-King </t>
  </si>
  <si>
    <t xml:space="preserve">Corps of Stone-Hurlers </t>
  </si>
  <si>
    <t xml:space="preserve">First Legion of Ever-Present Glory </t>
  </si>
  <si>
    <t xml:space="preserve">Flotilla of Hagárr of Paránta </t>
  </si>
  <si>
    <t xml:space="preserve">Forces of Chái Míridai </t>
  </si>
  <si>
    <t xml:space="preserve">Forces of Lord Ga'ánish of Katalál </t>
  </si>
  <si>
    <t xml:space="preserve">Golden Sunburst Legion </t>
  </si>
  <si>
    <t xml:space="preserve">Horde of Hrk-ss, the Eater of Eggs </t>
  </si>
  <si>
    <t xml:space="preserve">Legion of the Broad-Blades of Khirgár, Minions of Churrínyetlthe Khirgári </t>
  </si>
  <si>
    <t xml:space="preserve">Phalanx of Heretlékka of Sokátis </t>
  </si>
  <si>
    <t xml:space="preserve">Phalanx of Lord Durritlámish of the Rotted Face </t>
  </si>
  <si>
    <t xml:space="preserve">Regiment of Noble Ssiyór of Mrelú </t>
  </si>
  <si>
    <t xml:space="preserve">Regiment of the Clan of the Silver Lightning </t>
  </si>
  <si>
    <t xml:space="preserve">Regiment of the Knower of Spells </t>
  </si>
  <si>
    <t xml:space="preserve">Squadrons of Tlanéno the Steersman </t>
  </si>
  <si>
    <t xml:space="preserve">The Slayers of Cities </t>
  </si>
  <si>
    <t>Secret Book of Avanthár</t>
  </si>
  <si>
    <t>Book of Deeds of the Legion of Hnálla, in Modern Tsolyáni</t>
  </si>
  <si>
    <t>Empire</t>
  </si>
  <si>
    <t>Charter</t>
  </si>
  <si>
    <t>Agreement</t>
  </si>
  <si>
    <t>Temple administrator</t>
  </si>
  <si>
    <t>Tribe</t>
  </si>
  <si>
    <t>Standard</t>
  </si>
  <si>
    <t>Theology</t>
  </si>
  <si>
    <t>Poem</t>
  </si>
  <si>
    <t>Turum hiCheshkosa of Penom</t>
  </si>
  <si>
    <t>Late histories of Imperium</t>
  </si>
  <si>
    <t>Semi-humans</t>
  </si>
  <si>
    <t>Ancient writings of Legions and First Imperium</t>
  </si>
  <si>
    <t>Song</t>
  </si>
  <si>
    <t>Book of the Settling into the Sea</t>
  </si>
  <si>
    <t>Perfect Compendia of Answers to Questions of Life and Existence Most Vexing to Humble Beings</t>
  </si>
  <si>
    <t>Chumireru vuHaggoshe,</t>
  </si>
  <si>
    <t>Stories of the sinking of the Isle of Ganga</t>
  </si>
  <si>
    <t>Aresmu hiAmiyala</t>
  </si>
  <si>
    <t>Revolt of the Vriddi clan</t>
  </si>
  <si>
    <t>Rebellion of the usurper of the South</t>
  </si>
  <si>
    <t xml:space="preserve">1699 A.S. </t>
  </si>
  <si>
    <t>Rebellion of Vriggetsu Dnash, “the Usurper of
the South</t>
  </si>
  <si>
    <t>vs. Yán Kór, capture of Baron Ald by Tsólyani</t>
  </si>
  <si>
    <t>2338? A.S.</t>
  </si>
  <si>
    <t>19th Heavy Infantry</t>
  </si>
  <si>
    <t>Heavy Infantry</t>
  </si>
  <si>
    <t>Destroyed</t>
  </si>
  <si>
    <t>Destroyed in Yan Kor, former legion of Baron Ald</t>
  </si>
  <si>
    <t>23rd Imperial Archers</t>
  </si>
  <si>
    <t>Archers</t>
  </si>
  <si>
    <t>Khigar</t>
  </si>
  <si>
    <t>Atkolel heights</t>
  </si>
  <si>
    <t>Jakalla</t>
  </si>
  <si>
    <t>Hated by Yan Korians</t>
  </si>
  <si>
    <t>Kettukal hiMraktine</t>
  </si>
  <si>
    <t>1st Imperial Heavy Infantry, the Hereditary Defenders of the Throne</t>
  </si>
  <si>
    <t>NOTE: based on 2358 A.S. situation</t>
  </si>
  <si>
    <t>OAL</t>
  </si>
  <si>
    <t>Heavy Infantry, special</t>
  </si>
  <si>
    <t>Avanthar</t>
  </si>
  <si>
    <t>Qoruma hiRi’inyussa</t>
  </si>
  <si>
    <t xml:space="preserve"> Friendly To</t>
  </si>
  <si>
    <t xml:space="preserve"> Opposed To</t>
  </si>
  <si>
    <t xml:space="preserve"> Notes</t>
  </si>
  <si>
    <t>Based in Mekú and Mrelú with houses in Sokátis, Béy Sǘ and other cities.</t>
  </si>
  <si>
    <t>Jeweled Pommel</t>
  </si>
  <si>
    <t>Centered on Katalál and Usenánu.</t>
  </si>
  <si>
    <t>Former rulers of the Bednálljan dynasty. HQ is in village Niuél.</t>
  </si>
  <si>
    <t>Centered on Jakálla, Thráya, and Jaikalór.</t>
  </si>
  <si>
    <t xml:space="preserve">Ancient lords of the Chákas. The Imperium considers them to be a source of trouble. </t>
  </si>
  <si>
    <t>Found throughout the Imperium.</t>
  </si>
  <si>
    <t>Avánthe, Belkhánu, Hnálla, Thúmis</t>
  </si>
  <si>
    <t>The Isles and southern ports of the Imperium.</t>
  </si>
  <si>
    <t xml:space="preserve">Royal of Vrá. </t>
  </si>
  <si>
    <t>Proud and arrogant even when poor.</t>
  </si>
  <si>
    <t>Aloof and disinterested in politics. Houses in Tumíssa, Khirgár, and Chéne Hó. Mercantile ties to Mu'ugalavyá make it suspect in Imperial eyes.</t>
  </si>
  <si>
    <t>Status</t>
  </si>
  <si>
    <t>Very High</t>
  </si>
  <si>
    <t>Canon</t>
  </si>
  <si>
    <t>Sarake1</t>
  </si>
  <si>
    <t>Nationality</t>
  </si>
  <si>
    <t>True</t>
  </si>
  <si>
    <t xml:space="preserve">Cloak of Azure Gems </t>
  </si>
  <si>
    <t xml:space="preserve">Blade Raised High </t>
  </si>
  <si>
    <t xml:space="preserve">Golden Sunburst </t>
  </si>
  <si>
    <t xml:space="preserve">Golden Bough </t>
  </si>
  <si>
    <t xml:space="preserve">Íto </t>
  </si>
  <si>
    <t xml:space="preserve">Jade Diadem </t>
  </si>
  <si>
    <t xml:space="preserve">Might of Gánga </t>
  </si>
  <si>
    <t xml:space="preserve">Sea Blue </t>
  </si>
  <si>
    <t xml:space="preserve">Sword of Fire </t>
  </si>
  <si>
    <t xml:space="preserve">Vríddi </t>
  </si>
  <si>
    <t>False</t>
  </si>
  <si>
    <t>Spiral Halls of Eternity</t>
  </si>
  <si>
    <t xml:space="preserve">Mokkochaqu </t>
  </si>
  <si>
    <t>Based</t>
  </si>
  <si>
    <t>Chákas</t>
  </si>
  <si>
    <t>Isle of Vrá</t>
  </si>
  <si>
    <t>Fasiltúm</t>
  </si>
  <si>
    <t>Túmissa</t>
  </si>
  <si>
    <t>Niuél</t>
  </si>
  <si>
    <t>Katálal</t>
  </si>
  <si>
    <t>Méku</t>
  </si>
  <si>
    <t>Any</t>
  </si>
  <si>
    <t>Belkhánu, Thúmis</t>
  </si>
  <si>
    <t>See Notes</t>
  </si>
  <si>
    <t>Priests, scholars, apothecaries, physicians, and other professional people</t>
  </si>
  <si>
    <t>In old spelling at heading or Beshmülu in new.</t>
  </si>
  <si>
    <t>Thráya based.</t>
  </si>
  <si>
    <t>Aristocratic.</t>
  </si>
  <si>
    <t>Strong in the Gilráya Forest.</t>
  </si>
  <si>
    <t>Dark Trinity</t>
  </si>
  <si>
    <t>Livyáni Winds of Night</t>
  </si>
  <si>
    <t>Very secretive. City of Sárku rulers. Mainly in the Kraá Hills, but with houses in Béy Sǘ, Púrdimal, and Sokátis. Wealthy farmers, priests, administrators, and soldiers.</t>
  </si>
  <si>
    <t>Hnálla, Thúmis, and Avánthe</t>
  </si>
  <si>
    <t xml:space="preserve">Found throughout the empire. </t>
  </si>
  <si>
    <t>Leans Change</t>
  </si>
  <si>
    <t>Hrü'ǘ &amp; Ksárul</t>
  </si>
  <si>
    <t xml:space="preserve">Administrators, landowners and merchants. Based around Páya Gupá and Chéne Hó. Old friends with the Green Kirtle. </t>
  </si>
  <si>
    <t>Green Kirtle clan</t>
  </si>
  <si>
    <t xml:space="preserve"> Administrators, landowners and merchants. Based around Páya Gupá and Chéne Hó. Old friends with the Green Kirtle. House in Béy Sǘ. </t>
  </si>
  <si>
    <t xml:space="preserve">Ancient and noble. Major house on Vrá. Based around Haumá, Mrelú, and Si'ís. </t>
  </si>
  <si>
    <t>Vrá based.</t>
  </si>
  <si>
    <t>Lords of Mekú are members. Found throughout the empire. In Hekéllu Vimúhla dominates.</t>
  </si>
  <si>
    <t xml:space="preserve">Based in Usenánu with houses throughout the empire. Major houses in Béy Sǘ, Butrús, Penóm, and Thráya. An armorer's clan in Éngsvanyáli times for the Priestkings and their court, but in the 2nd Imperium specializing in exotic goods. Karakán and Chegárra dominating. </t>
  </si>
  <si>
    <t>Descended from Vrayáni nobility. Found throughout the empire.</t>
  </si>
  <si>
    <t>Almost totally restricted to the southern isles.</t>
  </si>
  <si>
    <t>Black Hood &amp; Blue Hood</t>
  </si>
  <si>
    <t>Based in Avanthár but found throughout the empire. Major house in Mrelú.</t>
  </si>
  <si>
    <t>Eastern empire</t>
  </si>
  <si>
    <t>Some Karakán followers. Also mid-level officials. Western and extends into Mu'ugalavyá. Near the top of the middle, just below the bottom of the top.</t>
  </si>
  <si>
    <t>Hŕsh</t>
  </si>
  <si>
    <t>Many Vimúhla and some Karakán followers. Also mid-level officials. Western and extends into Mu'ugalavyá.</t>
  </si>
  <si>
    <t xml:space="preserve">Many Karakán followers. Soldiers, Priests, and mid-level officials. In western Tsolyánu and extends into Mu'ugalavyá. Powerful in Tumíssa and Jakálla. </t>
  </si>
  <si>
    <t>Some Karakán followers. Soldiers, Priests, and mid-level officials. Western Tsolyánu and extends into Mu'ugalavyá.</t>
  </si>
  <si>
    <t>Hrü'ǘ</t>
  </si>
  <si>
    <t>Found only throughout the empire.</t>
  </si>
  <si>
    <t>Based in, and one of the largest in, Úrmish. In most major cities. Priests,  officials, and agriculturalists.</t>
  </si>
  <si>
    <t xml:space="preserve">Includes many nomadic tribes from the Desert of Eyági and the Dry Bay of Ssu'úm. Hrü'ǘ and Vimúhla. </t>
  </si>
  <si>
    <t>Utter Dark</t>
  </si>
  <si>
    <t xml:space="preserve">Primary business is shipping, but also officials &amp; bureaucrats with priests across the alignments. Based in Jakálla. Formed from the White Stone. </t>
  </si>
  <si>
    <t xml:space="preserve">Very strong in the Usenánu with bases in Béy Sǘ and Sokátis but found throughout the empire. </t>
  </si>
  <si>
    <t xml:space="preserve">Mid-level official, priests, soldiers  found in the Midwest and north. </t>
  </si>
  <si>
    <t>Mid-level officials, priests, and soldiers  found in the Midwest and north but with a strong presence in Sokátis. Leans toward Sárku.</t>
  </si>
  <si>
    <t>Gilráya Forest</t>
  </si>
  <si>
    <t>High</t>
  </si>
  <si>
    <t>Medium</t>
  </si>
  <si>
    <t>Karakán &amp; Qón</t>
  </si>
  <si>
    <t>Goddesses</t>
  </si>
  <si>
    <t>Sárku and Dlamélish</t>
  </si>
  <si>
    <t>Hnálla &amp; Thúmis</t>
  </si>
  <si>
    <t>Turning Wheel, Utter Dark</t>
  </si>
  <si>
    <t>Imperial Party, Priestly Party, Military Party, Royalist Party</t>
  </si>
  <si>
    <t>Livyáni Morning Mist</t>
  </si>
  <si>
    <t>Whistling Wind, Temple of Wurú, Cleaving Prow, Turning Wheel, Armory and Marine Outfitting Workshop of Grekka the Yán Koryáni, and the various Salarvyáni clans in the two cities listed below</t>
  </si>
  <si>
    <t>Hall of Stone</t>
  </si>
  <si>
    <t>Turning Wheel, Cleaving Prow</t>
  </si>
  <si>
    <t>Palace of Foreign Lands in Jakálla, White Crystal, the Armory of the Silver Gauntlet, and the Hlél Armory</t>
  </si>
  <si>
    <t xml:space="preserve">Purveyors of antiquities and ancient artifacts. </t>
  </si>
  <si>
    <t xml:space="preserve">Based in Hekéllu, and extends into Kilalámmu. </t>
  </si>
  <si>
    <t xml:space="preserve">Very secretive clan who's inner workings are unknown to outsiders. Rulers of Púrdimal. </t>
  </si>
  <si>
    <t>Middle-class merchants, artisans, and laborers.</t>
  </si>
  <si>
    <t>Very powerful around Hekéllu with houses in Fasiltúm, Sokátis, Zhaigriyal,  and Thráya. Professions - Agriculturalists, craftsmen, and artisans.</t>
  </si>
  <si>
    <t xml:space="preserve">In Thri'íl Hnálla dominates. Along the southern coast (centered on Jakálla) Dark Trinity dominates. </t>
  </si>
  <si>
    <t xml:space="preserve">No religious affiliation. Composed of sea-captains, shippers, sailors, and maritime artisans.  </t>
  </si>
  <si>
    <t xml:space="preserve"> Solid upper or medium, related to the. Based in a number of large cities throughout the central Empire. Numerically small and localized, but is honorable with a number of members who are officers, priests, and administrators in Ksárul enterprises, and some in those of Hrü'ǘ. </t>
  </si>
  <si>
    <t>Potters, winemakers, builders, mid-level priests and administrators. Based in Béy Sǘ but has houses throughout the empire.</t>
  </si>
  <si>
    <t>House in Hekéllu. Found throughout the empire.</t>
  </si>
  <si>
    <t>Found throughout the empire.</t>
  </si>
  <si>
    <t>House in Pála Jakálla.</t>
  </si>
  <si>
    <t xml:space="preserve"> Traces its line to Bednálljan times. Strong around Fasiltúm where they are mainly Vimúhla worshipers. Based in Usenánu with houses throughout the central and eastern empire.</t>
  </si>
  <si>
    <t xml:space="preserve">Maritime clan composed of merchants and naval/maritime crews. Clan houses in most cities with navigable water ways that have connections to the sea as well as in other lands. </t>
  </si>
  <si>
    <t>Rich merchants and money lenders centered along the Mssúma river.</t>
  </si>
  <si>
    <t>House in Sokátis.</t>
  </si>
  <si>
    <t>House in Tórunal.</t>
  </si>
  <si>
    <t xml:space="preserve">Small clan in Katalál which produces the best thésun gauze in the empire. </t>
  </si>
  <si>
    <t xml:space="preserve"> An ancient clan in Púrdimal. Said to be related to the Heheganu.</t>
  </si>
  <si>
    <t xml:space="preserve">Transportation and expediting clan largely in the southeast. Powerful in Setnákh. In Thráya Belkhánu dominates. </t>
  </si>
  <si>
    <t xml:space="preserve">Mainly around the Kraá Hills, but with large houses in Béy Sǘ and Jakálla. </t>
  </si>
  <si>
    <t>Based in Béy Sǘ with houses throughout the empire and in other countries as well.</t>
  </si>
  <si>
    <t>Major clan houses are located in Si'ís, Chene Hó, Khirgár, Komoré, Tsurú, Béy Sǘ, Zhaigriyal, Usenánu, Fasiltúm, and Ferinára. The clan owns and operates quarries producing stone block, building stone, and aggregate. There are many architects, sculptors, engineers, priests and administrators in it. There are a smattering of Hnálla and Avánthe worshipers. [SV]</t>
  </si>
  <si>
    <t xml:space="preserve">House in Hekéllu. </t>
  </si>
  <si>
    <t xml:space="preserve">Found throughout the Empire. Largest house in Katalál. Wealthy in Sokátis. </t>
  </si>
  <si>
    <t>Found throughout the Eastern Empire.</t>
  </si>
  <si>
    <t>Off shoot of the Blue Kirtle. Sends many of their most beautiful daughters to serve either Dlamélish or Hirháyal. Old friends with the Grey Cloak. Based in Béy Sǘ but has houses throughout the Empire.</t>
  </si>
  <si>
    <t xml:space="preserve">Local around Sokátis. </t>
  </si>
  <si>
    <t>Small, local to Pála Jakálla.. They also make curiosity devices that are popular with the nobility. Legend has it they existed during the Latter Times.</t>
  </si>
  <si>
    <t>Best jeweler's clan in the Empire. Based in Béy Sǘ with houses throughout the Empire.</t>
  </si>
  <si>
    <t>Mostly follow Karakán, but some Change also. Found throughout the Southern Isles with large houses in Jakálla, Thráya, Penóm, Béy Sǘ, and in foreign countries as well.</t>
  </si>
  <si>
    <t xml:space="preserve">Houses along the coasts and in certain cities and towns on the rivers. Extends outside the empire. </t>
  </si>
  <si>
    <t>Based in Úrmish with houses in Penóm, Katalál, Jakálla, and every village in the area.</t>
  </si>
  <si>
    <t xml:space="preserve">Strong in the Chákas and in Jakálla. </t>
  </si>
  <si>
    <t xml:space="preserve">Local clan from the village of Qáqel. </t>
  </si>
  <si>
    <t>Found throughout the Empire.</t>
  </si>
  <si>
    <t xml:space="preserve">Producers of utensils. </t>
  </si>
  <si>
    <t xml:space="preserve"> In the Kaijá Tenkaré Prefecture.</t>
  </si>
  <si>
    <t xml:space="preserve">Found in every city in the Empire. </t>
  </si>
  <si>
    <t xml:space="preserve">Large house in Tumíssa, but is the major clan of the Kúrt Hills. </t>
  </si>
  <si>
    <t>Tumissa</t>
  </si>
  <si>
    <t>Pála Jakálla</t>
  </si>
  <si>
    <t>Tléku</t>
  </si>
  <si>
    <t>Kurt Hills</t>
  </si>
  <si>
    <t>Setnákh</t>
  </si>
  <si>
    <t>Tórunal</t>
  </si>
  <si>
    <t>Usenáu</t>
  </si>
  <si>
    <t>Qáqel</t>
  </si>
  <si>
    <t xml:space="preserve">Two parts Northern mountains and along the southern coast. </t>
  </si>
  <si>
    <t>Based in Jakálla. Established by Imperial Decree in 2042 AS for services rendered during the famine of 2040 AS. Acts as factors, brokers, and intermediaries in commercial activities. They take an active part in both secular and ecclesiastical affairs. There are Tsolyáni branches in Thráya, Usenánu, Tléku, and Salarvyáni branches in Héru and Chame'él. Composed of several lineages but all bear the name hiArelienchnaukh. Members of the clan in the Imperial bureaucracy append the suffix -koi to their lineage name while the merchants use no suffix and the clerical members append the suffix -ikh. The clerics also provide a cohort to the Legion of the Many-Legged Serpent, 20th Imperial Medium Infantry(Based in Hekéllu), a legion formed by the Temple of Wurú, Cohort of Hrü'ǘ. Neutral To Palace of the Realm in Jakálla, the Verdant Vine, Háida Pakála, Golden Sunburst, Sea Blue, and the Silver River.</t>
  </si>
  <si>
    <t xml:space="preserve">Based in Fasiltúm. </t>
  </si>
  <si>
    <t>Very rich but allied itself to the Usurper and tried to move up to high. When the Usurper was deposed, fell on hard times and the other clans of Pála Jakálla will have nothing to do with them considering them to have overstepped their place. Even though they are rich, the clan is slowly dying in Pála Jakálla without the patronage of the rest of society. C</t>
  </si>
  <si>
    <t xml:space="preserve">War Gods dominate, but Stability War Gods dominate around their base while Change War Gods dominate in the west. Many maritime/naval crews in their coastal houses. </t>
  </si>
  <si>
    <t>houses throughout the Southern Isles and up the Mssúma river as far as Usenánu. Locally powerful in Hekéllu.</t>
  </si>
  <si>
    <t>Low</t>
  </si>
  <si>
    <t>Belkhánu &amp; Sárku</t>
  </si>
  <si>
    <t>War Gods</t>
  </si>
  <si>
    <t>People of the White Reed, People of the White Pebble</t>
  </si>
  <si>
    <t>People of the White Reed, Green Reed</t>
  </si>
  <si>
    <t>People of the White Pebble, Green Reed</t>
  </si>
  <si>
    <t xml:space="preserve">Minor fisherman's clan in the Chákas. </t>
  </si>
  <si>
    <t>Colors are black and yellow. Found throughout the north and west. They produce the elegant purple glassware of Púrdimal.</t>
  </si>
  <si>
    <t>Based in the northwest but with houses in Mrelú, Mekú, Púrdimal, and City of Sárku. Once the bodyguards of the Íto clan in the Chákas.</t>
  </si>
  <si>
    <t>In Mu'ugalavyá also.</t>
  </si>
  <si>
    <t>Based in Jakálla and Hekéllu and found throughout the eastern Empire.</t>
  </si>
  <si>
    <t>Based in Mrelú but with houses in the agricultural areas of the Empire. Old and respected.</t>
  </si>
  <si>
    <t>Originally barbers, but now also the above professions. Based in Tumíssa but with houses throughout the west and north.</t>
  </si>
  <si>
    <t xml:space="preserve">Found throughout the Empire and also in Mu'ugalavyá. </t>
  </si>
  <si>
    <t>Clan house in Si'ís.</t>
  </si>
  <si>
    <t>A few priests and warriors. Found throughout the center and eastern part of the Empire.</t>
  </si>
  <si>
    <t>Based in Sokátis but along the Mssúma river and in the east.</t>
  </si>
  <si>
    <t xml:space="preserve">Based in Sokátis but along the Mssúma river and in the east. Both caravans and ships. Allied through blood and marriage to the People of White Reed and the Clan of the People of the White Pebble. </t>
  </si>
  <si>
    <t>Based in Usenánu and Sokátis but with houses throughout the center of the Empire. Some administrators.</t>
  </si>
  <si>
    <t xml:space="preserve">Northern clan based in Si'ís and Khirgár. </t>
  </si>
  <si>
    <t xml:space="preserve">Suppliers of smoked sea food from the southern coast. </t>
  </si>
  <si>
    <t>Found throughout the rural part of the Empire.</t>
  </si>
  <si>
    <t>Found everywhere.</t>
  </si>
  <si>
    <t>Allied through blood and marriage to the Green Reed and People of the White Reed.</t>
  </si>
  <si>
    <t>Allied through blood and marriage to the Green Reed and People of the White Pebble.</t>
  </si>
  <si>
    <t>Based in Jakálla but found throughout the Empire.</t>
  </si>
  <si>
    <t>Suspected tomb robbers. C</t>
  </si>
  <si>
    <t xml:space="preserve">Wicker weavers from the southern coasts. </t>
  </si>
  <si>
    <t xml:space="preserve">Found where there is an arena. </t>
  </si>
  <si>
    <t xml:space="preserve">A small service and artisan clan specializing in creating, but mainly  maintaining, replacing, and reusing, lighting of all kinds. </t>
  </si>
  <si>
    <t xml:space="preserve">Many believe they are really tomb robbers. </t>
  </si>
  <si>
    <t xml:space="preserve">Operate in Chaigári and western Kilalámmu. </t>
  </si>
  <si>
    <t>Their house in Béy Sǘ is a landmark in the city's teeming commercial section with tall stone walls, many courtyards, and dark cellars.</t>
  </si>
  <si>
    <t>Very Low</t>
  </si>
  <si>
    <t>Karakán &amp; Vimúhla</t>
  </si>
  <si>
    <t>All But Vimúhla</t>
  </si>
  <si>
    <t>Pijénani</t>
  </si>
  <si>
    <t>Cleaving Prow, Ewer of Out Pouring Gold, Utter Dark, White Khéshchal</t>
  </si>
  <si>
    <t>Strong in the West but found throughout the Empire.</t>
  </si>
  <si>
    <t>Based in Púrdimal but numerous in the Flats of Tsechélnu.</t>
  </si>
  <si>
    <t>Found where there is an arena.</t>
  </si>
  <si>
    <t>More organized crime family than clan. Local to Butrús.</t>
  </si>
  <si>
    <t>Many are rich but they have no social status. Found in every major city.</t>
  </si>
  <si>
    <t xml:space="preserve">They have a near monopoly on executions. </t>
  </si>
  <si>
    <t xml:space="preserve">Off shoot of the Bronze Sheath. Local to Hekéllu. </t>
  </si>
  <si>
    <t xml:space="preserve">Portering clan based in the northwest. They are known amongst the merchants of the west as a clan who will leave the safety of the Sákbe road and settled areas if the price is right. They are descended from a mountain clan from the Atkolél Heights. There is a branch of the clan in western Yán Kór. </t>
  </si>
  <si>
    <t>Thought to be thieves, purveyors of poisons, aphrodisiacs, etc. Found all over the Empire.</t>
  </si>
  <si>
    <t>Found throughout the western Empire.</t>
  </si>
  <si>
    <t>Found all over the Empire.</t>
  </si>
  <si>
    <t>Followers of Hnálla, Thúmis, and Avánthe. Based in Úrmish but found throughout the Empire.</t>
  </si>
  <si>
    <t xml:space="preserve">Many are rich but have no social status. Found throughout the Empire. </t>
  </si>
  <si>
    <t>Based in Jakálla but in all cities and most towns.</t>
  </si>
  <si>
    <t>Unofficially this is one of the tomb robbers clans. Based in Púrdimal but found throughout the northwest.</t>
  </si>
  <si>
    <t xml:space="preserve">Cleaners of the Sákbe roads.  </t>
  </si>
  <si>
    <t>Found throughout the middle of the Empire.</t>
  </si>
  <si>
    <t>Claim to have been a warrior clan. Found throughout the Empire.</t>
  </si>
  <si>
    <t>Based in Katalál but found in every major city.</t>
  </si>
  <si>
    <t>Many are rich but have no social status. Found throughout the empire.</t>
  </si>
  <si>
    <t>Some Hrü'ǘ worshipers. Based in Penóm, but with houses in Jakálla, Úrmish, Usenánu, Katalál, and Tumíssa.</t>
  </si>
  <si>
    <t>Mostly N'lǘss who settled in the Empire long ago. Based around Khirgár but found throughout the Empire.</t>
  </si>
  <si>
    <t xml:space="preserve">Found in all major cities and caravan towns. Guides for visitors and foreigners to cities and for merchant caravans. </t>
  </si>
  <si>
    <t>Those who bathe corpses are likely to be Belkhánu worshipers, but otherwise no dominate religious affiliation. Found throughout the Empire</t>
  </si>
  <si>
    <t>Found throughout the east and southeastern Empire as well as in Salarvyá.</t>
  </si>
  <si>
    <t>Very prominent around Hekéllu. Found throughout the eastern Empire. Leans toward Hnálla.</t>
  </si>
  <si>
    <t>White Khéshchal are their agents in Chaigari and Kilalammu.</t>
  </si>
  <si>
    <t>Association of Reliever's from Life</t>
  </si>
  <si>
    <t>Black “Y” Society</t>
  </si>
  <si>
    <t>Blue Girdle</t>
  </si>
  <si>
    <t>Dark Moon</t>
  </si>
  <si>
    <t>Barren Peak</t>
  </si>
  <si>
    <t>Golden Lintle</t>
  </si>
  <si>
    <t xml:space="preserve">Deep Flowing Water </t>
  </si>
  <si>
    <t>Plum of White</t>
  </si>
  <si>
    <t>Scarlet Mantel</t>
  </si>
  <si>
    <t>Scarlet Planet of Knifes</t>
  </si>
  <si>
    <t>Beshmylu</t>
  </si>
  <si>
    <t xml:space="preserve">Bolt of Flame </t>
  </si>
  <si>
    <t>Citadel of Glory</t>
  </si>
  <si>
    <t>Crooked Bough</t>
  </si>
  <si>
    <t xml:space="preserve">Dark Beneath the World </t>
  </si>
  <si>
    <t xml:space="preserve">Dark Stone Tomb </t>
  </si>
  <si>
    <t xml:space="preserve">High Singing Bird </t>
  </si>
  <si>
    <t xml:space="preserve">Jeweled Pommel </t>
  </si>
  <si>
    <t>Noble Vrayáni</t>
  </si>
  <si>
    <t xml:space="preserve">Red Crystal </t>
  </si>
  <si>
    <t>Red Moon at Dawn</t>
  </si>
  <si>
    <t xml:space="preserve">Sweet Singing Glory </t>
  </si>
  <si>
    <t xml:space="preserve">Triangular Monolith </t>
  </si>
  <si>
    <t>Triple Peak</t>
  </si>
  <si>
    <t>Triple Peaks</t>
  </si>
  <si>
    <t xml:space="preserve">White Lintel of Purity </t>
  </si>
  <si>
    <t xml:space="preserve">Advancing Shadow </t>
  </si>
  <si>
    <t xml:space="preserve">Azure Eye </t>
  </si>
  <si>
    <t>Black Cross</t>
  </si>
  <si>
    <t xml:space="preserve">Black Lotus </t>
  </si>
  <si>
    <t xml:space="preserve">Black Moon </t>
  </si>
  <si>
    <t>Black Sepulchre</t>
  </si>
  <si>
    <t xml:space="preserve">Black Shadow </t>
  </si>
  <si>
    <t>Black Water</t>
  </si>
  <si>
    <t xml:space="preserve">Blazing Sword </t>
  </si>
  <si>
    <t>Blue Circle</t>
  </si>
  <si>
    <t>Blue Hood</t>
  </si>
  <si>
    <t>Blue Shadows</t>
  </si>
  <si>
    <t xml:space="preserve">Blue Sun </t>
  </si>
  <si>
    <t xml:space="preserve">Cleaving Prow </t>
  </si>
  <si>
    <t>Copper Triangle</t>
  </si>
  <si>
    <t>Crimson Ivory</t>
  </si>
  <si>
    <t>Crystal Pebble</t>
  </si>
  <si>
    <t xml:space="preserve">Dark Stone </t>
  </si>
  <si>
    <t>Devisors of Soft-Clinging Beauty</t>
  </si>
  <si>
    <t xml:space="preserve">Ebon Blade </t>
  </si>
  <si>
    <t xml:space="preserve">Ebon Spire </t>
  </si>
  <si>
    <t>Emerald Diadem</t>
  </si>
  <si>
    <t xml:space="preserve">Endless Circle </t>
  </si>
  <si>
    <t xml:space="preserve">Emerald Kirtle </t>
  </si>
  <si>
    <t xml:space="preserve">Enduring Splendor </t>
  </si>
  <si>
    <t>Ensorcelled Goblet</t>
  </si>
  <si>
    <t xml:space="preserve">Flaming Spear </t>
  </si>
  <si>
    <t xml:space="preserve">Fist of Iron </t>
  </si>
  <si>
    <t xml:space="preserve">Frame of Sunset </t>
  </si>
  <si>
    <t xml:space="preserve">Fourth Seal </t>
  </si>
  <si>
    <t>Golden Eye</t>
  </si>
  <si>
    <t>Golden Globe</t>
  </si>
  <si>
    <t>Golden Staff</t>
  </si>
  <si>
    <t>Granite Arch</t>
  </si>
  <si>
    <t>Green Eye at Peaks</t>
  </si>
  <si>
    <t xml:space="preserve">Green Forest </t>
  </si>
  <si>
    <t>Green Lintle</t>
  </si>
  <si>
    <t>Grey Short Spear</t>
  </si>
  <si>
    <t>Hand of Darkness</t>
  </si>
  <si>
    <t xml:space="preserve">Hall of Stone </t>
  </si>
  <si>
    <t xml:space="preserve">High Hill </t>
  </si>
  <si>
    <t xml:space="preserve">High Sun </t>
  </si>
  <si>
    <t>House of Worms</t>
  </si>
  <si>
    <t xml:space="preserve">Iron Plume </t>
  </si>
  <si>
    <t xml:space="preserve">Ivory Staff </t>
  </si>
  <si>
    <t xml:space="preserve">Life From Death </t>
  </si>
  <si>
    <t xml:space="preserve">Malachite Pyramid </t>
  </si>
  <si>
    <t>Mighty Wings of Glory</t>
  </si>
  <si>
    <t>Moss Tower</t>
  </si>
  <si>
    <t xml:space="preserve">Morning Haze </t>
  </si>
  <si>
    <t>Mourning Robe</t>
  </si>
  <si>
    <t xml:space="preserve">Pillar of Alabaster </t>
  </si>
  <si>
    <t>Purple Amethyst</t>
  </si>
  <si>
    <t>Purple Cloak</t>
  </si>
  <si>
    <t>Purple Globe</t>
  </si>
  <si>
    <t xml:space="preserve">Radiant Dark </t>
  </si>
  <si>
    <t xml:space="preserve">Red Dawn </t>
  </si>
  <si>
    <t xml:space="preserve">Red Flower at Dawn </t>
  </si>
  <si>
    <t>Red Hand</t>
  </si>
  <si>
    <t>Red Sail</t>
  </si>
  <si>
    <t>Rising Arrow</t>
  </si>
  <si>
    <t>Rising Eye of Glory</t>
  </si>
  <si>
    <t xml:space="preserve">Rising Moon </t>
  </si>
  <si>
    <t xml:space="preserve">Rising Moon of Blood </t>
  </si>
  <si>
    <t>Rising Sun Disk</t>
  </si>
  <si>
    <t>Roiling Da</t>
  </si>
  <si>
    <t>Sable Bough</t>
  </si>
  <si>
    <t xml:space="preserve">Sapphire Kirtle </t>
  </si>
  <si>
    <t>Scarlet Cloak</t>
  </si>
  <si>
    <t>Scarlet Pebble</t>
  </si>
  <si>
    <t xml:space="preserve">Scarlet Sail </t>
  </si>
  <si>
    <t>Scarlet Star</t>
  </si>
  <si>
    <t>Second Moon</t>
  </si>
  <si>
    <t xml:space="preserve">Shadowed Moon </t>
  </si>
  <si>
    <t xml:space="preserve">Silver Links </t>
  </si>
  <si>
    <t>Silver River</t>
  </si>
  <si>
    <t xml:space="preserve">Silver Spiral </t>
  </si>
  <si>
    <t>Silver Wand</t>
  </si>
  <si>
    <t>Singing Glory</t>
  </si>
  <si>
    <t xml:space="preserve">Spiral Halls of Eternity </t>
  </si>
  <si>
    <t>Sword of Glory</t>
  </si>
  <si>
    <t>Topaz Girdle</t>
  </si>
  <si>
    <t>Triangle of Ocher</t>
  </si>
  <si>
    <t xml:space="preserve">Tsardáli </t>
  </si>
  <si>
    <t>Upward Flame</t>
  </si>
  <si>
    <t>Whistling Wind</t>
  </si>
  <si>
    <t xml:space="preserve">White Bird </t>
  </si>
  <si>
    <t>White Hand</t>
  </si>
  <si>
    <t>Yellow Robe</t>
  </si>
  <si>
    <t xml:space="preserve">Amber Cask </t>
  </si>
  <si>
    <t xml:space="preserve">Barbed Hook </t>
  </si>
  <si>
    <t xml:space="preserve">Blazing Breeze </t>
  </si>
  <si>
    <t xml:space="preserve">Blue Palm </t>
  </si>
  <si>
    <t xml:space="preserve">Bronze Mallet </t>
  </si>
  <si>
    <t>Delightful Repast</t>
  </si>
  <si>
    <t>Graven Image</t>
  </si>
  <si>
    <t xml:space="preserve">Jade Bird </t>
  </si>
  <si>
    <t xml:space="preserve">Onyx Anchor </t>
  </si>
  <si>
    <t>People of the High Pillar</t>
  </si>
  <si>
    <t>People of the White Pebble</t>
  </si>
  <si>
    <t>People of the White Reed</t>
  </si>
  <si>
    <t>Purple Tower</t>
  </si>
  <si>
    <t xml:space="preserve">Red Axe </t>
  </si>
  <si>
    <t xml:space="preserve">Scarlet Sash </t>
  </si>
  <si>
    <t>Scarlet Stone</t>
  </si>
  <si>
    <t>Society of Hands which are not Seen</t>
  </si>
  <si>
    <t>Translucent Quartz</t>
  </si>
  <si>
    <t xml:space="preserve">Vermilion Lightning </t>
  </si>
  <si>
    <t xml:space="preserve">Verdant Vine </t>
  </si>
  <si>
    <t xml:space="preserve">Wandering Shadows </t>
  </si>
  <si>
    <t xml:space="preserve">White Face </t>
  </si>
  <si>
    <t xml:space="preserve">White Khéshchal </t>
  </si>
  <si>
    <t xml:space="preserve">Wicker Basket </t>
  </si>
  <si>
    <t>Black Mat</t>
  </si>
  <si>
    <t xml:space="preserve">Bronze Sheath </t>
  </si>
  <si>
    <t xml:space="preserve">Brotherhood of Ink Stained Knuckles in Hiding </t>
  </si>
  <si>
    <t xml:space="preserve">Copper Sheath </t>
  </si>
  <si>
    <t xml:space="preserve">Deep Basket </t>
  </si>
  <si>
    <t xml:space="preserve">Green Tattoo </t>
  </si>
  <si>
    <t xml:space="preserve">Polished Stone </t>
  </si>
  <si>
    <t>Shell Fish Gatherers</t>
  </si>
  <si>
    <t xml:space="preserve">Silver Anklet </t>
  </si>
  <si>
    <t xml:space="preserve">Sweet Breeze </t>
  </si>
  <si>
    <t xml:space="preserve">Surefooted Path </t>
  </si>
  <si>
    <t>Ewer of Outpouring Gold</t>
  </si>
  <si>
    <t>Golden Triangle</t>
  </si>
  <si>
    <t>All data from "Tékumel Lineages, Notes, Clans, and People" by  Alva Hardison</t>
  </si>
  <si>
    <t>Tlákotani</t>
  </si>
  <si>
    <t>Imperial</t>
  </si>
  <si>
    <t>Clan of the Royal Family</t>
  </si>
  <si>
    <t>Avánthar</t>
  </si>
  <si>
    <t>Tsolyani clans</t>
  </si>
  <si>
    <t>Urkaném</t>
  </si>
  <si>
    <t>Áinh Áing</t>
  </si>
  <si>
    <t>YG-TM</t>
  </si>
  <si>
    <t>Chóhlu'arth</t>
  </si>
  <si>
    <t>PoS</t>
  </si>
  <si>
    <t>Kun Teo</t>
  </si>
  <si>
    <t>Kamiddáma</t>
  </si>
  <si>
    <t>Hrè-Niríu</t>
  </si>
  <si>
    <t>He'ésa</t>
  </si>
  <si>
    <t>Ghostly Sprites of Hekkutántha</t>
  </si>
  <si>
    <t>Dwellers in the Dark</t>
  </si>
  <si>
    <t>Dwarf Demons of Nriggadáshte</t>
  </si>
  <si>
    <t xml:space="preserve">Drrakhé </t>
  </si>
  <si>
    <t>Dolél</t>
  </si>
  <si>
    <t>Miyusál</t>
  </si>
  <si>
    <t>Legion of the Mantle of Vipers</t>
  </si>
  <si>
    <t>Legion of the Despairing Dead</t>
  </si>
  <si>
    <t>Blind Ones of Hreshkaggétl</t>
  </si>
  <si>
    <t>Potóro the monster</t>
  </si>
  <si>
    <t xml:space="preserve">Famed for their technological skills. </t>
  </si>
  <si>
    <t>Silver Suits</t>
  </si>
  <si>
    <t>Shrouded Ones of Tu'enkáimo</t>
  </si>
  <si>
    <t>Tsuli'úr</t>
  </si>
  <si>
    <t>Servants, Demon Races and Creatures of extraplanar nature</t>
  </si>
  <si>
    <t>Demons and Individual Beings of Extraplanar Nature</t>
  </si>
  <si>
    <t>Lady Dla'akáb</t>
  </si>
  <si>
    <t>Lady Lelmiyáni</t>
  </si>
  <si>
    <t>Lady Quyóve</t>
  </si>
  <si>
    <t>Lord Erbulé</t>
  </si>
  <si>
    <t>Lord Ge'én</t>
  </si>
  <si>
    <t>Lord Gereshmá'a</t>
  </si>
  <si>
    <t>Lord Hés</t>
  </si>
  <si>
    <t>Lord Héssa</t>
  </si>
  <si>
    <t>Lord Jnekshá'a</t>
  </si>
  <si>
    <t>Lord Ku'éth</t>
  </si>
  <si>
    <t>Lord Mrúgga</t>
  </si>
  <si>
    <t>Lord Mukhruth</t>
  </si>
  <si>
    <t xml:space="preserve"> Lord of the 26th Circle who lives in the Mournful Keep. Allied with Ksárul.</t>
  </si>
  <si>
    <t>Lord Neré</t>
  </si>
  <si>
    <t>Lord Origób</t>
  </si>
  <si>
    <t>Lord Qu'ú</t>
  </si>
  <si>
    <t>Lord Rü'ütlánesh</t>
  </si>
  <si>
    <t>Lord Srükárum</t>
  </si>
  <si>
    <t>Lord Zanátl</t>
  </si>
  <si>
    <t>Ma'achnáà</t>
  </si>
  <si>
    <t>Nzékkumai</t>
  </si>
  <si>
    <t>Ón-Áing</t>
  </si>
  <si>
    <t>Ragáth</t>
  </si>
  <si>
    <t>Striped One</t>
  </si>
  <si>
    <t>Suribáya</t>
  </si>
  <si>
    <t>Sweet-Faced Demi-God Kamiddáma</t>
  </si>
  <si>
    <t xml:space="preserve"> in the Celestial Paradise of Nimórgga. </t>
  </si>
  <si>
    <t>Tàkôn Dé</t>
  </si>
  <si>
    <t>Tsu'u</t>
  </si>
  <si>
    <t>“the Viper of the Bitter Plane.”</t>
  </si>
  <si>
    <t>TLCN</t>
  </si>
  <si>
    <t>Lord Vimúhla's servitors who resemble sheets of flame.</t>
  </si>
  <si>
    <t>Sweet faced demi-goddess in the celestial paradise of Nimórgga.</t>
  </si>
  <si>
    <t>A demon race that served the mighty dragons</t>
  </si>
  <si>
    <t xml:space="preserve">Servants of the Goddess of the Pale Bone. </t>
  </si>
  <si>
    <t>Lord of 44th circle.  Foe of All Being</t>
  </si>
  <si>
    <t>Masters no circle, related to aspect of Lord Hrü'ü (Aluesh). “The Sweet Singer of Doom”. Manifests herself as little girl playing a flute</t>
  </si>
  <si>
    <t>Master of 47th circle.  “He Who Laughs Forever”.</t>
  </si>
  <si>
    <t>Master of 19th circle.  “The Little One” Plays pranks on and torments the evocator.</t>
  </si>
  <si>
    <t>Lord of All Creatures of the Demon Planes.  One of Sárku's great demons. The mightiest of the Demon Lords. Almost a deity himself.</t>
  </si>
  <si>
    <t>Ruler of 24th circle.  “He with Scales of Fire”. The fiercest of Lord Vimúhla's myrmidons. He resembles a Sró with hide that is patterned with elegant scarlet and black geometric designs.</t>
  </si>
  <si>
    <t>The Hairy-Legged Mouth.  One of Dlamélish's demons. “The One of Mouths”. Lives in the land of   Qélem in the Citadel of Sighs, the land Below the World.</t>
  </si>
  <si>
    <t>Lord Ssüssü</t>
  </si>
  <si>
    <t>Lord Narkonáà</t>
  </si>
  <si>
    <t>Lord Mikoyél</t>
  </si>
  <si>
    <t>Lord Kurritlakál</t>
  </si>
  <si>
    <t>Lord Kirikyágga</t>
  </si>
  <si>
    <t>Lord Ktélu</t>
  </si>
  <si>
    <t>Lord Gurushá</t>
  </si>
  <si>
    <t>Lord Giritlén</t>
  </si>
  <si>
    <t>Lord Ashónu</t>
  </si>
  <si>
    <t>Lord Chargál</t>
  </si>
  <si>
    <t>Lord Chéssa</t>
  </si>
  <si>
    <t>Lord Chegéth</t>
  </si>
  <si>
    <t>Lord Durún</t>
  </si>
  <si>
    <t>Lord Hrgásh</t>
  </si>
  <si>
    <t>Lord Húrsha</t>
  </si>
  <si>
    <t>Lord Mennuké</t>
  </si>
  <si>
    <t>Lord Mi'royél</t>
  </si>
  <si>
    <t>Lord Mishomúù</t>
  </si>
  <si>
    <t>Lord Missúm</t>
  </si>
  <si>
    <t>Lord Ó</t>
  </si>
  <si>
    <t>Lord Nyerebó</t>
  </si>
  <si>
    <t>Lady Pa'íya</t>
  </si>
  <si>
    <t>Lord Tomúa</t>
  </si>
  <si>
    <t>Lord Tlár</t>
  </si>
  <si>
    <t>Lady Uléla</t>
  </si>
  <si>
    <t>Lord Ùni</t>
  </si>
  <si>
    <t>IC</t>
  </si>
  <si>
    <t xml:space="preserve"> “Who Come Willingly to the Isle of Eyes.”</t>
  </si>
  <si>
    <t xml:space="preserve"> “the Beauteous.” A demoness or demi-goddess whose face resembles that of a cat.</t>
  </si>
  <si>
    <t>Lord Tk'el</t>
  </si>
  <si>
    <t>Lord Saolnárra</t>
  </si>
  <si>
    <t>Lady Ngüngéthib</t>
  </si>
  <si>
    <t>Who wander mountains</t>
  </si>
  <si>
    <t>BotEB</t>
  </si>
  <si>
    <t>BotEB, EPT</t>
  </si>
  <si>
    <t>Key</t>
  </si>
  <si>
    <t>BG</t>
  </si>
  <si>
    <t>BRA</t>
  </si>
  <si>
    <t>DoK</t>
  </si>
  <si>
    <t>Fs</t>
  </si>
  <si>
    <t>FtLGS</t>
  </si>
  <si>
    <t>IMJ</t>
  </si>
  <si>
    <t>MARB</t>
  </si>
  <si>
    <t>MitV1</t>
  </si>
  <si>
    <t>MitV2</t>
  </si>
  <si>
    <t>MoG</t>
  </si>
  <si>
    <t>T.C</t>
  </si>
  <si>
    <t>TEPT</t>
  </si>
  <si>
    <t>TJ</t>
  </si>
  <si>
    <t>TREoPE</t>
  </si>
  <si>
    <t>TL</t>
  </si>
  <si>
    <t>YG-F</t>
  </si>
  <si>
    <t>YG-TUM</t>
  </si>
  <si>
    <t>DotE-G</t>
  </si>
  <si>
    <t>Tékumel Journal</t>
  </si>
  <si>
    <t>Tékumel: Empire of the Petal Throne</t>
  </si>
  <si>
    <t>Tekumel.com</t>
  </si>
  <si>
    <t>Yahoo Groups – Tékumel Moderated</t>
  </si>
  <si>
    <t>Yahoo Groups – Tékumel Unmoderated.</t>
  </si>
  <si>
    <t xml:space="preserve">The Best of the Journals Volume I </t>
  </si>
  <si>
    <t xml:space="preserve">The Best of the Journals Volume II </t>
  </si>
  <si>
    <t>WoW</t>
  </si>
  <si>
    <t>EotPT</t>
  </si>
  <si>
    <t>LotPT</t>
  </si>
  <si>
    <t>AoTV2</t>
  </si>
  <si>
    <t>NMoJ</t>
  </si>
  <si>
    <t>S&amp;GV2</t>
  </si>
  <si>
    <t>DM</t>
  </si>
  <si>
    <t>JI</t>
  </si>
  <si>
    <t>TCoN</t>
  </si>
  <si>
    <t>Imperial Courier Vol. 1-2, no 1-6</t>
  </si>
  <si>
    <t>BotJV1</t>
  </si>
  <si>
    <t>BotJV2</t>
  </si>
  <si>
    <t>BotJV3</t>
  </si>
  <si>
    <t>AoTS</t>
  </si>
  <si>
    <t>DWM</t>
  </si>
  <si>
    <t>Different Worlds Magazine</t>
  </si>
  <si>
    <t>TB</t>
  </si>
  <si>
    <t>MoTPG</t>
  </si>
  <si>
    <t>PM</t>
  </si>
  <si>
    <t>SRM</t>
  </si>
  <si>
    <t>Strategic Review Magazine</t>
  </si>
  <si>
    <t>WDM</t>
  </si>
  <si>
    <t>BtPoT</t>
  </si>
  <si>
    <t>KHA</t>
  </si>
  <si>
    <t>Kurt Hills Atlas</t>
  </si>
  <si>
    <t>Tir</t>
  </si>
  <si>
    <t>Mis</t>
  </si>
  <si>
    <t>Qad</t>
  </si>
  <si>
    <t>Eye of All Seeing Wonder Issue 1-6</t>
  </si>
  <si>
    <t>Mit</t>
  </si>
  <si>
    <t>EGE:EhG</t>
  </si>
  <si>
    <t>CPoT</t>
  </si>
  <si>
    <t>Mitlányal, Volume 1, The Gods of Stability</t>
  </si>
  <si>
    <t>Mitlányal, Volume 2, The Gods of Change</t>
  </si>
  <si>
    <t>Dragon Magazine</t>
  </si>
  <si>
    <t>For the Love of the Golden Sapphire</t>
  </si>
  <si>
    <t>GoL</t>
  </si>
  <si>
    <t>TN</t>
  </si>
  <si>
    <t>Tsolyáni Numerology</t>
  </si>
  <si>
    <t>In accordance with the policies of The Tékumel</t>
  </si>
  <si>
    <t>Foundation, this work is a fan publication, an</t>
  </si>
  <si>
    <t>unofficial work not approved for Tékumel.</t>
  </si>
  <si>
    <t>Tékumel, the Empire of the Petal Throne, and all</t>
  </si>
  <si>
    <t>related products and materials are protected by</t>
  </si>
  <si>
    <t>national and international intellectual property law.</t>
  </si>
  <si>
    <t>For additional information, please visit</t>
  </si>
  <si>
    <t>www.tekumelfoundation.org.</t>
  </si>
  <si>
    <t>S&amp;GV1, DotE-G</t>
  </si>
  <si>
    <t>TCLN</t>
  </si>
  <si>
    <t>Spelling and diacritics are subject to significant variation, errors plentiful.</t>
  </si>
  <si>
    <t>The Best of the Journals Volume III</t>
  </si>
  <si>
    <t>Mitlányal (first printing, one volume)</t>
  </si>
  <si>
    <t>Hreqa</t>
  </si>
  <si>
    <t>Root</t>
  </si>
  <si>
    <t>Plant</t>
  </si>
  <si>
    <t>Airá</t>
  </si>
  <si>
    <t>Dáichu</t>
  </si>
  <si>
    <t>Dlél</t>
  </si>
  <si>
    <t>Dná</t>
  </si>
  <si>
    <t>Fssá</t>
  </si>
  <si>
    <t>Tree</t>
  </si>
  <si>
    <t>Gsé</t>
  </si>
  <si>
    <t>Hmíss</t>
  </si>
  <si>
    <t>Ká</t>
  </si>
  <si>
    <t>Khí</t>
  </si>
  <si>
    <t>Kuátl</t>
  </si>
  <si>
    <t>Lisútl</t>
  </si>
  <si>
    <t>Másh</t>
  </si>
  <si>
    <t>Ngéda</t>
  </si>
  <si>
    <t>Nal</t>
  </si>
  <si>
    <t>Rúqqa</t>
  </si>
  <si>
    <t>Séresh</t>
  </si>
  <si>
    <t>Tsúral</t>
  </si>
  <si>
    <t>Urtsé</t>
  </si>
  <si>
    <t>Vráoz</t>
  </si>
  <si>
    <t>Chigjé</t>
  </si>
  <si>
    <t>Chló</t>
  </si>
  <si>
    <t>Vgáish</t>
  </si>
  <si>
    <t>Nmúr</t>
  </si>
  <si>
    <t>Fruit</t>
  </si>
  <si>
    <t>Flower</t>
  </si>
  <si>
    <t>Month</t>
  </si>
  <si>
    <t>Date</t>
  </si>
  <si>
    <t>Months</t>
  </si>
  <si>
    <t>no</t>
  </si>
  <si>
    <t>ritual and feasting</t>
  </si>
  <si>
    <t>rituals and sacrifices for the prosperity of the coming year</t>
  </si>
  <si>
    <t>New Year's Day (approximately March 2nd in old Terran reckoning) ; feasting, gift-giving, and political pageantry</t>
  </si>
  <si>
    <t>ritual and sacrifices</t>
  </si>
  <si>
    <t>rituals</t>
  </si>
  <si>
    <t>library of the Temple of Avánthe in Jakálla</t>
  </si>
  <si>
    <t>Rare</t>
  </si>
  <si>
    <t>original is kept in the Temple of Karakán in Béy Sǘ</t>
  </si>
  <si>
    <t>Priest There Was</t>
  </si>
  <si>
    <t>Prisoner of the Hated and Despised Foes of Man</t>
  </si>
  <si>
    <t>private collection of the Governor of Béy Sǘ</t>
  </si>
  <si>
    <t>Legends of the Time of No Kings. Story about Wizard Qiyor and mechanical men</t>
  </si>
  <si>
    <t>Lo'orúankh</t>
  </si>
  <si>
    <t>N'lǘssa</t>
  </si>
  <si>
    <t>Rantiké</t>
  </si>
  <si>
    <t>Saá Allaqiyáni</t>
  </si>
  <si>
    <t>Tsoléi'i</t>
  </si>
  <si>
    <t>Jánnu, Kilalámmu, and the Chaigári Protectorate</t>
  </si>
  <si>
    <t>small northeastern states from Chayákku over through western Mudállu</t>
  </si>
  <si>
    <t>several scripts are employed, all derived from Salarvyáni.</t>
  </si>
  <si>
    <t>eastern Mudállu, Nuru'ún, and Hrgá Lorúnj</t>
  </si>
  <si>
    <t xml:space="preserve">the intricate tribal dialects of N'lǘss, written in the Mu'ugalavyáni script but not very successfully since their phonology differs greatly from that of Mu'ugalavyáni. The script of the Dragon Warriors is not employed in N'lǘss today. </t>
  </si>
  <si>
    <t>the tongue of Yán Kór; there are 2 major dialects (eastern and western); it has its own script, derived through Éngsvanyáli from Llyáni; cf. Lo'orúnankh above.</t>
  </si>
  <si>
    <t>the language of the Imperium of Tsolyánu; several script variants: classical cursive</t>
  </si>
  <si>
    <t>includes several closely related languages (or widely differing dialects) of the Tsoléi archipelago; there are 5 localized scripts, all derived from Livyáni.</t>
  </si>
  <si>
    <t>tribal dialects of N'lǘss</t>
  </si>
  <si>
    <t>the tongue of Mu'ugalavyá; its script is descended from Éngsvanyáli but has undergone some significant changes. The dialects spoken around the N'lǘss frontier have sounds that are considered barbaric or archaic. There are many martial epics and hymns to Lord Hŕsh, and it sounds sharp, hard, and flat when spoken.</t>
  </si>
  <si>
    <t>several mutually intelligible dialects; written either in the Tsolyáni or the Yán Koryáni scripts/</t>
  </si>
  <si>
    <t xml:space="preserve">the dialects of the Lorún peoples of northern Yán Kór; it is considered simply “bad speech” by the Yán Koryáni; the squarish, blocky Yán Koryáni script is used. </t>
  </si>
  <si>
    <t>spoken in eastern Mudállu, Nuru'ún, and Hrgá Lorúnje; possesses its own complex syllabary.</t>
  </si>
  <si>
    <t>spoken in Pecháno and originally a dialect of Salarvyáni; employs a variant of the Salarvyáni script. It is a very difficult language to write and learn.</t>
  </si>
  <si>
    <t>spoken in many disparate dialects by the nomads of Rannálu; none of these are written.</t>
  </si>
  <si>
    <t>the tongue of the mountainous land of Saá Allaqí; written in a variant of the Yán Koryáni script.</t>
  </si>
  <si>
    <t xml:space="preserve">spoken in several major dialects in Salarvyá; written in an Éngsvanyáli-derived script with Bednálljan influences. It is a difficult language to both learn and write. It is said by the Tsolyáni that this language sounds like a mouthful of mush, punctuated with splinters of broken glass! </t>
  </si>
  <si>
    <t>the language of Livyánu; its elaborate curlicue script is close to that employed for Éngsvanyáli.</t>
  </si>
  <si>
    <t xml:space="preserve">spoken in Mihállu; unrelated to the tongue of the non-human Mihálli; written in a variant of the Éngsvanyáli script. </t>
  </si>
  <si>
    <t>Ái Chè</t>
  </si>
  <si>
    <t>Ancient N'lǘssa</t>
  </si>
  <si>
    <t>Bednálljan Salarvyáni</t>
  </si>
  <si>
    <t>Dúru'ob</t>
  </si>
  <si>
    <t>Éngsvanyáli</t>
  </si>
  <si>
    <t xml:space="preserve"> an artificial secret language devised by the priests of The One Other; written in what amounts to a carefully constructed cipher and very difficult to learn; several manuscripts and histories of the sect of The One Other are extant, mostly preserved in the Temple of Shiringgáyi in Jgrésh; this language has been officially banned throughout the Five Empires, but not forbidden. Both Thúmis and Ksárul, and their Cohorts, teach at least the rudiments of this language in the larger temple academies (Jakálla, Béy Sǘ, Thráya, Hmákuyál etc.). A few of the more senior temple scholars in most cities know it, and those who claim that they do are often charlatans or dabblers. The temples do not encourage these studies, but they feel that it is important the “someone” knows them, and students that are so minded are allowed to proceed – but always under the watchful eye of older scholars who can discourage those who might find “too” much fascination in the arcane doctrines of the Pariah Gods. There is no particular danger in learning the language, but what is written in the language can take hold and twist the student's mind!</t>
  </si>
  <si>
    <t>Tongue of the Priests of Ksárul</t>
  </si>
  <si>
    <t>Zna'ye</t>
  </si>
  <si>
    <t>found on monoliths, cave walls, and inscriptions at the Temple of the Eye of the World in the northeast; most examples are from Mudállu and Nuru'ún; there are historical and magical texts in this language, which appears to be the ancestor of the Aòm group;. It is thought that some speakers of Ái Chè were worshipers of the One Other. A grammar and a lexicon of this tongue were prepared by Éngsvanyáli scholars, but much work remains to be done.</t>
  </si>
  <si>
    <t>not used</t>
  </si>
  <si>
    <t xml:space="preserve">tongue of the Dragon Warriors and hence important to the worship of Vimúhla; written in a Llyáni-derived script – because of which earlier scholars thought these 2 languages to be more closely related. </t>
  </si>
  <si>
    <t xml:space="preserve">ancient Livyáni, closely related to Éngsvanyáli but written in a deliberately obscure hieroglyphic script; used in rituals and said to be still spoken by the priests of the forbidden city of Dlásh. </t>
  </si>
  <si>
    <t>another Éngsvanyáli daughter-language and the precursor of modern Tsolyáni; written in the monumental syllabic script sometimes also employed for the oldest forms of modern Tsolyáni; thousands of texts and inscriptions are found, and it is even still “spoken” by a few pedants.</t>
  </si>
  <si>
    <t>this language was originally spoken by a semi-tribal society in the Kúrt Hills in Tsolyánu during the Time of No Kings, and it has been resurrected and made to serve as an argot for the temples of Stability; its peculiar script is written vertically and is called “Ladder-Writing” by outsiders; Thu'úsa has been employed for innumerable religious and magical texts, and knowledge of it is limited to the higher clergy of the priesthoods of Stability.</t>
  </si>
  <si>
    <t>ancient tongue of the Goddess of the Pale Bone. It is only rarely taught in any of the Five Empires, and the only place it is known to be spoken is in Neru'ún, by the Plains of Glass where it is kept a dark secret by those who use it for their religious rites. There was one scholar-priest of Ksárul who had some competence in it, and it is taught in the temples of Ksárul, Grugánu, Hrü'ǘ, and, oddly enough, Sárku, in the larger cities of Tsolyánu; however, no one has ever admitted to have taken these courses!</t>
  </si>
  <si>
    <t>ancestor of modern Mu'ugalavyáni and rather closely related to Éngsvanyáli; written in a script similar to its modern descendant; valuable for the history of the western lands and for sorcerous texts (particularly dealing with demonology, the worship of Vimúhla, and the cult of Hŕsh).</t>
  </si>
  <si>
    <t xml:space="preserve">tongue of the Empire of Llyán of Tsámra; its blocky, clumsy-looking script has both cursive and monumental variants; many magical texts, astronomical treatises, and other documents in this language still survive. </t>
  </si>
  <si>
    <t>only nonhuman language which can be read (but not spoken) by humans; its script is alphabetical, but the exact phonetic values of the “letters” are unknown; several monuments, a few manuscripts (mostly later copies), and plaques of clay or gold are found, and there are great libraries of these clay tablets in the ruined Mihálli cities of the far northeast; grammars and dictionaries of Mihálli were preserved by Llyáni and Bednálljan scholars, and a number of important texts on sorcery and the Planes Beyond were written in it; unfortunately the meanings of many lexemes and grammatical affixes have been lost. What the Tsolyáni temples teach as Mihálli would probably be a joke to the Mihálli themselves. There are only a few readable texts, and these may be later simplifications and distortions by people like the wizard Metállja. The great Mihálli inscriptions in the caves of what is now Mihállu (almost exclusively occupied by humans) are still 99% unintelligible. The Lords of the Latter Times had much to do with making Mihálli a language for arcane books, but the language they used was the language they thought was Mihálli.</t>
  </si>
  <si>
    <t>ancient Yán Koryáni; this language is important for the history of the north and northeast; it is written in a unique alphabetical script which is perhaps a stimulus-borrowing from Éngsvanyáli but otherwise directly related. Tsáqw has been used for historical, astronomical-nautical, and magical texts, and it is still spoken by the priests of the Mad One of Hlíkku; it can be learned in many of the larger cities of any of the Five Empires, however.</t>
  </si>
  <si>
    <t>Neru'ún</t>
  </si>
  <si>
    <t>many dialects; the ideographic Kázhra VéNgakóme script is used.</t>
  </si>
  <si>
    <t>difficult language of Ghatón; it is not a written language. The Ghatóni usually use N'lǘssa, Pijenáni, or Yán Koryáni for their written texts</t>
  </si>
  <si>
    <t>language of Pijéna; a modified form of the Yán Koryáni script is employed for this tongue. It seems to have been influenced by the Nlu'ársh languages.</t>
  </si>
  <si>
    <t>most widespread tribal language of M'mórcha and Nmartúsha; none of the Qùótl languages is written</t>
  </si>
  <si>
    <t>tongue of the Nyémesel Isles and several regions farther south; written in a rounded, flowery alphabet unrelated to anything in the north.</t>
  </si>
  <si>
    <t>major language of the Golden Age; written in a delicate and elegant script from which many modern writing systems are derived; vast numbers of texts in this language are found, and several the love odes of Yetíl of Gánga being the best of the delicately phrased romantic poetry as well as the best known.priesthoods still employ it for ritual purposes, litanies, legends, and epic poetry</t>
  </si>
  <si>
    <t>scholars of the sect of the Doomed Prince constructed this artificial argot during the period of the Fisherman Kings, and it has remained the private property of the Temple of Ksárul ever since; its script consists of 3 separate symbolic systems used simultaneously  a phonemic alphabet to aid in pronunciation, a large corpus of ideographs which carry the root-meaning of the lexicon, and an inventory of symbols which represent grammatical elements (prefixes, suffixes, infixes, etc.); a “word” thus is made up of an ideograph, several phonemic letters (one can insert as few or as many as one thinks necessary – less in the case of a common lexeme and more in the case of a rare one), and further grammatical elements in an outer ring to indicate the usage of the word in the snytactic matrix, there are thousands of magical, historical, scientific, etc. texts in this “language.”</t>
  </si>
  <si>
    <t>Provinces of Tsolyanu</t>
  </si>
  <si>
    <t>Berananga</t>
  </si>
  <si>
    <t>Béy Su</t>
  </si>
  <si>
    <t>Daikan</t>
  </si>
  <si>
    <t>Do Cháka</t>
  </si>
  <si>
    <t>Elenur</t>
  </si>
  <si>
    <t>Komoré</t>
  </si>
  <si>
    <t>Ganudla</t>
  </si>
  <si>
    <t>Heku'u</t>
  </si>
  <si>
    <t>Jakash</t>
  </si>
  <si>
    <t>Kaijá</t>
  </si>
  <si>
    <t>Ketviru</t>
  </si>
  <si>
    <t>Kúrtur</t>
  </si>
  <si>
    <t>Layóda</t>
  </si>
  <si>
    <t>Pétris Layóda</t>
  </si>
  <si>
    <t>Marelmu</t>
  </si>
  <si>
    <t>Milumarsha</t>
  </si>
  <si>
    <t>Nemandu</t>
  </si>
  <si>
    <t>Ngálar</t>
  </si>
  <si>
    <t>Nidlar</t>
  </si>
  <si>
    <t>Pan Cháka</t>
  </si>
  <si>
    <t>Parikana</t>
  </si>
  <si>
    <t>Purdasu</t>
  </si>
  <si>
    <t>Ru'anu</t>
  </si>
  <si>
    <t>Sine</t>
  </si>
  <si>
    <t>Lnóris</t>
  </si>
  <si>
    <t>Sritl</t>
  </si>
  <si>
    <t>Teshkuru</t>
  </si>
  <si>
    <t>Trántis</t>
  </si>
  <si>
    <t>Tsechélnu</t>
  </si>
  <si>
    <t>Turunkai</t>
  </si>
  <si>
    <t>Tu'un</t>
  </si>
  <si>
    <t>Tu'únmra</t>
  </si>
  <si>
    <t>Urudai</t>
  </si>
  <si>
    <t>Urusai</t>
  </si>
  <si>
    <t>Veshmuna</t>
  </si>
  <si>
    <t>Aukésha</t>
  </si>
  <si>
    <t>Viridlan</t>
  </si>
  <si>
    <t>Capital</t>
  </si>
  <si>
    <t>This province has no capital, it has only villages since the sinking of Éngsvan hla Gánga, and it is administred from Jakalla</t>
  </si>
  <si>
    <t>No capital, and the province is administered from Ferinára.</t>
  </si>
  <si>
    <t>Kurtusha</t>
  </si>
  <si>
    <t>Kurtusha is a tribal village in the Kúrt Hills but as the Kúrt Hills have limited autonomy, the province is mostly administered from Haumá.</t>
  </si>
  <si>
    <t>Dhenni</t>
  </si>
  <si>
    <t>Clan Elder (Nurtsáhludàli)</t>
  </si>
  <si>
    <t>Clan-Head (Dlántü)</t>
  </si>
  <si>
    <t>Clan Rank</t>
  </si>
  <si>
    <t>tsamungá</t>
  </si>
  <si>
    <t>tlòshuntsám</t>
  </si>
  <si>
    <t>kèshitsám</t>
  </si>
  <si>
    <t>ìluntsám</t>
  </si>
  <si>
    <t>tsámmeri</t>
  </si>
  <si>
    <t>tùsmiketlán</t>
  </si>
  <si>
    <t>tùsmingáru</t>
  </si>
  <si>
    <t>tùsmichán</t>
  </si>
  <si>
    <t>tùsmisímu</t>
  </si>
  <si>
    <t>tùsmikrú</t>
  </si>
  <si>
    <t>tùsmikáng</t>
  </si>
  <si>
    <t>tùsmishán</t>
  </si>
  <si>
    <t>tùsmiyálu</t>
  </si>
  <si>
    <t>tùsmiténga</t>
  </si>
  <si>
    <t>tùsmitlévu</t>
  </si>
  <si>
    <t>dlànotúsmi</t>
  </si>
  <si>
    <t>tsinéntùsmi</t>
  </si>
  <si>
    <t>eyúltùsmi</t>
  </si>
  <si>
    <t>tùsmiré</t>
  </si>
  <si>
    <t>dlakántùsmi</t>
  </si>
  <si>
    <t>srelétùsmi</t>
  </si>
  <si>
    <t>tùsmitlakomélu</t>
  </si>
  <si>
    <t>tùsmitléshu</t>
  </si>
  <si>
    <t>jagéltùsmi</t>
  </si>
  <si>
    <t>qàlotúsmi</t>
  </si>
  <si>
    <t>tòquntúsmidàlisa</t>
  </si>
  <si>
    <t>Srǜnosantúsmidàlidàlisa</t>
  </si>
  <si>
    <t>tsám</t>
  </si>
  <si>
    <t>tlúmi</t>
  </si>
  <si>
    <t>túsmi</t>
  </si>
  <si>
    <t>tlúmiyel</t>
  </si>
  <si>
    <t>túsmidàli</t>
  </si>
  <si>
    <t>mìsritúsmidàli</t>
  </si>
  <si>
    <t>Pronoun</t>
  </si>
  <si>
    <t>Different forms of Pronoun "you"</t>
  </si>
  <si>
    <t>Subject</t>
  </si>
  <si>
    <t>Upper class</t>
  </si>
  <si>
    <t>High Priest/Priestess</t>
  </si>
  <si>
    <t>Noble</t>
  </si>
  <si>
    <t>Imperial family</t>
  </si>
  <si>
    <t>Inferior</t>
  </si>
  <si>
    <t>Superior</t>
  </si>
  <si>
    <t>Same</t>
  </si>
  <si>
    <t>Upper Class</t>
  </si>
  <si>
    <t>God-Emperor</t>
  </si>
  <si>
    <t>Lower class</t>
  </si>
  <si>
    <t>Middle class</t>
  </si>
  <si>
    <t>Heir to the Throne</t>
  </si>
  <si>
    <t>Slave</t>
  </si>
  <si>
    <t>Priest/Priestess</t>
  </si>
  <si>
    <t>Foreigner</t>
  </si>
  <si>
    <t>Merchant</t>
  </si>
  <si>
    <t>Lower class*</t>
  </si>
  <si>
    <t>Middle class*</t>
  </si>
  <si>
    <t>You of obeisance in peace</t>
  </si>
  <si>
    <t>You of present service</t>
  </si>
  <si>
    <t>You of dispersal of solitude</t>
  </si>
  <si>
    <t>You of pleasurable delight</t>
  </si>
  <si>
    <t>You of divine reverence</t>
  </si>
  <si>
    <t>You of placid indifference</t>
  </si>
  <si>
    <t>You</t>
  </si>
  <si>
    <t>You of eminent splendor</t>
  </si>
  <si>
    <t>You of proper admiration</t>
  </si>
  <si>
    <t>You of supernal omnipotence</t>
  </si>
  <si>
    <t>You of discriminating contempt</t>
  </si>
  <si>
    <t>You of awed wonder</t>
  </si>
  <si>
    <t>You of heart's desire</t>
  </si>
  <si>
    <t>You of ultimate inferiority</t>
  </si>
  <si>
    <t>You of continuous respect</t>
  </si>
  <si>
    <t>You of gentle chiding</t>
  </si>
  <si>
    <t>You of martial victory</t>
  </si>
  <si>
    <t>You of polite anonymity</t>
  </si>
  <si>
    <t>You of courteous alienness</t>
  </si>
  <si>
    <t>You of discourse before the people</t>
  </si>
  <si>
    <t>You of perfect piety</t>
  </si>
  <si>
    <t>You of wide journeying</t>
  </si>
  <si>
    <t>You of pleasant dealings</t>
  </si>
  <si>
    <t>You of profound submission</t>
  </si>
  <si>
    <t>You of gentle glory</t>
  </si>
  <si>
    <t>You of the fealty of many</t>
  </si>
  <si>
    <t>You of the seeking of the spirit</t>
  </si>
  <si>
    <t>To persons of the upper class- minor nobles, clan- masters, bureaucrats of the middle-rank, etc.</t>
  </si>
  <si>
    <t>To a spouse or senior concubine</t>
  </si>
  <si>
    <t>To a courtesan or concubine with who one is having a relationship</t>
  </si>
  <si>
    <t>To a high priest or priestess</t>
  </si>
  <si>
    <t>To a person or people of the noble class</t>
  </si>
  <si>
    <t>To a member of the imperial family, male or female</t>
  </si>
  <si>
    <t>To the wife or senior concubine of a upper class person</t>
  </si>
  <si>
    <t>To the emperor or empress only</t>
  </si>
  <si>
    <t>To those of any rank who have earned the contempt and/or hatred of the speaker</t>
  </si>
  <si>
    <t>To people of the lowest class</t>
  </si>
  <si>
    <t>To people of the middle class</t>
  </si>
  <si>
    <t>To a single person of the lowest class, also in private use between intimate friends irrespective of rank</t>
  </si>
  <si>
    <t>To a lover or beloved</t>
  </si>
  <si>
    <t>To slaves and the lowest social classes as a mark of extreme aversion</t>
  </si>
  <si>
    <t>To a parent or senior family member</t>
  </si>
  <si>
    <t>To a single person of the middle class, also in private use between friends irrespective of rank</t>
  </si>
  <si>
    <t>To a person or people of the upper class</t>
  </si>
  <si>
    <t>To a soldier through the rank of Kási [captain]</t>
  </si>
  <si>
    <t>To a respectable-appearing person whose precise social rank can not be distinguished</t>
  </si>
  <si>
    <t>To a non-human</t>
  </si>
  <si>
    <t>To a young person of respectable status, used by an elder</t>
  </si>
  <si>
    <t>To persons of respectable status, used in documents and speeches</t>
  </si>
  <si>
    <t>To a priest or priestess</t>
  </si>
  <si>
    <t>To a respectable foreign person</t>
  </si>
  <si>
    <t>To a respected merchant</t>
  </si>
  <si>
    <t>To a person of noble status - a governor, high imperial official, general, etc.</t>
  </si>
  <si>
    <t>To a lady of noble status, a wife or concubine of a high noble, an Aridáni official, etc.</t>
  </si>
  <si>
    <t>To a respected clansman (or woman) of any clan</t>
  </si>
  <si>
    <t>To a learned elder scholar</t>
  </si>
  <si>
    <t>You of honorable youth</t>
  </si>
  <si>
    <t>To a prince or princess who is an heir to the Petal Throne</t>
  </si>
  <si>
    <t>To social inferiors who appear to be pushing for undeserved respect</t>
  </si>
  <si>
    <t>To one's master or mistress, to a superior officer in the bureaucracy, priesthood, etc.</t>
  </si>
  <si>
    <t>To a respectable person whom one wishes to belittle, ridicule, or scold mildly</t>
  </si>
  <si>
    <t>Great and Beauteous Grammar of Mighty Tsolyáni</t>
  </si>
  <si>
    <t>Translated from Mu'ugalaviyani, suitable for beginners</t>
  </si>
  <si>
    <t>Any temple library</t>
  </si>
  <si>
    <t>Tsolyani-Mu'ugalaviyani, suitable for beginners</t>
  </si>
  <si>
    <t>Color</t>
  </si>
  <si>
    <t>Meaning</t>
  </si>
  <si>
    <t>Leafy Green</t>
  </si>
  <si>
    <t>Willingness to receive guests or customers</t>
  </si>
  <si>
    <t>Checkered pattern of gold and white</t>
  </si>
  <si>
    <t>Mood of derring-do and desire to perform some noble deed or adventure</t>
  </si>
  <si>
    <t>Brown with grey horizontal stripes from upper left to lower right</t>
  </si>
  <si>
    <t>Asleep or unwilling to be disturbed by trifles</t>
  </si>
  <si>
    <t>White</t>
  </si>
  <si>
    <t>Owner or others in the house are sick</t>
  </si>
  <si>
    <t>Green with horizontal red stripes</t>
  </si>
  <si>
    <t>Relaxed mood, would appreciate visitors who have come for a leisurely chat</t>
  </si>
  <si>
    <t>Light Blue with a central green circle</t>
  </si>
  <si>
    <t>Erotically engaged and available only to those who have previously received permission</t>
  </si>
  <si>
    <t>Beige with 3 horizontal white stripes</t>
  </si>
  <si>
    <t>Fey mood of whimsy, jollity and good humor</t>
  </si>
  <si>
    <t>Yellow</t>
  </si>
  <si>
    <t>Death in the house or of someone dear to the owner</t>
  </si>
  <si>
    <t>Red</t>
  </si>
  <si>
    <t>Grumpy or angry mood</t>
  </si>
  <si>
    <t>Deep purplish-blue</t>
  </si>
  <si>
    <t>Mood of strange and ambiguous melancholy</t>
  </si>
  <si>
    <t>Green with gold rings in rows connected with vertical and horizontal gold lines</t>
  </si>
  <si>
    <t>Feasting with an open invitation to all of equal or greater status to enter and participate</t>
  </si>
  <si>
    <t>Checkered pattern of red and black</t>
  </si>
  <si>
    <t>Violently angry about something specific and guests should think twice about entering</t>
  </si>
  <si>
    <t>Red with gold-dotted vertical green stripes</t>
  </si>
  <si>
    <t>Dining alone or with intimates</t>
  </si>
  <si>
    <t>Series of red and blue vertical stripes</t>
  </si>
  <si>
    <t>Grief or regret over a specific event</t>
  </si>
  <si>
    <t>Moss-green square with 2 rows of four white ovals each</t>
  </si>
  <si>
    <t>Owner is out or in no mood to receive visitors</t>
  </si>
  <si>
    <t>White with 2 concentric blue circles</t>
  </si>
  <si>
    <t>Busy with an artistic or literary project</t>
  </si>
  <si>
    <t>Meshqu plaques</t>
  </si>
  <si>
    <t>Legion name</t>
  </si>
  <si>
    <t xml:space="preserve">Cohorts in line </t>
  </si>
  <si>
    <t xml:space="preserve">Cohorts in training </t>
  </si>
  <si>
    <t xml:space="preserve">Fighting strength </t>
  </si>
  <si>
    <t>Avg exp level of troops</t>
  </si>
  <si>
    <t xml:space="preserve">Weapons </t>
  </si>
  <si>
    <t>Normal base</t>
  </si>
  <si>
    <t>Recent postings</t>
  </si>
  <si>
    <t xml:space="preserve">Clan association </t>
  </si>
  <si>
    <t xml:space="preserve">Temple association </t>
  </si>
  <si>
    <t xml:space="preserve">Commander </t>
  </si>
  <si>
    <t xml:space="preserve">Commander's clan </t>
  </si>
  <si>
    <t xml:space="preserve">Commander's deity </t>
  </si>
  <si>
    <t xml:space="preserve">Loyalty to </t>
  </si>
  <si>
    <t xml:space="preserve">Comments </t>
  </si>
  <si>
    <t xml:space="preserve">Long spear, curved sword, shield, 7/20 comp bow's, 13/20 in steel armour </t>
  </si>
  <si>
    <t xml:space="preserve">Avanthar </t>
  </si>
  <si>
    <t xml:space="preserve">None </t>
  </si>
  <si>
    <t xml:space="preserve">Hnalla &amp; Stabiity </t>
  </si>
  <si>
    <t xml:space="preserve">Qoruma hiRi'Inyussa, High Princeps </t>
  </si>
  <si>
    <t xml:space="preserve">Emperor </t>
  </si>
  <si>
    <t xml:space="preserve">Recruits only proven soldiers from other units - still has more recruits than can ever use - surpus enrolled in Legion of Potent Destiny  </t>
  </si>
  <si>
    <t>1st</t>
  </si>
  <si>
    <t xml:space="preserve">Long spear, jagged sword, large shield, 5/20 comp bow's; 15/20 in steel armour </t>
  </si>
  <si>
    <t>Khirgar, Chene Ho</t>
  </si>
  <si>
    <t>Hnalla &amp; Karakan</t>
  </si>
  <si>
    <t>Kettukal hiMraktine, First General of Empire</t>
  </si>
  <si>
    <t>Eselne</t>
  </si>
  <si>
    <t xml:space="preserve">Premier fighting legion of the empire </t>
  </si>
  <si>
    <t xml:space="preserve">Long spear, curved sword, shield, 1/12 comp bow's, 2/12 in steel armour  </t>
  </si>
  <si>
    <t xml:space="preserve">Bey Su </t>
  </si>
  <si>
    <t xml:space="preserve">none </t>
  </si>
  <si>
    <t xml:space="preserve">Mrusiya hiSsanmirin </t>
  </si>
  <si>
    <t xml:space="preserve">Recenly revived and stafed with surplus noble recruits of OAL </t>
  </si>
  <si>
    <t xml:space="preserve">Halberd, curved sword, small shield, fully armoured: 6/20 in steel armour  </t>
  </si>
  <si>
    <t>Bey Su &amp; Avanthar</t>
  </si>
  <si>
    <t xml:space="preserve">Hnalla </t>
  </si>
  <si>
    <t>Aknallu hiTikeshmu, High Priest of Hnalla, 2iC Girigashna hiVu'urtesh</t>
  </si>
  <si>
    <t>Recently increased from 15 to 20 cohorts</t>
  </si>
  <si>
    <t>5th</t>
  </si>
  <si>
    <t>Pike, curved sword, small shield, 4/20 comp bow's, fully armoured: 9/20 in steel</t>
  </si>
  <si>
    <t xml:space="preserve">Prince Eselne hiTlakotani </t>
  </si>
  <si>
    <t xml:space="preserve">Imperial Family </t>
  </si>
  <si>
    <t xml:space="preserve">Eselne </t>
  </si>
  <si>
    <t xml:space="preserve">Recently created for Prince Eselne </t>
  </si>
  <si>
    <t xml:space="preserve">Long spear, sword, shield, 4/7 in steel armour </t>
  </si>
  <si>
    <t>Ksarul &amp; Hru'u ???</t>
  </si>
  <si>
    <t>Meshmuyel hiVu'urtesh</t>
  </si>
  <si>
    <t xml:space="preserve">Refounded 2297 - high status legion but without combat experience </t>
  </si>
  <si>
    <t xml:space="preserve">Pike,  jagged sword, small shield, 2/18 comp bow's, 6/18 in steel armour  </t>
  </si>
  <si>
    <t>Tumissa, Khirgar N. border</t>
  </si>
  <si>
    <t xml:space="preserve">Mirkitani vuMakkochaqu, Prince of Vra   </t>
  </si>
  <si>
    <t xml:space="preserve">Recently at Khirgar &amp; now with Prince Eselne - expanding to 19 cohorts </t>
  </si>
  <si>
    <t>8th</t>
  </si>
  <si>
    <t xml:space="preserve">Long spear, short chopping sword, shield, 2/16 throwing clubs; 7/16 in steel armour </t>
  </si>
  <si>
    <t xml:space="preserve">Chene Ho </t>
  </si>
  <si>
    <t xml:space="preserve">Tsemel Korikada hiKurushma, High Priest of Chiteng at Butrus </t>
  </si>
  <si>
    <t xml:space="preserve">Fanatically devoted to Lord Chiteng, Tsemel Korikada commanded army at Chene Ho until Eselne's arrival, fought at Atkolel Heights  </t>
  </si>
  <si>
    <t xml:space="preserve">Pike, comp bow, one handed axe, shield; 5/16 in steel armour  </t>
  </si>
  <si>
    <t>City of Sarku</t>
  </si>
  <si>
    <t>Khirgar</t>
  </si>
  <si>
    <t xml:space="preserve">Sarku </t>
  </si>
  <si>
    <t xml:space="preserve">Mriyan Sikun hKhanuma, High Priest of Sarku at Meku  </t>
  </si>
  <si>
    <t>Dhich'une</t>
  </si>
  <si>
    <t xml:space="preserve">Revived for Prince Dhich'une, recruited from other Sarku-worshipping legions and allegedly can summon aid of several cohorts of undead </t>
  </si>
  <si>
    <t xml:space="preserve">Pike, long sword, large shield; fully armoured: 6/16 in steel </t>
  </si>
  <si>
    <t>Sunraya</t>
  </si>
  <si>
    <t xml:space="preserve">Vriddi </t>
  </si>
  <si>
    <t xml:space="preserve">Vimuhla </t>
  </si>
  <si>
    <t xml:space="preserve">Kadarsha hiTekolmu Ahanbasrim ('iron man') later Kanbe hiTuplangte </t>
  </si>
  <si>
    <t xml:space="preserve">Red Sun </t>
  </si>
  <si>
    <t xml:space="preserve">Mirusiya </t>
  </si>
  <si>
    <t>Revived for Prince Mirusiya - originally commanded by a foreigner but composed of fanatic Vriddi clansmen</t>
  </si>
  <si>
    <t xml:space="preserve">Long spear, short mace,some short swords, long kite shield, 1/7 comp bow's </t>
  </si>
  <si>
    <t xml:space="preserve">Jakalla </t>
  </si>
  <si>
    <t xml:space="preserve">Ri'isma hiZayuvu, Lord of Tleku </t>
  </si>
  <si>
    <t xml:space="preserve">Karakan </t>
  </si>
  <si>
    <t xml:space="preserve">Revived by Lord Ri'isma who has allegedly discovered enough steel armour to equip several cohorts in the ruins of Ganga </t>
  </si>
  <si>
    <t>Long 2H mace or flail, short chopping sword; fully armoured: 2/16 in steel</t>
  </si>
  <si>
    <t xml:space="preserve">Nakome </t>
  </si>
  <si>
    <t>Hru'u &amp; Wuru</t>
  </si>
  <si>
    <t xml:space="preserve">Shryka hiVravodaya, Clan Patriarch of the Sweet Singers of Nakome </t>
  </si>
  <si>
    <t xml:space="preserve">Recruited from desert tribes of the NE, used to suppress Vriddi revolt in 2315 and remained there until recent postings to City of Sarku and Khirgar  </t>
  </si>
  <si>
    <t>Long spear, short sword, mace, fail or morning star, shield; full armour:8/20 steel</t>
  </si>
  <si>
    <t xml:space="preserve">Serqu hiChaishyani </t>
  </si>
  <si>
    <t xml:space="preserve">Ancient Bednalljan legion commanded by immensely long line of Serqu's. Present Serqu has commanded NE army </t>
  </si>
  <si>
    <t xml:space="preserve">Long spear, sword, large shield, comp bow's; all cohorts have steel armour  </t>
  </si>
  <si>
    <t>Chene Ho</t>
  </si>
  <si>
    <t xml:space="preserve">Bush'un hiSsanmirin of Avanthar </t>
  </si>
  <si>
    <t xml:space="preserve">Until recently a paper legion. Clan of Sea Blue now lavishing resources on it - Lady Mnella hiViridu of Jakalla recently presented it with steel armour for 7 cohorts  </t>
  </si>
  <si>
    <t>HI</t>
  </si>
  <si>
    <t>16th</t>
  </si>
  <si>
    <t xml:space="preserve">several </t>
  </si>
  <si>
    <t xml:space="preserve">Long spear, sword, large shield, 1/3 comp bow's; 2/3 have steel armour  </t>
  </si>
  <si>
    <t xml:space="preserve">Hru'u </t>
  </si>
  <si>
    <t xml:space="preserve">Kurishu hiViridun </t>
  </si>
  <si>
    <t>Emperor ?</t>
  </si>
  <si>
    <t xml:space="preserve">Revived by Temple fo Hru'u at bidding of Prince Mridobu, recruited from Meku and Mrelu and equipped from their Tsurums, commanded by veteran of Nakome Legion </t>
  </si>
  <si>
    <t xml:space="preserve">Pike, heavy sword, mace, 1/18 bolas &amp; 1/18 comp bow; fully armoured: 2/18 steel </t>
  </si>
  <si>
    <t>Jakalla, Khirgar</t>
  </si>
  <si>
    <t xml:space="preserve">Black Hood </t>
  </si>
  <si>
    <t xml:space="preserve">Ksarul &amp; Gruganu </t>
  </si>
  <si>
    <t xml:space="preserve">Heketh hiBurusa of Purdimal </t>
  </si>
  <si>
    <t xml:space="preserve">Ksarul </t>
  </si>
  <si>
    <t xml:space="preserve">Mridobu </t>
  </si>
  <si>
    <t xml:space="preserve">Another ancient Bednalljan Legion commanded by long line of Heketh's. Recruited from Purdimal and supported by Temple of Ksarul &amp; probably Ndalu Clan </t>
  </si>
  <si>
    <t>21st</t>
  </si>
  <si>
    <t>Halberd, long slender spiked shield, short swords, comp bow</t>
  </si>
  <si>
    <t xml:space="preserve">Dark Fear </t>
  </si>
  <si>
    <t xml:space="preserve">DarkTrinity </t>
  </si>
  <si>
    <t xml:space="preserve">Ilelmuna hiSharvoya of Penom </t>
  </si>
  <si>
    <t>An ancient southern legion reactivated by Lord Ilelmna out of amatueurish ideas of military glory. Recruits are said to be neither brave nor amenable to discipline.</t>
  </si>
  <si>
    <t xml:space="preserve">Pike, sword, small shield, 2/18 comp bows, 1/18 in steel armour </t>
  </si>
  <si>
    <t xml:space="preserve">Thumis </t>
  </si>
  <si>
    <t xml:space="preserve">Gamulu hiBeshyene, High Princeps of Thumis in Paya Gupa </t>
  </si>
  <si>
    <t xml:space="preserve">Recently revived by Lord Gamulu, recruited from forest and hlllfolk of Do Chaka and Thumis worshippers from Meku, Mrelu &amp;Tumissa. Saw action N. of Chene Ho </t>
  </si>
  <si>
    <t>23rd</t>
  </si>
  <si>
    <t xml:space="preserve">Short spear, mace or long sword, large shield 4/8 greatswords &amp; steel armour </t>
  </si>
  <si>
    <t>Thri'il</t>
  </si>
  <si>
    <t>Thr'il</t>
  </si>
  <si>
    <t>Kagoth vu-Dakkel of Nlussa</t>
  </si>
  <si>
    <t>Eselne ?</t>
  </si>
  <si>
    <t xml:space="preserve">Mercenary force of Nluss (5 cohorts), human renegades (4 cohorts), mixed non-humans (2 cohorts) &amp; Ahoggya (1 cohort) under Eselne's Nluss ex- bodyguard </t>
  </si>
  <si>
    <t>Hekellu</t>
  </si>
  <si>
    <t xml:space="preserve">Chidonu hiSraisha of Hekellu </t>
  </si>
  <si>
    <t xml:space="preserve">(New legion raised by Mirusiya during revolt) </t>
  </si>
  <si>
    <t>25th</t>
  </si>
  <si>
    <t xml:space="preserve">Long spear, scalloped-edged sword, comp bows, 1/6 in steel armour  </t>
  </si>
  <si>
    <t>Northern front</t>
  </si>
  <si>
    <t>Beshmylu ?</t>
  </si>
  <si>
    <t>Giriga hiBeshmylu of Urmish</t>
  </si>
  <si>
    <t xml:space="preserve">A run-down provincial legion being refurbished by the Beshmylu clan of Urmish whose Governor Ge'elitgane hi-Beshmylu is the commander's brother   </t>
  </si>
  <si>
    <t>26th</t>
  </si>
  <si>
    <t xml:space="preserve">Aruonmu hiSSanmirin </t>
  </si>
  <si>
    <t>(new legion raised by Rereshqala ? - commander is brother to the General of the Legion of the Ruby Hand)</t>
  </si>
  <si>
    <t>27th</t>
  </si>
  <si>
    <t xml:space="preserve">Pike, small shield, 1h poleaxe, 2/6 comp bows, 3/6 have steel armour </t>
  </si>
  <si>
    <t xml:space="preserve">Chirringga hiTishkolun </t>
  </si>
  <si>
    <t xml:space="preserve">This legion was reactivated at the expense of Lord Chirringa a notably corrupt ex-governor of Jakalla whose clan chose this course rather than impalement   </t>
  </si>
  <si>
    <t>Heavy spear, elaborate sword, large shield, 1/8 in steel armor</t>
  </si>
  <si>
    <t xml:space="preserve">Green Bough </t>
  </si>
  <si>
    <t xml:space="preserve">Dardayel hiKhanuma of Sokatis </t>
  </si>
  <si>
    <t xml:space="preserve">Avanthe </t>
  </si>
  <si>
    <t>Mridobu</t>
  </si>
  <si>
    <t xml:space="preserve">A new legion raised by the wealthy Green Bough clan of Sokatis to honour an ancient hero. Lord Dardayel is a personal friend of Prince Mridobu.   </t>
  </si>
  <si>
    <t>Tumissa, Bey Su</t>
  </si>
  <si>
    <t>Taksuru</t>
  </si>
  <si>
    <t>Disbanded by one of the Avanthe empresses, members settled in Hekellu &amp; rallied to flag, sees service in Yan Kor, posted to Tumissa &amp; Bey Su in support of Taksuru</t>
  </si>
  <si>
    <t>MI</t>
  </si>
  <si>
    <t>6th</t>
  </si>
  <si>
    <t xml:space="preserve">Poleaxe, light shield, curved sword; 3/16 in steel half armour </t>
  </si>
  <si>
    <t>Sokatis</t>
  </si>
  <si>
    <t>Mriyan Fashranu hiNokor of Sokatis</t>
  </si>
  <si>
    <t xml:space="preserve">Recruited from local hillfolk this legion is one of the key sources of power of Sarku &amp; his cohort in the East. Mriyan Fashanu is resisting pressure to move units west   </t>
  </si>
  <si>
    <t>7th</t>
  </si>
  <si>
    <t>Spear, shield, broad-bladed sword, 3/16 in steel half armour</t>
  </si>
  <si>
    <t>Milumanayani tribes</t>
  </si>
  <si>
    <t>None/largely Karakan</t>
  </si>
  <si>
    <t xml:space="preserve">Gusha hiVordesa spokesman of the communal council of the legion </t>
  </si>
  <si>
    <t>Recruited from Milumanayani tribesmen this legion retains the democratic institutions of their homeland.</t>
  </si>
  <si>
    <t>2h axe, dagger, 2/11in steel half armour</t>
  </si>
  <si>
    <t>Western empire</t>
  </si>
  <si>
    <t xml:space="preserve">Rising Sun </t>
  </si>
  <si>
    <t>None</t>
  </si>
  <si>
    <t>Driddaku hiTukkolen</t>
  </si>
  <si>
    <t>This legion's hereditary commander is a scholarly man whose skills lie more in logistics and supply than in combat</t>
  </si>
  <si>
    <t>9th</t>
  </si>
  <si>
    <t xml:space="preserve">Long spear, sword, mace, shield, 1/15 light crossbows; 6/15 in steel half armour </t>
  </si>
  <si>
    <t xml:space="preserve">Mriyan Qurrumu HiKhanuma </t>
  </si>
  <si>
    <t xml:space="preserve">An excellent legion, recently suffered heavy casualties at Atkolel Heights and is rumoured to be raising undead cohorts to replace them. Hated by Pe Choi </t>
  </si>
  <si>
    <t>10th</t>
  </si>
  <si>
    <t xml:space="preserve">Long spear, jagged sword, large shield;  5/17 in steel half armour </t>
  </si>
  <si>
    <t>Mnashu hiSsaivra</t>
  </si>
  <si>
    <t>Revived by Lord Mnashu and recruited from the tough mountaineers of the North</t>
  </si>
  <si>
    <t xml:space="preserve">Pike, small shield, sword; 8/17 in steel armour </t>
  </si>
  <si>
    <t>Northern border</t>
  </si>
  <si>
    <t>Tsemel Znayashu hiVrazhimy</t>
  </si>
  <si>
    <t xml:space="preserve">Standing Stone </t>
  </si>
  <si>
    <t>An elite and exclusive temple legion</t>
  </si>
  <si>
    <t>Long sword, dagger, shield; 4/15 in steel half armour</t>
  </si>
  <si>
    <t xml:space="preserve">Aukesha </t>
  </si>
  <si>
    <t>Mriyan Burushaya hiKaikune</t>
  </si>
  <si>
    <t xml:space="preserve">Veterans of Kettukal's campaigns in Yan Kor </t>
  </si>
  <si>
    <t>Legion of the Clan of the Golden Sphere</t>
  </si>
  <si>
    <t>13th</t>
  </si>
  <si>
    <t xml:space="preserve">Long spears, shields, short straight swords 1/14 in steel half armour </t>
  </si>
  <si>
    <t>Thraya</t>
  </si>
  <si>
    <t>North of Avanthar</t>
  </si>
  <si>
    <t xml:space="preserve">Clan Patriarch Changetke hiAmiyala of Thraya </t>
  </si>
  <si>
    <t xml:space="preserve">A mediocre legion whose commander is trying hard to instil military virtues  </t>
  </si>
  <si>
    <t>15th</t>
  </si>
  <si>
    <t>Halberd, sword, large shield, 1/7 in steel half armour</t>
  </si>
  <si>
    <t>Fereshma'a hiKorudu</t>
  </si>
  <si>
    <t xml:space="preserve">Dark Flame </t>
  </si>
  <si>
    <t>Mridobu ?</t>
  </si>
  <si>
    <t>Created at the behest of Prince Miridobu and the Ndalu clan</t>
  </si>
  <si>
    <t>Two-handed sword, small shield; 9/17 in steel half armour</t>
  </si>
  <si>
    <t>Mriyan Kuruktashmu hiKetkolel</t>
  </si>
  <si>
    <t>Mirusiya</t>
  </si>
  <si>
    <t>An elite temple legion recruited from the fanatical Vimuhla worshippers of the west</t>
  </si>
  <si>
    <t>Long spear, shield, sword; 4/13 in steel armour</t>
  </si>
  <si>
    <t>Mrissa hiChagotlekka</t>
  </si>
  <si>
    <t>A new legion which has won fame in campaigns against Yan Kor and the wild Pe Choi and Mu'ugalavyani rebels in the Chaka</t>
  </si>
  <si>
    <t>20th</t>
  </si>
  <si>
    <t>Pike, long sword or scimitar; 1/9 with light crossbows;</t>
  </si>
  <si>
    <t>Yamashsha hiKorokol</t>
  </si>
  <si>
    <t>A temple legion devoted to Lord Wuru this legion is gaining in popularity due to its experienced general</t>
  </si>
  <si>
    <t>Legion of the Storm of Fire</t>
  </si>
  <si>
    <t>4/9 with crossbows &amp; daggers, 5/9 with 1h axes, shields; 1/9 in steel armour</t>
  </si>
  <si>
    <t>Vimuhla &amp; Chiteng</t>
  </si>
  <si>
    <t>Karin Missum ('Red Death')</t>
  </si>
  <si>
    <t>A new legion raised by Mirusiya</t>
  </si>
  <si>
    <t xml:space="preserve">4/13 with pike, 9/13 with halberd, large shield, mace; 1/13 in steel half armour </t>
  </si>
  <si>
    <t>Katalal</t>
  </si>
  <si>
    <t>Purdimal</t>
  </si>
  <si>
    <t>Reru hiSu'unmra of Jaikalor</t>
  </si>
  <si>
    <t>Revived in 2287 noted for the hatred it bears the Mu'ugalavyani</t>
  </si>
  <si>
    <t>Long spear, large shield, sword; 1/9 in steel half armour</t>
  </si>
  <si>
    <t>Mrelu</t>
  </si>
  <si>
    <t xml:space="preserve">Ssiyor hiNaquma </t>
  </si>
  <si>
    <t xml:space="preserve">A new legion with a commander obsessed with impractical strategems </t>
  </si>
  <si>
    <t>Long pike, small shield, 1H poleaxe or mace</t>
  </si>
  <si>
    <t>Mriyan Verussa hiNakkonel of the Island of Ganga</t>
  </si>
  <si>
    <t xml:space="preserve">A well-trained priestly legion despite the neglect of its Temple. Recently expanded to 8 cohorts and moved from its home on Ganga to Tumissa  </t>
  </si>
  <si>
    <t>Armoured Vision of Death</t>
  </si>
  <si>
    <t>29th</t>
  </si>
  <si>
    <t>Poleaxe, long oval shield, dagger, 4/7 in steel half armour</t>
  </si>
  <si>
    <t>Kraa Hills and North</t>
  </si>
  <si>
    <t>Mriyan Arkutu hiKorudu of Penom</t>
  </si>
  <si>
    <t xml:space="preserve">Founded by Prince Dhich'une and rumoured to have 3 cohorts of Shedra at the Temple of the Fourth Worm outside Penom </t>
  </si>
  <si>
    <t>33rd</t>
  </si>
  <si>
    <t xml:space="preserve">Short spears, long swords, 1/12 with long bows &amp; 1/12 in steel half armour </t>
  </si>
  <si>
    <t>Chulin of Haida Pallaka</t>
  </si>
  <si>
    <t>Rereshqala</t>
  </si>
  <si>
    <t xml:space="preserve">Commander is a veteran of Legion of Serqu and has raised his own legion under sponsorship of Rereshqala - mainly southerners with assorted others </t>
  </si>
  <si>
    <t>DEG 55, ToK, AOT/1</t>
  </si>
  <si>
    <t>35th</t>
  </si>
  <si>
    <t>1/2 halberd, 1/2 pike, short axes, large shields, 1/9 with comp bows, 3/9 in steel</t>
  </si>
  <si>
    <t>Tsemel Saku'u hiFershena</t>
  </si>
  <si>
    <t xml:space="preserve">Raised by the Ndalu Clan in Purdimal - recent emperors have distrusted this legion and ordered it to Thri'il &amp; Paya Gupa - now back in Purdimal under a Ndalu general </t>
  </si>
  <si>
    <t>36th</t>
  </si>
  <si>
    <t>Long spear, shield, sword, 2/8 with comp bows, 2/8 in steel half armour</t>
  </si>
  <si>
    <t>Bey Su</t>
  </si>
  <si>
    <t>Dalmelish &amp; Hrihiyal</t>
  </si>
  <si>
    <t>Kaikama hiMrachiyaku</t>
  </si>
  <si>
    <t xml:space="preserve">White Stone </t>
  </si>
  <si>
    <t>Dalmelish</t>
  </si>
  <si>
    <t xml:space="preserve">Formed from temple guards and other enthusiasts of Dalmelish &amp; Hirhiyal undera brilliant young general - cohorts are formed of homosexuals and Aridani lesbians </t>
  </si>
  <si>
    <t>37th</t>
  </si>
  <si>
    <t>Two-handed sword, long shields &amp; daggers, bronze scale and leather armour</t>
  </si>
  <si>
    <t xml:space="preserve">Chieftain Mnerr of the Nluss </t>
  </si>
  <si>
    <t>A legion of particularly ferocious Nluss mercenaries who have taken refuge from Mu'ugalavyani repression in the Chaka's</t>
  </si>
  <si>
    <t>39th</t>
  </si>
  <si>
    <t xml:space="preserve">Pike, axe, small shield, 1/11with comp bows </t>
  </si>
  <si>
    <t>Sryma hiHoqqulen</t>
  </si>
  <si>
    <t xml:space="preserve">A legion raised by a noble of ancient Vrayani family </t>
  </si>
  <si>
    <t>Legion of Morusai the Chieftain</t>
  </si>
  <si>
    <t>40th</t>
  </si>
  <si>
    <t>Long spear, short axe</t>
  </si>
  <si>
    <t>Hauma</t>
  </si>
  <si>
    <t>Morusai hiBa'ascha, Fiefholder of Hauma</t>
  </si>
  <si>
    <t>A legion raised from the Stability worshipping folk of the Kurt Hills</t>
  </si>
  <si>
    <t>Forces of Chai Miridai</t>
  </si>
  <si>
    <t>41st</t>
  </si>
  <si>
    <t>Halberd, flail, shield</t>
  </si>
  <si>
    <t>White Stone &amp; others</t>
  </si>
  <si>
    <t>Chai Miridai hiUsena</t>
  </si>
  <si>
    <t xml:space="preserve">A legion raised by the merchant clans of the Msuma River and commanded by an ex-Kasi of the Legion of Mirkitane </t>
  </si>
  <si>
    <t>42nd</t>
  </si>
  <si>
    <t>Chieftain Mirizha of the Nluss</t>
  </si>
  <si>
    <t>Another Nluss mercenary legion formed under the sponsorship of General Korikada of the Legion of Givers of Sorrow &amp; particularly devoted to Vimuhla</t>
  </si>
  <si>
    <t>Regiment of the Clan of the Silver Lightning</t>
  </si>
  <si>
    <t>Long bow, small shield, pavise</t>
  </si>
  <si>
    <t>Vrogga Dzh-Urru (a Pachi Lei)</t>
  </si>
  <si>
    <t xml:space="preserve">A notoriously unlucky legion expanded to 8 cohorts under a Pachi Lei commander who claims to have discovered an amulet of immediate and permanent victory </t>
  </si>
  <si>
    <t>12th</t>
  </si>
  <si>
    <t>Low bow, obsidian-flaked maces, target shields - uses poisoned arrows</t>
  </si>
  <si>
    <t>Haikon hiVorudu</t>
  </si>
  <si>
    <t>Another Sarku-worshipping legion revived at the behest of Prince Dhich'une</t>
  </si>
  <si>
    <t>19th</t>
  </si>
  <si>
    <t>Composite bow, small targe shield, short sword; 3/15 in steel light armour</t>
  </si>
  <si>
    <t>Frontier N of Avanthar</t>
  </si>
  <si>
    <t>Clan Patriarch Jugar hiFa'asu of Fasiltum</t>
  </si>
  <si>
    <t xml:space="preserve">Broken Bough </t>
  </si>
  <si>
    <t>An ancient and noble legion from Fasiltum famed for its archery</t>
  </si>
  <si>
    <t>Composite bow, small axe, small shield; 3/15 in light steel armour</t>
  </si>
  <si>
    <t>Khirgar &amp; scattered</t>
  </si>
  <si>
    <t xml:space="preserve">Girikteshmu hiKoyuga of Jakalla </t>
  </si>
  <si>
    <t>An elite legion detested by the Yan Koryani for their part in the impalement of Yilrana at Ke'er - currently scattered across north in support of other legions</t>
  </si>
  <si>
    <t>30th</t>
  </si>
  <si>
    <t xml:space="preserve">Long comp bow, short sword, dagger, alternate men with pavises, heavy armour </t>
  </si>
  <si>
    <t>Elechu hiChakkena of Usenanu</t>
  </si>
  <si>
    <t>Another new legion raised by the merchant clans of Usenanu - first legion of armoured archers raised since Engsvanyali times</t>
  </si>
  <si>
    <t>Legion of the Crystalline Peak</t>
  </si>
  <si>
    <t>Composite bow, long sword, small shield, 1/5 in steel half armour - rest in medium</t>
  </si>
  <si>
    <t>Hutligainu hiBarrega of Ru</t>
  </si>
  <si>
    <t xml:space="preserve">Crooked Bough </t>
  </si>
  <si>
    <t>A legion raised from the mountain and forest peoples of Kerunan Protectorate who are traditionally hostile to Salarvyani - took part in battle of Ru in 2347</t>
  </si>
  <si>
    <t>1/2 light &amp; 1/2 heavy crossbow, mace or sword, large wicker shield, light armour</t>
  </si>
  <si>
    <t>Mriggadeshu hiTekk'une</t>
  </si>
  <si>
    <t xml:space="preserve">A poorly supported legion of temple and city guards recently expanded by Prince Mridobu </t>
  </si>
  <si>
    <t>Legion of Glorious Destiny</t>
  </si>
  <si>
    <t xml:space="preserve">1/2 medium and 1/2 heavy crossbow, long sword, small shield, light armour </t>
  </si>
  <si>
    <t>North of City of Sarku</t>
  </si>
  <si>
    <t>Sangar hiVu'unavu of Fasiltum</t>
  </si>
  <si>
    <t>Vriddi</t>
  </si>
  <si>
    <t xml:space="preserve">An excellent legion recruited from northern mountaineers and traditional guardians of the frontier </t>
  </si>
  <si>
    <t>Legion of the Wind of Iron</t>
  </si>
  <si>
    <t>Medium crossbow, sword, 1/9 in steel &amp; 2/9 in chlen medium armour, rest in leather</t>
  </si>
  <si>
    <t>Iron Fist &amp; Iron Hand</t>
  </si>
  <si>
    <t xml:space="preserve">Chegarra </t>
  </si>
  <si>
    <t xml:space="preserve">Kalmuru hiKharsama </t>
  </si>
  <si>
    <t>A new legion funded by the temple of Chegarra and composed of recruits from the Iron clans from all over the empire</t>
  </si>
  <si>
    <t>Heavy crossbow, large shield &amp; mantlet spiked club &amp; flail, light leather armour</t>
  </si>
  <si>
    <t xml:space="preserve">Tsumikel hiTengetlaku, Governor of Tumissa </t>
  </si>
  <si>
    <t>A new legion funded partly by the Red Sword clan and partly by the Temple of Vimuhla. Commanded by the Governor of Tumissa</t>
  </si>
  <si>
    <t>14th</t>
  </si>
  <si>
    <t>14/18 light and 4/18 medium crossbow, small battleaxe, medium shield, light armour</t>
  </si>
  <si>
    <t>Paya Gupa</t>
  </si>
  <si>
    <t>Vimuhla &amp; Karakan</t>
  </si>
  <si>
    <t>Ekune hiBosuga</t>
  </si>
  <si>
    <t>A new legion founded by one of the richest nobles of the empire and commanded by his nephew a worshipper of Karakan &amp; enemy of Kuruktashmu hiKetkolel</t>
  </si>
  <si>
    <t>SL</t>
  </si>
  <si>
    <t>2nd</t>
  </si>
  <si>
    <t xml:space="preserve">12/14 sling and 2/14 staff sling, light round shield, sword, leather armour </t>
  </si>
  <si>
    <t>Urmish</t>
  </si>
  <si>
    <t xml:space="preserve">Clan Patriarch Charikasa hiChuyon  </t>
  </si>
  <si>
    <t>An old legion commanded by an able descendant of its Bednajallan founder and recently fought Srigash field under Lord Bazhan</t>
  </si>
  <si>
    <t>3rd</t>
  </si>
  <si>
    <t>Sling, light oval shield, mace or sword, light chlen or leather armour</t>
  </si>
  <si>
    <t>Joyous of Vra</t>
  </si>
  <si>
    <t xml:space="preserve">Miruene vuChrayu </t>
  </si>
  <si>
    <t xml:space="preserve">An ancient and elite legion recruited exclusively from Vrayani with recent experience at Butrus and in Lord Kettukal's expeditions against Yan Kor  </t>
  </si>
  <si>
    <t>Sling, small targe shield, light straight sword, leather kilt</t>
  </si>
  <si>
    <t>Khirgar,   Atkolel Hts</t>
  </si>
  <si>
    <t xml:space="preserve">Qusunchu Sea hiVaishu </t>
  </si>
  <si>
    <t xml:space="preserve">Blue Girdle </t>
  </si>
  <si>
    <t xml:space="preserve">An ancient Aridani legion refounded by Su'esa hiNrashkema daughter of the Governor of Ganga &amp; by the Temple of Avanthe </t>
  </si>
  <si>
    <t>LI</t>
  </si>
  <si>
    <t>Javelin, light battleaxe, oval shield, 2/12 with slings</t>
  </si>
  <si>
    <t>Atkolel Hts, Chene Ho</t>
  </si>
  <si>
    <t>Qusunchu Dijaya hiQurruluma</t>
  </si>
  <si>
    <t>A legion of fanatical Aridani refounded by the Temple of Dilinala and recently distingusihed during the battle of Atkolel heights</t>
  </si>
  <si>
    <t>Longbow, sword, leather armour</t>
  </si>
  <si>
    <t xml:space="preserve">Kurt Hills </t>
  </si>
  <si>
    <t>Northern Front</t>
  </si>
  <si>
    <t>Karakan &amp; Chegarra</t>
  </si>
  <si>
    <t>Ka'a hiSrygashchene</t>
  </si>
  <si>
    <t xml:space="preserve">Excellent scouts and bowmen recruited from the tribesmen </t>
  </si>
  <si>
    <t>Ballistae, mangonels and trebuchets, sword, oblong shield, mantlet, light armour</t>
  </si>
  <si>
    <t>Bey Su &amp; scattered</t>
  </si>
  <si>
    <t>Kaingmra hiZhnayu</t>
  </si>
  <si>
    <t xml:space="preserve">A new legion raised by a a wealthy aristocrat of the Golden Bough clan, 2 cohorts at Bey Su, 3 at Khirgar, 2 at Tumissa, 2 at Thri'il, 4 at Mrelu </t>
  </si>
  <si>
    <t>Ballistae, mangonels and trebuchets, sword, round shield, mantlet, light armour</t>
  </si>
  <si>
    <t>Khirgar&amp; scattered</t>
  </si>
  <si>
    <t>Mengano hiHarisayu</t>
  </si>
  <si>
    <t>An ancient legion of elite artillerists with cohorts at Khirgar and Chene Ho. 2 Cohorts are at Sokatis &amp; Gen Mengano wishes to raise a new legion there</t>
  </si>
  <si>
    <t>Ballistae, mangonels and trebuchets, mace, large oblong shield, mantlet, light armour</t>
  </si>
  <si>
    <t xml:space="preserve">Gagarsha hiChurgushsha </t>
  </si>
  <si>
    <t xml:space="preserve">Originally from Thraya this legion was disbanded under Heshtu'atl and reactivated by Hirkane under the command of an exile from Mimilaka  </t>
  </si>
  <si>
    <t>Siege towers, mining tools, rams etc, sword, leather armour</t>
  </si>
  <si>
    <t xml:space="preserve">Khirgar &amp; scattered </t>
  </si>
  <si>
    <t>Sarku, Hru'u &amp; Ksarul</t>
  </si>
  <si>
    <t>Vrishtara hiAuvesu</t>
  </si>
  <si>
    <t>Legion is scattered across empire witjh cohorts at Khirgar, Chene Ho, Paya Gupa, Purdimal and Mrelu commanded by a fanatical worshipper of Sarku</t>
  </si>
  <si>
    <t>Slayers of Cities</t>
  </si>
  <si>
    <t>Siege towers, mining tools, rams etc, axe, large shield, leather armour</t>
  </si>
  <si>
    <t>Dark Trinity &amp; cohorts</t>
  </si>
  <si>
    <t>Kakangu hiBeshudla</t>
  </si>
  <si>
    <t xml:space="preserve">Recently founded by the Dark Trinity worshipping clans of Katalal, 2 cohorts at Chene Ho, 4 at Khirgar, 4 at Mrelu, 2 at Si'is E of the Atkolel Heights </t>
  </si>
  <si>
    <t>1/2 halberd, 1/2 short pike, sword, small shield, 2/16 comp bows, medium armour</t>
  </si>
  <si>
    <t xml:space="preserve">Hagarr hiChunmiyel </t>
  </si>
  <si>
    <t xml:space="preserve">Founded in 2251 by the Red Sky clan which in 2305 was the subject of a major scandal due to its use of imperial ships for trade </t>
  </si>
  <si>
    <t>Pike, longsword, light oblong shield, 3/20 comp bows, 1/20 lt xbows, medium armour</t>
  </si>
  <si>
    <t>Tlanelo hiVorodlayu</t>
  </si>
  <si>
    <t xml:space="preserve">Founded in 2251and defeated a Hluss incursion off Ngeshtu Head in 2349. Gen Tlaneno is high in the counsels of the military party </t>
  </si>
  <si>
    <t>PG</t>
  </si>
  <si>
    <t xml:space="preserve">Halberd, sword, round shield, half armour, 2/35 in steel </t>
  </si>
  <si>
    <t>Arkane hiPurushqe</t>
  </si>
  <si>
    <t xml:space="preserve">Stationed wherever there are imperial prisons has a low status and traditionally recruited by impressment </t>
  </si>
  <si>
    <t>4th</t>
  </si>
  <si>
    <t>Halberd, axe-sword, 2/18 with crossbow-pistol, full armour, 9/18 steel</t>
  </si>
  <si>
    <t>Mrgag Ss-shrsa</t>
  </si>
  <si>
    <t>Oldest and most prestigious of the Shen mercenary legions</t>
  </si>
  <si>
    <t>Halberd, axe-sword, 2/12 with crossbow-pistol, full armour, 3/12 steel</t>
  </si>
  <si>
    <t xml:space="preserve">Gr-ga </t>
  </si>
  <si>
    <t xml:space="preserve">A new Shen legion formed from egg-groups hostile to Shenyu </t>
  </si>
  <si>
    <t>Pike, long sword, large shield, 3/7 with crossbow-pistol, heavy armour, 1/7 steel</t>
  </si>
  <si>
    <t>Freshayu hiTuruken</t>
  </si>
  <si>
    <t>A new legion founded by the fanatically pro-Shen Lord Freshshayu who has taken to parading around in armour made to resemble a Shen</t>
  </si>
  <si>
    <t xml:space="preserve">Long spear, mace, large shield, 4/13 with crossbow-pistol, heavy armour, 4/12 steel </t>
  </si>
  <si>
    <t>Hrk-ss</t>
  </si>
  <si>
    <t>A legion formed from an exiled egg-group from Xax, given lands SE of Sokatis in exchange for military service in 2209</t>
  </si>
  <si>
    <t>Legion of Tik-nekw-ket</t>
  </si>
  <si>
    <t>PC</t>
  </si>
  <si>
    <t>Long spear, sword, long pointed shield, composite bow, half-armour, 6/12 steel</t>
  </si>
  <si>
    <t>Unpronounceable - Ptcht</t>
  </si>
  <si>
    <t xml:space="preserve">An ancient and loyal Pe Choi legion including a few human officers and men </t>
  </si>
  <si>
    <t>Javelin, rapier, small round shield, half armour, 3/12 steel</t>
  </si>
  <si>
    <t>Black Old One (Hru'u)</t>
  </si>
  <si>
    <t>Unpronounceable - K-k-tk</t>
  </si>
  <si>
    <t>An ancient Pe Choi legion dedicated to the Black Old One and friendly to Sarku,   decimated in plague of 2342 for which it blames Thumis &amp; Ketengku</t>
  </si>
  <si>
    <t>Javelin, jagged sword, light diamond-shaped sheid, no armour</t>
  </si>
  <si>
    <t>Butrus</t>
  </si>
  <si>
    <t>Father of Nests (Hnalla)</t>
  </si>
  <si>
    <t>Mt-t-ik</t>
  </si>
  <si>
    <t>Forest scouts dedicated to the Father of Nests and Stability</t>
  </si>
  <si>
    <t>Legion of Tikik-dsa-ke</t>
  </si>
  <si>
    <t xml:space="preserve">Light crossbow, sword, small diamond-shaped shield, no armour </t>
  </si>
  <si>
    <t>K-t-tr-ki</t>
  </si>
  <si>
    <t>Eselne?</t>
  </si>
  <si>
    <t xml:space="preserve">An old and &amp; 'humanised' Pe Choi legion serving as frontier wardens at Khirgar. Sworn enemies of Sarku and particularly of the Battalions of the Seal of the Worm </t>
  </si>
  <si>
    <t>Legion of the Whistling Peak</t>
  </si>
  <si>
    <t>Javelins and light sword, occasionally use a light shield, no armour</t>
  </si>
  <si>
    <t>Scattered across emp</t>
  </si>
  <si>
    <t>Sua-eya</t>
  </si>
  <si>
    <t>A relatively well organised &amp; trained Hlaka legion based at Hekellu since 2254. Kerdu has left &amp; returned to service 4 times due to his friendship with Gen Kettukal</t>
  </si>
  <si>
    <t>Legion of Aerial Joy</t>
  </si>
  <si>
    <t>Ewo-i-i-ya</t>
  </si>
  <si>
    <t>An experienced legion that has fought at Ru in 2347 &amp; Yan Kor but now mostly concentrated in East except for 2 cohorts with Kettukal's army.</t>
  </si>
  <si>
    <t>Long swords, long barbed spears, round shields, maces, half armour, 1/12 in steel</t>
  </si>
  <si>
    <t>Purdimal, North</t>
  </si>
  <si>
    <t>G-Gum-Shoggu</t>
  </si>
  <si>
    <t>Ksarul (Pachi Lei equivalent)</t>
  </si>
  <si>
    <t>Pachi Lei legion with fanatic hatred of Mu'ugalayani, served in Butrus but General Kettukal has insisted that they be posted north due to their loyalty to Dark Gods and possibly Mridobu</t>
  </si>
  <si>
    <t>2-handed swords, light round shield, half armour, 1/11 steel, 2/11 medium crossbow</t>
  </si>
  <si>
    <t>Ffsa-Brugshmy</t>
  </si>
  <si>
    <t>Thumis (Pachi Lei form)</t>
  </si>
  <si>
    <t>Pachi Lei legion formed from converts toThumis and Stability - traditionally patrol frontier West of Tumissa now posted to Chene Ho</t>
  </si>
  <si>
    <t xml:space="preserve">2 very large swords, 2 long heavy spears, a round shield, 6/18 steel carapace armour </t>
  </si>
  <si>
    <t>Totally unpronounceable - called 'The Gnarled One'</t>
  </si>
  <si>
    <t>Regularly moved around empire due to its unpopularity with local populations. Fought at Srigash field &amp; then in reserve at Khirgar, now in E Atkolel Heights</t>
  </si>
  <si>
    <t xml:space="preserve">2 very large swords, 2 long heavy spears, a round shield, 3/10 steel carapace armour </t>
  </si>
  <si>
    <t>Jakalla, Bey Su</t>
  </si>
  <si>
    <t>Totally unpronounceable - called 'The Yellow-Splotched One'</t>
  </si>
  <si>
    <t>Raised by Durumu to oppress Avanthe-worshippers of Ganga. Later posted to Jakalla &amp; eventually back to Ganga where it again caused riots. Mostly sent North</t>
  </si>
  <si>
    <t>Beauteous Pronouns of the Powerful and Elegant Language of the Imperium</t>
  </si>
  <si>
    <t>Ti'únme hiChakotlékka</t>
  </si>
  <si>
    <t>Treatise of Tsolyani language</t>
  </si>
  <si>
    <t>TP</t>
  </si>
  <si>
    <t>Final Song of Cha-Nume</t>
  </si>
  <si>
    <t>Arm</t>
  </si>
  <si>
    <t>Gardasiyal No</t>
  </si>
  <si>
    <t>U</t>
  </si>
  <si>
    <t>X</t>
  </si>
  <si>
    <t>G</t>
  </si>
  <si>
    <t>T</t>
  </si>
  <si>
    <t>S</t>
  </si>
  <si>
    <t>Aspects</t>
  </si>
  <si>
    <t>Knowledge for the benefit of society</t>
  </si>
  <si>
    <t>Protection against the Dark Arts</t>
  </si>
  <si>
    <t>Antagonist of Stability</t>
  </si>
  <si>
    <t>Small and local to Khirgár.</t>
  </si>
  <si>
    <t>Commander of 16 soldiers</t>
  </si>
  <si>
    <t>Nyelmu the Necromancer</t>
  </si>
  <si>
    <t>Garden of Weeping Snows</t>
  </si>
  <si>
    <t>Dungeon</t>
  </si>
  <si>
    <t>Maze deep beneath the city</t>
  </si>
  <si>
    <t>Aircar of Ancients</t>
  </si>
  <si>
    <t>Wizard, Thomar-ever-living</t>
  </si>
  <si>
    <t>Hagarr of Paranta</t>
  </si>
  <si>
    <t>Beneath the sands of Pelesar</t>
  </si>
  <si>
    <t>Enchanted ship of Thurshamnu</t>
  </si>
  <si>
    <t>Beneath old Ch'óchi</t>
  </si>
  <si>
    <t>Sphere of Lights</t>
  </si>
  <si>
    <t>Variegation of Reality</t>
  </si>
  <si>
    <t>Protection, also called: Twelve Tangents to the Circle of Dló</t>
  </si>
  <si>
    <t>Protection, also called: "The Variegation of Reality," or "The Sphere of Lights."</t>
  </si>
  <si>
    <t>Fourth (revealed) son of Emperor Hirkáne Tlakotáni; succeeded briefly in attaining the Petal Throne in 2367: ruled 3 days under throne name of Hiriktáshte "Risen to Rule." Disappeared again. Dhich'uné returned. Not known whether his reign is official -- still under litigation in the Palace of the Priesthoods in Béy Sü.</t>
  </si>
  <si>
    <t>Emperor Hirkáne's youngest (revealed) son; said to have slain his father in a coup in 2365; held a "false" Kólumèjalim in which no other candidates could arrive to compete; acceded to the Throne early in 2366; country broke out into civil war; Prince Eselné marching down from the northwest, Prince Mirusíya at Fasíltum in the northeast, Prince Rereshqála moving up from Jakálla in the south; Prince Táksuru occupying Béy Sü -- the country is in a mess!</t>
  </si>
  <si>
    <t xml:space="preserve">2365 - </t>
  </si>
  <si>
    <t>Dhich'uné "Eternal Splendour"</t>
  </si>
  <si>
    <t>2347 - 2366</t>
  </si>
  <si>
    <t>Hirkáne "The Stone upon Which the Universe Rests"</t>
  </si>
  <si>
    <t>Said to have died of a strange plague. In reality, his death was due to the deadly drug Zu'úr supplied to mankind by the Hlüss.</t>
  </si>
  <si>
    <t>2345 - 2346</t>
  </si>
  <si>
    <t>Mursún Dlekkúminè :The Weak"</t>
  </si>
  <si>
    <t>Repeated invasions of Yán Kór and Milumanayá; suppression of incipient revolts by the Vríddi-worshipping Vríddi clan of Fasíltum in 2340 - 2341; rise to power of "Baron" Áld, the new leader of Yán Kór.</t>
  </si>
  <si>
    <t>2291 - 2345</t>
  </si>
  <si>
    <t>Hetkoláinen "He Whose Glory Never Ends"</t>
  </si>
  <si>
    <t>An excellent statesman; gave attention to trade and foreign relations and signed treaties with Livyánu and Pecháno</t>
  </si>
  <si>
    <t>2234 - 2291</t>
  </si>
  <si>
    <t>Arshú'u "The Ever-Splendid"</t>
  </si>
  <si>
    <t>A good and sensible ruler.</t>
  </si>
  <si>
    <t>2168 - 2234</t>
  </si>
  <si>
    <t>Heshtú'atl "The Mighty"</t>
  </si>
  <si>
    <t>The new conquests were consolidated and order restored; balance between Change and Stability achieved; failure of attempt to recover Milumanayá; this Emperor is said to have lived to the age of 125 through the use of magic and drugs.</t>
  </si>
  <si>
    <t>2065 - 2168</t>
  </si>
  <si>
    <t>Gyésmu Dálisan "The Magnificent and Ever-Living"</t>
  </si>
  <si>
    <t>The Mu'ugalavyáni invaded in 2019 - 2020. The Chákas and the central western regions fell, but the Red Hats over-extended their supply lines, and they had to fall back. The Imperium recovered much of its lost domains. Then in 2029, while Salarvyá was embroiled in its own civil war, Tsolyánu seized the Kaijá Protectorate, then Kerunán in 2031, and Chaigári in 2041. The Tsolyáni might have continued on into Salarvyá proper, but the rising of the ancient Sárku-worshipping Ito Clan in the Chákas in 2045 caused the Emperor to turn his attention again to the west.</t>
  </si>
  <si>
    <t>2015 - 2065</t>
  </si>
  <si>
    <t>Gyésmu "The Iron Fist"</t>
  </si>
  <si>
    <t>Drá ? Hnálla ?</t>
  </si>
  <si>
    <t>1958 - 2015</t>
  </si>
  <si>
    <t>Neshkirúma "The Cloud-Spinner"</t>
  </si>
  <si>
    <t>Younger sister of Empress Aléya but only an infant when the latter ascended the throne and thus still eligible for the Choosing of Emperors; said to have been the Lesbian lover of Aléya; remained devoted to Dilinála and died without issue (although some say that Emperor Neshkirúma was her illegitimate son)</t>
  </si>
  <si>
    <t>1931 - 1958</t>
  </si>
  <si>
    <t>Ninué Jalésa ""The Maiden of Beauty"</t>
  </si>
  <si>
    <t>Worshipper of Avánthe and her Cohort, Dilinála; never married and apparently never took male concubines; died without issue.</t>
  </si>
  <si>
    <t>1872 - 1931</t>
  </si>
  <si>
    <t>Aléya "The Damsel of Purity"</t>
  </si>
  <si>
    <t>Re-establishment of the power of the temples of Stability; Pán Cháka retaken from Mu'ugalavyá in 1847.</t>
  </si>
  <si>
    <t>1809 - 1872</t>
  </si>
  <si>
    <t>Nrainué "The Iridescent Goddess"</t>
  </si>
  <si>
    <t>Repeated some of the excesses of Emperor Hehejállu, who also worshipped Sárku; put down a Pé Chói rebellion in the Protectorate of Dó Cháka with terrible bloodshed -- for which the Pé Chói have never forgiven the devotees of the Lord of Worms.</t>
  </si>
  <si>
    <t>1747 - 1809</t>
  </si>
  <si>
    <t>Durúmu "The Copper Blade of Sárku"</t>
  </si>
  <si>
    <t>After an inauspicious beginning as the puppet of the Omnipotent Azure Legion, this ruler became one of the more enlightened Emperors; Dó Cháka retaken from Mu'ugalavyá in 1711.</t>
  </si>
  <si>
    <t>1699 - 1747</t>
  </si>
  <si>
    <t>Kánmi'yel Nikúma V "The Pretender"</t>
  </si>
  <si>
    <t>Another pleasant nonentity. Followed by the Time of the Usurpers: Chrajúna "The Usurper of the North," Vriggétsu Dnásh "The Usurper of the South,"  Onusú hiBarúdla "The Priestking of Fasíltum," and Qenqólu hiVríddi, "The General of the West" all vied for the Throne during 1699 and 1700. These contenders only weakened one another, however, and in the end the Omnipotent Azure Legion crowned a distant cousin of the previous Emperor in Avanthár (cf. # 49).</t>
  </si>
  <si>
    <t>1623 - 1699</t>
  </si>
  <si>
    <t>Métlunel VI "He Who Is Lame"</t>
  </si>
  <si>
    <t>Generous and cultured but naive about foreign affairs; gave away much of the ancient treasure stored in Avanthár at a series of magnificent fetes and ceremonies.</t>
  </si>
  <si>
    <t>1574 - 1623</t>
  </si>
  <si>
    <t>Hejjéka V  "The Openhanded"</t>
  </si>
  <si>
    <t>Both Chákas lost to Mu'ugalavyá in 1565 - 1566; the city of Páya Gupá also taken by the Mu'ugalavyáni, and other parts of the Empire weakened while the Emperor dallied with his slavegirls and artistic productions in Avanthár.</t>
  </si>
  <si>
    <t>1517 - 1574</t>
  </si>
  <si>
    <t>Métlunel V "The Esthete"</t>
  </si>
  <si>
    <t>Gave local autonomy back to the Island of Vrá and other protectorates; restored ancient patents of nobility -- with resulting social chaos</t>
  </si>
  <si>
    <t>1458 - 1517</t>
  </si>
  <si>
    <t>Hejjéka  IV "Restorer of Dignities"</t>
  </si>
  <si>
    <t>The reason for this monarch's sobriquet is not known; it is thought that he died of a wasting disease.</t>
  </si>
  <si>
    <t>1407 - 1458</t>
  </si>
  <si>
    <t>Métlunel III "He Who Thirsts"</t>
  </si>
  <si>
    <t>Reigned peacefully; said to have gained his nickname not because of his personal girth but because during his reign "the Empire was fat and well-fed."</t>
  </si>
  <si>
    <t>1355 - 1407</t>
  </si>
  <si>
    <t>Hejjéka III "The Fat"</t>
  </si>
  <si>
    <t>Restored the custom of royal seclusion and devoted himself to the worship of the Lords of Stability; gave up his father's territorial gains in Salarvyá.</t>
  </si>
  <si>
    <t>1240 - 1355</t>
  </si>
  <si>
    <t>Nghárradu "The Ascetic"</t>
  </si>
  <si>
    <t>Abandoned the custom of royal seclusion and marched with his armies during the war with Salarvyá, which lasted throughout his reign; conquered much of northwestern Salarvyá.</t>
  </si>
  <si>
    <t>1325 - 1340</t>
  </si>
  <si>
    <t>Hejjéka II "The Heretic"</t>
  </si>
  <si>
    <t>Restored the Empire to the rule of the Lords of Stability and re-established laws and traditional rights.</t>
  </si>
  <si>
    <t>1318 - 1325</t>
  </si>
  <si>
    <t>Hejjéka I "The Replacer"</t>
  </si>
  <si>
    <t>A necromancer and sorcerer, it is whispered that this ruler studied the doctrines of She Who Cannot Be Named</t>
  </si>
  <si>
    <t>1306 - 1318</t>
  </si>
  <si>
    <t>Tontikén Riruné "Slave of Demons"</t>
  </si>
  <si>
    <t>She attempted to emulate the ancient Bednálljan Queen Nayári; renowned for her curious orgies and other habits</t>
  </si>
  <si>
    <t>1279 - 1306</t>
  </si>
  <si>
    <t>Dashilúna "The Green-Eyed"</t>
  </si>
  <si>
    <t>His rule was limited to the Golden Tower only; slain by his sister at the invitation of the Omnipotent Azure Legion, which became convinced that his continued existence was a threat to the Imperium.</t>
  </si>
  <si>
    <t>1279 - 1279</t>
  </si>
  <si>
    <t>Sunún Drántike "The Mad"</t>
  </si>
  <si>
    <t>Had a passion for temple architecture and constructed huge edifices for all of the 20 priesthoods equally; strengthened religious controls over the society and almost successful in establishing a theocracy</t>
  </si>
  <si>
    <t>1251 - 1279</t>
  </si>
  <si>
    <t>Tariktánme "Expander of Temples"</t>
  </si>
  <si>
    <t>Many great palaces and temples erected; the Sákbe Road system was improved; fought in Salarvyá in 1218 - 1219</t>
  </si>
  <si>
    <t>1202 - 1251</t>
  </si>
  <si>
    <t>Métlunel II "The Builder"</t>
  </si>
  <si>
    <t>Began well but increasingly suffered from a form of paranoia which led him to fear everyone and to take the most ridiculous precautions for his safety; during the latter part of his reign, the Empire was actually governed by his adult son, who later ascended the Throne as Métlunel II.</t>
  </si>
  <si>
    <t>1155 - 1202</t>
  </si>
  <si>
    <t>Métlunel I "The Foolish"</t>
  </si>
  <si>
    <t>1123 - 1155</t>
  </si>
  <si>
    <t>Janulé "She of the Blue Goddess"</t>
  </si>
  <si>
    <t>Apparently only ruled in Béy Sü and the east</t>
  </si>
  <si>
    <t>Vimúhla ?</t>
  </si>
  <si>
    <t>1123 - 1123</t>
  </si>
  <si>
    <t>Devotee of Vimúhla; conquered the Island of Vrá in 1115</t>
  </si>
  <si>
    <t>1074 - 1122</t>
  </si>
  <si>
    <t>Kánmi'yel Nikúma IV "Flattener of Peaks"</t>
  </si>
  <si>
    <t>Established the ascendancy of the temple of Vimúhla</t>
  </si>
  <si>
    <t>1062 - 1074</t>
  </si>
  <si>
    <t>Kánmi'yel Nikúma III "The Scourge of Vimúhla"</t>
  </si>
  <si>
    <t>Attempted to restore the power of the temples of Stability; said to have been sickly</t>
  </si>
  <si>
    <t>1062 - 1062</t>
  </si>
  <si>
    <t>Nu'únka "The Pious"</t>
  </si>
  <si>
    <t>Began as an ordinary member of the Tlakotáni clan in Tumíssa; became general and then governor of the western provinces; ascended the throne after a brief struggle and ruled ruthlessly in the name of Vimúhla.</t>
  </si>
  <si>
    <t>1057 - 1062</t>
  </si>
  <si>
    <t>Targholél Nikúma "The Usurper"</t>
  </si>
  <si>
    <t>Permitted the rise of the temple of Vimúhla in the west and northeast; much of the west ruled by Targholél Nikúma (cf. #28) in 1056 - 1057</t>
  </si>
  <si>
    <t>1031 - 1057</t>
  </si>
  <si>
    <t>Restored order after a long series of campaigns, later raided Salarvyá and sent an expedition into Saá Allaqí’</t>
  </si>
  <si>
    <t>1026 - 1031</t>
  </si>
  <si>
    <t>Kánmi'yel Nikúma I "The Warrior"</t>
  </si>
  <si>
    <t>Intrigued against the power of temples of Stability and pressed for hegemony of the priesthood of Ksárul. Followed by civil war (1010 - 1026); open warfare. A number of provinces broke with the Empire (Fasíltum, Tumíssa, and Chéne Hó) for a short period and attempted to form independent states.</t>
  </si>
  <si>
    <t>984 - 1010</t>
  </si>
  <si>
    <t>Nríga Gaqchiké "The Spider"</t>
  </si>
  <si>
    <t>Fanatic devotee of Thúmis; continued persecution of the followers of Change, besieged the City of Sárku, and engaged in civil war; she signed a treaty with the priesthoods in 975 under some duress.</t>
  </si>
  <si>
    <t>945 - 984</t>
  </si>
  <si>
    <t>Sháira Sú "Divine Daughter of Thúmis"</t>
  </si>
  <si>
    <t>Persecuted the devotees of Change and almost brought about a religious civil war; thought to have been poisoned by the Servitors of Silence for the good of the realm</t>
  </si>
  <si>
    <t>Thúmis &amp; Avánthe</t>
  </si>
  <si>
    <t>916 - 945</t>
  </si>
  <si>
    <t>Vayúma Sú "Empress of All the Lands"</t>
  </si>
  <si>
    <t>A vapid and silly aesthete.</t>
  </si>
  <si>
    <t>905 - 916</t>
  </si>
  <si>
    <t>Many administrative reforms, local and provincial administrative functions defined, etc.; founded the four "Palaces"; established tax farm system, reformed market taxes, property taxes, imposts on mines and fisheries.</t>
  </si>
  <si>
    <t>851 - 905</t>
  </si>
  <si>
    <t>Todukái Néqo "Pillar of the State"</t>
  </si>
  <si>
    <t>Another ineffectual ruler</t>
  </si>
  <si>
    <t>831 - 851</t>
  </si>
  <si>
    <t>A distant relative of Emperor Kurshétl Nikúma II; a nonentity</t>
  </si>
  <si>
    <t>830 - 831</t>
  </si>
  <si>
    <t>Hrishmúna Néqo I</t>
  </si>
  <si>
    <t>More religious strife between the Dark Trinity  and the other temples; unexplained disappearance of the Emperor in 816; said to have been borne off by demons. Followed by the Time of No Emperor: ruled by coalition of the priesthoods of Change from 816 to 830. Formation of the Assassins' clans. Civil strife and much unrest.</t>
  </si>
  <si>
    <t>801 - 816</t>
  </si>
  <si>
    <t>Kurshétl Nikúma "The Viewer of Night"</t>
  </si>
  <si>
    <t>Worshipped Sárku and established the hegemony of the Dark Trinity (Sárku, Hrü'ü, and Ksárul) in Avanthár. Said to have extended his life with sorcery. Persecuted the temple of Vimúhla and also those of the Lords of Stability. Accession of Milumanayá in 730 and of the two Chákas in 780 - 781.</t>
  </si>
  <si>
    <t>709 - 801</t>
  </si>
  <si>
    <t>Hehejállu "The Dark  Moon"</t>
  </si>
  <si>
    <t>Fought "The Shopkeepers' War," which gained some rights for the merchants and middle-class agricultural clans</t>
  </si>
  <si>
    <t>641 - 709</t>
  </si>
  <si>
    <t>Subjugation of the Kúrt Hills in 590; put down local revolts and fought the Hlutrgú.</t>
  </si>
  <si>
    <t>580 - 641</t>
  </si>
  <si>
    <t>Kurshétl Nikúma I</t>
  </si>
  <si>
    <t>A clever strategist whose troops raided Pán Cháka and Mu'ugalavyá, established the intelligence gathering arm of the Omnipotent Azure Legion</t>
  </si>
  <si>
    <t>517 - 580</t>
  </si>
  <si>
    <t>Horkhúnen "The General"</t>
  </si>
  <si>
    <t>Whimsical and unstable, devoted to rituals and pleasures. Queen of last Emperor. Ruled until literally dragged out of Avanthár by General Horkhúnen, (#14)</t>
  </si>
  <si>
    <t>464 - 517 ?</t>
  </si>
  <si>
    <t>Sriyésa "The Lady of the Palace"</t>
  </si>
  <si>
    <t>A scion of a distant branch of the Tlakotáni clan; a good general but devoted to pleasure and liquor.</t>
  </si>
  <si>
    <t>446 - 464 ?</t>
  </si>
  <si>
    <t>Ruled during the Period of the Chancellor: no Emperor. He is called "the False Emperor," defeated and slain in 445.</t>
  </si>
  <si>
    <t>444 - 446</t>
  </si>
  <si>
    <t>Ajjnái Teshkúma</t>
  </si>
  <si>
    <t>--</t>
  </si>
  <si>
    <t>A strong ruler who made incursions into Mu'ugalavyá</t>
  </si>
  <si>
    <t>384 - 444</t>
  </si>
  <si>
    <t>Ashóretl Tikása "The Power Forever"</t>
  </si>
  <si>
    <t>Devoted to art and music; allowed the Empire to decay</t>
  </si>
  <si>
    <t>382 - 384</t>
  </si>
  <si>
    <t>Trákonel III "The God-King"</t>
  </si>
  <si>
    <t>Raids into Milumanayá and Yán Kór</t>
  </si>
  <si>
    <t>Thúmis ?</t>
  </si>
  <si>
    <t>327 - 382 ?</t>
  </si>
  <si>
    <t>Héshqu Miúna II "The Wind-Rider"</t>
  </si>
  <si>
    <t>Administrative reforms</t>
  </si>
  <si>
    <t>Hnálla ?</t>
  </si>
  <si>
    <t>269 - 327 ?</t>
  </si>
  <si>
    <t>Deshétl Miúna "The Stable Mountain"</t>
  </si>
  <si>
    <t>Defeated the Páchi Léi</t>
  </si>
  <si>
    <t>219 - 269 ?</t>
  </si>
  <si>
    <t>Regent for the children of Héshqu Miúna (no. 6); High Princeps of the Omnipotent Azure Legion; fought the Pé Chói revolt</t>
  </si>
  <si>
    <t>196 - 219</t>
  </si>
  <si>
    <t>Died of the Plague of the White Hand, which ravaged the Five Empires</t>
  </si>
  <si>
    <t>195 - 196</t>
  </si>
  <si>
    <t>Héshqu Miúna</t>
  </si>
  <si>
    <t>Battled with the Cult of the One Other (c. 176)</t>
  </si>
  <si>
    <t>139 - 195</t>
  </si>
  <si>
    <t>Trákonel I "The Blazing Light"</t>
  </si>
  <si>
    <t>First name partially missing on his one remaining stela at Mekú</t>
  </si>
  <si>
    <t>135 - 139</t>
  </si>
  <si>
    <t>To ... Miúna</t>
  </si>
  <si>
    <t>Warred with the Hlutrgú.</t>
  </si>
  <si>
    <t>90 - 135 ?</t>
  </si>
  <si>
    <t xml:space="preserve">There is scant evidence for the existence of this ephemeral ruler. </t>
  </si>
  <si>
    <t>85 - 90 ?</t>
  </si>
  <si>
    <t>[Second Tlakotáni]</t>
  </si>
  <si>
    <t>Imperium founded at Béy Sü; Petal Throne discovered?</t>
  </si>
  <si>
    <t>1-85</t>
  </si>
  <si>
    <t>[First Tlakotáni]</t>
  </si>
  <si>
    <t>Patron Deity</t>
  </si>
  <si>
    <t>Reign Dates</t>
  </si>
  <si>
    <t>Ever Glorious Emperors and Rulers of Tsolyani</t>
  </si>
  <si>
    <t>Sage of Ksarul, author of "Visitations of Girigamish"</t>
  </si>
  <si>
    <t>BoEB, Mit</t>
  </si>
  <si>
    <t>Visitations of Girigámish</t>
  </si>
  <si>
    <t>Plain of grey nothingness</t>
  </si>
  <si>
    <t>Ssineleth, princess</t>
  </si>
  <si>
    <t>Of Purdanim, abducted by Demon Lord Ru'utlanesh</t>
  </si>
  <si>
    <t>College of the Undying Wizards</t>
  </si>
  <si>
    <t>Semi-plane of legendary Wizards at the end of the History</t>
  </si>
  <si>
    <t>Coming in Glory</t>
  </si>
  <si>
    <t>Morning</t>
  </si>
  <si>
    <t>Four Kirens after sunrise</t>
  </si>
  <si>
    <t>Daily</t>
  </si>
  <si>
    <t>Tunkul-gong, prayers</t>
  </si>
  <si>
    <t>Victory of the Master of Light</t>
  </si>
  <si>
    <t>Expansion of Light</t>
  </si>
  <si>
    <t>Midday</t>
  </si>
  <si>
    <t>Sunrise</t>
  </si>
  <si>
    <t>Ceremony of Brilliant Light</t>
  </si>
  <si>
    <t>Afternoon</t>
  </si>
  <si>
    <t>Sunset</t>
  </si>
  <si>
    <t>Viewing of the Creatures of Night</t>
  </si>
  <si>
    <t>Rise of Gayel</t>
  </si>
  <si>
    <t>At sunrise, elaborate and joyful,</t>
  </si>
  <si>
    <t>Hottest part of afternoon, somber,</t>
  </si>
  <si>
    <t>At sunset, somber,</t>
  </si>
  <si>
    <t>Midday, sun at zenith, elaborate and joyful,</t>
  </si>
  <si>
    <t>Vimúhla and Chiténg</t>
  </si>
  <si>
    <t>28-30</t>
  </si>
  <si>
    <t>Autumnal Equinox and the Shén New Year</t>
  </si>
  <si>
    <t>feasting and ornate pageantry in honor of the Priestking Harkkúnes, who died millenia ago!</t>
  </si>
  <si>
    <t>Lifting Up of the Divine Countenance</t>
  </si>
  <si>
    <t>Unsealing of the Sepulchers</t>
  </si>
  <si>
    <t>N'lǘss</t>
  </si>
  <si>
    <t>Visualization of Infinite Power</t>
  </si>
  <si>
    <t>Showing of War-like Tabards</t>
  </si>
  <si>
    <t>Beginning of the harvests</t>
  </si>
  <si>
    <t>orgies and tourneys</t>
  </si>
  <si>
    <t>Hymn to the Verdant Land</t>
  </si>
  <si>
    <t>feasting, and public carnivals</t>
  </si>
  <si>
    <t>rituals and sacrifices</t>
  </si>
  <si>
    <t>Sur</t>
  </si>
  <si>
    <t>Shirinngayi</t>
  </si>
  <si>
    <t>Karakan and Chega'rra</t>
  </si>
  <si>
    <t xml:space="preserve">Dedication of the Changes of the Year </t>
  </si>
  <si>
    <t>Masque of the Old and the NewYear</t>
  </si>
  <si>
    <t xml:space="preserve">Drawing Aside of the Azure Veil </t>
  </si>
  <si>
    <t xml:space="preserve">Libation unto the Final Master </t>
  </si>
  <si>
    <t xml:space="preserve">Lighting of Corpse Tapers </t>
  </si>
  <si>
    <t xml:space="preserve">Dance of the Sacred Youths </t>
  </si>
  <si>
    <t>Recitation of the Scrolls of the Inner Temple, secret rituals</t>
  </si>
  <si>
    <t>Propitiation of the Storm Winds</t>
  </si>
  <si>
    <t xml:space="preserve">Joining of Minds in the Refulgence of Sapience </t>
  </si>
  <si>
    <t xml:space="preserve">Wrath of the Flames </t>
  </si>
  <si>
    <t>recitation of praises to the Seal Emperor</t>
  </si>
  <si>
    <t xml:space="preserve">Propitiations Before the Lords of Battle </t>
  </si>
  <si>
    <t xml:space="preserve">Feast of the Many-Coloured Lanterns </t>
  </si>
  <si>
    <t xml:space="preserve">Durritlamish </t>
  </si>
  <si>
    <t xml:space="preserve">Offering Up of the Sword of Fire </t>
  </si>
  <si>
    <t xml:space="preserve">Entrance into the Mouth of Demons </t>
  </si>
  <si>
    <t xml:space="preserve">Repulsion of the Powers of Change </t>
  </si>
  <si>
    <t xml:space="preserve">Ketengku </t>
  </si>
  <si>
    <t>Qame'el and the other Shadow Gods</t>
  </si>
  <si>
    <t xml:space="preserve">Wearing of the Girdle of Fertile Loveliness </t>
  </si>
  <si>
    <t xml:space="preserve">Shirinngayi </t>
  </si>
  <si>
    <t xml:space="preserve">Homage unto the Gods </t>
  </si>
  <si>
    <t>rituals, pageantry, and tourneys</t>
  </si>
  <si>
    <t>Commemoration of Ruling in Splendour</t>
  </si>
  <si>
    <t xml:space="preserve">Exhibitions of the Talismans of the Divine </t>
  </si>
  <si>
    <t xml:space="preserve">Opening of the Eyes of Sagacity </t>
  </si>
  <si>
    <t xml:space="preserve">Rising Tide of Darkness </t>
  </si>
  <si>
    <t>Avanthar, Bey Su</t>
  </si>
  <si>
    <t>Llürúra</t>
  </si>
  <si>
    <t>Leap day every four years, glories of the Emperor</t>
  </si>
  <si>
    <t>Shen intercalary day</t>
  </si>
  <si>
    <t xml:space="preserve">Hrsh and Vimúhla </t>
  </si>
  <si>
    <t>universal</t>
  </si>
  <si>
    <t>Heshu'él</t>
  </si>
  <si>
    <t>Hrü'ǘ and Wurú</t>
  </si>
  <si>
    <t>Karakán and Chegárra</t>
  </si>
  <si>
    <t>Kikumársha, Núfresh</t>
  </si>
  <si>
    <t>Nyésset</t>
  </si>
  <si>
    <t>Qárqa</t>
  </si>
  <si>
    <t>Quóth</t>
  </si>
  <si>
    <t>Ru'úngkáno</t>
  </si>
  <si>
    <t>Sárku and Durritlámish</t>
  </si>
  <si>
    <t>Tsoléi</t>
  </si>
  <si>
    <t>Varis</t>
  </si>
  <si>
    <t>Béy Sǘ and Avanthár</t>
  </si>
  <si>
    <t>Béy Sǘ</t>
  </si>
  <si>
    <t>Béy Sǘ and throughout Tsolyánu</t>
  </si>
  <si>
    <t>Chene Hó</t>
  </si>
  <si>
    <t>City of S'arku</t>
  </si>
  <si>
    <t>Dharu</t>
  </si>
  <si>
    <t>Do' Chaka</t>
  </si>
  <si>
    <t>FasItum</t>
  </si>
  <si>
    <t>Fosháa</t>
  </si>
  <si>
    <t>Ghatiin</t>
  </si>
  <si>
    <t>HIíkku</t>
  </si>
  <si>
    <t>Hólis (Tsoléi)</t>
  </si>
  <si>
    <t>Hrais</t>
  </si>
  <si>
    <t>Jakálla and throughout the Five Empires</t>
  </si>
  <si>
    <t>Katalál, Usenánu, and Thráya</t>
  </si>
  <si>
    <t>Ke'e'r</t>
  </si>
  <si>
    <t>Khéiris and Páya Gupá</t>
  </si>
  <si>
    <t>Khirgár, Béy Sǘ, and Avanthár</t>
  </si>
  <si>
    <t>Ninue</t>
  </si>
  <si>
    <t>Páya Gupa</t>
  </si>
  <si>
    <t>Penom and Purdimal</t>
  </si>
  <si>
    <t>Shigráz (Mudállu)</t>
  </si>
  <si>
    <t>Sokátis and Páya Gupá</t>
  </si>
  <si>
    <t>Ssa'átis and Mu'ugálla</t>
  </si>
  <si>
    <t>Tku'</t>
  </si>
  <si>
    <t>Tsamra</t>
  </si>
  <si>
    <t>Tsatsayagga</t>
  </si>
  <si>
    <t>Tsúpil Hlayá</t>
  </si>
  <si>
    <t>Tumíssa and Fasiltúm</t>
  </si>
  <si>
    <t>Vrídu Isle</t>
  </si>
  <si>
    <t>Yán Kór City and Kè'ér</t>
  </si>
  <si>
    <t>Sa'á Allaqí</t>
  </si>
  <si>
    <t>Nyemesel Isles land also in Haida Pakala, where she is called She WhoStrides the Wind</t>
  </si>
  <si>
    <t>states of the northeast</t>
  </si>
  <si>
    <t/>
  </si>
  <si>
    <t>rituals, sacrifices and bloody gladiatorial games</t>
  </si>
  <si>
    <t>underground rituals</t>
  </si>
  <si>
    <t>rituals?</t>
  </si>
  <si>
    <t>rituals and processions</t>
  </si>
  <si>
    <t>rituals involving the great beasts which only the Ghattini can train</t>
  </si>
  <si>
    <t>rituals and feasting</t>
  </si>
  <si>
    <t>public festival, rituals, sacrifices, and orgies</t>
  </si>
  <si>
    <t>public carnival</t>
  </si>
  <si>
    <t>rituals and orgies</t>
  </si>
  <si>
    <t>feasting and orgies</t>
  </si>
  <si>
    <t>military pageantry</t>
  </si>
  <si>
    <t>military rituals and sacrifices</t>
  </si>
  <si>
    <t>military rituals</t>
  </si>
  <si>
    <t>mourning for the past year, changing to festive rituals on New Year's Day</t>
  </si>
  <si>
    <t>public parade and rituals</t>
  </si>
  <si>
    <t xml:space="preserve">Sea-God of Pijena </t>
  </si>
  <si>
    <t>Mad One</t>
  </si>
  <si>
    <t>Deities of the Seven Peaks</t>
  </si>
  <si>
    <t>City of Vra</t>
  </si>
  <si>
    <t>Five empires</t>
  </si>
  <si>
    <t>Dual Gods of the Two Moons</t>
  </si>
  <si>
    <t>One of Light</t>
  </si>
  <si>
    <t>Sun-God</t>
  </si>
  <si>
    <t>Rituals and pageantry</t>
  </si>
  <si>
    <t>military ritual and pageantry</t>
  </si>
  <si>
    <t>New Year's Day, the Sacrifice of the Year-King on Llürúra Isle (Section 1720)</t>
  </si>
  <si>
    <t>rituals, feasting and tourneys</t>
  </si>
  <si>
    <t>imperial pageantry, feasting, and rejoicing</t>
  </si>
  <si>
    <t>rituals, displays of military prowess, and amnesty for common prisoners</t>
  </si>
  <si>
    <t>rituals, feasting, and further orgies</t>
  </si>
  <si>
    <t>clan dances, puberty rites, marriages, andrituals in honor of the Sun God</t>
  </si>
  <si>
    <t>curious rituals</t>
  </si>
  <si>
    <t>military pageantry and games</t>
  </si>
  <si>
    <t>displays of warrior skills and feasting, most N'lǘss marriages are celebrated on this day</t>
  </si>
  <si>
    <t>rituals and brutal gladiatorial games</t>
  </si>
  <si>
    <t>rituals and sacrifices made at sea</t>
  </si>
  <si>
    <t>rituals and sacrifices, gladiatorial games</t>
  </si>
  <si>
    <t>feasting and dances</t>
  </si>
  <si>
    <t>rituals and feasting, acceptance of young Shén warriors into their Egg Groups</t>
  </si>
  <si>
    <t>dancing andrituals</t>
  </si>
  <si>
    <t>feasting and military displays</t>
  </si>
  <si>
    <t>rituals and sacrifices, the same event is celebrated in Háida Pakála on this day with games, displays, and revelry</t>
  </si>
  <si>
    <t>feasting also Pé Chói and Urunén New Year</t>
  </si>
  <si>
    <t>rituals for the dead</t>
  </si>
  <si>
    <t>rituals and cruelly humorous sacrifices</t>
  </si>
  <si>
    <t>rituals, feasting, and pageantry</t>
  </si>
  <si>
    <t>imperial pageantry, rituals and sacrifices</t>
  </si>
  <si>
    <t>presentation of new books and knowledge of the deity, rituals and feasting</t>
  </si>
  <si>
    <t>rituals and sacrifices, all devotees fast during this day</t>
  </si>
  <si>
    <t>rituals commemorating the sailing of the souls of the dead for the Paradises of Teretané</t>
  </si>
  <si>
    <t>rituals and orgiastic feasting</t>
  </si>
  <si>
    <t>rituals and many sacrifices</t>
  </si>
  <si>
    <t>rituals and offering of flowers</t>
  </si>
  <si>
    <t>military rituals and consecration of warriors</t>
  </si>
  <si>
    <t>New Year of the Nyémesel Isles and the Tinalíya, the Pé Chói also celebrate their New Year on or about this date</t>
  </si>
  <si>
    <t>rituals and the Circle Dance</t>
  </si>
  <si>
    <t>Summer Solstice rituals</t>
  </si>
  <si>
    <t>Festival of the Shining Sun</t>
  </si>
  <si>
    <t>Lord Hnalla's Second Aspect, Chirdshin Tulengkoi, "The Shining Sun"</t>
  </si>
  <si>
    <t>southern Tsolyanu</t>
  </si>
  <si>
    <t>northern Tsolyanu</t>
  </si>
  <si>
    <t>Rituals of flowing rivers of fecundity</t>
  </si>
  <si>
    <t>Sexual rites</t>
  </si>
  <si>
    <t>Wild and joyous fertility rites</t>
  </si>
  <si>
    <t>Celebration</t>
  </si>
  <si>
    <t>Coming of Spring</t>
  </si>
  <si>
    <t>MIt</t>
  </si>
  <si>
    <t>joyful sexual orgies and erotic dances</t>
  </si>
  <si>
    <t>Sikkuné</t>
  </si>
  <si>
    <t>Old woman of gentle mien</t>
  </si>
  <si>
    <t>Those who suffer</t>
  </si>
  <si>
    <t>Kátha</t>
  </si>
  <si>
    <t>Warrior Maid</t>
  </si>
  <si>
    <t>Young woman in full armour</t>
  </si>
  <si>
    <t>Patron of victories, women who fight</t>
  </si>
  <si>
    <t>All who are sorrowful or suffer</t>
  </si>
  <si>
    <t>Tahelé</t>
  </si>
  <si>
    <t>Slender young woman</t>
  </si>
  <si>
    <t xml:space="preserve">Beauty, sex, </t>
  </si>
  <si>
    <t>Young girls, ugly or unwanted</t>
  </si>
  <si>
    <t>Finding mate, beauty, sex</t>
  </si>
  <si>
    <t>Warriors, both male and female</t>
  </si>
  <si>
    <t>Directions, finding</t>
  </si>
  <si>
    <t>Consolation</t>
  </si>
  <si>
    <t>Victory, courage</t>
  </si>
  <si>
    <t>Helps on</t>
  </si>
  <si>
    <t>Force, military strength</t>
  </si>
  <si>
    <t>Ripener</t>
  </si>
  <si>
    <t>Passing of cycles, birth, growth, harvest</t>
  </si>
  <si>
    <t>Birth, harvest</t>
  </si>
  <si>
    <t>Pregnant women</t>
  </si>
  <si>
    <t>Chikúna</t>
  </si>
  <si>
    <t>Coins, flower, menstrual blood, Umblical cord (male), Afterbirth (female child)</t>
  </si>
  <si>
    <t>Temple north of Usenau</t>
  </si>
  <si>
    <t>Gentle blue flowers</t>
  </si>
  <si>
    <t>E'éth</t>
  </si>
  <si>
    <t>She of the Rains</t>
  </si>
  <si>
    <t>No images</t>
  </si>
  <si>
    <t>Rain</t>
  </si>
  <si>
    <t>Farmers</t>
  </si>
  <si>
    <t>On fields</t>
  </si>
  <si>
    <t>Water the fields</t>
  </si>
  <si>
    <t>Quyéla</t>
  </si>
  <si>
    <t>Green stalks</t>
  </si>
  <si>
    <t>Fertility, mating, reproduction</t>
  </si>
  <si>
    <t>She of the Fertile</t>
  </si>
  <si>
    <t>One of The Three Sisters</t>
  </si>
  <si>
    <t>Offsprings, fertility</t>
  </si>
  <si>
    <t>One of The Three Sisters, rituals held in fields at night, often orgies</t>
  </si>
  <si>
    <t>She Who Cares for Children</t>
  </si>
  <si>
    <t>Simple globes of blue glass with her name</t>
  </si>
  <si>
    <t>Children and raising children</t>
  </si>
  <si>
    <t>Lost childs, sick babes, discipline</t>
  </si>
  <si>
    <t>Shrine in Katalal</t>
  </si>
  <si>
    <t>Parents</t>
  </si>
  <si>
    <t>The Pillar of Purity</t>
  </si>
  <si>
    <t>Wronged women</t>
  </si>
  <si>
    <t>Injustice, brutal treatment, rape victims</t>
  </si>
  <si>
    <t>Athletic woman with head of bird of prey (sometimes with six arms)</t>
  </si>
  <si>
    <t>One of The Three Sisters. Temple in Jaikalor</t>
  </si>
  <si>
    <t>Book of Changing into Dust</t>
  </si>
  <si>
    <t>Book of Dyéngga</t>
  </si>
  <si>
    <t>Book of Sunderings</t>
  </si>
  <si>
    <t>Book of the Third Octant</t>
  </si>
  <si>
    <t>Book of the Visitations of Glory</t>
  </si>
  <si>
    <t xml:space="preserve"> Written in Éngsvanyáli times 4,000yrs before Hársan.</t>
  </si>
  <si>
    <t>Dictionary of Homon Tneqqa of Khéiris</t>
  </si>
  <si>
    <t xml:space="preserve"> Llyáni dictionary.</t>
  </si>
  <si>
    <t>Hymn of Mü'ükane</t>
  </si>
  <si>
    <t>Green Pillars of Delight</t>
  </si>
  <si>
    <t xml:space="preserve"> A treatise on the growing of Másh fruit trees.</t>
  </si>
  <si>
    <t>Paean of Psankothoth of Nirukkai</t>
  </si>
  <si>
    <t xml:space="preserve"> 30 volume work compiled by the scholar priests and priestesses of Avánthe.</t>
  </si>
  <si>
    <t>War and Peace</t>
  </si>
  <si>
    <t>Ssümunish Kra of Ch'óchi</t>
  </si>
  <si>
    <t>Tlu'en of Ssa'átis.</t>
  </si>
  <si>
    <t>Llyáni grammar</t>
  </si>
  <si>
    <t>Epic of Thaunü of Sokátis</t>
  </si>
  <si>
    <t>Epic of Mighty Hrúgga</t>
  </si>
  <si>
    <t>Homon Tneqqa of Khéiris</t>
  </si>
  <si>
    <t>a book on the emperors of the Third Epoch of Éngsvanyáli times.</t>
  </si>
  <si>
    <t>Chyuváz of Náth-Sùnù</t>
  </si>
  <si>
    <t>Books of Chaitlar</t>
  </si>
  <si>
    <t>Tlékku Beshyenú</t>
  </si>
  <si>
    <t>Amigga Mriddeshte</t>
  </si>
  <si>
    <t>Archive of the Pages of Silver Excellence</t>
  </si>
  <si>
    <t xml:space="preserve"> Describes the defeat of the Sky-Singers by the Demon Lord Mrúgga</t>
  </si>
  <si>
    <t>Baron Áld library in Kè'ér.</t>
  </si>
  <si>
    <t>Nikome hiQurondu</t>
  </si>
  <si>
    <t>Llyáni lexicon</t>
  </si>
  <si>
    <t>Scepter for Princes</t>
  </si>
  <si>
    <t>Timeless Record of All Things</t>
  </si>
  <si>
    <t xml:space="preserve">Night of the Fete of Boats </t>
  </si>
  <si>
    <t>Going forth from death unto life, city-wide party</t>
  </si>
  <si>
    <t>Codicil of the Blue King in Glory</t>
  </si>
  <si>
    <t>Ni'ur hiBurusá</t>
  </si>
  <si>
    <t>Temple of Ksárul in Úrmish</t>
  </si>
  <si>
    <t>Pandects of Psankunel the Knower</t>
  </si>
  <si>
    <t>Spring equinox; Start of rainy season</t>
  </si>
  <si>
    <t>Rainy; Getting hotter</t>
  </si>
  <si>
    <t>Most pleasant; Planting of crops</t>
  </si>
  <si>
    <t>Start of summer; Hot (about 32˚C)</t>
  </si>
  <si>
    <t>Hotter</t>
  </si>
  <si>
    <t>Dry, very hot (about 49˚C in Jakálla)</t>
  </si>
  <si>
    <t>Slightly cooler</t>
  </si>
  <si>
    <t>Crops harvested; Cooling</t>
  </si>
  <si>
    <t>Coldest; 16˚C during the day, 2-10˚C at night</t>
  </si>
  <si>
    <t>Colour</t>
  </si>
  <si>
    <t>Ülétl</t>
  </si>
  <si>
    <t>Planet</t>
  </si>
  <si>
    <t>Scarlet</t>
  </si>
  <si>
    <t>Blue</t>
  </si>
  <si>
    <t>Hrü’ü</t>
  </si>
  <si>
    <t>Moon</t>
  </si>
  <si>
    <t>Orange-red</t>
  </si>
  <si>
    <t>Eye of Ketengu</t>
  </si>
  <si>
    <t>From Book of Pearly Forms</t>
  </si>
  <si>
    <t>Preparation?</t>
  </si>
  <si>
    <t>Book of Pearly Forms</t>
  </si>
  <si>
    <t>Diagram of Eye of Ketengu</t>
  </si>
  <si>
    <t>Ritual of the Purified Sphere</t>
  </si>
  <si>
    <t>Temple ritual of Lord Hnalla. Renders area impassable to demons and priests of Change</t>
  </si>
  <si>
    <t>Power of Ultimate Perfection</t>
  </si>
  <si>
    <t>Temple ritual of Lord Hnalla. Dispels demons summoned by agents of Change</t>
  </si>
  <si>
    <t>Peaceful Repose</t>
  </si>
  <si>
    <t>Temple ritual of Lord Hnalla. Protects sleep from magical nightmares</t>
  </si>
  <si>
    <t>Negation of Instability</t>
  </si>
  <si>
    <t>Temple ritual of Lord Hnalla. Ritual spell disenchants illusions</t>
  </si>
  <si>
    <t>Girdle of Purity Society</t>
  </si>
  <si>
    <t>Militant sect, allies to Sword of Righteousness Clan (Karakan)</t>
  </si>
  <si>
    <t>The Maintainer</t>
  </si>
  <si>
    <t>Smooth running of society, clans, laws</t>
  </si>
  <si>
    <t>Wronged</t>
  </si>
  <si>
    <t xml:space="preserve">Disruption of justice, fairness, </t>
  </si>
  <si>
    <t>Stout and matronly</t>
  </si>
  <si>
    <t>Shrine, law school and library in Bey Su. Companion of Lord Chegarra</t>
  </si>
  <si>
    <t>Aoméla</t>
  </si>
  <si>
    <t>Niluélde</t>
  </si>
  <si>
    <t>Mistress of the Air</t>
  </si>
  <si>
    <t>Naked woman sleeping</t>
  </si>
  <si>
    <t>Air, demons</t>
  </si>
  <si>
    <t>Summoned by special spell</t>
  </si>
  <si>
    <t>War? Combat?</t>
  </si>
  <si>
    <t>Hlikársh</t>
  </si>
  <si>
    <t>Master of the Demons of Fire</t>
  </si>
  <si>
    <t>Hearth, peace of company, family</t>
  </si>
  <si>
    <t>Calm animals, drive serpents or vermin</t>
  </si>
  <si>
    <t>Evoked by male priest</t>
  </si>
  <si>
    <t>Dedé</t>
  </si>
  <si>
    <t>Master of the Spirits of the Earth</t>
  </si>
  <si>
    <t>potters, brickmakers, stonemasons, farmers,</t>
  </si>
  <si>
    <t>carved woodm cloth, beer, bread</t>
  </si>
  <si>
    <t>Male statue of mud</t>
  </si>
  <si>
    <t>Warm fertile earth, stone, farming</t>
  </si>
  <si>
    <t>Village shrines wthhout water or fire</t>
  </si>
  <si>
    <t>Goddess of Potence</t>
  </si>
  <si>
    <t>Moonstone fenale organ, Lapis Lazuli Male organ</t>
  </si>
  <si>
    <t>Male potence, female infertility</t>
  </si>
  <si>
    <t>Fresh milk in golden bottle</t>
  </si>
  <si>
    <t>Impotence, barrenness</t>
  </si>
  <si>
    <t>Jelél</t>
  </si>
  <si>
    <t>Provincial capital</t>
  </si>
  <si>
    <t>Locale</t>
  </si>
  <si>
    <t>Size</t>
  </si>
  <si>
    <t>Rü</t>
  </si>
  <si>
    <t>Karakán strong around Khirgár and Hnálla strong around Penóm. Agriculturalists, warriors, and lower class artisans.</t>
  </si>
  <si>
    <t>You of Lower Birth</t>
  </si>
  <si>
    <t>You of Noble Birth</t>
  </si>
  <si>
    <t>You of Common Birth</t>
  </si>
  <si>
    <t>You of Higher Birth</t>
  </si>
  <si>
    <t>Navy</t>
  </si>
  <si>
    <t>Local clan around Hekéllu formed 1932 AS from the Black Pinnacle</t>
  </si>
  <si>
    <t xml:space="preserve"> Also in Salarvyá and Pecháno. Traditionally Belkhánu, Qón, and Keténgku. </t>
  </si>
  <si>
    <t>Southern empire.</t>
  </si>
  <si>
    <t>In Fasiltúm and the cities of the west. Fierce and haughty. Rebels every one or two generations. No lineages</t>
  </si>
  <si>
    <t>Average</t>
  </si>
  <si>
    <t>Mediocre</t>
  </si>
  <si>
    <t>Distinguished</t>
  </si>
  <si>
    <t>Legion of the Blue Peak</t>
  </si>
  <si>
    <t>Legion of the Echoing Stone</t>
  </si>
  <si>
    <t>Legion of Translucent Emerald</t>
  </si>
  <si>
    <t>Notable</t>
  </si>
  <si>
    <t>Elite</t>
  </si>
  <si>
    <t>Legion of Golden Sunburst</t>
  </si>
  <si>
    <t>Venerable</t>
  </si>
  <si>
    <t>Legion of the Shattering of Ssúyal</t>
  </si>
  <si>
    <t>Legion of the Smiting of the East</t>
  </si>
  <si>
    <t>Legion of the Wind of Arrows</t>
  </si>
  <si>
    <t>Hoó Rsáé</t>
  </si>
  <si>
    <t>The Histories of the Beloved, Very Great and Powerful Emperors of the Most Mighty Imperium</t>
  </si>
  <si>
    <t xml:space="preserve">City of Sárku </t>
  </si>
  <si>
    <t>Beshmúlu</t>
  </si>
  <si>
    <t>Rising Sun-Disk</t>
  </si>
  <si>
    <t>DilinálaPeople</t>
  </si>
  <si>
    <t>DilinálaTemple</t>
  </si>
  <si>
    <t>DlamélishLegions</t>
  </si>
  <si>
    <t>DlamélishPeople</t>
  </si>
  <si>
    <t>DlamélishTemple</t>
  </si>
  <si>
    <t>DurritlámishLegions</t>
  </si>
  <si>
    <t>DurritlámishPeople</t>
  </si>
  <si>
    <t>DurritlámishTemple</t>
  </si>
  <si>
    <t>HnállaLegions</t>
  </si>
  <si>
    <t>HnállaPeople</t>
  </si>
  <si>
    <t>HnállaTemple</t>
  </si>
  <si>
    <t>Hrü'üLegions</t>
  </si>
  <si>
    <t>Hrü'üPeople</t>
  </si>
  <si>
    <t>Hrü'üTemple</t>
  </si>
  <si>
    <t>Keténgku Hatred of</t>
  </si>
  <si>
    <t>Keténgku People</t>
  </si>
  <si>
    <t>QónTemple</t>
  </si>
  <si>
    <t>SárkuLegions</t>
  </si>
  <si>
    <t>SárkuPeople</t>
  </si>
  <si>
    <t>SárkuTemple</t>
  </si>
  <si>
    <t xml:space="preserve">Ajjnái Teshkúma, The False Emperor </t>
  </si>
  <si>
    <t xml:space="preserve">Arodái Nikúma </t>
  </si>
  <si>
    <t xml:space="preserve">Arshú'u, Ever-Splendid </t>
  </si>
  <si>
    <t xml:space="preserve">Ashóretl Tikása, Power Forever </t>
  </si>
  <si>
    <t>Báshdis Mssá II</t>
  </si>
  <si>
    <t>Báshdis Mssá IV</t>
  </si>
  <si>
    <t>Durúmu, Copper Blade of Sárku</t>
  </si>
  <si>
    <t>First Tlakotani, Glorious First Emperor</t>
  </si>
  <si>
    <t>Gámulu III, All-Slayer</t>
  </si>
  <si>
    <t>Girándu I</t>
  </si>
  <si>
    <t>Héshqu Miúna II,Wind-Rider</t>
  </si>
  <si>
    <t>Kanmi'yel Nasúndel</t>
  </si>
  <si>
    <t>Kánmi'yel Nikúma III, the Scourge of Vimúhla</t>
  </si>
  <si>
    <t>Kánmi'yel Nikúma IV, the Flattener of Peaks</t>
  </si>
  <si>
    <t>Kánmi'yel Nikúma V, the Pretender</t>
  </si>
  <si>
    <t>Kurshétl Nikúma I, the Seizer of Cities</t>
  </si>
  <si>
    <t>Kurshétl Nikúma II, the Viewer of Night</t>
  </si>
  <si>
    <t>Metlunél I, the Foolish</t>
  </si>
  <si>
    <t>Metlunél II, the Builder</t>
  </si>
  <si>
    <t>Metlunél V, the Esthete</t>
  </si>
  <si>
    <t>Mursún Dlekkúminè, the Weak</t>
  </si>
  <si>
    <t>Nayári Of the Silken Thighs</t>
  </si>
  <si>
    <t>Neshkirúma, the Cloud-Spinner</t>
  </si>
  <si>
    <t>Nghárradu, the Ascetic</t>
  </si>
  <si>
    <t>Ninué Jalésa, theMaiden of Beauty</t>
  </si>
  <si>
    <t>Nrainué, the Iridescent Goddess</t>
  </si>
  <si>
    <t>Nríga Gaqchiké, the Spider</t>
  </si>
  <si>
    <t>Nu'únka, the Pious</t>
  </si>
  <si>
    <t>Shaíra Sú, Divine Daughter of Thúmis</t>
  </si>
  <si>
    <t>Ssirandár I , Ever-Victorious</t>
  </si>
  <si>
    <t>Ssirandár IV</t>
  </si>
  <si>
    <t>Sunún Drántike, the Mad</t>
  </si>
  <si>
    <t>Targholél Nikúma, the Usurper</t>
  </si>
  <si>
    <t>Pry Teketl Head</t>
  </si>
  <si>
    <t xml:space="preserve">Legion of the Foremost </t>
  </si>
  <si>
    <t xml:space="preserve">Legion of the Lord of Flame </t>
  </si>
  <si>
    <t xml:space="preserve">First Legion of the Engsvanyáli Imperium </t>
  </si>
  <si>
    <t xml:space="preserve">Legion of the Heroes of the Lord of Wisdom </t>
  </si>
  <si>
    <t xml:space="preserve">Legion of the Powerful Jigetl of Khirgár </t>
  </si>
  <si>
    <t xml:space="preserve">Legion I of the First Palace, Victorious in Vimúhla </t>
  </si>
  <si>
    <t xml:space="preserve">Legion IX of the Third Palace, Iridescent Egg </t>
  </si>
  <si>
    <t xml:space="preserve">Legion XIII of the Second Palace, Egg-Destroyers </t>
  </si>
  <si>
    <t xml:space="preserve">Financial power base in Thráya. Can be traced to Éngsvanyáli times. </t>
  </si>
  <si>
    <t>In Jakálla Hriháyal dominates and in Usenánu Thúmis dominates.</t>
  </si>
  <si>
    <t xml:space="preserve"> In Jakálla Belkhánu dominates.</t>
  </si>
  <si>
    <t xml:space="preserve"> Found throughout the western and central Empire.</t>
  </si>
  <si>
    <t>TETV#</t>
  </si>
  <si>
    <t>BoEB, TETV3</t>
  </si>
  <si>
    <t>Munggái</t>
  </si>
  <si>
    <t>TETV3</t>
  </si>
  <si>
    <t>Race of monstrous sickly blue and black worms, serve Lord Mi’royél</t>
  </si>
  <si>
    <t>Flowering herb found in Mu'ugalavyá</t>
  </si>
  <si>
    <t>Vátlaz-oil</t>
  </si>
  <si>
    <t>Canticles of Lichón</t>
  </si>
  <si>
    <t>Six secret Names of Lord Marássu</t>
  </si>
  <si>
    <t>Spell of protection (hymn), twelve known (twelft is lost, see Twelft…)</t>
  </si>
  <si>
    <t>Eternal Bastion of Unabridged Silence</t>
  </si>
  <si>
    <t>A higher level of the Sphere of Impermeable Quiescence</t>
  </si>
  <si>
    <t>Impenetrable Dome of the Priest Naratlün</t>
  </si>
  <si>
    <t>creates a shell over the casters area into which neither physical nor sorcerous vision penetrates. It lasts half a day.</t>
  </si>
  <si>
    <t>Interior Phantasms of the Sage Kcharándu</t>
  </si>
  <si>
    <t>A mighty spell that enables its user to gain control over a person's dreams.</t>
  </si>
  <si>
    <t>Gate</t>
  </si>
  <si>
    <t>Tome of Sublimely Making One's Thoughts Fly Like the Rays of Dawn</t>
  </si>
  <si>
    <t>Tome of Slow Substances</t>
  </si>
  <si>
    <t>two known</t>
  </si>
  <si>
    <t>Book of spells. Only two complete copies known, one in the Temple of Sárku in the City of Sárku and one in the Imperial Library in Jakálla. Some copies contain a Twelfth Canticle “The Ritual of Arousing the Unknown Demon Lord”</t>
  </si>
  <si>
    <t>Ritual of Arousing the Unknown Demon Lord, twelft canticle</t>
  </si>
  <si>
    <t>Summoning</t>
  </si>
  <si>
    <t>In "Rites of Chulétha"</t>
  </si>
  <si>
    <t>Magical tract needed to open the sarcophagus of Mnekshétra, the lesbian lover of Queen Nayári, in the Underworld beneath Jakálla</t>
  </si>
  <si>
    <t>Manifold Matrix of Arús-Tiku'ún</t>
  </si>
  <si>
    <t>A book that describes Bethórms inscribed on plates of Talismanic Copper in the Language of the Priests of Sárku. The only known complete copy is in the City of Sárku.</t>
  </si>
  <si>
    <t>TLNC</t>
  </si>
  <si>
    <t>Book of Rust Brown Glimmering</t>
  </si>
  <si>
    <t>Book of the Blazing Diagrams of Forever</t>
  </si>
  <si>
    <t xml:space="preserve">Balamtsanyal hituplankolumeldalidalisayal hiKolumebabarsasa </t>
  </si>
  <si>
    <t xml:space="preserve">Tome on the procedures of ruling </t>
  </si>
  <si>
    <t>Reigns of sixteen emperors of Third Epoch,Chikékkólumelyal hiYagáishan</t>
  </si>
  <si>
    <t>Secret Name of Lord Harúchamal</t>
  </si>
  <si>
    <t>Cities of Tsolyanu</t>
  </si>
  <si>
    <t>Hero of the Age, Undying Wizard, serpent-headed</t>
  </si>
  <si>
    <t>Sinustragán Dzáshu</t>
  </si>
  <si>
    <t>tETV9</t>
  </si>
  <si>
    <t>Human sorcerer/demon, Undying Wizard, servant of Sarku</t>
  </si>
  <si>
    <t>Toneshkéthu Vokrón</t>
  </si>
  <si>
    <t>Student of College at End of Time, Undying Wizard, daughter of Girándu XV</t>
  </si>
  <si>
    <t>Torisú (also known as Tór or Torthú</t>
  </si>
  <si>
    <t>Undying Wizard, member of the Accelerators faction</t>
  </si>
  <si>
    <t>Sage and traveller of First Imperium at the reign of Ssirandár IX, Undying Wizard</t>
  </si>
  <si>
    <t>S&amp;GV1, tETV9</t>
  </si>
  <si>
    <t>Turshánmü Ssurmutétl the Sorcerer</t>
  </si>
  <si>
    <t>Wizard of Many Worlds, Undying Wizard</t>
  </si>
  <si>
    <t>Naludla</t>
  </si>
  <si>
    <t>Kuthéb</t>
  </si>
  <si>
    <t>Míkosa</t>
  </si>
  <si>
    <t>Ngayth</t>
  </si>
  <si>
    <t>Tsél</t>
  </si>
  <si>
    <t>Tetél</t>
  </si>
  <si>
    <t>Ajura</t>
  </si>
  <si>
    <t>Arbígh</t>
  </si>
  <si>
    <t>A nut that is a staple of the north.</t>
  </si>
  <si>
    <t>Nut</t>
  </si>
  <si>
    <t>Beshésh</t>
  </si>
  <si>
    <t>Fern</t>
  </si>
  <si>
    <t>Gaún</t>
  </si>
  <si>
    <t>Gpén</t>
  </si>
  <si>
    <t>Berry</t>
  </si>
  <si>
    <t>Jumul</t>
  </si>
  <si>
    <t>Choqún</t>
  </si>
  <si>
    <t>Sour tasting juice, used to flavor food</t>
  </si>
  <si>
    <t>Méshteb</t>
  </si>
  <si>
    <t>A melon that is crisp and salty with a bread-like flavor.</t>
  </si>
  <si>
    <t>Nétheb</t>
  </si>
  <si>
    <t>Has a red blossom and its greens are eaten by the poor.</t>
  </si>
  <si>
    <t>Pé'etp</t>
  </si>
  <si>
    <t>Shiryá</t>
  </si>
  <si>
    <t>Tkáb</t>
  </si>
  <si>
    <t>Tkíp</t>
  </si>
  <si>
    <t>Vé</t>
  </si>
  <si>
    <t>Zichá</t>
  </si>
  <si>
    <t>A purplish fruit found in the Chákan forest.</t>
  </si>
  <si>
    <t>Chakas</t>
  </si>
  <si>
    <t>Laris</t>
  </si>
  <si>
    <t>Tsamra, An ancient city that was sunk by a powerful storm and when the waters of Kápranoi Bay are clean, the ruins can still be seen.</t>
  </si>
  <si>
    <t>Tsanggál Diamond</t>
  </si>
  <si>
    <t>Oil used in Sorcery</t>
  </si>
  <si>
    <t>Bi'isumish, the Blind Poet of Ssa'átis</t>
  </si>
  <si>
    <t>Third ode of Bi'isumish</t>
  </si>
  <si>
    <t>Temple of Qame'él in Tsámra Livyanu</t>
  </si>
  <si>
    <t>Lightning Bringers</t>
  </si>
  <si>
    <t>Ancient artillery weapons stillin use</t>
  </si>
  <si>
    <t>Anyone avoiding accidents</t>
  </si>
  <si>
    <t>Book of Azure</t>
  </si>
  <si>
    <t>Ksarul tome. Chronicles of the Sisterhood of Azure Awakening</t>
  </si>
  <si>
    <t>Winged Disc of the Lord of the Sun</t>
  </si>
  <si>
    <t>Adroitness of the Chri Fly</t>
  </si>
  <si>
    <t>Affable Blight of the Lord Uni</t>
  </si>
  <si>
    <t>Amethyst Expurgation</t>
  </si>
  <si>
    <t>Antechamber of the Blue Room</t>
  </si>
  <si>
    <t>Assiduous Pursuer</t>
  </si>
  <si>
    <t>Attainment of Enlightenment</t>
  </si>
  <si>
    <t xml:space="preserve">Azure Scarab </t>
  </si>
  <si>
    <t>Blade of Inexorable Dissection</t>
  </si>
  <si>
    <t>Blessing of the Planes</t>
  </si>
  <si>
    <t>Bolt of Imminent Immolation</t>
  </si>
  <si>
    <t>Breath of the Goddess</t>
  </si>
  <si>
    <t>Bridge of Noble Passage</t>
  </si>
  <si>
    <t>Bulwark of Amber</t>
  </si>
  <si>
    <t>Carpet of Conflagration</t>
  </si>
  <si>
    <t xml:space="preserve">Comprehension of Devices </t>
  </si>
  <si>
    <t>Crown of Purity</t>
  </si>
  <si>
    <t>Dance of the Emerald Goddess</t>
  </si>
  <si>
    <t xml:space="preserve">Discerner of Enchantments </t>
  </si>
  <si>
    <t>Eater of Souls</t>
  </si>
  <si>
    <t>Emerald Paramour</t>
  </si>
  <si>
    <t xml:space="preserve">Eradication of Veracity </t>
  </si>
  <si>
    <t>Expeditor of the Skein of Destiny</t>
  </si>
  <si>
    <t>Fist of Fire</t>
  </si>
  <si>
    <t>Food of the Ssu</t>
  </si>
  <si>
    <t>Fulguration of Imminent Grandeur</t>
  </si>
  <si>
    <t>Gate of the Grey Pentacle</t>
  </si>
  <si>
    <t>Gauntlet of Might</t>
  </si>
  <si>
    <t>Girdle of the Maiden</t>
  </si>
  <si>
    <t xml:space="preserve">Glorious Call </t>
  </si>
  <si>
    <t xml:space="preserve">Hands of Kra the Mighty </t>
  </si>
  <si>
    <t>Harness of the God-king</t>
  </si>
  <si>
    <t>Hymnal of the Lord of Light</t>
  </si>
  <si>
    <t xml:space="preserve">Infrangible Incandescent Orb </t>
  </si>
  <si>
    <t>Invigorator of Blades</t>
  </si>
  <si>
    <t>Labyrinth of Elongated Shadows</t>
  </si>
  <si>
    <t>Missile of Metallja</t>
  </si>
  <si>
    <t xml:space="preserve">Muniments of Excellence </t>
  </si>
  <si>
    <t>Nightmare of Terror</t>
  </si>
  <si>
    <t xml:space="preserve">Obsidian Obelisk </t>
  </si>
  <si>
    <t xml:space="preserve">Panoply of Iron </t>
  </si>
  <si>
    <t>Pearl Grey Citadel</t>
  </si>
  <si>
    <t>Periplus of the Planes</t>
  </si>
  <si>
    <t>Polychrest of the Third Octagon</t>
  </si>
  <si>
    <t xml:space="preserve">Preserver of Wisdom </t>
  </si>
  <si>
    <t>Replication of Heroes</t>
  </si>
  <si>
    <t xml:space="preserve">Scrutiny of the Omniscient Eye </t>
  </si>
  <si>
    <t>Seal upon the Powers</t>
  </si>
  <si>
    <t>Silver Halo of Soul Stealing</t>
  </si>
  <si>
    <t xml:space="preserve">Silver Halo of Soul Stealing </t>
  </si>
  <si>
    <t>Speculum of Retribution</t>
  </si>
  <si>
    <t>Sphere of Impermeable Quiescence</t>
  </si>
  <si>
    <t>Summoning of the Spectral Hosts</t>
  </si>
  <si>
    <t>Swift Thrust of Death</t>
  </si>
  <si>
    <t>Valour of the Divine Kingdom</t>
  </si>
  <si>
    <t xml:space="preserve">Weapon of the Prince of Valour </t>
  </si>
  <si>
    <t>Web of Kriyag, Lover of Spiders</t>
  </si>
  <si>
    <t>Web of Refulgent Command</t>
  </si>
  <si>
    <t>Well that Waters the World</t>
  </si>
  <si>
    <t>Viaticum of the Yellow Robe</t>
  </si>
  <si>
    <t xml:space="preserve">Vindication of Instability </t>
  </si>
  <si>
    <t>Ships, sailing, weather</t>
  </si>
  <si>
    <t>Young woman with raised wings</t>
  </si>
  <si>
    <t>Patron of Things of Air</t>
  </si>
  <si>
    <t>Sailors</t>
  </si>
  <si>
    <t>Non-violent, friend of Lady Niluélde</t>
  </si>
  <si>
    <t>The Wind</t>
  </si>
  <si>
    <t>Chorisánde</t>
  </si>
  <si>
    <t>Guide of Fools</t>
  </si>
  <si>
    <t>Patron of mentally deficent</t>
  </si>
  <si>
    <t>Motherly woman with heavy breasts</t>
  </si>
  <si>
    <t>Those born with mental defects</t>
  </si>
  <si>
    <t>Keeps hospitals, friend of  Lady Bálme of Lord Ketengku</t>
  </si>
  <si>
    <t>Bolénde</t>
  </si>
  <si>
    <t>The Lord of the Spirits of Water</t>
  </si>
  <si>
    <t>Swimming fish</t>
  </si>
  <si>
    <t>Sailors, fishermen</t>
  </si>
  <si>
    <t>Fresh fish</t>
  </si>
  <si>
    <t>Temples are simple stone platforms on shore</t>
  </si>
  <si>
    <t>Patron of those missing on seas</t>
  </si>
  <si>
    <t>Those missing on seas, ships lost, creatures of water</t>
  </si>
  <si>
    <t>Sunrudáya</t>
  </si>
  <si>
    <t>The Young Bride</t>
  </si>
  <si>
    <t>Marriage, family life</t>
  </si>
  <si>
    <t>Maiden</t>
  </si>
  <si>
    <t>Young couples, consumption of marriage</t>
  </si>
  <si>
    <t>Priestesses help on family troubles</t>
  </si>
  <si>
    <t>Shaka'án</t>
  </si>
  <si>
    <t>The Little Girl who is Curious</t>
  </si>
  <si>
    <t>Child with large eyes</t>
  </si>
  <si>
    <t xml:space="preserve">Lost and mischivous children, </t>
  </si>
  <si>
    <t>Blue or white flowers or toys freely given</t>
  </si>
  <si>
    <t>Worried parents</t>
  </si>
  <si>
    <t>The Virgin</t>
  </si>
  <si>
    <t>Children in trouble</t>
  </si>
  <si>
    <t>Young woman with hands at her side</t>
  </si>
  <si>
    <t>Youths undergoing puberty</t>
  </si>
  <si>
    <t>Young girls and boys</t>
  </si>
  <si>
    <t>No shrines</t>
  </si>
  <si>
    <t>Counsel and medical aid to youths</t>
  </si>
  <si>
    <t>Makórsa</t>
  </si>
  <si>
    <t>The Kind Protectress of Trees and Forests</t>
  </si>
  <si>
    <t>Nikoné</t>
  </si>
  <si>
    <t>Chraikála</t>
  </si>
  <si>
    <t>Tall commanding woman with bow</t>
  </si>
  <si>
    <t>Forests, trees and animals</t>
  </si>
  <si>
    <t>Protects trees from wanton destruction, animals and escapees</t>
  </si>
  <si>
    <t>Berries, roots and forest honey</t>
  </si>
  <si>
    <t>Hunters, those who travel through woods</t>
  </si>
  <si>
    <t>Shrines are small wooden houses on hills</t>
  </si>
  <si>
    <t>Removed aspect</t>
  </si>
  <si>
    <t>Removed from the records</t>
  </si>
  <si>
    <t>Kshésa</t>
  </si>
  <si>
    <t>The Knower of Cycles</t>
  </si>
  <si>
    <t>Warmth of the home fire</t>
  </si>
  <si>
    <t>Prim scholarly young woman seated cross-legged upon a dais</t>
  </si>
  <si>
    <t>Books of nature, spells, planes of Lady Avanthe</t>
  </si>
  <si>
    <t>Scholars, students, seekers of knowledge</t>
  </si>
  <si>
    <t>Knowledge, spells and planes of nature</t>
  </si>
  <si>
    <t>She is a friend of Lady Qalai</t>
  </si>
  <si>
    <t>The Wise</t>
  </si>
  <si>
    <t>Wisdom and intution</t>
  </si>
  <si>
    <t>Money or gems</t>
  </si>
  <si>
    <t>Fresh fruits, incense</t>
  </si>
  <si>
    <t>Decisions</t>
  </si>
  <si>
    <t>Seated female with a veil</t>
  </si>
  <si>
    <t>Sheaves of grain, statues depicting a sower bearing a sack of seed, statuettes of a young couple engaged in sexual congress, etc.</t>
  </si>
  <si>
    <t>The Songstress</t>
  </si>
  <si>
    <t>Jogái</t>
  </si>
  <si>
    <t>Music (vocal and instrument)</t>
  </si>
  <si>
    <t>Performance, creation of music</t>
  </si>
  <si>
    <t>Varies per instrument (turqoise statues)</t>
  </si>
  <si>
    <t>Musicians, singers</t>
  </si>
  <si>
    <t>Music academies in Jakalla, Bey Sü, Tumissa and Thraya</t>
  </si>
  <si>
    <t>Purveyor of Excellent Alimentation</t>
  </si>
  <si>
    <t>Seated man with tray of food</t>
  </si>
  <si>
    <t>Cooking, gourmet food and good eating</t>
  </si>
  <si>
    <t>Cooking</t>
  </si>
  <si>
    <t>Thoughts</t>
  </si>
  <si>
    <t>Cooks</t>
  </si>
  <si>
    <t>No shrine, every kitchen has his statue</t>
  </si>
  <si>
    <t>Eluláiku</t>
  </si>
  <si>
    <t>Working of soil, stone etc. Can send special spirits</t>
  </si>
  <si>
    <t>Keeper of Scales</t>
  </si>
  <si>
    <t>Old man holding scales and staff</t>
  </si>
  <si>
    <t>Business honesty, weights and measures</t>
  </si>
  <si>
    <t>Trade, business practises</t>
  </si>
  <si>
    <t>Merchants, market police</t>
  </si>
  <si>
    <t>Every market has His statue, shrines in large temples</t>
  </si>
  <si>
    <t>Póndu</t>
  </si>
  <si>
    <t>Halél</t>
  </si>
  <si>
    <t>The Servitor of the Forlorn</t>
  </si>
  <si>
    <t>Spider-like, six-legged, delicate being with bright blue eyes</t>
  </si>
  <si>
    <t>Finding a spouse, naming a child</t>
  </si>
  <si>
    <t>Unmarried girls</t>
  </si>
  <si>
    <t>Clergy acts a matchmakers</t>
  </si>
  <si>
    <t>Varému</t>
  </si>
  <si>
    <t>The Protector of the Small</t>
  </si>
  <si>
    <t>Stern monster with fangs</t>
  </si>
  <si>
    <t>money and garlands of flowers</t>
  </si>
  <si>
    <t>Protection of small animals, pets, and even children</t>
  </si>
  <si>
    <t>Abuse and mistreat of animals</t>
  </si>
  <si>
    <t>Shrines in most temples</t>
  </si>
  <si>
    <t>The Giant Within the Earth</t>
  </si>
  <si>
    <t>Koruláinen</t>
  </si>
  <si>
    <t>Furry, eight-limbed giant</t>
  </si>
  <si>
    <t>Treasures of Avanthe</t>
  </si>
  <si>
    <t>No shrines or rituals, not invokes</t>
  </si>
  <si>
    <t>Protecting temple treasures</t>
  </si>
  <si>
    <t>The Healer</t>
  </si>
  <si>
    <t>Woman kneeling with Her arms before Her palms up</t>
  </si>
  <si>
    <t>Healing, ilnesses</t>
  </si>
  <si>
    <t>Sick and poor, disabled, mentally affected</t>
  </si>
  <si>
    <t>Low clans, slaves, slave owners, nakome</t>
  </si>
  <si>
    <t>Works with Clergy of Ketengku</t>
  </si>
  <si>
    <t>Ngacháni</t>
  </si>
  <si>
    <t>The Patroness of Mothers with Babes</t>
  </si>
  <si>
    <t>Large woman nursing a child</t>
  </si>
  <si>
    <t>Nursing, motherhood</t>
  </si>
  <si>
    <t>Newborn, new mothers</t>
  </si>
  <si>
    <t>New mothers</t>
  </si>
  <si>
    <t>Shrines mostly on northwestern and western portions of the Empire</t>
  </si>
  <si>
    <t>The Cold</t>
  </si>
  <si>
    <t>Ice, snow and cold</t>
  </si>
  <si>
    <t>Pale blue face of whitish-blue stone with eyes and mouth closed</t>
  </si>
  <si>
    <t>Only shrine in Khirgar, popular in Yan Kor</t>
  </si>
  <si>
    <t>Zerássa</t>
  </si>
  <si>
    <t>Bent ugly old woman leaning on a staff</t>
  </si>
  <si>
    <t>Food and wine</t>
  </si>
  <si>
    <t>Those who are lost</t>
  </si>
  <si>
    <t>Travellers, merchants</t>
  </si>
  <si>
    <t>Shrines or images on sakbe-roads</t>
  </si>
  <si>
    <t>Orodhún</t>
  </si>
  <si>
    <t>The Paragon of Unimaginable Allure</t>
  </si>
  <si>
    <t>Travellers lost, roads, roadsigns</t>
  </si>
  <si>
    <t>Abstract triangle of blue sapphire stone</t>
  </si>
  <si>
    <t>Beauty, grace, pure form, art, painting, sculpture,</t>
  </si>
  <si>
    <t>Artists, those seeking perfection</t>
  </si>
  <si>
    <t>Art, creation</t>
  </si>
  <si>
    <t>Prayers</t>
  </si>
  <si>
    <t>Priests and priestess are beautiful, main academy in Bey Sü</t>
  </si>
  <si>
    <t>Kandomél</t>
  </si>
  <si>
    <t>Seated kindly old man holding three rings</t>
  </si>
  <si>
    <t>Gentle old age, tranquillity</t>
  </si>
  <si>
    <t>Old people, those tired of living</t>
  </si>
  <si>
    <t>Money, golden beads, gems</t>
  </si>
  <si>
    <t>Close friend of Lord Belkhanu</t>
  </si>
  <si>
    <t>Imperial forces seize the Protectorate of Kerunan from the Hlutrgu.</t>
  </si>
  <si>
    <t>Ménum Borótdlya</t>
  </si>
  <si>
    <t>Treatise of Origin of Dragons</t>
  </si>
  <si>
    <t>1030?</t>
  </si>
  <si>
    <t>Excursion</t>
  </si>
  <si>
    <t>By Queen Nayári of the Silken Thighs</t>
  </si>
  <si>
    <t xml:space="preserve"> -22990?</t>
  </si>
  <si>
    <t xml:space="preserve"> -22995 ?</t>
  </si>
  <si>
    <t>By Queen Nayári of the Silken Thighs (Ancient Usenáu)</t>
  </si>
  <si>
    <t>By certain tribes from Saa Allaqi (Time of Chaos/No kings)</t>
  </si>
  <si>
    <t xml:space="preserve"> -10017-0?</t>
  </si>
  <si>
    <t>Old</t>
  </si>
  <si>
    <t>Description and treatise of Ssu by Mu'ugalavyani navigator who was prisoner of Ssu</t>
  </si>
  <si>
    <t>Logbook of Tremúnish Srá</t>
  </si>
  <si>
    <t>Sailing log and maps of navigator visiting hated Ssu</t>
  </si>
  <si>
    <t>Library of the Temple of Vimuúhla in his native city of Kheiris</t>
  </si>
  <si>
    <t>Poem of Lord Akhún hiMeshuné of Mrelu</t>
  </si>
  <si>
    <t>Single verse calligraphed by Lord Akhun, was sold for 25 300 Kaitars</t>
  </si>
  <si>
    <t>Lord Akhún hiMeshuné of Mrelu</t>
  </si>
  <si>
    <t>old</t>
  </si>
  <si>
    <t>Songs of Ha'adrano of Jakálla</t>
  </si>
  <si>
    <t>Ha'adrano of Jakálla</t>
  </si>
  <si>
    <t>About accession to the throne of the First Emperor, Tlakotani the Founder, siege of Uruse</t>
  </si>
  <si>
    <t>Commemoration</t>
  </si>
  <si>
    <t>Isle of Ganga</t>
  </si>
  <si>
    <t>Remembrance of Glorious General</t>
  </si>
  <si>
    <t>Clan of the Might of Gangas ritual commemoration of death of general at the hands of Queen Nayari</t>
  </si>
  <si>
    <t>under the leadership of Charmushsha, the chief general of the forces of Queen Nayari of the Silken Thighs</t>
  </si>
  <si>
    <t>Trákonel II "The Victorious"</t>
  </si>
  <si>
    <t>Founded</t>
  </si>
  <si>
    <t>Paean to the Last Warrior</t>
  </si>
  <si>
    <t>Holdukai hiVirsenyal</t>
  </si>
  <si>
    <t>every themple of Thumis</t>
  </si>
  <si>
    <t>Poem of sinking of Ganga and destruction of Legion of Lord of Wisdom</t>
  </si>
  <si>
    <t>Battle of Milks</t>
  </si>
  <si>
    <t>Capture of the Rebel</t>
  </si>
  <si>
    <t>Epic poem of Capture of the Rebel  Jneshu Ka hi-Ito of  the forests of the Chakas, Legion of the Lord of Red Devastations war with Mu'uglavya</t>
  </si>
  <si>
    <t>Poem of Island of Vra (976 A.S.) First Emperor drove "People of the Peak" to the island, which was hostile to the Tsolyani.</t>
  </si>
  <si>
    <t>Ruled for one year in the west as a rival to her brother (Kánmi'yel Nasúndel, #32). When he died (or was somehow slain?), she became sole ruler. A devotee of Avánthe, she worked to restore order in the Empire. A good but unimaginative Empress. Patron of Kurt Hill people.</t>
  </si>
  <si>
    <t>Clanhouse of Clan of the Silver Lightning</t>
  </si>
  <si>
    <t xml:space="preserve">1026 A.S. </t>
  </si>
  <si>
    <t>Clanhouse, now ruins</t>
  </si>
  <si>
    <t>Adventures of Slinger Khues vuNaoma</t>
  </si>
  <si>
    <t>Singer of the Golden Cage</t>
  </si>
  <si>
    <t>Story of less pleasant fate of Princess Eddyana, refugee after sack of Vraya</t>
  </si>
  <si>
    <t>Epic poem of daring raid of Legion of the Joyful Clan of the Noble Vrayani upon the homeland of the Hlyss and the treasures which he seized there. Treasures are now restored to Citaldel of Vra</t>
  </si>
  <si>
    <t>Ndiu vuChrayu</t>
  </si>
  <si>
    <t>Epic poem of restoration of Vrayani nobility 1550 A.S.</t>
  </si>
  <si>
    <t>Great Shrine of Avanthe of the Twelve Paths</t>
  </si>
  <si>
    <t>Shrine</t>
  </si>
  <si>
    <t>Emeshmu hiTikeshmu, priest of Hnalla</t>
  </si>
  <si>
    <t>Description of siege of Pelesar and that of the city of Hlikku 933 A.S.</t>
  </si>
  <si>
    <t>Paranta</t>
  </si>
  <si>
    <t>is supposed to be Pry Teketl Head to the southeast of the city of Penom).</t>
  </si>
  <si>
    <t>Dwell on Islands of the Sky</t>
  </si>
  <si>
    <t>Where Lords of Many Lights dwell</t>
  </si>
  <si>
    <t>Sailings of Dumielu the Wave-Cleaver</t>
  </si>
  <si>
    <t>Maps and navigation logs around Salarvya up along the unknown coasts of Rannalu, and around into the Pentrurtra Deeps to Yan Kor</t>
  </si>
  <si>
    <t xml:space="preserve">Engsvanyáli, Tsolyáni dialect of </t>
  </si>
  <si>
    <t>Epic poem, describes early record of Pe Choi legions</t>
  </si>
  <si>
    <t>Copies everywhere</t>
  </si>
  <si>
    <t>Records of the Emperor Metlunel III “He who Thirsts"</t>
  </si>
  <si>
    <t>Cipher</t>
  </si>
  <si>
    <t>Several records. Written in secret language and script, never translated</t>
  </si>
  <si>
    <t>Secret hollow within the northern reaches of Do Chaka, and no worshipper of the Lords of Change is ever permitted to lay eyes upon it and live. Some say that this forest is only partially upon this plane of being.</t>
  </si>
  <si>
    <t>Scroll of the Deeds of Those Who Loved the Blazing Light</t>
  </si>
  <si>
    <t>Chancery at Avanthar</t>
  </si>
  <si>
    <t>Well forged history of Legion of Portals of Death</t>
  </si>
  <si>
    <t>Deeds of Mirkitani, Hero of Victories</t>
  </si>
  <si>
    <t>Epic poems of semi-magical exploits of Mirkitani, legendary general and hero of First Tlakotani</t>
  </si>
  <si>
    <t>Totally disinterested in government; paid no attention when Milumanayá seceded and declared its independence in 1976. He was followed by the Time of Many Emperors during 2015. Many candidates vied for the Throne. Claims made that the Choosing of Emperors had not been performed honestly. Eventually the Omnipotent Azure Legion stepped in and aided one of Emperor Neshkirúma's many sons to ascend the Throne.</t>
  </si>
  <si>
    <t>About practise and implementation of Ditlana</t>
  </si>
  <si>
    <t>Visitations of the Dark</t>
  </si>
  <si>
    <t>Epic poems of adventures of one Khues vuNaoma, whose sling-stone struck out the fourth eye of the Demon Kurritlakal and thus saved mankind.</t>
  </si>
  <si>
    <t>secret rituals within the temples</t>
  </si>
  <si>
    <t>Chá-Ss</t>
  </si>
  <si>
    <t>Cipher of He who Thirsts</t>
  </si>
  <si>
    <t>Extinct</t>
  </si>
  <si>
    <t>Secret language and scipt cipher of the Emperor Metlunel III “He who Thirsts", used for Imperial records. Never translated.</t>
  </si>
  <si>
    <t>List</t>
  </si>
  <si>
    <t>Pre-requisite spell</t>
  </si>
  <si>
    <t xml:space="preserve"> #1 &amp; #30</t>
  </si>
  <si>
    <t xml:space="preserve"> #42</t>
  </si>
  <si>
    <t xml:space="preserve"> #15 &amp; #57</t>
  </si>
  <si>
    <t xml:space="preserve"> #6 &amp; #39</t>
  </si>
  <si>
    <t xml:space="preserve"> #15 &amp; 57</t>
  </si>
  <si>
    <t xml:space="preserve"> #51</t>
  </si>
  <si>
    <t xml:space="preserve"> #38</t>
  </si>
  <si>
    <t xml:space="preserve"> #10 &amp; #49</t>
  </si>
  <si>
    <t xml:space="preserve"> #43</t>
  </si>
  <si>
    <t xml:space="preserve"> #47</t>
  </si>
  <si>
    <t xml:space="preserve"> #54</t>
  </si>
  <si>
    <t xml:space="preserve"> #8</t>
  </si>
  <si>
    <t xml:space="preserve"> #63</t>
  </si>
  <si>
    <t>Devitalisation</t>
  </si>
  <si>
    <t>Higher Mastery</t>
  </si>
  <si>
    <t>Inimitable Defender</t>
  </si>
  <si>
    <t>Necrofacture</t>
  </si>
  <si>
    <t>Perfected Gem of Obliteration</t>
  </si>
  <si>
    <t>Sagacious Acquisition</t>
  </si>
  <si>
    <t>Transfusion</t>
  </si>
  <si>
    <t xml:space="preserve"> #16 &amp; #59</t>
  </si>
  <si>
    <t>Demonic Powers Explained</t>
  </si>
  <si>
    <t xml:space="preserve"> (BoEB, Blue Room Archive)</t>
  </si>
  <si>
    <t>Dragon Lords</t>
  </si>
  <si>
    <t xml:space="preserve">Legion I of the First Palace </t>
  </si>
  <si>
    <t>Victorious in Vimúhla</t>
  </si>
  <si>
    <t>Legion IX of the Third Palace</t>
  </si>
  <si>
    <t xml:space="preserve">Iridescent Egg </t>
  </si>
  <si>
    <t xml:space="preserve">Egg-Destroyers </t>
  </si>
  <si>
    <t>Legion XIII of the Second Palace</t>
  </si>
  <si>
    <t xml:space="preserve">Warder of the North, Guardian of the Pass of Skulls </t>
  </si>
  <si>
    <t xml:space="preserve">Regiment of Clan of the Silver Lightning </t>
  </si>
  <si>
    <t xml:space="preserve">Regiment of Knower of Spells </t>
  </si>
  <si>
    <t xml:space="preserve">The Warriors of Blue Shield </t>
  </si>
  <si>
    <t xml:space="preserve">Legion of Band of Mnérr </t>
  </si>
  <si>
    <t xml:space="preserve">Legion of Black Band of Mírizha </t>
  </si>
  <si>
    <t xml:space="preserve">Legion of Blood-Red Orb </t>
  </si>
  <si>
    <t xml:space="preserve">Legion of Broad-Blades of Khirgár, Minions of Churrínyetlthe Khirgári </t>
  </si>
  <si>
    <t xml:space="preserve">Legion of Citadel of Glory </t>
  </si>
  <si>
    <t xml:space="preserve">Legion of City of Chrí </t>
  </si>
  <si>
    <t xml:space="preserve">Legion of Clan of the Broken Bough </t>
  </si>
  <si>
    <t xml:space="preserve">Legion of Clan of the Golden Sphere </t>
  </si>
  <si>
    <t xml:space="preserve">Legion of Clan of the Standing Stone </t>
  </si>
  <si>
    <t xml:space="preserve">Legion of Clan of the Sweet Singers of Nakomé </t>
  </si>
  <si>
    <t xml:space="preserve">Legion of Crystalline Peak </t>
  </si>
  <si>
    <t xml:space="preserve">Legion of Dancer Without Eyes </t>
  </si>
  <si>
    <t xml:space="preserve">Legion of Deep Green Shade </t>
  </si>
  <si>
    <t xml:space="preserve">Legion of Deep Purple Dark </t>
  </si>
  <si>
    <t xml:space="preserve">Legion of Echoing Stone </t>
  </si>
  <si>
    <t xml:space="preserve">Legion of Fishers of Death </t>
  </si>
  <si>
    <t xml:space="preserve">Legion of Foremost </t>
  </si>
  <si>
    <t xml:space="preserve">Legion of Forest of Hh-kk-ssá </t>
  </si>
  <si>
    <t xml:space="preserve">Legion of Givers of Sorrow </t>
  </si>
  <si>
    <t xml:space="preserve">Legion of Glorious Heroes of Shényu </t>
  </si>
  <si>
    <t xml:space="preserve">Legion of Heroes of the Lord of Wisdom </t>
  </si>
  <si>
    <t xml:space="preserve">Legion of Inverted Hand </t>
  </si>
  <si>
    <t xml:space="preserve">Legion of Joyful Clan of the Noble Vrayáni </t>
  </si>
  <si>
    <t xml:space="preserve">Legion of Lord of Flame </t>
  </si>
  <si>
    <t xml:space="preserve">Legion of Lord of Red Devastation </t>
  </si>
  <si>
    <t xml:space="preserve">Legion of Lord of Wisdom </t>
  </si>
  <si>
    <t xml:space="preserve">Legion of Mace Raised High </t>
  </si>
  <si>
    <t xml:space="preserve">Legion of Many-Legged Serpent </t>
  </si>
  <si>
    <t xml:space="preserve">Legion of Might of Khú </t>
  </si>
  <si>
    <t xml:space="preserve">Legion of Mighty of Jakálla </t>
  </si>
  <si>
    <t xml:space="preserve">Legion of Mighty Prince </t>
  </si>
  <si>
    <t xml:space="preserve">Legion of Nest of Ttik-Deqéq </t>
  </si>
  <si>
    <t xml:space="preserve">Legion of Night of Shadows </t>
  </si>
  <si>
    <t xml:space="preserve">Legion of Peaks of Kráà </t>
  </si>
  <si>
    <t xml:space="preserve">Legion of Portals of Death </t>
  </si>
  <si>
    <t xml:space="preserve">Legion of Powerful Jigetl of Khirgár </t>
  </si>
  <si>
    <t xml:space="preserve">Legion of Prince of the Blue Room </t>
  </si>
  <si>
    <t xml:space="preserve">Legion of Ruby Hand </t>
  </si>
  <si>
    <t xml:space="preserve">Legion of Sable Lord </t>
  </si>
  <si>
    <t xml:space="preserve">Legion of Sapphire Kirtle </t>
  </si>
  <si>
    <t xml:space="preserve">Legion of Scales of Brown </t>
  </si>
  <si>
    <t>Legion of Scarlet Plume</t>
  </si>
  <si>
    <t xml:space="preserve">Legion of Searing Flame </t>
  </si>
  <si>
    <t xml:space="preserve">Legion of Splendour of Shényu </t>
  </si>
  <si>
    <t xml:space="preserve">Legion of Storm of Fire </t>
  </si>
  <si>
    <t xml:space="preserve">Legion of Sun-Bright Sword </t>
  </si>
  <si>
    <t xml:space="preserve">Legion of Swords of Ti-ptche </t>
  </si>
  <si>
    <t xml:space="preserve">Legion of Tangled Root Eaters </t>
  </si>
  <si>
    <t xml:space="preserve">Legion of Twelve Paths of Avánthe </t>
  </si>
  <si>
    <t xml:space="preserve">Legion of Whistling Peak </t>
  </si>
  <si>
    <t xml:space="preserve">Legion of Victorious of Shényu </t>
  </si>
  <si>
    <t xml:space="preserve">Legion of Victory of the East </t>
  </si>
  <si>
    <t xml:space="preserve">Legion of Wind of Iron </t>
  </si>
  <si>
    <t xml:space="preserve">Legion of Vuma'ur of Jakálla </t>
  </si>
  <si>
    <t>Legions, units and troops of Different Nations</t>
  </si>
  <si>
    <t>Work under progress</t>
  </si>
  <si>
    <t>Legions of the Petal Throne</t>
  </si>
  <si>
    <t>(Krista Donnely)</t>
  </si>
  <si>
    <t xml:space="preserve">Swords&amp;Glory vol 1 Glossary </t>
  </si>
  <si>
    <t>Entries</t>
  </si>
  <si>
    <t>Ceremonies</t>
  </si>
  <si>
    <t>Deities</t>
  </si>
  <si>
    <t>Demon races</t>
  </si>
  <si>
    <t>Emperors</t>
  </si>
  <si>
    <t>Feasts</t>
  </si>
  <si>
    <t>Factions</t>
  </si>
  <si>
    <t>Glossary</t>
  </si>
  <si>
    <t>Glossary S&amp;GV1</t>
  </si>
  <si>
    <t>Heroes</t>
  </si>
  <si>
    <t>Items</t>
  </si>
  <si>
    <t>Units</t>
  </si>
  <si>
    <t>Locations</t>
  </si>
  <si>
    <t>Meshqu</t>
  </si>
  <si>
    <t>Treasures</t>
  </si>
  <si>
    <t>Planes</t>
  </si>
  <si>
    <t>Provinces</t>
  </si>
  <si>
    <t>Powers</t>
  </si>
  <si>
    <t>Places lost</t>
  </si>
  <si>
    <t>Ranks</t>
  </si>
  <si>
    <t>Spells</t>
  </si>
  <si>
    <t>Wars</t>
  </si>
  <si>
    <t>Wonders</t>
  </si>
  <si>
    <t>Any corrections or additions or contributions are appreciated. Not that much is expected. Hope you find it useful.</t>
  </si>
  <si>
    <t>Twiki</t>
  </si>
  <si>
    <t>Written Works</t>
  </si>
  <si>
    <t>Seekers of Indelible Victory</t>
  </si>
  <si>
    <t>35th Legion</t>
  </si>
  <si>
    <t>The name of the Night Blade a magical demon-possessed sword forged by the Dragon Warriors. Allied with ksárul.</t>
  </si>
  <si>
    <t>Dha'alisunikh- Night Blade</t>
  </si>
  <si>
    <t>Flamesong</t>
  </si>
  <si>
    <t xml:space="preserve">A device given to Lord Vimúhla by The One Other. Used to defeat Lord Ksárul at the battle of the Dórmoron Plane. </t>
  </si>
  <si>
    <t>Imperial Seal of Petal Throne, ancient device which imprints unforgeable pattern upon any material</t>
  </si>
  <si>
    <t>Used by the gods as a ward against the Goddess of the Pale Bone.</t>
  </si>
  <si>
    <t>Crystal Claw</t>
  </si>
  <si>
    <t>Treasures, Ancient Artifacts and Wonderful Items</t>
  </si>
  <si>
    <t>Sword of Janule</t>
  </si>
  <si>
    <t>Carried by Lady Avánthe's general at the Battle of Dórmoron Plain appears as a falchion with serrated blade and ornate hilt.</t>
  </si>
  <si>
    <t>Tears of Avánthe</t>
  </si>
  <si>
    <t>an anti-agathic relic.</t>
  </si>
  <si>
    <t>Translation Marble</t>
  </si>
  <si>
    <t>These devices of the ancients are in the form of a small golden ball. The speaker puts them in their mouth and it translates the speaker's speech into the  language of the listener.</t>
  </si>
  <si>
    <t xml:space="preserve">Visitator </t>
  </si>
  <si>
    <t>Portable music/recordings player</t>
  </si>
  <si>
    <t>Amulet of the Resolve Against the Powers</t>
  </si>
  <si>
    <t>Anamastic Pridulator</t>
  </si>
  <si>
    <t>A device that creates permanent Bethórms.</t>
  </si>
  <si>
    <t>Blue Disjector Amulet</t>
  </si>
  <si>
    <t>Color Seer or Chromatic Ampliator</t>
  </si>
  <si>
    <t>A device that multiplies the spell casting ability of a person. Made for Lord Ksárul to be used at the Battle of the Dórmoron Plain, but it was stolen before it could be delivered.</t>
  </si>
  <si>
    <t xml:space="preserve">Eye of the Repeal of the Powers: </t>
  </si>
  <si>
    <t>Drains a person's ability to “Magik” as well as depletes the power source of any device which uses Other Planar Power. It was developed in the Latter Times, and it is rare; however, not as rare as the Throughly Useful Eye.</t>
  </si>
  <si>
    <t>Magic device made by Lord Vimúhla (it is of the essence and substance of him), and used by Lord Mrúgga along with the dragons to defeat the Sky Singers of Nakomé.</t>
  </si>
  <si>
    <t>Flame-Blood</t>
  </si>
  <si>
    <t>Detector of energies</t>
  </si>
  <si>
    <t>Inelectable Guide</t>
  </si>
  <si>
    <t>it takes a person directly to the set goal without stopping or hesitation</t>
  </si>
  <si>
    <t>Interfogulator</t>
  </si>
  <si>
    <t>These types of devices fine tune nexus points so that you do not arrive on a near identical plane which would be almost indistinguishable from the one you left. In such a case you could meet yourself causing temporal distress at the least.</t>
  </si>
  <si>
    <t>Silver Butterfly</t>
  </si>
  <si>
    <t>Petal Throne and Jade Screen</t>
  </si>
  <si>
    <t>Kurritlén the Deliverer</t>
  </si>
  <si>
    <t>Opening Out the Ranks</t>
  </si>
  <si>
    <t>In the Temple of Qame'él in Tsámra. It weighs 199.6 carats with dimensions of 21.87mm x 31.25mm x 34.37mm (.87” x 1¼” x 1.4”) approximately 23.49cc (1.43 cubic inches) of space!</t>
  </si>
  <si>
    <t>Tsámra-Laris</t>
  </si>
  <si>
    <t>An ancient city in Livyanu that was sunk by a powerful storm and when the waters of Kápranoi Bay are clean, the ruins can still be seen.</t>
  </si>
  <si>
    <t xml:space="preserve">Dance of Kikumársha the Jester </t>
  </si>
  <si>
    <t>before the Faces of the Singers of Cha'ántokun</t>
  </si>
  <si>
    <t>The annual New Year's festival  presided over by the priests of the Horned One of Secrets.</t>
  </si>
  <si>
    <t xml:space="preserve">Mainly in the northwest. House in Sétnakh. </t>
  </si>
  <si>
    <t>Flying chariots of Ancients</t>
  </si>
  <si>
    <t>Protects the wearer as if they were a 10th level mage. If the person fails a roll against a spell then the wearer suffers damage and the amulet disappears in a puff of smoke.</t>
  </si>
  <si>
    <t>It sends forth a short beam of light that cuts all but the heaviestsubstances.</t>
  </si>
  <si>
    <t>Artifact rumored to be at Thenu Thendráya Peak</t>
  </si>
  <si>
    <t>Dwellers in the Tombs</t>
  </si>
  <si>
    <t>Half Ones of Nguyóm</t>
  </si>
  <si>
    <t xml:space="preserve">One of the texts favored by Hrü'ǘ's temple. </t>
  </si>
  <si>
    <t>Book of Journing to Great and Powerful Pechano</t>
  </si>
  <si>
    <t>Kettuk Jaigash of Nyesset</t>
  </si>
  <si>
    <t>Book of travels to Pechano, written about a hundred years ago. Not a good source, but the best there is…</t>
  </si>
  <si>
    <t>M181</t>
  </si>
  <si>
    <t>Ssorik Mnattukor</t>
  </si>
  <si>
    <t>Smiting of the Hated Ssü</t>
  </si>
  <si>
    <t>Mechaneno, 2268 A.S.</t>
  </si>
  <si>
    <t>Excellent Treatise of the Travels of Shemek hiTankolel</t>
  </si>
  <si>
    <t>You can get his book in most libraries</t>
  </si>
  <si>
    <t>Shemek hiTankolel</t>
  </si>
  <si>
    <t>Most libraries</t>
  </si>
  <si>
    <t>Threnody to the Pale Goddess</t>
  </si>
  <si>
    <t>Li'otaz Chirruga</t>
  </si>
  <si>
    <t>M278</t>
  </si>
  <si>
    <t>Poems of Pale Goddess. Written over 10,000 years ago</t>
  </si>
  <si>
    <t>Li'otaz Chirruga of Tsamra</t>
  </si>
  <si>
    <t>Great poet of Tsamra over 10 000 years ago. Wrote "Threnody to the Pale Goddess"</t>
  </si>
  <si>
    <t>BRA M278</t>
  </si>
  <si>
    <t>Brotherhood of the One True Shadow</t>
  </si>
  <si>
    <t>Secret Society</t>
  </si>
  <si>
    <t>Of Dlash?, Ancient Society who discovered the Old Ones</t>
  </si>
  <si>
    <t>Brethren of Purity</t>
  </si>
  <si>
    <t>Order of the Dreamers in Azure</t>
  </si>
  <si>
    <t>Order of the 12th Sphere</t>
  </si>
  <si>
    <t>Bednalljan-era secret society, NC</t>
  </si>
  <si>
    <t>Bednalljan-era secret society. NC</t>
  </si>
  <si>
    <t>Bednalljan-era secret society. Founded by the Livyani renegade Dumuz Aichan mra Taimuz during the reign of the Queen Nayari. NC</t>
  </si>
  <si>
    <t>Hero of the Age. Failed to prevent the Fall of Ganga</t>
  </si>
  <si>
    <t>BRA M188</t>
  </si>
  <si>
    <t>Ancient device of Priestkings which imposes loyalty to Petal Throne to those who walk under it</t>
  </si>
  <si>
    <t xml:space="preserve">Artefact of First Tlakotani, Imperial Throne of Tsolyani. Rumoured to come from Malchairan </t>
  </si>
  <si>
    <t>Tukun</t>
  </si>
  <si>
    <t>BRA M33</t>
  </si>
  <si>
    <t>a hero of Dormoron Plain, said to be linked to lineage hiTukun (White Crystal)</t>
  </si>
  <si>
    <t>Adamantine Treatise</t>
  </si>
  <si>
    <t>Gems of the Obeisance to the August</t>
  </si>
  <si>
    <t>Viumel Purushqe, (Hnalla)</t>
  </si>
  <si>
    <t>Ngashka'u (Qon)</t>
  </si>
  <si>
    <t>Pandects of Fulsome Praise</t>
  </si>
  <si>
    <t>Skullcap of Girigamish</t>
  </si>
  <si>
    <t>M366</t>
  </si>
  <si>
    <t>Girigamish</t>
  </si>
  <si>
    <t>Maker of Skullcap of Girigamish, Latter Times</t>
  </si>
  <si>
    <t>BRA M366</t>
  </si>
  <si>
    <t>Treatise of Skullcap of Girigamish</t>
  </si>
  <si>
    <t>in Temple of Ksarul treasury in the Phantasmic Library of the Indigo Tower in the city of Hmakuyal.</t>
  </si>
  <si>
    <t>Deals with other-planar travel and the geography of the Many Planes. Of Lord Kurritlakál, library of the Opal Palace in Tsámra</t>
  </si>
  <si>
    <t xml:space="preserve">Brethren of the Scarlet Nail </t>
  </si>
  <si>
    <t>Sarku sect</t>
  </si>
  <si>
    <t>EPT 69</t>
  </si>
  <si>
    <t>Gushing Forth of the Flame</t>
  </si>
  <si>
    <t>FasItum, Chene Ho</t>
  </si>
  <si>
    <t>Annual ritual involving ritual cannibalism, unless the green moon is full</t>
  </si>
  <si>
    <t>M441</t>
  </si>
  <si>
    <t>BRA M441</t>
  </si>
  <si>
    <t>Annual ritual of Temple of Chiteng involving ritual cannibalism, at 18th of Halir unless the green moon is full</t>
  </si>
  <si>
    <t>Temple of Hrihayal texts, decribes the 33rd aspect Nukhér</t>
  </si>
  <si>
    <t>Annual</t>
  </si>
  <si>
    <t>18th of Halir</t>
  </si>
  <si>
    <t>Cannibalistc ritual</t>
  </si>
  <si>
    <t>M906</t>
  </si>
  <si>
    <t>Jakalla and Bey Su, Governor palace at Tumissa</t>
  </si>
  <si>
    <t>Gorun</t>
  </si>
  <si>
    <t>Famous expert on the Undead back in the reign of Emperor Durumu "the Copper Blade of Sarku," in c. 1750 A.S. May still exist in form or another.</t>
  </si>
  <si>
    <t>BRA M892</t>
  </si>
  <si>
    <t>College at the End of Time</t>
  </si>
  <si>
    <t>Tract</t>
  </si>
  <si>
    <t>Opening</t>
  </si>
  <si>
    <t>Joys of Autumn Drónu wine</t>
  </si>
  <si>
    <t>Relhmé</t>
  </si>
  <si>
    <t>Musical composition</t>
  </si>
  <si>
    <t>Fete of the Might of Heroes</t>
  </si>
  <si>
    <t xml:space="preserve">Rent Curtain Society </t>
  </si>
  <si>
    <t>anti-Ksárul fanatics (NC?)</t>
  </si>
  <si>
    <t>Glorious in Scarlet</t>
  </si>
  <si>
    <t>Imperialists and politickers (NC?)</t>
  </si>
  <si>
    <t>Crimson Brothers</t>
  </si>
  <si>
    <t>Propagate that Karakán and Vimúhla have a closer relationship than current theology admits</t>
  </si>
  <si>
    <t xml:space="preserve">Statue of Lord Karakán in the Béy Sǘ Temple </t>
  </si>
  <si>
    <t>Statue</t>
  </si>
  <si>
    <t>Modern?</t>
  </si>
  <si>
    <t>Value of gold and gems is over 1 M Kaitars</t>
  </si>
  <si>
    <t xml:space="preserve">Stalkers of the Indigo Night </t>
  </si>
  <si>
    <t>Secret organization dedicated to protecting Ksárul and Hrü'ǘ pilgrims on the road to the shrines of the (not so) Ruined City of Hmákuyál</t>
  </si>
  <si>
    <t>Breaking Open of the Tomb</t>
  </si>
  <si>
    <t>Giving Praise to the One of Mouths</t>
  </si>
  <si>
    <t>Temple of Sárku ritual</t>
  </si>
  <si>
    <t>Day of the Visitations of the Wise</t>
  </si>
  <si>
    <t>Purifying the Lips of Thúmis</t>
  </si>
  <si>
    <t>carved by Marya of Tsámra</t>
  </si>
  <si>
    <t xml:space="preserve">Image of “Thúmis Ascending to the Sun” </t>
  </si>
  <si>
    <t>Statue of Woman of Tsamra</t>
  </si>
  <si>
    <t>said to have been constructed by Thomar</t>
  </si>
  <si>
    <t>Clockwork simulacrum</t>
  </si>
  <si>
    <t>Dawn of the Flame: Ceremony</t>
  </si>
  <si>
    <t>(Pala Jakalla sect) strives to create new rituals which will bring greater glory to their Lord, and encourage the day of Final Cleansing.</t>
  </si>
  <si>
    <t>Faithful of the Purifying Flame</t>
  </si>
  <si>
    <t>Masters of the Sixth Indigo Eye</t>
  </si>
  <si>
    <t>Activists and adventurers, the most famous of which is Midori Íto.</t>
  </si>
  <si>
    <t>Dance of the Round of the Return of Life</t>
  </si>
  <si>
    <t>Rejoicing Before the Seal</t>
  </si>
  <si>
    <t xml:space="preserve">Kokun Vriyon of Khirgar, Lord, Warrior-Hero, Swordbearer of Gánga </t>
  </si>
  <si>
    <t>Sacred Book of the Leaves of Azure</t>
  </si>
  <si>
    <t>Palace of the Dowager Consort</t>
  </si>
  <si>
    <t>Planes or Extraplanar Locations, Sites or Places</t>
  </si>
  <si>
    <t>In the Gilrayá Forest exists only partly on the Tékumel's Plane, and is accessable through a certain portal in the forest.</t>
  </si>
  <si>
    <t>Yearly ceremonies of Temples for the benefit of the state</t>
  </si>
  <si>
    <t>Yearly rituals performed for the Emperor</t>
  </si>
  <si>
    <t>Amulet Against the Iniquitous Nshé</t>
  </si>
  <si>
    <t>Amulet of the Good God</t>
  </si>
  <si>
    <t>Amulet of Invincible Steel</t>
  </si>
  <si>
    <t>Amulet of Warding Off the Thunrú'u</t>
  </si>
  <si>
    <t>This device causes up to 12 beings to flee from the user in utter horror and revulsion. It has a range of a 40 foot cone and a duration of ten minutes. Its effect may be opposed with a Spirit roll but undead resist at -2. A victim that cannot flee can defend themselves with reduced skill. (-2)</t>
  </si>
  <si>
    <t>This device allows the user and up to 12 companions or equivalent weight to fly up to 150 feet per turn for a maximum of 40 minutes per charge. Anything to be flown must be within a 5 foot radius of the user. Unwilling victims may avoid with an Agility roll.</t>
  </si>
  <si>
    <t>This device instantly transports up to 12 beings or equivalent weight to a predetermined place. It is necessary to focus the Eye first upon the place to return to. The Eye may be unset by twisting the activation stud. (This costs no charges.) If the Eye is used without first selecting a return point, it transports into illimitable darkness without end or return.</t>
  </si>
  <si>
    <t>This Eye causes humans, nonhumans, and animals (but not automatons, androds, or undead) to fall into fits of gibbering insanity. It has a range of a 40 foot cone and affects up to 12 beings. It may be opposed with a Spirit roll otherwise the effect is permanent. It can be cured by Heal Serious Wounds or the Ineluctable Eye of Healing.</t>
  </si>
  <si>
    <t>This device renders up to 6 beings invisible for thirty minutes. It has a 10 foot radius of effect. Fighting does not dispell this effect.</t>
  </si>
  <si>
    <t>This device automaticly finds and opens hidden or secret doors within a 20 foot radius. It warns of traps that are within one foot of it by buzzing. One charge lasts 20 minutes.</t>
  </si>
  <si>
    <t>This device raises a wall of flame 20 feet in front of the user. If there is no room it will spawn closer. This wall lasts twenty minutes and is up to 10 feet tall and 30 feet wide. Victims at the spawn location may attempt to escape with Agility or will take 2d10 fire damage and be set on fire.</t>
  </si>
  <si>
    <t>This device opens a doorway into a vacant dimension in which the user may store up to 100,000 gold in weight. There is no air on the plane reached by this device. It is also necessary to fasten objects together to prevent them from drifting out of reach in the void. Any size object may be sucked in providing a portion is small enough to fit in the opening.</t>
  </si>
  <si>
    <t>This device permits the user to slow the rate of motion of up to 12 beings to one third normal speed. This reduces their combat actions to once every three rounds but may be avoided by an Agility roll. The device fires in a cone to a range of 30 feet and lasts twenty minutes.</t>
  </si>
  <si>
    <t>This device causes the user and up to 6 beings to be enveloped by total darkness. This device lasts twenty minutes and has a radius of 20 feet.</t>
  </si>
  <si>
    <t>This device adds +1 damage each time it is used upon a steel (or iron) weapon. An edged weapon may be enhanced up to a maximum of +3. Blunt weapons may only be enhanced a maximum of +2. This enhancement is permament.</t>
  </si>
  <si>
    <t>This device can be used to move objects five feet distant and of up to 1,000 pounds towards or away from the user. It can thus push or pull down walls up to 3 feet thick. It may also be used as a weapon but the victim must be within arm's reach and may avoided with Agility.</t>
  </si>
  <si>
    <t>This device gives the user the power to freeze time for up to 6 victims. Another charge is needed to restore the victim. No other method will work. This Eye casts it's ruby red beam a range of 50 feet.</t>
  </si>
  <si>
    <t>This device projects a beam one foot in diameter for a distance of 120 feet which reveals all invisible objects, beings, dimensional doors, etc. It also can serve as a light source and lasts for ten minutes.</t>
  </si>
  <si>
    <t>This device provides immunity from all physical attacks for up to 4 beings for twenty minutes. It provides no resistance against spells, Eyes, or other non-physical effects.</t>
  </si>
  <si>
    <t>This device charms any one being of the opposite sex. Nonhumans are not effected. Humans may resist with Spirit or be smitten until released by another charge. It has a range of 60 feet.</t>
  </si>
  <si>
    <t>This device generates a soft radiance around the user for a distance of 30 feet that lasts for one hundred minutes. Covering the device opening will temporarily stop the radiance.</t>
  </si>
  <si>
    <t>This device translates any spoken language telepathically into the user's speech. The user can similarly communicate with any being in that being's language. Each charge lasts fourty minutes and has a radius of 30 feet.</t>
  </si>
  <si>
    <t>This device causes up to 100 beings to panic and attempt to flee. It is usable upon humans, nonhumans, and animals but has no effect on automatons, androds, or undead. It may be resisted with Spirit, has a range of 40 feet, and lasts thirty minutes. A victim that cannot flee can defend themselves with reduced skill. (-2)</t>
  </si>
  <si>
    <t>This device creates hideous illusions which affect humans, nonhumans, and animals but has no effect on automatons, androds, or undead. It may be resisted by their Spirit, has a range of 40 feet, and lasts twenty minutes. Damage done by one of these illusions to a being believing in it, is treated as real damage.</t>
  </si>
  <si>
    <t>This device turns up to 3 human or nonhumans enemies into devoteed friends for a duration of fourty minutes. It has a range of 20 feet and may be resisted with Spirit.</t>
  </si>
  <si>
    <t>This device negates gravity to a height of 240 feet straight up. It can also be used to degravitate up to 1,000 pounds of weight which can then be towed behind the user. Each charge lasts fifty minutes. It has a range of 20 feet.</t>
  </si>
  <si>
    <t>This device provides protection from walls of fire and Infernal Barriers. The user can pass through these without harm. Each charge lasts twenty minutes.</t>
  </si>
  <si>
    <t>This device cures diseases instantly and also cures two Wounds of damage per charge. It can be used to assure a successful resistance to disease or poison (if used beforehand.) It has a range of one foot.</t>
  </si>
  <si>
    <t>This device projects a force which opens any door, blasts down a wall of rock up to 10 feet thick, and can create a tunnel 10 feet long through solid stone. It has a range of one inch and may be avoided with Agility.</t>
  </si>
  <si>
    <t>This device immediately revivifies any being slain within the last three weeks. Any small fragment is enough for the Eye to work upon. No rest is needed before the being may return to normal activity. There is a 10% chance that the being's Vigor will NOT be reduced by the normal one step.</t>
  </si>
  <si>
    <t>This device contains a force of 1-100 automaton melee fighters with attributes of d8 within it. These automatons are retained by the Eye in another dimension and when activated 1-100 arrive and attack in the direction the Eye points. They use swords and shields, move at a Pace of 5, and fight for twenty minutes before returning into the Eye.</t>
  </si>
  <si>
    <t>This device produces a cloud of any gaseous element the user desires. Its setting are known only to the ancients and most of these devices now produce poisonous gases. On (01-10) the gas produced will be harmless. (11-50) the gas produced is -2 to Vigor roll or Immediate Exhaustion and death in 2d10+10 minutes. (51-100) the gas produced is -4 to Vigor roll or death in 3d4 rounds. The cloud is blown out at a speed of 60 feet per turn and will cover an area of 100 square feet. It lasts fourty minutes before dissipating.</t>
  </si>
  <si>
    <t>This device projects a cone of intense cold a distance of 120 feet. If Agility roll fails, the target freezes to death. It is not blocked by obstacles and using it in a smaller area than its range, will not harm the user.</t>
  </si>
  <si>
    <t>This device causes the user and up to 6 companions to move at three times normal speeds. This allows three normal combat actions per round for twenty minutes. It has an effect radius of 5 feet and a range of one inch.</t>
  </si>
  <si>
    <t>This device causes a lost limb or organ to regenerate completely within twenty minutes. It does NOT restore the dead to life. Each limb or organ regenerated requires one charge.</t>
  </si>
  <si>
    <t>This device causes 10-1,000 humans or nonhumans to follow the user loyally and obey their commands. It has a range of 120 feet and may be resisted with a Spirit roll. If the Eye is destroyed, control over the victims is lost.</t>
  </si>
  <si>
    <t>This device changes the alignment of a being (human or intelligent nonhuman) from their current God or Cohort to its direct opposite in the pantheon. This effect may be resisted by a Spirit roll otherwise the change is permanent. This device has a range of one inch.</t>
  </si>
  <si>
    <t>This device gives the user complete control over up to 12 beings. It has a duration of twenty minutes and a range of 30 feet. It may be resisted at -4 to the Spirit roll. A victim must obey the user without volition of their own.</t>
  </si>
  <si>
    <t>This device blasts a charge of electricity up to a range of 100 feet. Its beam is roughly 10 feet in diameter. It does 4d8 dice of damage to all in its path but may be avoided with Agility. The beam from this device will rebound if it encounters an obstacle and will always travel the full 100 feet.</t>
  </si>
  <si>
    <t>This device has the power to recharge any other Eyes. It restores one charge per day. It has a range of one inch and never runs out of its own charges. It is the rarest of all Eyes, with only 4 known to exist in the Empire</t>
  </si>
  <si>
    <t>Alluring Maiden of Nga</t>
  </si>
  <si>
    <t>Boots of Changela (*)</t>
  </si>
  <si>
    <t>Chariot of the Gods</t>
  </si>
  <si>
    <t>Clockwork Automation of Qiyor</t>
  </si>
  <si>
    <t>Crystal Claw of Kurutesh (*)</t>
  </si>
  <si>
    <t>Cup of Subadim the Sorcerer (*)</t>
  </si>
  <si>
    <t>Emerald of Hagarr of Paranta (*)</t>
  </si>
  <si>
    <t>Glorious Cloak of Many Eyes</t>
  </si>
  <si>
    <t>Gloves of Chirene (*)</t>
  </si>
  <si>
    <t>Hammer of Pendarte of Kheiris (*)</t>
  </si>
  <si>
    <t>Helmet of the Three-Pointed Star</t>
  </si>
  <si>
    <t>Jade Bowl of the God-King of Purdanim</t>
  </si>
  <si>
    <t>Ladder of Mriddu the Magician</t>
  </si>
  <si>
    <t>Lightning Bringer</t>
  </si>
  <si>
    <t>Little House of Tranquil Dwelling</t>
  </si>
  <si>
    <t>Magical Chest of the Topaz God</t>
  </si>
  <si>
    <t>Mallet of Inimitable Fealty</t>
  </si>
  <si>
    <t>Mighty Wall of Thumis</t>
  </si>
  <si>
    <t>Music Box of Nekkuthane (*)</t>
  </si>
  <si>
    <t>Silver Serpent of Nayari of the Silken Thighs (*)</t>
  </si>
  <si>
    <t>Speaker to Heaven (*)</t>
  </si>
  <si>
    <t>Trumpet of Metallja (*)</t>
  </si>
  <si>
    <t>Wondrous Enhancer of Jewels</t>
  </si>
  <si>
    <t>A small obsidian beetle that ccan be activated only once. It will guide the user to the nearest treasure hoard within 300 feet while in the Underworld.</t>
  </si>
  <si>
    <t>A small dull square bar of some corroded-looking steel-like metal. This amulet gives protection against the steel destroying secretions of the Ngayu. It only protects the bearer.</t>
  </si>
  <si>
    <t>A small furry pinecone shaped of some indeterminate material. This amulet gives the wearer the power to control up to 3 Renyu. The Renyu may resist with a Spirit roll. If it fails, it serves the holder of the amulet loyally for as long as it lives. No animal trainer is needed.</t>
  </si>
  <si>
    <t>A small arrow of greyish metal. This amulet will point to the largest hoard of metal of any kind within 20 feet. It may hold up to 100 charges and may be recharged by the Thoroughly Useful Eye. Its effect lasts for twenty minutes per charge.</t>
  </si>
  <si>
    <t>A small bronze circlet with a ruby like gem mounted in the center. This amulet renders the wearer immune to the Grey Hand power. It can only be used by one living person at a time.</t>
  </si>
  <si>
    <t>A plaque of greenish metal inscribed in Llyani and usable only by a character knowing this language. This amulet gives the wearer the power to control up to 4 Ru'un. It has a range of 20 feet and lasts for twenty minutes. The Ru'un may resist with a sucessful Spirit check.</t>
  </si>
  <si>
    <t>A small ivory-like ball decorated with mystical symbols and devices. This amulet allows the bearer and up to 6 others to move unharmed amoung the Shunned Ones. It lasts fourty minutes per charge and may have up to 100 charges.</t>
  </si>
  <si>
    <t>A small coppery cone with an inscription in Mihalli. This amulet causes up to 6 Thunru'u to flee. They can defend themselves if attacked. It has an effect radius of 30 feet and after twenty minutes of exposure, these creatures are no longer effecte</t>
  </si>
  <si>
    <t>Found only in cities (50,000+ population). They only marry within their clan or other assassin's clans.</t>
  </si>
  <si>
    <t>Some Karakán followers</t>
  </si>
  <si>
    <t xml:space="preserve">Some Karakán followers. </t>
  </si>
  <si>
    <t xml:space="preserve">Midwest and north. </t>
  </si>
  <si>
    <t>priests</t>
  </si>
  <si>
    <t>Karakan, change</t>
  </si>
  <si>
    <t>A Morning Mist woman is married to a Shadowed Moon man. Found throughout the middle of the empire.</t>
  </si>
  <si>
    <t xml:space="preserve">Once based in Mekú, but now in Béy Sǘ. Found throughout the Empire. </t>
  </si>
  <si>
    <t>Flaxen Lanyard</t>
  </si>
  <si>
    <t>foresters</t>
  </si>
  <si>
    <t>winemakers</t>
  </si>
  <si>
    <t>priests, scholars, apothecaries, physicians</t>
  </si>
  <si>
    <t>brewers, distillers, vineyard workers</t>
  </si>
  <si>
    <t>village smiths, armorers, manufacturers of metal tools</t>
  </si>
  <si>
    <t>assassins</t>
  </si>
  <si>
    <t>merchants, antiquarians</t>
  </si>
  <si>
    <t>fishermen</t>
  </si>
  <si>
    <t>peasants, producers of swamp products, artisans, fishermen</t>
  </si>
  <si>
    <t>miners, glass blowers</t>
  </si>
  <si>
    <t>rulers of púrdimal</t>
  </si>
  <si>
    <t>merchants, artisans, laborers</t>
  </si>
  <si>
    <t>agriculturalists, craftsmen, artisans</t>
  </si>
  <si>
    <t>priests, administrators, scribes</t>
  </si>
  <si>
    <t>gravediggers, embalmers, necropolis guards</t>
  </si>
  <si>
    <t>officers, soldiers, nobles</t>
  </si>
  <si>
    <t>agriculturalists</t>
  </si>
  <si>
    <t>sea-captains, shippers, sailors, maritime, artisans</t>
  </si>
  <si>
    <t>officers, priests, administrators</t>
  </si>
  <si>
    <t>potters, winemakers, builders, priests, administrators</t>
  </si>
  <si>
    <t>peasants, woodworkers, tar/pitch makers, foresters, fletchers, bowyers</t>
  </si>
  <si>
    <t>musicians, singers of epic poems, panderers, courtesans, hostel keepers</t>
  </si>
  <si>
    <t>arena operators</t>
  </si>
  <si>
    <t>agriculturalists, warriors, artisans</t>
  </si>
  <si>
    <t>stoneworkers</t>
  </si>
  <si>
    <t>lowly laborers</t>
  </si>
  <si>
    <t>criminals</t>
  </si>
  <si>
    <t>merchants, naval/maritime crews</t>
  </si>
  <si>
    <t>priests, administrators, nobles, bureaucrats</t>
  </si>
  <si>
    <t>slavers</t>
  </si>
  <si>
    <t>executioners</t>
  </si>
  <si>
    <t>merchants, moneylenders</t>
  </si>
  <si>
    <t>tomb police</t>
  </si>
  <si>
    <t>officials, priests, soldiers</t>
  </si>
  <si>
    <t>caravan operators, porters</t>
  </si>
  <si>
    <t>sellers of refreshments</t>
  </si>
  <si>
    <t>weavers (thesun)</t>
  </si>
  <si>
    <t>wealthy farmers, priests, administrators, soldiers</t>
  </si>
  <si>
    <t>artisans, agriculturalists, craftsmen, purveyors of poisons</t>
  </si>
  <si>
    <t>panderers, prostitutes, dancers, jugglers, road side entertainers, latrine cleaners, thieves</t>
  </si>
  <si>
    <t>rural lowners</t>
  </si>
  <si>
    <t>gem polishers, jewelers</t>
  </si>
  <si>
    <t>transportation, expediting</t>
  </si>
  <si>
    <t>soldiers, bodyguards, barbers</t>
  </si>
  <si>
    <t>merchants, bureaucrats, priests, artisans</t>
  </si>
  <si>
    <t>carpenters, masons</t>
  </si>
  <si>
    <t>peasants, laborers</t>
  </si>
  <si>
    <t>dyers, weavers</t>
  </si>
  <si>
    <t>paper makers</t>
  </si>
  <si>
    <t>potters, masons, tilers</t>
  </si>
  <si>
    <t>officials, soldiers, nobles, bureaucrats</t>
  </si>
  <si>
    <t>business people, soldiers, priests, agriculturalists</t>
  </si>
  <si>
    <t>moneylenders</t>
  </si>
  <si>
    <t>bureaucrats, soldiers, nobles</t>
  </si>
  <si>
    <t>builders, sculptors, engineers, priests, administrators, architects</t>
  </si>
  <si>
    <t>cooks, body-servants, kitchen workers</t>
  </si>
  <si>
    <t>merchants, bureaucrats, soldiers, priests</t>
  </si>
  <si>
    <t>dyers, weavers, tailors, priests, warriors</t>
  </si>
  <si>
    <t>peasants, rural craftsmen</t>
  </si>
  <si>
    <t>agriculturalists, maritime</t>
  </si>
  <si>
    <t>peasants, rural craftsmen, merchants</t>
  </si>
  <si>
    <t>prison guards, warders</t>
  </si>
  <si>
    <t>soldiers, bureaucrats</t>
  </si>
  <si>
    <t>chlén raisers, tanners, leather workers, administrators</t>
  </si>
  <si>
    <t>administrators</t>
  </si>
  <si>
    <t>scribes, copyists, booksellers, bureaucrats</t>
  </si>
  <si>
    <t>aristocrats, nobles</t>
  </si>
  <si>
    <t>administrators, soldiers</t>
  </si>
  <si>
    <t>administrators, nobles</t>
  </si>
  <si>
    <t>merchants</t>
  </si>
  <si>
    <t>scribes</t>
  </si>
  <si>
    <t>priests, soldiers, nobles</t>
  </si>
  <si>
    <t>soldiers</t>
  </si>
  <si>
    <t>merchants, artisans, bureaucrats, priests</t>
  </si>
  <si>
    <t>tomb guards, makers of funeral chemicals, tomb robbers</t>
  </si>
  <si>
    <t>fishermen, cooks</t>
  </si>
  <si>
    <t>peasants, laborers, tenant farmers</t>
  </si>
  <si>
    <t>embalmers, tomb guards, mourners</t>
  </si>
  <si>
    <t>scribes, accountants, clerks, administrators</t>
  </si>
  <si>
    <t>road cleaners</t>
  </si>
  <si>
    <t>royal court officials</t>
  </si>
  <si>
    <t>tomb police, tomb robbers</t>
  </si>
  <si>
    <t>jewelers, trinket makers</t>
  </si>
  <si>
    <t>wicker weavers</t>
  </si>
  <si>
    <t>jewelers</t>
  </si>
  <si>
    <t>peasants, laborers, woodcutters</t>
  </si>
  <si>
    <t>soldiers, priests</t>
  </si>
  <si>
    <t>maritime, mercantile</t>
  </si>
  <si>
    <t>agriculturalists, merchants</t>
  </si>
  <si>
    <t>agriculturalists, breeders of hmélu and hmá, bureaucrats, soldiers, priests</t>
  </si>
  <si>
    <t>soldiers, priests, officials</t>
  </si>
  <si>
    <t>agriculturalists, artisans</t>
  </si>
  <si>
    <t>nobles, merchants</t>
  </si>
  <si>
    <t>agriculturalists, weavers, dyers, clothmakers, tailors</t>
  </si>
  <si>
    <t>animal husbandry, tanners</t>
  </si>
  <si>
    <t>servants, domestics</t>
  </si>
  <si>
    <t>butchers, hunters, warriors</t>
  </si>
  <si>
    <t>merchants, sailors</t>
  </si>
  <si>
    <t>gladiators</t>
  </si>
  <si>
    <t>jurists, scholars</t>
  </si>
  <si>
    <t>courtiers, bureaucrats, administrators, nobles</t>
  </si>
  <si>
    <t>artists, jewelers, ornamental crafts</t>
  </si>
  <si>
    <t>manufacturers</t>
  </si>
  <si>
    <t>peasants, producers of swamp products, fishermen</t>
  </si>
  <si>
    <t>puppeteers</t>
  </si>
  <si>
    <t>physicians, apothecaries</t>
  </si>
  <si>
    <t>soldiers, warriors, gladiators, bodyguards, fletchers, makers of leather armor</t>
  </si>
  <si>
    <t>priests, officials, agriculturalists</t>
  </si>
  <si>
    <t>guides</t>
  </si>
  <si>
    <t>perfumers</t>
  </si>
  <si>
    <t>mercantile, nobles</t>
  </si>
  <si>
    <t>rulers, agriculturalists, merchants, nobles, aristocrats</t>
  </si>
  <si>
    <t>lighting artisans</t>
  </si>
  <si>
    <t>mercantile, transportation</t>
  </si>
  <si>
    <t>brokers</t>
  </si>
  <si>
    <t>shippers, officials, bureaucrats, priests</t>
  </si>
  <si>
    <t>administrators, soldiers, bureaucrats</t>
  </si>
  <si>
    <t>weavers, basket makers</t>
  </si>
  <si>
    <t>latrine cleaners, sewer workers, bathers of corpses, house sweepers</t>
  </si>
  <si>
    <t>makers of paper and scribal materials</t>
  </si>
  <si>
    <t>weavers, mat-makers, furniture makers</t>
  </si>
  <si>
    <t>chlén raisers, caravan operators</t>
  </si>
  <si>
    <t>rural owners</t>
  </si>
  <si>
    <t>Amber Glow</t>
  </si>
  <si>
    <t>Occupation</t>
  </si>
  <si>
    <t>agriculturalists, landowners</t>
  </si>
  <si>
    <t>soldiers, nobles, aristocrats</t>
  </si>
  <si>
    <t>administrators, landowners, merchants</t>
  </si>
  <si>
    <t>10-Trantór</t>
  </si>
  <si>
    <t>11-Lésdrim</t>
  </si>
  <si>
    <t>12-Dohála</t>
  </si>
  <si>
    <t>13-Intercalary</t>
  </si>
  <si>
    <t>New year week</t>
  </si>
  <si>
    <t>01-Hasanpór</t>
  </si>
  <si>
    <t>02-Shápru</t>
  </si>
  <si>
    <t>03-Didóm</t>
  </si>
  <si>
    <t>04-Langála</t>
  </si>
  <si>
    <t>05-Fésru</t>
  </si>
  <si>
    <t>06-Drénggar</t>
  </si>
  <si>
    <t>07-Firasúl</t>
  </si>
  <si>
    <t>08-Pardán</t>
  </si>
  <si>
    <t>09-Halír</t>
  </si>
  <si>
    <t>local feasts and celebrations, from 1 to 10 Halir, Tsolyánu, Mu'ugalavyá, Salarvyá, and Livyánu</t>
  </si>
  <si>
    <t>rituals and visitations to the cities of the dead, Tsolyánu and Yán Kór</t>
  </si>
  <si>
    <t>Abominable Eye of Detestation</t>
  </si>
  <si>
    <t>Excellent Ruby Eye</t>
  </si>
  <si>
    <t>Eye of Advancing Through Portals</t>
  </si>
  <si>
    <t>Eye of Aerial Excellence</t>
  </si>
  <si>
    <t>Eye of Being an Unimpeachable Shield Against Foes</t>
  </si>
  <si>
    <t>Eye of Bestowing Life</t>
  </si>
  <si>
    <t>Eye of Calling Forth an Unconquerable Army</t>
  </si>
  <si>
    <t>Eye of Departing in Safty</t>
  </si>
  <si>
    <t>Eye of Exquisite Power Over Maidens</t>
  </si>
  <si>
    <t>Eye of Frigid Breath</t>
  </si>
  <si>
    <t>Eye of Hastening Destiny</t>
  </si>
  <si>
    <t>Eye of Illuminating Glory</t>
  </si>
  <si>
    <t>Eye of Incomparable Understanding</t>
  </si>
  <si>
    <t>Eye of Indefinable Apprehension</t>
  </si>
  <si>
    <t>Eye of Insubstantial Visioning</t>
  </si>
  <si>
    <t>Eye of Joyful Sitting Amongst Friends</t>
  </si>
  <si>
    <t>Eye of Madness</t>
  </si>
  <si>
    <t>Eye of Non-Seeing</t>
  </si>
  <si>
    <t>Eye of Opening Way</t>
  </si>
  <si>
    <t>Eye of Raising an Infernal Barrier</t>
  </si>
  <si>
    <t>Eye of Regeneration</t>
  </si>
  <si>
    <t>Eye of Retaining All Things</t>
  </si>
  <si>
    <t>Eye of Retarding Destiny</t>
  </si>
  <si>
    <t>Eye of Returning Unto Darkness</t>
  </si>
  <si>
    <t>Eye of Rising Above All</t>
  </si>
  <si>
    <t>Eye of Ruling as a King in Glory</t>
  </si>
  <si>
    <t>Eye of Strengthening Majesty of Weapons</t>
  </si>
  <si>
    <t>Eye of Creeping Fog of Doom</t>
  </si>
  <si>
    <t>Eye of Transformation</t>
  </si>
  <si>
    <t>Eye of Triumphant Passage Through Infernos</t>
  </si>
  <si>
    <t>Incomparable Eye of Command</t>
  </si>
  <si>
    <t>Ineluctable Eye of Healing</t>
  </si>
  <si>
    <t>Terrible Eye of Raging Power</t>
  </si>
  <si>
    <t>Thoroughly Useful Eye</t>
  </si>
  <si>
    <t>Eye of All-seeeing Wonder</t>
  </si>
  <si>
    <t>Splendid Eye of Kra the Mighty</t>
  </si>
  <si>
    <t>NC</t>
  </si>
  <si>
    <t>Non Canon source</t>
  </si>
  <si>
    <t>Fan publication, for personal use only.</t>
  </si>
  <si>
    <t>Who eat all there is.</t>
  </si>
  <si>
    <t>A demon who is said to always hover over the shoulder of the Goddess Dlamélish.</t>
  </si>
  <si>
    <t>Short Glossary of Terms of Tsolyáni</t>
  </si>
  <si>
    <t>Diff</t>
  </si>
  <si>
    <t>Ancient Wizards, Heroes and Notable People</t>
  </si>
  <si>
    <t xml:space="preserve">Ssámiren of Khéiris </t>
  </si>
  <si>
    <t xml:space="preserve">Military strategist, Bednálljan dynasty </t>
  </si>
  <si>
    <t xml:space="preserve">Sa’alúr of Jakálla </t>
  </si>
  <si>
    <t xml:space="preserve">Liyurain of Tsámra </t>
  </si>
  <si>
    <t xml:space="preserve">Hirkkulméshmru the Dwarf </t>
  </si>
  <si>
    <t xml:space="preserve">Hnáu Téktis </t>
  </si>
  <si>
    <t xml:space="preserve">Semi-legendary general of the Three States of the Triangle </t>
  </si>
  <si>
    <t xml:space="preserve">Mnakhis of Purdimál </t>
  </si>
  <si>
    <t xml:space="preserve">Kurusenla </t>
  </si>
  <si>
    <t>Queen of the time of the Dragon Lords</t>
  </si>
  <si>
    <t>DM #7</t>
  </si>
  <si>
    <t xml:space="preserve">Llyán of Tsámra </t>
  </si>
  <si>
    <t xml:space="preserve">Ancient ruler </t>
  </si>
  <si>
    <t xml:space="preserve">Gámalu </t>
  </si>
  <si>
    <t xml:space="preserve">Founder of the Fisherman Kings dynasty </t>
  </si>
  <si>
    <t xml:space="preserve">Nayári of the Silken Thighs </t>
  </si>
  <si>
    <t xml:space="preserve">Míru of Purdánim </t>
  </si>
  <si>
    <t xml:space="preserve">Unfortunate (ex-)lover of Nayári </t>
  </si>
  <si>
    <t xml:space="preserve">Ssirandár I </t>
  </si>
  <si>
    <t xml:space="preserve">Founder and King of the Bednálljan Dynasty </t>
  </si>
  <si>
    <t xml:space="preserve">Báshdis Mssá </t>
  </si>
  <si>
    <t xml:space="preserve">King of the Bednálljan Dynasty </t>
  </si>
  <si>
    <t xml:space="preserve">Girandú </t>
  </si>
  <si>
    <t xml:space="preserve">Laráyn </t>
  </si>
  <si>
    <t xml:space="preserve">Queen of the Bednálljan Dynasty </t>
  </si>
  <si>
    <t xml:space="preserve">Holy Priest and revelator </t>
  </si>
  <si>
    <t xml:space="preserve">Kazhiló’ob </t>
  </si>
  <si>
    <t xml:space="preserve">Livyáni Priest-King during Engsvanyáli times </t>
  </si>
  <si>
    <t xml:space="preserve">Márya of Tsámra </t>
  </si>
  <si>
    <t xml:space="preserve">Hejjéka (the Heretic) </t>
  </si>
  <si>
    <t xml:space="preserve">Tsolyáni emperor who broke the seclusion of Avanthár </t>
  </si>
  <si>
    <t xml:space="preserve">Kersónan </t>
  </si>
  <si>
    <t xml:space="preserve">Priest of Keténgku, during reign of the 41st Seal Emperor </t>
  </si>
  <si>
    <t xml:space="preserve">Mi’itlénish </t>
  </si>
  <si>
    <t xml:space="preserve">Mu’ugalavyáni general during the War of 2020 A.S. </t>
  </si>
  <si>
    <t xml:space="preserve">Yilrána </t>
  </si>
  <si>
    <t xml:space="preserve">Consort of Baron Áld, Ruler of Ke’ér </t>
  </si>
  <si>
    <t xml:space="preserve">Tsolyáni general </t>
  </si>
  <si>
    <t xml:space="preserve">Qeqélmu </t>
  </si>
  <si>
    <t xml:space="preserve">Tsolyáni general, Kéttukal’s lieutenant </t>
  </si>
  <si>
    <t xml:space="preserve">Fíru Bá Yéker </t>
  </si>
  <si>
    <t xml:space="preserve">Scribe </t>
  </si>
  <si>
    <t xml:space="preserve">Messíliu Badárian </t>
  </si>
  <si>
    <t xml:space="preserve">Mu’ugalavyáni writer </t>
  </si>
  <si>
    <t xml:space="preserve">Dumán Langshá </t>
  </si>
  <si>
    <t xml:space="preserve">Tsolyáni writer </t>
  </si>
  <si>
    <t xml:space="preserve">Ménum Boródlya </t>
  </si>
  <si>
    <t xml:space="preserve">Daggála Mukkrotórr </t>
  </si>
  <si>
    <t xml:space="preserve">Salarvyáni writer </t>
  </si>
  <si>
    <t xml:space="preserve">Dráka Gríllpa </t>
  </si>
  <si>
    <t xml:space="preserve">Pecháni writer </t>
  </si>
  <si>
    <t xml:space="preserve">Pagártra Nemándu </t>
  </si>
  <si>
    <t xml:space="preserve">Kérulya Kettumrídal </t>
  </si>
  <si>
    <t xml:space="preserve">Tlékku Beshyené </t>
  </si>
  <si>
    <t xml:space="preserve">Mythical hero </t>
  </si>
  <si>
    <t xml:space="preserve">Chirené the Dragonheaded </t>
  </si>
  <si>
    <t xml:space="preserve">Changéla of Kettuláno </t>
  </si>
  <si>
    <t xml:space="preserve">Long-dead wizard </t>
  </si>
  <si>
    <t xml:space="preserve">Mríddu the Magician </t>
  </si>
  <si>
    <t xml:space="preserve">Girigámish </t>
  </si>
  <si>
    <t xml:space="preserve">Ancient sorcerer of the Bednállja dynasty </t>
  </si>
  <si>
    <t xml:space="preserve">Ruvádis, the Wearer of Eyes </t>
  </si>
  <si>
    <t xml:space="preserve">Local wizard of some note in Jakálla </t>
  </si>
  <si>
    <t>Mighty warrior/Mythical Hero who still wanders the world exchanging old wisdom for new.</t>
  </si>
  <si>
    <t>Legendary hero of the myths</t>
  </si>
  <si>
    <t>EoASW 4, EPT</t>
  </si>
  <si>
    <t xml:space="preserve">Queen. Founder of the Bednálljan dynasty </t>
  </si>
  <si>
    <t>Mythical wizard. Prisoned in Garden of Weeping Snows</t>
  </si>
  <si>
    <t xml:space="preserve">City of the Red-Tiled Roofs </t>
  </si>
  <si>
    <t xml:space="preserve">Ruined home of the Vriyágga; actual location unknown and far away. </t>
  </si>
  <si>
    <t xml:space="preserve">Dzurúna </t>
  </si>
  <si>
    <t xml:space="preserve">Bay near Ngéshtu Head </t>
  </si>
  <si>
    <t xml:space="preserve">Lost City of Bayársha </t>
  </si>
  <si>
    <t xml:space="preserve">Hex 3412 on western map </t>
  </si>
  <si>
    <t xml:space="preserve">Engsvanyáli shrine once devoted to Sarku, now ruined, in Hex 3312 </t>
  </si>
  <si>
    <t xml:space="preserve">Part of the Underworld of Béy Sý, partially beneath the Tólek Kána Pits </t>
  </si>
  <si>
    <t>DM#4</t>
  </si>
  <si>
    <t xml:space="preserve">Temple of Chánis </t>
  </si>
  <si>
    <t xml:space="preserve">Ultimate Labyrinth </t>
  </si>
  <si>
    <t xml:space="preserve">(unknown) </t>
  </si>
  <si>
    <t xml:space="preserve">Kettuláno </t>
  </si>
  <si>
    <t xml:space="preserve">Hex 2713 </t>
  </si>
  <si>
    <t xml:space="preserve">Hex 2813 </t>
  </si>
  <si>
    <t xml:space="preserve">Éngsvan hla Gánga </t>
  </si>
  <si>
    <t xml:space="preserve">Hex 2106 </t>
  </si>
  <si>
    <t xml:space="preserve">Hnakyál </t>
  </si>
  <si>
    <t xml:space="preserve">(actually Hmakuyál) Hex 3607 </t>
  </si>
  <si>
    <t xml:space="preserve">First Temple of Vimúhla </t>
  </si>
  <si>
    <t xml:space="preserve">Hex 3503 </t>
  </si>
  <si>
    <t xml:space="preserve">Temple of Sárku </t>
  </si>
  <si>
    <t xml:space="preserve">City Beneath the Lake </t>
  </si>
  <si>
    <t xml:space="preserve">Hex 5532 </t>
  </si>
  <si>
    <t xml:space="preserve">Capital of the Hláka Kings </t>
  </si>
  <si>
    <t xml:space="preserve">Hex 3530 </t>
  </si>
  <si>
    <t xml:space="preserve">Mad City of Duún </t>
  </si>
  <si>
    <t>Hex 6029</t>
  </si>
  <si>
    <t xml:space="preserve">Fortress of Hrúgga </t>
  </si>
  <si>
    <t xml:space="preserve">City of Ngála </t>
  </si>
  <si>
    <t xml:space="preserve">Kazhrá ve ngakóme </t>
  </si>
  <si>
    <t>M</t>
  </si>
  <si>
    <t>Jánnu and Ránnu</t>
  </si>
  <si>
    <t>Book of the Languages of the Awesome World</t>
  </si>
  <si>
    <t>Dirén hiTlakolsa</t>
  </si>
  <si>
    <t>publicly availabe</t>
  </si>
  <si>
    <t>Book of travels of Ksarul priest and adventurer Diren hiTlakosa to wild northeastern lands beyond Saa Allaqí and Chayákku.</t>
  </si>
  <si>
    <t>JoTA vol III issue2</t>
  </si>
  <si>
    <t>"Mountain of Wisdom". Artifical script of ideas for common inter-tribal communication. Over two thousand glyph-ideograms. Developed in 1224 A.S. Many local variants exists.</t>
  </si>
  <si>
    <t>The tribes and principalities of Jánnu speak over three hundred separate languages, not one of which is intelligible to its neighbours, there are also many dialects; the Kázhra Vé Ngakóme script is used as common written language of ideograms.</t>
  </si>
  <si>
    <t>languages of the Fisherman Kings and the First Imperium; written in an elaborate florid hieroglyphic script; innumerable texts exist. It is much more difficult to learn and write than Salarvyáni.</t>
  </si>
  <si>
    <t>The One of Smooth Remembering</t>
  </si>
  <si>
    <t>The One of Roads</t>
  </si>
  <si>
    <t>Qalái</t>
  </si>
  <si>
    <t>The Maintainer of Cycles</t>
  </si>
  <si>
    <t>Pyramid of blue stone</t>
  </si>
  <si>
    <t>Continuation of universe</t>
  </si>
  <si>
    <t>Ritual at 5th intercalary day in Komoré</t>
  </si>
  <si>
    <t>Weltíga</t>
  </si>
  <si>
    <t>The Lady of Scrolls</t>
  </si>
  <si>
    <t>Slim nude girl with necklace of sapphires</t>
  </si>
  <si>
    <t>Calligraphy, scribal schools</t>
  </si>
  <si>
    <t>Administration, records, letters</t>
  </si>
  <si>
    <t>Elegant pictures, letters inscribed in gold and gems</t>
  </si>
  <si>
    <t>Scribes, priests, administrators</t>
  </si>
  <si>
    <t>Shrines &amp; scribal schools in Mekú, Úrmish and Thráya</t>
  </si>
  <si>
    <t>Nionél</t>
  </si>
  <si>
    <t>Patron of Fragrances</t>
  </si>
  <si>
    <t>Scents, perfumes</t>
  </si>
  <si>
    <t>Serpent headed woman embracing herself</t>
  </si>
  <si>
    <t>Perfumers and oil makers</t>
  </si>
  <si>
    <t>Oil-makers, perfumers</t>
  </si>
  <si>
    <t>Major shrine in Haumá</t>
  </si>
  <si>
    <t>Mékhis</t>
  </si>
  <si>
    <t>Defender of Harmony</t>
  </si>
  <si>
    <t>Many-headed warrior with six arms</t>
  </si>
  <si>
    <t>Resistance of chaotic change</t>
  </si>
  <si>
    <t>War, battle, defence of unplanned changes</t>
  </si>
  <si>
    <t>Prayers inscribed on paper dipped in own blood, small coins</t>
  </si>
  <si>
    <t>Soldiers</t>
  </si>
  <si>
    <t>Main shrine in Mekú, smaller in Si'is, Tsurú and Tumíssa</t>
  </si>
  <si>
    <t>Cháith</t>
  </si>
  <si>
    <t>The Empress</t>
  </si>
  <si>
    <t>Stern woman in blue robe seated on throne</t>
  </si>
  <si>
    <t>Rulership</t>
  </si>
  <si>
    <t>Guarding palaces, gates etc.</t>
  </si>
  <si>
    <t>Gold coins</t>
  </si>
  <si>
    <t>Large shrine at Béy Sü</t>
  </si>
  <si>
    <t>Maid Become Young Woman</t>
  </si>
  <si>
    <t>Slim girl</t>
  </si>
  <si>
    <t>Adolecent puberty</t>
  </si>
  <si>
    <t>Young girls and women</t>
  </si>
  <si>
    <t>Disputed aspect, similar to Tahelé</t>
  </si>
  <si>
    <t>Teshuna</t>
  </si>
  <si>
    <t>Eshátl</t>
  </si>
  <si>
    <t>The Champion</t>
  </si>
  <si>
    <t>The Lover</t>
  </si>
  <si>
    <t>Ssáni</t>
  </si>
  <si>
    <t>Mríko</t>
  </si>
  <si>
    <t>The Advocate</t>
  </si>
  <si>
    <t>The Sister</t>
  </si>
  <si>
    <t>Milaléa</t>
  </si>
  <si>
    <t>The Guardian</t>
  </si>
  <si>
    <t>Robed woman bearing shield</t>
  </si>
  <si>
    <t>Protecting women</t>
  </si>
  <si>
    <t>Misuse by clanspeople or authority etc.</t>
  </si>
  <si>
    <t>Women</t>
  </si>
  <si>
    <t>Young woman standing with right hand extended palm down</t>
  </si>
  <si>
    <t>Purity of women's relations, bond of trust</t>
  </si>
  <si>
    <t>Relations of women with other women</t>
  </si>
  <si>
    <t>Alluring young woman lying on one hip</t>
  </si>
  <si>
    <t>Sexual relations between women</t>
  </si>
  <si>
    <t>Women, lesbians</t>
  </si>
  <si>
    <t>Nude human female with head of a snake or Sró</t>
  </si>
  <si>
    <t>Woman as champion or warrior</t>
  </si>
  <si>
    <t>Combat, violence</t>
  </si>
  <si>
    <t>Women warriors</t>
  </si>
  <si>
    <t>Amputation of male organs after battle</t>
  </si>
  <si>
    <t>Relations to other gods</t>
  </si>
  <si>
    <t>Matters of theology and temple relations</t>
  </si>
  <si>
    <t>Priestesses</t>
  </si>
  <si>
    <t>Purification of the intellect</t>
  </si>
  <si>
    <t>Following of the God</t>
  </si>
  <si>
    <t>Opening of the Eyes of Radiance</t>
  </si>
  <si>
    <t>Midafternoon</t>
  </si>
  <si>
    <t>Cermony</t>
  </si>
  <si>
    <t>Processional visits to shrines of Aspects</t>
  </si>
  <si>
    <t xml:space="preserve">Rising Unto the Planets </t>
  </si>
  <si>
    <t>Moons</t>
  </si>
  <si>
    <t>Rising and setting of moons</t>
  </si>
  <si>
    <t>Dependent on astronomical signs and lighted side of moons</t>
  </si>
  <si>
    <t>Visitations of the Night</t>
  </si>
  <si>
    <t>Four kiren past midnight</t>
  </si>
  <si>
    <t>Witnessing the demons of Change, victory over darkness</t>
  </si>
  <si>
    <t>Daily ritual chants and ceremonies of Lord Thúmis</t>
  </si>
  <si>
    <t>Book of Mighty Splendor</t>
  </si>
  <si>
    <t>Long-dead wizard, is said to call Lord Ogrigob</t>
  </si>
  <si>
    <t>City now unknown, turned to volcanic wasteland, destroyed by the Gods in retribution of summons of Lors Ogrigob</t>
  </si>
  <si>
    <t>Hourly</t>
  </si>
  <si>
    <t>Every two hours</t>
  </si>
  <si>
    <t>Tunkúl-gongs of Dilinála</t>
  </si>
  <si>
    <t>Tunkúl-gongs of Avánthe</t>
  </si>
  <si>
    <t>Dawn</t>
  </si>
  <si>
    <t>Ceremony of Rainfall</t>
  </si>
  <si>
    <t>When it rains</t>
  </si>
  <si>
    <t>Clergy rush forth with their arms up into the rain</t>
  </si>
  <si>
    <t>Illumined of Thumis</t>
  </si>
  <si>
    <t>Followers of Doctrine of the Eye, fanatics of intellectual problems, some are blind</t>
  </si>
  <si>
    <t>Perpetration of Sagacity</t>
  </si>
  <si>
    <t xml:space="preserve">Emanation of Supernal Light </t>
  </si>
  <si>
    <t>Employers of knowledge for societal purposes</t>
  </si>
  <si>
    <t>Mystical knowledge and ascetism</t>
  </si>
  <si>
    <t xml:space="preserve">Brotherhood of Supernal Wisdom </t>
  </si>
  <si>
    <t>Doctrine</t>
  </si>
  <si>
    <t>Those Who Serve the Pearl</t>
  </si>
  <si>
    <t>Status Quo, preservers of knowledge</t>
  </si>
  <si>
    <t>Archaic sect of ancient Llyani</t>
  </si>
  <si>
    <t>Phenomenal Manifestation of the Eye</t>
  </si>
  <si>
    <t>Radical sect of young priests, expansion of Doctrines of Wisdom and Lord Thumis</t>
  </si>
  <si>
    <t>Transcendentalism of the Eye</t>
  </si>
  <si>
    <t>Real knowledge requires renounciation of material world</t>
  </si>
  <si>
    <t>Immanence of the Eye</t>
  </si>
  <si>
    <t>Doctrines of Wisdom</t>
  </si>
  <si>
    <t>Education and wisdom in use of society</t>
  </si>
  <si>
    <t>Festival of the Light of Wisdom</t>
  </si>
  <si>
    <t>Tumissa and Sokatis</t>
  </si>
  <si>
    <t>Compating festivals between cities, pageants of pomp and splendor</t>
  </si>
  <si>
    <t>Powerful Composition of Játhk</t>
  </si>
  <si>
    <t>The Canon of Poróthk</t>
  </si>
  <si>
    <t>Script. Northernmost of the three common Sunúz writing styles.</t>
  </si>
  <si>
    <t>Script. Westernmost of the three common Sunúz writing styles.</t>
  </si>
  <si>
    <t>Efficacious Penmanship of Dléth</t>
  </si>
  <si>
    <t>Script. Used in centre and the east of the continent of the three common Sunúz writing styles.</t>
  </si>
  <si>
    <t>Ardzá</t>
  </si>
  <si>
    <t>TotWJBS</t>
  </si>
  <si>
    <t>Kakán Tisélma</t>
  </si>
  <si>
    <t>The Sweet Maiden from the College at the End of Times</t>
  </si>
  <si>
    <t>Lady Sarvodáya Di'éla</t>
  </si>
  <si>
    <t>She Who Travels Away (?)</t>
  </si>
  <si>
    <t>Torisú</t>
  </si>
  <si>
    <t>the Manipulator of Skeins</t>
  </si>
  <si>
    <t>the Wisest One</t>
  </si>
  <si>
    <t>Pariah Deities?</t>
  </si>
  <si>
    <t>Beast Without Tail</t>
  </si>
  <si>
    <t>Ever Victorious Army</t>
  </si>
  <si>
    <t>One of Molds</t>
  </si>
  <si>
    <t>Thukén</t>
  </si>
  <si>
    <t>the Slayer of All</t>
  </si>
  <si>
    <t>He'é:sa</t>
  </si>
  <si>
    <t xml:space="preserve">Those who are seen but unseen. They proceed the Goddess of the Pale Bone into a Plane. They turn their enemies into piles of rotting curd. They skulk between the Planes. </t>
  </si>
  <si>
    <t>Tà Kôn Dé</t>
  </si>
  <si>
    <t>Who Come Willingly to the Isle of Eyes" (the name appears to be Aí Chè in origin)</t>
  </si>
  <si>
    <t>Lord Chóm the Unexpected</t>
  </si>
  <si>
    <t xml:space="preserve">Lords Áinh Áing </t>
  </si>
  <si>
    <t>Lord Urkaném</t>
  </si>
  <si>
    <t>of the 26th Plane who are supposed to be servitors of the Flame but aid One Other</t>
  </si>
  <si>
    <t>Who cannot be decribed, serves Pariah Deities</t>
  </si>
  <si>
    <t>the Viper of Bitter Pain</t>
  </si>
  <si>
    <t>Sangnákht</t>
  </si>
  <si>
    <t>the Grey Mistress of Dissolution</t>
  </si>
  <si>
    <t>Drakhé</t>
  </si>
  <si>
    <t>Most feared of special servants of She Who Cannot be Named</t>
  </si>
  <si>
    <t>Naqsái Runes of Sarakhané</t>
  </si>
  <si>
    <t>Rune</t>
  </si>
  <si>
    <t>Protection against the Gods?</t>
  </si>
  <si>
    <t>Against Pariah Gods or Deities in general</t>
  </si>
  <si>
    <t>Opening Greater Gate, summoning Deities</t>
  </si>
  <si>
    <t>S&amp;GV1, TotWJBS</t>
  </si>
  <si>
    <t>One of Dispersing the Foe</t>
  </si>
  <si>
    <t>Attack</t>
  </si>
  <si>
    <t>used against the enemies of the Pariah Deities: the gods of Pavár's pantheon and other interplanar beings</t>
  </si>
  <si>
    <t>One of Seeking Succour</t>
  </si>
  <si>
    <t>Summon, help</t>
  </si>
  <si>
    <t>Used to summon help from Pariah Deities</t>
  </si>
  <si>
    <t>One of Ultimate Acquiescence</t>
  </si>
  <si>
    <t>Used to summon Pariah Deities for a Plane ready to be destroyed</t>
  </si>
  <si>
    <t>Symbol of Lord of Eyes</t>
  </si>
  <si>
    <t>Symbol of Lord of Solitude</t>
  </si>
  <si>
    <t>To reach One Who Is at the Caverns of Korrúo beyond Valley of Seven Moons</t>
  </si>
  <si>
    <t>Caverns of Korrúo</t>
  </si>
  <si>
    <t>Beyond Valley of Seven Moons, lair of One Who Is</t>
  </si>
  <si>
    <t>Symbol of The Mistress of the Null (Goddess of Pale Bone)</t>
  </si>
  <si>
    <t>Contact Goddess of Pale Bone, even touching this symbol is dangerous for to suffer Cha'akób</t>
  </si>
  <si>
    <t>Contact One Other, dot-and circle, even touching this symbol is dangerous for to suffer Cha'akób</t>
  </si>
  <si>
    <t>Following of Skeins</t>
  </si>
  <si>
    <t>Book about telling fortunes using the "Court of the Eight Celestial Orbs"</t>
  </si>
  <si>
    <t>Court of the Eight Celestial Orbs</t>
  </si>
  <si>
    <t>Divination</t>
  </si>
  <si>
    <t>Used for telling fortunes with Sunuz lexigrams</t>
  </si>
  <si>
    <t>Glyph of Raising the Dead</t>
  </si>
  <si>
    <t>Sunuz spell of Raising the Undead, also used in Temple of Lord Sarku</t>
  </si>
  <si>
    <t>Summoning ritual and glyph in Sunúz, creates nexus point</t>
  </si>
  <si>
    <t xml:space="preserve">Dispelling the undead, Sunuz ritual </t>
  </si>
  <si>
    <t>Revify deceased person, Sunuz ritual, used for other temples too</t>
  </si>
  <si>
    <t>Glyph of Opening of the Greatest Gate</t>
  </si>
  <si>
    <t>To summon Deities (also used for banishing)</t>
  </si>
  <si>
    <t>Summon, banish</t>
  </si>
  <si>
    <t>Glyph of Taya:kh</t>
  </si>
  <si>
    <t>Repel Pariah Deities</t>
  </si>
  <si>
    <t>Ceremony of One of Ultimate Acquiescence</t>
  </si>
  <si>
    <t>Glyph of One of Safe Journeying</t>
  </si>
  <si>
    <t>To summon Lord Jneksh'a</t>
  </si>
  <si>
    <t>He who dwells where none can see, serves Pariah Deities. He is Lord of the Planes.</t>
  </si>
  <si>
    <t>Demon who lives in a one way in or out dimension (a Bethórm) and is worshiped as a god in the Salarvyáni city of Tsa'avtúlgu. Said to be worse than Sárku. Also known as the Mountain Demon Qnesh (the Tsolyáni name) and is worshiped by illiterate peasants in the area of Kákri Midállu Peak area in eastern Chaigári.</t>
  </si>
  <si>
    <t>So'ónkum</t>
  </si>
  <si>
    <t>Armésh</t>
  </si>
  <si>
    <t>Kakán</t>
  </si>
  <si>
    <t>Victorious of the Far-Flung Ones</t>
  </si>
  <si>
    <t>The Jeweled Serpent</t>
  </si>
  <si>
    <t>Book of Divine Eye</t>
  </si>
  <si>
    <t>Book of Lord Thumis, describes 3rd aspect Kakán</t>
  </si>
  <si>
    <t>Book of the Stages of the Soul</t>
  </si>
  <si>
    <t>Describes Khálesh, 6th aspect of Lord Thumis</t>
  </si>
  <si>
    <t>Greybearded scholar</t>
  </si>
  <si>
    <t>Gigantic coiling serpent with many-hued scales</t>
  </si>
  <si>
    <t>Warrior, human or beast-headed with mysterious staff</t>
  </si>
  <si>
    <t>Secret formula of Summoning One who is Never Pleased</t>
  </si>
  <si>
    <t>From the Scroll of Bringing forth the Unnameable (demon Ghegéth)</t>
  </si>
  <si>
    <t>Kánukolúm</t>
  </si>
  <si>
    <t>Nrásh</t>
  </si>
  <si>
    <t>Khálesh</t>
  </si>
  <si>
    <t>The Decider</t>
  </si>
  <si>
    <t>The Eye, Observer of All the World</t>
  </si>
  <si>
    <t>Manlike figure with hands of rays of light</t>
  </si>
  <si>
    <t>Guides planets and moons</t>
  </si>
  <si>
    <t>Meteorites</t>
  </si>
  <si>
    <t>Astrologers</t>
  </si>
  <si>
    <t>Astrology &amp; astronomy, horoscopes</t>
  </si>
  <si>
    <t>Provides iron to the smiths of Lord Karakan</t>
  </si>
  <si>
    <t>Wisdom, teaching</t>
  </si>
  <si>
    <t>Knowledge, arcane spells, lost items</t>
  </si>
  <si>
    <t>Researchers</t>
  </si>
  <si>
    <t>Popular in Páya Gupá</t>
  </si>
  <si>
    <t>Protection, myths</t>
  </si>
  <si>
    <t>Misfortune</t>
  </si>
  <si>
    <t>Popular in central empire, shrine in Béy Sü, Mrelú, Páya Gupá</t>
  </si>
  <si>
    <t>Inner Doctrines, guide to legendary Heroes</t>
  </si>
  <si>
    <t>Niggling assistance to truly desperate</t>
  </si>
  <si>
    <t>Worshipped in Jakálla and Gánga, numbered also as 24th aspect</t>
  </si>
  <si>
    <t>Single Eye from wich rays emanate</t>
  </si>
  <si>
    <t>Mystics, esotery, Omniscience</t>
  </si>
  <si>
    <t>Visions of universe, skeins, mysteries of other Deities</t>
  </si>
  <si>
    <t>Meditation and "loooking into the Eye"</t>
  </si>
  <si>
    <t>Handsome protly man seated with book</t>
  </si>
  <si>
    <t>Administration and Wise Government</t>
  </si>
  <si>
    <t>Bureaucracy, errors and mismanagement, punishes inept</t>
  </si>
  <si>
    <t>Administrators, citizens</t>
  </si>
  <si>
    <t>Book of the Divine Eye</t>
  </si>
  <si>
    <t>Describes Lord Thumis aspects (Kakán 3rd aspect)</t>
  </si>
  <si>
    <t>Tome of Gates</t>
  </si>
  <si>
    <t>Describes aspects of Lord Thumis (Chokóth 7th aspect)</t>
  </si>
  <si>
    <t>Chokóth</t>
  </si>
  <si>
    <t>The Messenger, Far-Wanderer</t>
  </si>
  <si>
    <t>Tall athletic, hooded man</t>
  </si>
  <si>
    <t>Messengers, exploration, histories and study of foreign cultures</t>
  </si>
  <si>
    <t>Carrying messages, move swiftly</t>
  </si>
  <si>
    <t>Rare coins, gems and curiosa</t>
  </si>
  <si>
    <t>Messengers, scholars, exploreres</t>
  </si>
  <si>
    <t>Shrine in Mrelú clegry wear emblems of their specialisation</t>
  </si>
  <si>
    <t>Feshmu'ún</t>
  </si>
  <si>
    <t>Muór</t>
  </si>
  <si>
    <t>Tyélu</t>
  </si>
  <si>
    <t>Ferésh</t>
  </si>
  <si>
    <t>Tutor of Gods, the Eternal Teacher</t>
  </si>
  <si>
    <t>Thin elderly lecturing scholar</t>
  </si>
  <si>
    <t>Imparting of learning, schools and research</t>
  </si>
  <si>
    <t>Teaching</t>
  </si>
  <si>
    <t>Temple instructors</t>
  </si>
  <si>
    <t>Small token scroll with Lord Thumis glyph</t>
  </si>
  <si>
    <t>Tells of Princess Piruvé of Engsvan hla Ganga</t>
  </si>
  <si>
    <t>A sage from 1,000 years before the “Lords of Tsámra”</t>
  </si>
  <si>
    <t xml:space="preserve">Hagháktish Lélo leads rebel army that defeated Priest-King Kazhilo'ob IV at Tu'unket in 3885 JV </t>
  </si>
  <si>
    <t>TLCN, KD</t>
  </si>
  <si>
    <t>Battle of Tu'unket</t>
  </si>
  <si>
    <t>-12165 A.S.</t>
  </si>
  <si>
    <t>The Flower Wars</t>
  </si>
  <si>
    <t>-12587-12561</t>
  </si>
  <si>
    <t>The Flower Wars begin. These wars started over the right to choose the colours of the flowers planted in the gardens of the Priest-Kings at Ganga. Factions were the Red, Blue and Yellow. The wars were unusually bloody and lasted for the best part of 2 centuries.</t>
  </si>
  <si>
    <t>Book of Kárcha Kedráya, Record of Mighty Destinies</t>
  </si>
  <si>
    <t>List of armies of Ever-Victorious Yán Kór and her allies</t>
  </si>
  <si>
    <t>AoT V2</t>
  </si>
  <si>
    <t>Mirusíya "Resplendent Flame</t>
  </si>
  <si>
    <t>Ascended to the Petal Throne unopposed in the Kolumejalim following Dhich’une’s defeat and disappearance. A moderate adherent of Vimúhla and a strong supporter of military action and expansionism; has launched military actions against the Mu’ugalavyani and Salarvyani in response to their activities on Tsolyánu’s borders.</t>
  </si>
  <si>
    <t>Mridóbu "Risen to Rule"</t>
  </si>
  <si>
    <t>Dhashijéka</t>
  </si>
  <si>
    <t>Nude woman handing a dagger</t>
  </si>
  <si>
    <t>Forbidden love, faithfulness to death</t>
  </si>
  <si>
    <t>Obsidian Princess, lover of Lord Ksarul</t>
  </si>
  <si>
    <t>Love against all odds, Unfaithful partners, revenge</t>
  </si>
  <si>
    <t>Aspects and Manifestations of Allmighty Gods</t>
  </si>
  <si>
    <t>Not in official theology, popular in Mu'ugalavya</t>
  </si>
  <si>
    <t>The Sage of Sages</t>
  </si>
  <si>
    <t>Aged man with staff and scroll</t>
  </si>
  <si>
    <t>Students and academics</t>
  </si>
  <si>
    <t>Research, knowledge and schools</t>
  </si>
  <si>
    <t>Tetel flowers, pens or paper notes written with His name</t>
  </si>
  <si>
    <t>Learning, scholarship</t>
  </si>
  <si>
    <t xml:space="preserve"> Popular in Páya Gupa and Chéne Hó</t>
  </si>
  <si>
    <t>Treatise of Illumination of Sages</t>
  </si>
  <si>
    <t>Treatise of Aspects of Lord Thumis</t>
  </si>
  <si>
    <t>MIT</t>
  </si>
  <si>
    <t>Pandects of Grey Glory</t>
  </si>
  <si>
    <t>Treatise of Theology and Aspects of Lord Thumis</t>
  </si>
  <si>
    <t>Book of Understandings</t>
  </si>
  <si>
    <t>Deals with the Goddess of the Pale Bone and her followers.</t>
  </si>
  <si>
    <t>Treatise of Lord Thumis Theologies and Aspects</t>
  </si>
  <si>
    <t>She who Guides</t>
  </si>
  <si>
    <t>Passing exams, finding references etc.</t>
  </si>
  <si>
    <t>Studying, libraries</t>
  </si>
  <si>
    <t>Smiling young woman</t>
  </si>
  <si>
    <t>Beautiful lady with closed eyes on throne</t>
  </si>
  <si>
    <t>Painting, sculpture, music, dance, mime, literature</t>
  </si>
  <si>
    <t>Single Red flower</t>
  </si>
  <si>
    <t>Creation of Art, Excellence, Miracles of Art</t>
  </si>
  <si>
    <t>Temple in Jakálla</t>
  </si>
  <si>
    <t>Chuharém</t>
  </si>
  <si>
    <t>The Diviner</t>
  </si>
  <si>
    <t>Stern seated man with staff on his knees</t>
  </si>
  <si>
    <t>Divination and fortunes</t>
  </si>
  <si>
    <t>Casting fortunes, knowing future</t>
  </si>
  <si>
    <t>Tetel flowers, grey opals</t>
  </si>
  <si>
    <t>Pearl Grey Aspects</t>
  </si>
  <si>
    <t>Set of aspects</t>
  </si>
  <si>
    <t>Óng</t>
  </si>
  <si>
    <t>Viewer of theTowers of the Gods Beyond</t>
  </si>
  <si>
    <t>Known only by inner temple of Lord Thumis</t>
  </si>
  <si>
    <t>Ne'élti</t>
  </si>
  <si>
    <t>Knower of Joinings</t>
  </si>
  <si>
    <t>Thin.faced middle-aged man</t>
  </si>
  <si>
    <t>Outer Plane connections and spells</t>
  </si>
  <si>
    <t>Creation of new spells</t>
  </si>
  <si>
    <t>Sorcerers</t>
  </si>
  <si>
    <t>His shrines are rare</t>
  </si>
  <si>
    <t>Majér</t>
  </si>
  <si>
    <t>The Maiden</t>
  </si>
  <si>
    <t>Pretty girl with simple tunic</t>
  </si>
  <si>
    <t>Youthful wisdom, exploration of wisdom and world, coming of age</t>
  </si>
  <si>
    <t>Decisions, success, love affairs</t>
  </si>
  <si>
    <t>Tetel-flowers and Dmi-sugar</t>
  </si>
  <si>
    <t>Young girls</t>
  </si>
  <si>
    <t>Popular in Páya Gupá and Thráya</t>
  </si>
  <si>
    <t>Plotter of the Courses Amidst the Deeps of the Sky</t>
  </si>
  <si>
    <t>Elderly man gazing heavens</t>
  </si>
  <si>
    <t>Astronomy, astrology, navigation</t>
  </si>
  <si>
    <t>Navigation, divination</t>
  </si>
  <si>
    <t>Seafarers</t>
  </si>
  <si>
    <t xml:space="preserve">Shrines in Jakálla, Gánga, Ngéshtu Head, and Penóm. </t>
  </si>
  <si>
    <t>Békh</t>
  </si>
  <si>
    <t>Unique Tome of Marsúan Khá</t>
  </si>
  <si>
    <t>Six-armed man sitting on stool</t>
  </si>
  <si>
    <t>Mysteries of God</t>
  </si>
  <si>
    <t>Meditation, conundrums of time and space, answers</t>
  </si>
  <si>
    <t>Celibate ascetic priests, shrines in remote places</t>
  </si>
  <si>
    <t>A'akán</t>
  </si>
  <si>
    <t>Alchemist of Gods</t>
  </si>
  <si>
    <t>Old man with four arms holding crucible, an alembic, a flask, and a scroll</t>
  </si>
  <si>
    <t>Alchemy</t>
  </si>
  <si>
    <t>Chemicals, pharmacy</t>
  </si>
  <si>
    <t>Located on the southern islands.</t>
  </si>
  <si>
    <t>Nrásh (also Shénj)</t>
  </si>
  <si>
    <t>Pohán</t>
  </si>
  <si>
    <t>Tolokkón</t>
  </si>
  <si>
    <t>Thekkúsa</t>
  </si>
  <si>
    <t>Meshmúr</t>
  </si>
  <si>
    <t>Eye of Wisdom</t>
  </si>
  <si>
    <t>Single eye, silver and gray</t>
  </si>
  <si>
    <t>Reasoning, analysis, discernment</t>
  </si>
  <si>
    <t>Problems, puzzles, mastery of diffcult topics</t>
  </si>
  <si>
    <t>Special porridge pots</t>
  </si>
  <si>
    <t>Popular in Háuma and Usenáu</t>
  </si>
  <si>
    <t>Sage of Lost Cities</t>
  </si>
  <si>
    <t>Man in rags wielding a staff</t>
  </si>
  <si>
    <t>Finding things</t>
  </si>
  <si>
    <t>Finding treasures, water etc.</t>
  </si>
  <si>
    <t>Strong beautiful woman wearing helmet</t>
  </si>
  <si>
    <t>Women's athletics and military deeds</t>
  </si>
  <si>
    <t>Aridani soldiers</t>
  </si>
  <si>
    <t>Silver coins, special meal</t>
  </si>
  <si>
    <t>Serious decisions, aridani status etc.</t>
  </si>
  <si>
    <t>The Artificer</t>
  </si>
  <si>
    <t>Barrel shaped middle-aged figure</t>
  </si>
  <si>
    <t>Devices, magical equipment, glass vessels</t>
  </si>
  <si>
    <t>Experiments, prevents unexpected results</t>
  </si>
  <si>
    <t>Glassblowers of all faiths</t>
  </si>
  <si>
    <t>The Molder of Flesh, Helaer of Entrails</t>
  </si>
  <si>
    <t>Snake with single great eye</t>
  </si>
  <si>
    <t>Internal injuries or diseases</t>
  </si>
  <si>
    <t>Tetel flowers, pots of porrige</t>
  </si>
  <si>
    <t>Healing, injuries, biological skills of ancients</t>
  </si>
  <si>
    <t>Popular in Jaikalór, Thráya. Also in shrines of Lord Keténgu in human form</t>
  </si>
  <si>
    <t>Horodái</t>
  </si>
  <si>
    <t>magical, modern Tsévu, associated with Lord Sarku, Ksarul and Thumis</t>
  </si>
  <si>
    <t>Tsévu, fruit</t>
  </si>
  <si>
    <t>magical, Engsvanyali Ngásh associated with Lord Sarku, Ksarul and Thumis</t>
  </si>
  <si>
    <t>Vayantlanlé</t>
  </si>
  <si>
    <t>Tumors, boils, excrences and cancers</t>
  </si>
  <si>
    <t>Healing tumors etc. growing on external parts of body</t>
  </si>
  <si>
    <t>Based on Khirgár. Notable shrine in Púrdimal and Jaikalór</t>
  </si>
  <si>
    <t>Guétl</t>
  </si>
  <si>
    <t>Ba'alán</t>
  </si>
  <si>
    <t>Shomóre</t>
  </si>
  <si>
    <t>Thomútha</t>
  </si>
  <si>
    <t>Qogákh</t>
  </si>
  <si>
    <t>Leprous old man with warts</t>
  </si>
  <si>
    <t>Diseases and physical deformities</t>
  </si>
  <si>
    <t>Sick, Incurable ill</t>
  </si>
  <si>
    <t>Universally worshipped</t>
  </si>
  <si>
    <t>Wounds and scars</t>
  </si>
  <si>
    <t>Robed middle-aged man with joined hands</t>
  </si>
  <si>
    <t>Male homosexual quidance</t>
  </si>
  <si>
    <t>Issues on male homosexuality in society</t>
  </si>
  <si>
    <t>Male homosexuals</t>
  </si>
  <si>
    <t>Woman of middle-age, palms forward</t>
  </si>
  <si>
    <t>Diseases of Women</t>
  </si>
  <si>
    <t>Popular in Thráya, largely female priesthood</t>
  </si>
  <si>
    <t>Females</t>
  </si>
  <si>
    <t>Seated gentle older man hands on knees</t>
  </si>
  <si>
    <t>Mental illness</t>
  </si>
  <si>
    <t>Tetel-fowers, rings of silver</t>
  </si>
  <si>
    <t>Popular in Katálal, Thráya</t>
  </si>
  <si>
    <t>Poisons and any systemic ailments</t>
  </si>
  <si>
    <t>Popular in Páya Gúpa</t>
  </si>
  <si>
    <t>Setting of the Moon</t>
  </si>
  <si>
    <t>Setting of first moon</t>
  </si>
  <si>
    <t>Singing and laughing of children</t>
  </si>
  <si>
    <t>Ritual of Perpetual Choir</t>
  </si>
  <si>
    <t>Continous</t>
  </si>
  <si>
    <t>Continously</t>
  </si>
  <si>
    <t>Singing, paraising and worshipping</t>
  </si>
  <si>
    <t>Consist of wide variety of rituals in several locations, participation of worshippers etc.</t>
  </si>
  <si>
    <t>Ritual of Remembering the Dead</t>
  </si>
  <si>
    <t>When needed</t>
  </si>
  <si>
    <t>Applied to all servants of stability according to their rites</t>
  </si>
  <si>
    <t>Rite of Burial</t>
  </si>
  <si>
    <t xml:space="preserve">Anniversaries of Passing </t>
  </si>
  <si>
    <t>For important people</t>
  </si>
  <si>
    <t>Celebration of Relief of the Soul</t>
  </si>
  <si>
    <t>40 days after burial</t>
  </si>
  <si>
    <t>Memorial feast for the deceased as his spirit has pased to the Isles, spans all faiths.</t>
  </si>
  <si>
    <t>Defeat of Mu'ugalavyáni raiders at the Battle of Butrús early in 2347; Battle of Rü in Salarvyá late in the same year; further invasions of Yán Kór and the north; war with Yán Kór accidentally started in 2356; loss of Atkolél Heights and Yán Koryáni invasion halted at battles near Chéne Hó and Khirgár in 2356 - 2357. Died in a coup by his son, Dhich'uné, in 2365, at age 75. Buried in Bey Sü.</t>
  </si>
  <si>
    <t>Doctrine of Acceptance</t>
  </si>
  <si>
    <t>Belief of transition of the soul</t>
  </si>
  <si>
    <t>Mrisó</t>
  </si>
  <si>
    <t>Knower of Paradises</t>
  </si>
  <si>
    <t>Tronúa</t>
  </si>
  <si>
    <t>The Knower of Planes</t>
  </si>
  <si>
    <t>Seated man with navigational device</t>
  </si>
  <si>
    <t>Planes of existence</t>
  </si>
  <si>
    <t>Robed figure standing with Suór coin in both palms</t>
  </si>
  <si>
    <t>Paradises, Theology of the Life Beyond Death</t>
  </si>
  <si>
    <t>Peaceful kind old man/woman</t>
  </si>
  <si>
    <t>Consolation of emotions of those who have lost a loved one</t>
  </si>
  <si>
    <t>Planar navigation &amp; knowledge</t>
  </si>
  <si>
    <t>Scholar priests, sorcerers</t>
  </si>
  <si>
    <t>Knowledge of Paradises</t>
  </si>
  <si>
    <t>Scholar priests, theologians</t>
  </si>
  <si>
    <t>Grief, mourning etc. of deceased</t>
  </si>
  <si>
    <t>Priest visit homes of just deceased</t>
  </si>
  <si>
    <t>Konchékme</t>
  </si>
  <si>
    <t>Aldeyá</t>
  </si>
  <si>
    <t>Hettáshte</t>
  </si>
  <si>
    <t>Mórskodel</t>
  </si>
  <si>
    <t>The Guide to Teretané</t>
  </si>
  <si>
    <t>The Embalmer</t>
  </si>
  <si>
    <t>The Ferryman</t>
  </si>
  <si>
    <t>Way to the Isles</t>
  </si>
  <si>
    <t>Woman of middle years with shroud in hands</t>
  </si>
  <si>
    <t>Protection of newly dead</t>
  </si>
  <si>
    <t>Squat four-armed man holding a tiller rope, compass and sextant</t>
  </si>
  <si>
    <t>Transport of souls to the Isles</t>
  </si>
  <si>
    <t>Guiding the souls, healing comatose people</t>
  </si>
  <si>
    <t>Embalming, guiding souls immediatelly after death</t>
  </si>
  <si>
    <t>Souls of the dead</t>
  </si>
  <si>
    <t>Her image is used on funeral processions</t>
  </si>
  <si>
    <t>Mummified yeallow corpse</t>
  </si>
  <si>
    <t>Locating &amp; guiding the Souls</t>
  </si>
  <si>
    <t>Hayékka</t>
  </si>
  <si>
    <t>Doluél</t>
  </si>
  <si>
    <t>Nentánte</t>
  </si>
  <si>
    <t>Cartographer of the Planes</t>
  </si>
  <si>
    <t>The Guardian of the Tombs</t>
  </si>
  <si>
    <t>The Far-Voyager</t>
  </si>
  <si>
    <t>Body of deceased (Bákte-soul)</t>
  </si>
  <si>
    <t>Planes beyond Pylons</t>
  </si>
  <si>
    <t>Knowledge of Planes</t>
  </si>
  <si>
    <t>Protection of newly-buried</t>
  </si>
  <si>
    <t>Suffering and pain of Cycle of Life</t>
  </si>
  <si>
    <t>Those who suffer, self-destructive</t>
  </si>
  <si>
    <t>Voyagers to the Farther Isles</t>
  </si>
  <si>
    <t xml:space="preserve">Insect-like servants of Lord Belkhánu, fight with thin lances, enjoy offerings of yellow gems and gold </t>
  </si>
  <si>
    <t>Spirits of Air</t>
  </si>
  <si>
    <t>Spheres of dazzling light, Demons of Hnalla/stability, work for Lord Belkhánu for guiding the Souls of Deceased</t>
  </si>
  <si>
    <t>Rituals of the Night</t>
  </si>
  <si>
    <t>Night</t>
  </si>
  <si>
    <t>Rituals</t>
  </si>
  <si>
    <t>Repelling the Demons of Dark, Wanderers between the Worlds and He'esa</t>
  </si>
  <si>
    <t>Paste of Lord Qón</t>
  </si>
  <si>
    <t>Sweet yellow paste made by priest of Lord Qón, wards of powers of Change</t>
  </si>
  <si>
    <t>Morning Rituals</t>
  </si>
  <si>
    <t>Private rites of the faithful</t>
  </si>
  <si>
    <t>Ceremony, offerings</t>
  </si>
  <si>
    <t>Releasing of the Spirit</t>
  </si>
  <si>
    <t>After death</t>
  </si>
  <si>
    <t>Litany, ritual</t>
  </si>
  <si>
    <t>Lifting of the Bákte</t>
  </si>
  <si>
    <t>Funeral</t>
  </si>
  <si>
    <t>Lifting and moving the body of deceased</t>
  </si>
  <si>
    <t>Opening of the Mouth and Eyes</t>
  </si>
  <si>
    <t>Touching the lips and eyes of deceased</t>
  </si>
  <si>
    <t>Burial rite of Lord Belkhánu and Qón, crossing the hands, lighting yellow candle</t>
  </si>
  <si>
    <t>Rites of Embalming</t>
  </si>
  <si>
    <t>Embalming</t>
  </si>
  <si>
    <t>Preservation of the body</t>
  </si>
  <si>
    <t>Garden</t>
  </si>
  <si>
    <t>Astronomical measurement park</t>
  </si>
  <si>
    <t>Metlunel II, 1220 A.S.</t>
  </si>
  <si>
    <t>Garden of Artékh</t>
  </si>
  <si>
    <t xml:space="preserve">Temple of Eternal Knowing </t>
  </si>
  <si>
    <t>Great Temple of Lord Thúmis</t>
  </si>
  <si>
    <t>Shrine of Nrásh</t>
  </si>
  <si>
    <t>Háuma</t>
  </si>
  <si>
    <t>Great shrine of 26th aspect of Lord Thúmis, carved from single block of marble</t>
  </si>
  <si>
    <t>Visitations of Power</t>
  </si>
  <si>
    <t>Mosaic on Lord Qón shrine in Avanthar</t>
  </si>
  <si>
    <t>Ritual of priests of Lord Sarkú, summons demon Ktélu, protection</t>
  </si>
  <si>
    <t>Ritual of Lord Qón, speciality of Temple of Usenáu</t>
  </si>
  <si>
    <t>Améreth</t>
  </si>
  <si>
    <t>Masséfa</t>
  </si>
  <si>
    <t>Nakhesú</t>
  </si>
  <si>
    <t>Qazór</t>
  </si>
  <si>
    <t>Pleasure in spiritual form</t>
  </si>
  <si>
    <t>Six-legged beast carrying golden disk, mace, pot and sword</t>
  </si>
  <si>
    <t>Defeating the beings of Underworld</t>
  </si>
  <si>
    <t>Underworld, combat</t>
  </si>
  <si>
    <t>Discovery of one's self, peace of mind</t>
  </si>
  <si>
    <t>The Guide of Those Lost Below</t>
  </si>
  <si>
    <t>Tall canine-masked humanoid warrior in armor</t>
  </si>
  <si>
    <t>Finding ways</t>
  </si>
  <si>
    <t>Deceptions, labyrinths, traps and Places of Dark</t>
  </si>
  <si>
    <t>Those who are lost, tomb makers</t>
  </si>
  <si>
    <t>He Who Flies Beyond the Pylons</t>
  </si>
  <si>
    <t>Shinuéth</t>
  </si>
  <si>
    <t>Many forms (boy, old man, lizard)</t>
  </si>
  <si>
    <t>Pleasing yellow flame</t>
  </si>
  <si>
    <t>The Unexcepted Guardian</t>
  </si>
  <si>
    <t>Other-planar travel</t>
  </si>
  <si>
    <t>Guidance, healing</t>
  </si>
  <si>
    <t>Scholars, sorcerers</t>
  </si>
  <si>
    <t>Spiritual and mental diseases and problems</t>
  </si>
  <si>
    <t>popular in various Lord Qón's hospices</t>
  </si>
  <si>
    <t>Urádz</t>
  </si>
  <si>
    <t>Huróth</t>
  </si>
  <si>
    <t>Nekkudlákte</t>
  </si>
  <si>
    <t>The Wielder of the Mace</t>
  </si>
  <si>
    <t>The Watcher of the Gate</t>
  </si>
  <si>
    <t>The One Who Sees the Paths</t>
  </si>
  <si>
    <t>Squat beetle-headed humanoid warrior</t>
  </si>
  <si>
    <t>Tall cloacked figure with horned helmet</t>
  </si>
  <si>
    <t>Beautiful winged maiden</t>
  </si>
  <si>
    <t>Fighting underworld or other-planar creatures</t>
  </si>
  <si>
    <t>Extra strength or accuracy, especially with mace</t>
  </si>
  <si>
    <t>Fate of ignoble persons, revenge</t>
  </si>
  <si>
    <t>Spirit-souls and cycle of being</t>
  </si>
  <si>
    <t>Rebirth, beginning of new cycle</t>
  </si>
  <si>
    <t>Stamped discs of yellow clay or gold</t>
  </si>
  <si>
    <t>Rites of Watcher at the Gate</t>
  </si>
  <si>
    <t>Special ritual for banishing the ignoble deceased soul to hell of Lord Qón</t>
  </si>
  <si>
    <t>Sengélu</t>
  </si>
  <si>
    <t>Janásh</t>
  </si>
  <si>
    <t>Unúqa</t>
  </si>
  <si>
    <t>The Smiter of Those Who Should Be Gone</t>
  </si>
  <si>
    <t>The Sage in Golden Robes</t>
  </si>
  <si>
    <t>Hooded man sitting on low stool arms folded upon knees</t>
  </si>
  <si>
    <t>Heavy-set naked warrior with club and shield</t>
  </si>
  <si>
    <t>The Ascetic, Alleviator of Suffering, Balm for the Spirit-Soul</t>
  </si>
  <si>
    <t>Mysticism, meditation</t>
  </si>
  <si>
    <t>Guilt, depression, life-crises</t>
  </si>
  <si>
    <t>Slender youthful man wearing yellow garment carrying staff and book</t>
  </si>
  <si>
    <t>Against undead and creatures raised by sorcery, certain aspects of Ksarul and Sarku</t>
  </si>
  <si>
    <t>Those who are troubled</t>
  </si>
  <si>
    <t>Knowledge of Ancients</t>
  </si>
  <si>
    <t>Comprehension of Devices of Ancients</t>
  </si>
  <si>
    <t>Dangerous for those who seek personal gain</t>
  </si>
  <si>
    <t>Ta'ésh</t>
  </si>
  <si>
    <t>Ndájja or Bekhéra</t>
  </si>
  <si>
    <t>Paréva</t>
  </si>
  <si>
    <t>Enushú</t>
  </si>
  <si>
    <t>The Illuminated One</t>
  </si>
  <si>
    <t>Standing human with head of globe of light</t>
  </si>
  <si>
    <t>The Gentle One of Sorrows</t>
  </si>
  <si>
    <t>Kindly stooped woman</t>
  </si>
  <si>
    <t>Six-armed man with veiled face</t>
  </si>
  <si>
    <t>Libraries, ancient languages and Planes Beyond</t>
  </si>
  <si>
    <t>Emperors, Princes and Kings</t>
  </si>
  <si>
    <t>Comfort</t>
  </si>
  <si>
    <t>Mourners, those who have fallen fighting Creatures of Dark</t>
  </si>
  <si>
    <t>Spiritual guidance through afterlife</t>
  </si>
  <si>
    <t>Knowledge</t>
  </si>
  <si>
    <t>Scholars</t>
  </si>
  <si>
    <t>Imperial household?</t>
  </si>
  <si>
    <t>Appears in dreams</t>
  </si>
  <si>
    <t>Orphans, children, widows</t>
  </si>
  <si>
    <t>Bákte-soul, body</t>
  </si>
  <si>
    <t>Embalming, preparing the body of deceased</t>
  </si>
  <si>
    <t>Presence smells of embalming herbs</t>
  </si>
  <si>
    <t>Malán</t>
  </si>
  <si>
    <t>The Immortal Path</t>
  </si>
  <si>
    <t>Solid pillar of amber-hued stone</t>
  </si>
  <si>
    <t>Hell of Dark creatures or Ignoble beings</t>
  </si>
  <si>
    <t>Destinations of afterlife, crossroads</t>
  </si>
  <si>
    <t>Finding the Right Way</t>
  </si>
  <si>
    <t>Fallen in disuse, imperial worship Engsvanyali times, shrine lost in fall of Ganga</t>
  </si>
  <si>
    <t>Said to be of no use for practical matters, popular in Thráya and Jaikalór</t>
  </si>
  <si>
    <t>Damádh</t>
  </si>
  <si>
    <t>Nggálba</t>
  </si>
  <si>
    <t>Warghán</t>
  </si>
  <si>
    <t>Hekkél</t>
  </si>
  <si>
    <t>The Mighty</t>
  </si>
  <si>
    <t>The Sentinel</t>
  </si>
  <si>
    <t>The Light Behing the Light</t>
  </si>
  <si>
    <t>Many forms, fearsome beast or demon</t>
  </si>
  <si>
    <t>Combat against Demons</t>
  </si>
  <si>
    <t>Yellow solar disk with seven rays desencing</t>
  </si>
  <si>
    <t>Not known/revealed</t>
  </si>
  <si>
    <t>Fierce humanoid warrior with mace and spear with tip of  diamond of yellow light</t>
  </si>
  <si>
    <t>Fight against most terrible demons of Planes Beyond</t>
  </si>
  <si>
    <t>Guarding, Battles, Against Dark Creatures, Un-deceiving, Pursue</t>
  </si>
  <si>
    <t>War against Dark</t>
  </si>
  <si>
    <t>Warriors, sorcerers</t>
  </si>
  <si>
    <t>Perfecting His master's light through multiverse?</t>
  </si>
  <si>
    <t>Cause of doctrinal disputes?</t>
  </si>
  <si>
    <t>Inner Mysteries</t>
  </si>
  <si>
    <t>The Descender of Steps</t>
  </si>
  <si>
    <t>Adoration of Glory</t>
  </si>
  <si>
    <t>Sheathing of the Sword</t>
  </si>
  <si>
    <t>Noon</t>
  </si>
  <si>
    <t>Evening</t>
  </si>
  <si>
    <t>Before midday meal</t>
  </si>
  <si>
    <t>Votive statues of Lord Karakán</t>
  </si>
  <si>
    <t>Ri'inür</t>
  </si>
  <si>
    <t>Silver sacrifical knife of Lord Karakán and His Cohort Chegárra in the form of lightning bolt.</t>
  </si>
  <si>
    <t>Encroachment of the Dark</t>
  </si>
  <si>
    <t>Glory of the Victorious War</t>
  </si>
  <si>
    <t>Regular</t>
  </si>
  <si>
    <t>Sacrificial ritual</t>
  </si>
  <si>
    <t>Human sacrifice by Ri'inür-knife or lightning bolt</t>
  </si>
  <si>
    <t>Clan of the Sword of Righteousness</t>
  </si>
  <si>
    <t>Open faction of distinguished warriors, non-political</t>
  </si>
  <si>
    <t xml:space="preserve">Righteous Ones of the Arcing Shaft </t>
  </si>
  <si>
    <t>Arhers crossbowmen, artilerist etc.</t>
  </si>
  <si>
    <t>Brethen of Scarlet</t>
  </si>
  <si>
    <t>Seekers of Foes</t>
  </si>
  <si>
    <t>Young hotheads urging political activism and military action</t>
  </si>
  <si>
    <t>Theological society often inscrutable to outsiders</t>
  </si>
  <si>
    <t>Exlusive faction of private rituals and political agendas</t>
  </si>
  <si>
    <t>Soldiers of the Dawning Sun</t>
  </si>
  <si>
    <t>Mikkáshu</t>
  </si>
  <si>
    <t>Orkútai</t>
  </si>
  <si>
    <t>Nagotái</t>
  </si>
  <si>
    <t>Jajkúru</t>
  </si>
  <si>
    <t>The Shield of Scarlet</t>
  </si>
  <si>
    <t>The City-Destroyer</t>
  </si>
  <si>
    <t>The Upholder</t>
  </si>
  <si>
    <t>The Victor of Ships</t>
  </si>
  <si>
    <t>Woden banded and studded beam</t>
  </si>
  <si>
    <t>Naval matters</t>
  </si>
  <si>
    <t>Exploration of oceans, battles of sea, storms, lightning and thunder</t>
  </si>
  <si>
    <t>Squat dwarf-like figure</t>
  </si>
  <si>
    <t>Strategy and leadership</t>
  </si>
  <si>
    <t>Leadership, plans, strategies, protection against powers of Dark</t>
  </si>
  <si>
    <t>Three-headed bird of prey</t>
  </si>
  <si>
    <t>Siegecraft</t>
  </si>
  <si>
    <t>Artillery, sieges, sappers</t>
  </si>
  <si>
    <t>Almost forgotten aspect to be replaced with Ajjón of the Silver Helm, last shrines around Mekú</t>
  </si>
  <si>
    <t>Sappers, artillery</t>
  </si>
  <si>
    <t>Officers, people in high positions</t>
  </si>
  <si>
    <t>Shrine in Avanthár</t>
  </si>
  <si>
    <t>Chayenggúr</t>
  </si>
  <si>
    <t>The Blade-Bearer</t>
  </si>
  <si>
    <t>Naked youth with huge two-handed showrd</t>
  </si>
  <si>
    <t>Military career start</t>
  </si>
  <si>
    <t>Entering the military career</t>
  </si>
  <si>
    <t>Youths</t>
  </si>
  <si>
    <t>Rayéshtu</t>
  </si>
  <si>
    <t>Faishán</t>
  </si>
  <si>
    <t>Mórsa</t>
  </si>
  <si>
    <t>Niyónu</t>
  </si>
  <si>
    <t>Pillar of Iron</t>
  </si>
  <si>
    <t>Six-limbed serpentine creature</t>
  </si>
  <si>
    <t>Of the Many Swords</t>
  </si>
  <si>
    <t>The Pinnacle of Victory</t>
  </si>
  <si>
    <t>The Doom-Singer</t>
  </si>
  <si>
    <t>Of the Hand of Gold</t>
  </si>
  <si>
    <t>Armored woman with spear and lightning bolts</t>
  </si>
  <si>
    <t>Squarish block of red sandstone</t>
  </si>
  <si>
    <t>Nonhumen races</t>
  </si>
  <si>
    <t>Aridani warriors</t>
  </si>
  <si>
    <t>Glorious paradise of Lord Karakán</t>
  </si>
  <si>
    <t>Welfare of warrior's family</t>
  </si>
  <si>
    <t>Welfare, eduction</t>
  </si>
  <si>
    <t>Entry to Paradise</t>
  </si>
  <si>
    <t>Non-humans</t>
  </si>
  <si>
    <t>Warriors</t>
  </si>
  <si>
    <t>Families of earriors, non-combantatnts</t>
  </si>
  <si>
    <t xml:space="preserve">Aijjón </t>
  </si>
  <si>
    <t>Pillar of iron</t>
  </si>
  <si>
    <t>Armoured units</t>
  </si>
  <si>
    <t>Mighty Legion of Armor</t>
  </si>
  <si>
    <t>Teaching military virtues</t>
  </si>
  <si>
    <t>Intruction, training, discipline</t>
  </si>
  <si>
    <t>Instructors and trainers</t>
  </si>
  <si>
    <t>Silver Blade</t>
  </si>
  <si>
    <t>The Silver Helm</t>
  </si>
  <si>
    <t>Popular in Thráya, proposed to replace Mikkáshu</t>
  </si>
  <si>
    <t>Two-handed swordsman</t>
  </si>
  <si>
    <t>Striding Force</t>
  </si>
  <si>
    <t>Radiant Sword</t>
  </si>
  <si>
    <t>Illuminator of Lightnings</t>
  </si>
  <si>
    <t>Thunderbolt of Power</t>
  </si>
  <si>
    <t>Shrines in Haumá and Tsúru</t>
  </si>
  <si>
    <t>Rural shrines</t>
  </si>
  <si>
    <t>Shrinein Khirgár</t>
  </si>
  <si>
    <t>Fluttering banners of scarlet, of Lord Karakán and Ghegárra, warcry "Osiggátle"</t>
  </si>
  <si>
    <t>A race of tall amazon-like demi-goddesses who fought for Karakán at the Battle of the Dórmoron Plain. Stern and merciless, fight attired in scarlet kilts or nothing.</t>
  </si>
  <si>
    <t>Stability,  Karakán's special supernatural beings who are tall humanoid and encased in enchanted steel armor. Amicable towards man.</t>
  </si>
  <si>
    <t>Hmára</t>
  </si>
  <si>
    <t>Qorushái</t>
  </si>
  <si>
    <t>Mi'irésh</t>
  </si>
  <si>
    <t>Hórgoma</t>
  </si>
  <si>
    <t>Ajnélqa</t>
  </si>
  <si>
    <t>Queenly woman with crown and Kaing-symbols</t>
  </si>
  <si>
    <t>Warrior with long Nrrow shield and sword</t>
  </si>
  <si>
    <t>Stern-faced warrior bearing rod and red gemstone</t>
  </si>
  <si>
    <t>Bravery, heroism</t>
  </si>
  <si>
    <t>Commerce, marketplaces</t>
  </si>
  <si>
    <t>Military law</t>
  </si>
  <si>
    <t>Justice and legal system</t>
  </si>
  <si>
    <t>Legal functions of state</t>
  </si>
  <si>
    <t>Jurists, administrators</t>
  </si>
  <si>
    <t>Military Trials, loot division, Qafárni-battles, combat honours</t>
  </si>
  <si>
    <t>Operationof roads, traffic, commerce and maarker laws</t>
  </si>
  <si>
    <t>Bravery in face of destruction</t>
  </si>
  <si>
    <t>Officers, generals</t>
  </si>
  <si>
    <t>Imperial award of Chegarra Horgoma given to valorous civilians.</t>
  </si>
  <si>
    <t>The Besieger</t>
  </si>
  <si>
    <t>Ngisurra</t>
  </si>
  <si>
    <t>Human warrior in Bednálljan armor</t>
  </si>
  <si>
    <t>Legions of Karákan</t>
  </si>
  <si>
    <t>Artillery and machines of war</t>
  </si>
  <si>
    <t>Man with golden-red skin, red-gold armor and helmet and holding tool of artillerists</t>
  </si>
  <si>
    <t>Artillery and machinery</t>
  </si>
  <si>
    <t>Sappers, artillerists</t>
  </si>
  <si>
    <t>Guarding ritual, odd-numbered group of priests guarding particular places</t>
  </si>
  <si>
    <t>Ten Rites of Training</t>
  </si>
  <si>
    <t>Ritual test of advancing a circle, random and cryptic</t>
  </si>
  <si>
    <t>Wheel of Black</t>
  </si>
  <si>
    <t>Legendary and mythic item of Gods, described in the epic of Lamantation of Wheel of Black</t>
  </si>
  <si>
    <t>Doctrine of Absolute Obedience</t>
  </si>
  <si>
    <t>Doctrine of blind obedience and fulfilling Gods purpose without understanding it</t>
  </si>
  <si>
    <t>Doctrine of Rule of Chaos at the End of Days</t>
  </si>
  <si>
    <t>Priesthoods</t>
  </si>
  <si>
    <t>Imperium</t>
  </si>
  <si>
    <t>Mirrors of Perfection</t>
  </si>
  <si>
    <t>Ritual of Final Chaos</t>
  </si>
  <si>
    <t>House of the Purple Tapestry</t>
  </si>
  <si>
    <t>Sect upholding a monasteryin Hmakyá, mystics, non-politicall</t>
  </si>
  <si>
    <t>Power through political intrigue, dissolution of all social structure trough political action, often supports the Ndalu Clan</t>
  </si>
  <si>
    <t>Triple-Y Society</t>
  </si>
  <si>
    <t>An extremely secretive Inner-temple society,power, intra temple relations. Paranoid and obscured.</t>
  </si>
  <si>
    <t>Obscure military sub-sect sporting steel armors</t>
  </si>
  <si>
    <t>Servants of Darkness</t>
  </si>
  <si>
    <t>Great Sacrifice</t>
  </si>
  <si>
    <t>Astrological timing</t>
  </si>
  <si>
    <t>Annual human sacrifice via horrific ritual of crushing fluid, tought to be pre-Pvar origin. Date varies every year and city.</t>
  </si>
  <si>
    <t>Choggóth</t>
  </si>
  <si>
    <t>Striker of the Spheres, Ruler of 22nd circle, great standing monolith of ebon basalt</t>
  </si>
  <si>
    <t>Eater of Souls, One Who Howls Below, Lord of 16th circle</t>
  </si>
  <si>
    <t>Blind One, Eyeless Drinker of Life. Ruler of 2nd circle, never summoned.</t>
  </si>
  <si>
    <t>never summoned</t>
  </si>
  <si>
    <t>The Beasr, Steed of Lord Hrü'ü. Master of 4th circle</t>
  </si>
  <si>
    <t>Servants of Lord Hrü'ü, squat, amorphous, mottled beings resemble dull green shellfish and have an appetite for steel and copper</t>
  </si>
  <si>
    <t>Barring the Entrance of the Goddess</t>
  </si>
  <si>
    <t>Meditation Upon the God</t>
  </si>
  <si>
    <t>One of the Ten Rites of raining</t>
  </si>
  <si>
    <t>An epic poem and classic tale, recitations renowned by priests of Lord Wurú</t>
  </si>
  <si>
    <t>Timuél</t>
  </si>
  <si>
    <t>Stiletto-like dagger of priets of Lord Wurú, often poisoned</t>
  </si>
  <si>
    <t>Little known fanatical and masochitic factions of Inner Temple</t>
  </si>
  <si>
    <t>M'chét Knggé</t>
  </si>
  <si>
    <t>Siunéth</t>
  </si>
  <si>
    <t>Neskéth</t>
  </si>
  <si>
    <t>The Old Wise One</t>
  </si>
  <si>
    <t>The Pleasant One of Mazes</t>
  </si>
  <si>
    <t>The Wanderer of the Black</t>
  </si>
  <si>
    <t>Bipedal gaunt grayish creatue</t>
  </si>
  <si>
    <t>Lost things</t>
  </si>
  <si>
    <t>Knowledge, planes</t>
  </si>
  <si>
    <t>Questions, aid</t>
  </si>
  <si>
    <t>Black flowers</t>
  </si>
  <si>
    <t>Any guise</t>
  </si>
  <si>
    <t>Books and scrolls</t>
  </si>
  <si>
    <t>Location of lost valuables, persons</t>
  </si>
  <si>
    <t>Finding &amp; maintenance of books</t>
  </si>
  <si>
    <t>Librarians</t>
  </si>
  <si>
    <t>Usually helpful to worshippers of Hrü'ü, Wurú and Ksárul, commands demons</t>
  </si>
  <si>
    <t>Chiú Knésh</t>
  </si>
  <si>
    <t>Diéllunak</t>
  </si>
  <si>
    <t>Semúnu</t>
  </si>
  <si>
    <t>The Bleak Goddess of Changes and Perturbations</t>
  </si>
  <si>
    <t>Sentinel of the Farther Caves Beyond the World</t>
  </si>
  <si>
    <t>Shrouded and withered corpse or statue of man</t>
  </si>
  <si>
    <t>Goddess of many forms</t>
  </si>
  <si>
    <t>Direct Change</t>
  </si>
  <si>
    <t>A Short and Long Creature, One Who Takes No Prisoners</t>
  </si>
  <si>
    <t>Serpentine ugly thing</t>
  </si>
  <si>
    <t>Tombs, holy places</t>
  </si>
  <si>
    <t>Guarding, guiding</t>
  </si>
  <si>
    <t>Rescure and misleading</t>
  </si>
  <si>
    <t>Coming of the Pariah Gods</t>
  </si>
  <si>
    <t>Tikkúthu</t>
  </si>
  <si>
    <t>Mkt'káne</t>
  </si>
  <si>
    <t>The Knower of Legends</t>
  </si>
  <si>
    <t>The Quintessential Guardian</t>
  </si>
  <si>
    <t>Fanged head on legs</t>
  </si>
  <si>
    <t>Slender eldery man</t>
  </si>
  <si>
    <t>Protection, shrines</t>
  </si>
  <si>
    <t>Revenge of despoilers</t>
  </si>
  <si>
    <t>Mythology and history</t>
  </si>
  <si>
    <t>Blak fuits, vines and flowers, silver lead, platinum</t>
  </si>
  <si>
    <t>Answers true but veiled and cryptic. Priests often use illusions of the Aspect to satisfy common folk</t>
  </si>
  <si>
    <t>Mekhmués</t>
  </si>
  <si>
    <t>The Finder</t>
  </si>
  <si>
    <t>Thin and furred</t>
  </si>
  <si>
    <t>Hunt of creatures of stability and intruders in the underworld</t>
  </si>
  <si>
    <t>Consumes the skin of intruders, wounds can healed only by powerful sorcery</t>
  </si>
  <si>
    <t>The Ever-Nearing Pursuer. Master of the Fourteenth Circle</t>
  </si>
  <si>
    <t>BoEB, MIt</t>
  </si>
  <si>
    <t>The Starveling, He Who Hungers Ever. Lord of 31st circle</t>
  </si>
  <si>
    <t>The Many-Bodied. He Whose Breath Is Venom. Lord of 40th circle. Of the Planes Beyond. His “Many Bodied” serve him.</t>
  </si>
  <si>
    <t>The Beetle, Master of No-Tikún. Lord of 30th circle. Servant of Lord Origób</t>
  </si>
  <si>
    <t>The formless. One of Knives. Servitor of Lord Origób. Lord of 32nd circle</t>
  </si>
  <si>
    <t>No-Tikún</t>
  </si>
  <si>
    <t xml:space="preserve">Lord Narkonáá is master of </t>
  </si>
  <si>
    <t xml:space="preserve">Stridor unto the Encroaching Nullity </t>
  </si>
  <si>
    <t>Ksarul temple ritual, for summoning the Demon Llyanmákchi</t>
  </si>
  <si>
    <t>Acts of the Velvet Dark</t>
  </si>
  <si>
    <t>Ksarul inner temple ritual, conducterd in total darkness</t>
  </si>
  <si>
    <t>Priests of the Velvet Dark</t>
  </si>
  <si>
    <t>Inner circle ritual priests who dwell all their lives in total darkness</t>
  </si>
  <si>
    <t>Book of cosmic landmarks by priest of Lord Ksarul, description of Pylons of the Barrier Gods, Gate of Iron Fangs and River the Flows into Eternity</t>
  </si>
  <si>
    <t>Legendary place in Visitations of Girigámish</t>
  </si>
  <si>
    <t>Ceremony of the Opening of the Dark</t>
  </si>
  <si>
    <t>Awakening in Azure</t>
  </si>
  <si>
    <t>Ritual of Obeisance to the Unknowable Dark</t>
  </si>
  <si>
    <t>Victory of the Master of the Planets</t>
  </si>
  <si>
    <t>Full twilight</t>
  </si>
  <si>
    <t>Midnight</t>
  </si>
  <si>
    <t>Basic catechism of Lord Ksárul</t>
  </si>
  <si>
    <t>Onset of Dominion of the Night, tunkul-gong</t>
  </si>
  <si>
    <t>End of the Rule of Night</t>
  </si>
  <si>
    <t>Tunkul-gongs call the retreat of Lord Ksárul's forces for the coming dawn</t>
  </si>
  <si>
    <t>Victory of Lord Ksárul over the Universe at midnight</t>
  </si>
  <si>
    <t>Lord ksárul's assumption of power over the Light</t>
  </si>
  <si>
    <t>Song of the Reaper of Sighs</t>
  </si>
  <si>
    <t>Overthrowing the forces of Stability and Lord Vimuhla, power through political intrigue</t>
  </si>
  <si>
    <t>Land Repurified</t>
  </si>
  <si>
    <t>Rign of Lord Ksárul expanded into a theocracy, strong political activity</t>
  </si>
  <si>
    <t>personal knowledge, no political involvements acquisition of knowledge and scientific knowledge</t>
  </si>
  <si>
    <t>Land Restored</t>
  </si>
  <si>
    <t>Lord Ksárul is best served via aquisiton of Knowledge, no active actions</t>
  </si>
  <si>
    <t>secret wisdom only for the service of Blue Lord, reject any co-operation</t>
  </si>
  <si>
    <t>Chópruna</t>
  </si>
  <si>
    <t>Serpent-headed form</t>
  </si>
  <si>
    <t>The Dweller in Shadows</t>
  </si>
  <si>
    <t>Underword creatures</t>
  </si>
  <si>
    <t>Ey'ún</t>
  </si>
  <si>
    <t>The Knower of Skills</t>
  </si>
  <si>
    <t>Thin and skeletal, unclear features</t>
  </si>
  <si>
    <t>Agility, skills of hands</t>
  </si>
  <si>
    <t>Spellcasting, machines of ancients, creation of spells</t>
  </si>
  <si>
    <t>Gorrúgu</t>
  </si>
  <si>
    <t>The Master of Black</t>
  </si>
  <si>
    <t>Black amorphous darkness</t>
  </si>
  <si>
    <t>Darkness</t>
  </si>
  <si>
    <t>Secrecy, escapes, conspiracy, darkness</t>
  </si>
  <si>
    <t>Te'ekúna</t>
  </si>
  <si>
    <t>The Wanderer Below, Finder of the Way Below</t>
  </si>
  <si>
    <t>Misshapen hunchbacked humanoid</t>
  </si>
  <si>
    <t>Find passageways, tunnels etc.</t>
  </si>
  <si>
    <t>Black flowers, silver dagger or staff wrapped in velvet</t>
  </si>
  <si>
    <t>Inner circles</t>
  </si>
  <si>
    <t>Inner aspects of Lord Ksarul</t>
  </si>
  <si>
    <t>Local Aspects</t>
  </si>
  <si>
    <t>Nine Inner Aspects</t>
  </si>
  <si>
    <t>Local sphere</t>
  </si>
  <si>
    <t>Every great temple has one secret local aspect</t>
  </si>
  <si>
    <t>Mentutékka</t>
  </si>
  <si>
    <t>Pool of blue shade</t>
  </si>
  <si>
    <t>Forest and its creatures</t>
  </si>
  <si>
    <t>Animals, survival, trees</t>
  </si>
  <si>
    <t>Dark side of Káshi</t>
  </si>
  <si>
    <t>Dark side of Riruchel</t>
  </si>
  <si>
    <t>Dark side of Shichél</t>
  </si>
  <si>
    <t>Dark side of Ülétl</t>
  </si>
  <si>
    <t>Astronomical body, dark side</t>
  </si>
  <si>
    <t>Threnody of Lamentation for the Doomed Prince</t>
  </si>
  <si>
    <t>Ksarul inner temple poem, sung by Demon Lord Ge'én</t>
  </si>
  <si>
    <t>He Who is Curious, Ruler of 48th circle</t>
  </si>
  <si>
    <t>The Vile Crone, She Who Dwells in Reeds, Mistress of 28th circle</t>
  </si>
  <si>
    <t>He of the Everlasting Dream, Masters no circle</t>
  </si>
  <si>
    <t>Steward of the Palace of Relinquishment of All, Master of 15th circle</t>
  </si>
  <si>
    <t>He Who Comes Without Summoning, Master of 20th circle.  Hostile to humans.</t>
  </si>
  <si>
    <t>Ksárul/unknown</t>
  </si>
  <si>
    <t>The River of Mud, Master of 39th circle</t>
  </si>
  <si>
    <t>Invisible demons of Substance of Ksárul</t>
  </si>
  <si>
    <t>Change, servants of Llyanmákchi, substance of Ksárul, shaggy spider-like creatures 2m tall.</t>
  </si>
  <si>
    <t>Endless Abyss, home of Spirits of the Aerial Realm of Tu'unkélmu</t>
  </si>
  <si>
    <t>Legend of Gratstsátla</t>
  </si>
  <si>
    <t>Tells of the Spirits of the Aerial Realm of Tu'unkélmu</t>
  </si>
  <si>
    <t>Vast swamp-paradise of the Demon Ru'utlánesh</t>
  </si>
  <si>
    <t>Cold , dry windy and desolate landscape with several demon races</t>
  </si>
  <si>
    <t>Pavilion of the Dancing Maiden</t>
  </si>
  <si>
    <t>Unending Grey</t>
  </si>
  <si>
    <t>Fog and cold with endless grey plain</t>
  </si>
  <si>
    <t>Plane of Lord Gereshmá'a, no visitor remembers the plane, they return pale and terrified</t>
  </si>
  <si>
    <t>Fortress of Lord Srükárum, great labyrinth in windy desert</t>
  </si>
  <si>
    <t>Nirodel hiRaranésha</t>
  </si>
  <si>
    <t>Minor litany of Calling (summons), source of heretical creed that Demon Ge'en is Aspect of Lord Ksárul (111.A.S.)</t>
  </si>
  <si>
    <t>Common protective symbol</t>
  </si>
  <si>
    <t>Magical charm made according the rites of Lord Ksárul temple, 1000-3000K</t>
  </si>
  <si>
    <t>Dance, eldritch music, mimes</t>
  </si>
  <si>
    <t>Naming the Secret Names of Lord Grugánu</t>
  </si>
  <si>
    <t>Inner Great ritual of Lord Grugánu reciting the secret names of God and his Demons</t>
  </si>
  <si>
    <t>Unveiling the Way</t>
  </si>
  <si>
    <t>Twice a year</t>
  </si>
  <si>
    <t>Major Ceremony</t>
  </si>
  <si>
    <t>Inner ceremony of opening magical gate between the planes</t>
  </si>
  <si>
    <t>Confrontation With Those Beneath</t>
  </si>
  <si>
    <t>Celebrate underworld creatures of Lord Grugánu</t>
  </si>
  <si>
    <t>Temple holiday on which demons and creatures of the temple are fed</t>
  </si>
  <si>
    <t>Inner Sects of the Temple of Gruganu</t>
  </si>
  <si>
    <t>Factions, Sects, Secret Societies, Doctrines, Parties and Groups of Note</t>
  </si>
  <si>
    <t>Several inner sects never revealed to outsiders</t>
  </si>
  <si>
    <t>Ceremony of the Night</t>
  </si>
  <si>
    <t>Nisház</t>
  </si>
  <si>
    <t>Mehelé</t>
  </si>
  <si>
    <t>Damáris</t>
  </si>
  <si>
    <t>The Lovely Guide</t>
  </si>
  <si>
    <t>He Who Protects the Fools</t>
  </si>
  <si>
    <t>The Emperor of Tombs</t>
  </si>
  <si>
    <t>Mighty King dressed in black and purple and wielding magical mace</t>
  </si>
  <si>
    <t>Serious middle aged man with black eyes</t>
  </si>
  <si>
    <t>Thin pretty girl</t>
  </si>
  <si>
    <t>Tombs</t>
  </si>
  <si>
    <t>Deception</t>
  </si>
  <si>
    <t>Against foes of Change</t>
  </si>
  <si>
    <t>Trapping and deception of Foes</t>
  </si>
  <si>
    <t>Mo'óth</t>
  </si>
  <si>
    <t>Vyér</t>
  </si>
  <si>
    <t>Cháshiq</t>
  </si>
  <si>
    <t>The Whisperer of spells</t>
  </si>
  <si>
    <t>The Warder of Devices</t>
  </si>
  <si>
    <t>The Guide of the White Staircase</t>
  </si>
  <si>
    <t>The Breathtaking One</t>
  </si>
  <si>
    <t>Wet and gluteus form</t>
  </si>
  <si>
    <t>Young handsome boyish human</t>
  </si>
  <si>
    <t>Gigantic scaled creature</t>
  </si>
  <si>
    <t>Changing pattern of purple light</t>
  </si>
  <si>
    <t>Destruction</t>
  </si>
  <si>
    <t>Dwellers of the Planet Zirúna</t>
  </si>
  <si>
    <t>Beings worshipping Ókh, aspect of Lord Grugánu</t>
  </si>
  <si>
    <t>Defeating enemies of Change</t>
  </si>
  <si>
    <t>Destinations, planes</t>
  </si>
  <si>
    <t>Guiding through Planes Beyond, opeming nexus points</t>
  </si>
  <si>
    <t>Finding terasure troves of Underworld and Planes Beyond</t>
  </si>
  <si>
    <t>Worshipped by Dwellers ofthe Planet Zirúna</t>
  </si>
  <si>
    <t>Tekóth Dmúnu</t>
  </si>
  <si>
    <t>Ghóruq Dzéé</t>
  </si>
  <si>
    <t>Akhunóm</t>
  </si>
  <si>
    <t>The Sword-Bearer</t>
  </si>
  <si>
    <t>The Opener of Gates</t>
  </si>
  <si>
    <t>Gates and nexus points</t>
  </si>
  <si>
    <t>Thin skeletal being with long inhuman skull</t>
  </si>
  <si>
    <t>Horrid grave-smelling purplish fungus</t>
  </si>
  <si>
    <t>Powerful warrior with black and purple armor and Sword of Doom</t>
  </si>
  <si>
    <t>Battles and combat</t>
  </si>
  <si>
    <t>Healing and revivfying</t>
  </si>
  <si>
    <t>Open gates to Regions of Planes Beyond that normally cannot be traversed</t>
  </si>
  <si>
    <t>Human sactifices</t>
  </si>
  <si>
    <t>Magical items, books etc.</t>
  </si>
  <si>
    <t>Instruction of advanced spells</t>
  </si>
  <si>
    <t>Casting complex spells, necromancy</t>
  </si>
  <si>
    <t>Dangerous if asked too much</t>
  </si>
  <si>
    <t>Helps only worshippers of Lord Grugánu</t>
  </si>
  <si>
    <t>Helps true worshippers, loves to gamble and set wagers</t>
  </si>
  <si>
    <t>Mbéth</t>
  </si>
  <si>
    <t>Khájju</t>
  </si>
  <si>
    <t>He Who Returns</t>
  </si>
  <si>
    <t>The One Who Yearns</t>
  </si>
  <si>
    <t>Book of Descents</t>
  </si>
  <si>
    <t>Description of Mbéth, aspect of Lord Grugánu</t>
  </si>
  <si>
    <t>Scroll of Turning</t>
  </si>
  <si>
    <t>Describes the Khájju, aspect of Lord Grugánu</t>
  </si>
  <si>
    <t>Hideous Scorpion-like black creature</t>
  </si>
  <si>
    <t>Adopting other aspects shapes</t>
  </si>
  <si>
    <t>Foiling enemy offerings to gods</t>
  </si>
  <si>
    <t>Tombs and underworlds, repealing the Pariah Deities and servants of Stability</t>
  </si>
  <si>
    <t>Only appears to high circle priests of Lord Grugánu</t>
  </si>
  <si>
    <t>Masquarades as other gods aspects and tricks the offereings leaving the worshipper to face the warath of cheated God</t>
  </si>
  <si>
    <t>Infant Who Eats its Mother, Ruler of 34th circle</t>
  </si>
  <si>
    <t>Citadel of the Twelve Pylons of Ta'lár</t>
  </si>
  <si>
    <t>Mighty fortress in 45th plane of Demon Qu'ú</t>
  </si>
  <si>
    <t>Minions of Demon Lord Qu'ú</t>
  </si>
  <si>
    <t>Insectoid demon race, breed though green gemstones which hatch to a demon minion</t>
  </si>
  <si>
    <t>Badge of the Clear Skies</t>
  </si>
  <si>
    <t>Sign of wellcome</t>
  </si>
  <si>
    <t>Citadel of Elongated Shadows</t>
  </si>
  <si>
    <t>Citadel of Demon lord Qu'ú terminus of spell Labyrinth of Shadows)</t>
  </si>
  <si>
    <t>Urúkkha</t>
  </si>
  <si>
    <t>Realm of Omniarch of Urukkha</t>
  </si>
  <si>
    <t>Olúrash incense</t>
  </si>
  <si>
    <t>Liquid, very rare, cleansing, dangerous to ingest</t>
  </si>
  <si>
    <t>Ancient sorcerer who summoned Lord Srükárum to destroy the City of Nine Walls and was imprisoned</t>
  </si>
  <si>
    <t>In Wastelands of Dead</t>
  </si>
  <si>
    <t>Paradise of Lord Sárku. Font of Evidlu is prime source of the River of Death in the Wastelands</t>
  </si>
  <si>
    <t>Sorcerer, killed Wizard Isinju out of mercy at the Fount of Evidlu</t>
  </si>
  <si>
    <t>Ceremonies of Gods, religious rituals to propitiate the Deities</t>
  </si>
  <si>
    <t>Tools of the Art of Summoning and Sorcery, Magical Rituals</t>
  </si>
  <si>
    <t>Common glyph in Temple of Sárku, summoning demons</t>
  </si>
  <si>
    <t>Common preparatory ritual of cleaning the spirit, used in many basic rituals and also summonings</t>
  </si>
  <si>
    <t>Common ritual performed about a dark, arcane diagram, power source</t>
  </si>
  <si>
    <t>Ritual of Repelling the Dark</t>
  </si>
  <si>
    <t>Sarkú temple ritual celebrating the Coming Forth of the Worm Lord</t>
  </si>
  <si>
    <t>BoEB. Mit</t>
  </si>
  <si>
    <t>copper (enchanted) sacrifice knife of Sárku for human sacrifices</t>
  </si>
  <si>
    <t>Ritual knife of Temple of Sárku, enchanted steel-hardened copper</t>
  </si>
  <si>
    <t>Theology of Lord Sárku</t>
  </si>
  <si>
    <t>Mit, TLCN</t>
  </si>
  <si>
    <t>possibly the tongue of some ancient peoples of the Chákas, and a few inscriptions in it have been discovered in Dó Cháka and the Kraá Hills; its script contains 2,120 ideographic symbols (glyphs and syllabic elements); it is used only by the priesthoods of Sárku and Durritlámish for ritual purposes and for the transmission of necromantic sorcery, and no outsider or priest of the lower Circles is permitted to learn it.</t>
  </si>
  <si>
    <t>Structure</t>
  </si>
  <si>
    <t>Great staircase descending to the deeps of earth, filled with treasures</t>
  </si>
  <si>
    <t>Political power, ofter allied with Ndálu clan of Lord Ksárul</t>
  </si>
  <si>
    <t>Focuses on rituals of catacombs and sorcery, ascetic, non-political</t>
  </si>
  <si>
    <t>Brotherhood of Amber Coiling</t>
  </si>
  <si>
    <t>Fanatics in pursuit of Undeadhood</t>
  </si>
  <si>
    <t>Gem of Amber Society</t>
  </si>
  <si>
    <t>Observers of Change, non-political, ascetics</t>
  </si>
  <si>
    <t>First Great Aspect of Sárku</t>
  </si>
  <si>
    <t>Chmúr</t>
  </si>
  <si>
    <t>of the Hand of Grey</t>
  </si>
  <si>
    <t>Monstrous vermiform creature with five heads</t>
  </si>
  <si>
    <t>Defending tombs and shrines</t>
  </si>
  <si>
    <t xml:space="preserve">Of Engsvanyali origin "Chágh Umér" </t>
  </si>
  <si>
    <t>Siyenágga</t>
  </si>
  <si>
    <t>Ku'ún</t>
  </si>
  <si>
    <t>The Corpse-Lord</t>
  </si>
  <si>
    <t>of the Tattered Shroud</t>
  </si>
  <si>
    <t>The Wanderer of Tombs</t>
  </si>
  <si>
    <t>Vengeance</t>
  </si>
  <si>
    <t>Poor people</t>
  </si>
  <si>
    <t>Skeletal form</t>
  </si>
  <si>
    <t>Gaunt figure wrapped in tattered cerements, human form with empty eyesockets</t>
  </si>
  <si>
    <t>Deceased souls serving Lord Sárku</t>
  </si>
  <si>
    <t>Defending the souls in Judgement Hall of Worm</t>
  </si>
  <si>
    <t>Disposition of corpses of poor and low-clan</t>
  </si>
  <si>
    <t>Vengeance and pursuit of trespassers of tombs</t>
  </si>
  <si>
    <t>Merchants sell amulets of protection from Him</t>
  </si>
  <si>
    <t>Ha'ótl</t>
  </si>
  <si>
    <t>Dijátl</t>
  </si>
  <si>
    <t>The Copper-Clawed</t>
  </si>
  <si>
    <t>Akhmér</t>
  </si>
  <si>
    <t>Naupál</t>
  </si>
  <si>
    <t>Zaídza</t>
  </si>
  <si>
    <t>Awéth</t>
  </si>
  <si>
    <t>The Visage int the Mist</t>
  </si>
  <si>
    <t>of the Blackened Lips</t>
  </si>
  <si>
    <t>The Princess of Liquescent Mold</t>
  </si>
  <si>
    <t>The Paladin of Skulls</t>
  </si>
  <si>
    <t>Judgement of souls</t>
  </si>
  <si>
    <t>Suicide</t>
  </si>
  <si>
    <t>Children</t>
  </si>
  <si>
    <t>Pleasure and Punishment of Sepulcher</t>
  </si>
  <si>
    <t>Those contemplating suicide</t>
  </si>
  <si>
    <t>Diseases and stinking tumors</t>
  </si>
  <si>
    <t>Physicians</t>
  </si>
  <si>
    <t>Little children who have died</t>
  </si>
  <si>
    <t>Trickery and hoodwinking</t>
  </si>
  <si>
    <t>Guru'úmish</t>
  </si>
  <si>
    <t>Mshéqw</t>
  </si>
  <si>
    <t>Mrúgga</t>
  </si>
  <si>
    <t>Véshkuru</t>
  </si>
  <si>
    <t>Favored in Gashchné. Dwells in a temple admisth the Plain of Towers</t>
  </si>
  <si>
    <t>The Bloated One of the Seas</t>
  </si>
  <si>
    <t>Divine Angel of Darkness</t>
  </si>
  <si>
    <t>Lord of Copper</t>
  </si>
  <si>
    <t>Invisible</t>
  </si>
  <si>
    <t>Great bloated corpse</t>
  </si>
  <si>
    <t>Sea</t>
  </si>
  <si>
    <t>Fear</t>
  </si>
  <si>
    <t>Hulking creature without a humanoid form</t>
  </si>
  <si>
    <t>Book of Entering the Tomb</t>
  </si>
  <si>
    <t>Copper</t>
  </si>
  <si>
    <t>Fear of Undead and dead things</t>
  </si>
  <si>
    <t>Shipwrecks, safety</t>
  </si>
  <si>
    <t>Copper ingots thrown to sea</t>
  </si>
  <si>
    <t>Sailors, shipbuilders, merchants</t>
  </si>
  <si>
    <t>Smithwork, mines, smelters, forging copper to steel-strength</t>
  </si>
  <si>
    <t>Smiths, miners</t>
  </si>
  <si>
    <t>Batha'ák</t>
  </si>
  <si>
    <t>Njéng</t>
  </si>
  <si>
    <t>The Spy of Sárku</t>
  </si>
  <si>
    <t>Tells of aspects of Lord Sárku</t>
  </si>
  <si>
    <t>The Eye of Eternity</t>
  </si>
  <si>
    <t>Slime-like ooze</t>
  </si>
  <si>
    <t>Eye atop pyramid</t>
  </si>
  <si>
    <t>Diseases</t>
  </si>
  <si>
    <t>Contemplation of Universe</t>
  </si>
  <si>
    <t>Destroying those who violate tombs, knowledge of catacombs and location of all things</t>
  </si>
  <si>
    <t>Protection, knowledge</t>
  </si>
  <si>
    <t>Mysticism, knowledge</t>
  </si>
  <si>
    <t>Mystical sects</t>
  </si>
  <si>
    <t>Lives and copper</t>
  </si>
  <si>
    <t>Dwells in Pyramid spaniing the Abyss Beyond Pylons</t>
  </si>
  <si>
    <t>Albél</t>
  </si>
  <si>
    <t>Chágh Umér</t>
  </si>
  <si>
    <t>Óghur</t>
  </si>
  <si>
    <t>Ésh Akté</t>
  </si>
  <si>
    <t>The Pursuer, White-haired Woman of Doom</t>
  </si>
  <si>
    <t>Roll of the Worm Lord</t>
  </si>
  <si>
    <t>About aspects and theology of Lord Sárku</t>
  </si>
  <si>
    <t>Pyramid of Batha'ák</t>
  </si>
  <si>
    <t>Spans across Abyss Beyond the Pylons</t>
  </si>
  <si>
    <t>Aged white-haired skeletal woman</t>
  </si>
  <si>
    <t>Dead females</t>
  </si>
  <si>
    <t>Intellect of Farther Planes</t>
  </si>
  <si>
    <t>The Restorer of Bones</t>
  </si>
  <si>
    <t>She Who Brings Back Those Who are Gone</t>
  </si>
  <si>
    <t>Young pale beautiful girl</t>
  </si>
  <si>
    <t>Five-Sided Tome of the Putrescent One</t>
  </si>
  <si>
    <t>Tale of aspects of Lord Sárku</t>
  </si>
  <si>
    <t>Lost dead or undead</t>
  </si>
  <si>
    <t>Knowledge, intellect</t>
  </si>
  <si>
    <t>Finding and guiding the dead people and creatures</t>
  </si>
  <si>
    <t>Raising the Undead, lost body parts</t>
  </si>
  <si>
    <t>Existence beyond life, raising women to undead</t>
  </si>
  <si>
    <t>Understanding the Eternity, all events of time and space</t>
  </si>
  <si>
    <t>Worshipped in Yan Kor, shrines in Béy Sü and Thr'il, belief that body sould be whole and coherent to witness the End</t>
  </si>
  <si>
    <t>Doctrine of Restoring the Bones</t>
  </si>
  <si>
    <t>Followers of Óghur, aspect of Lord Sárku believeing that the body should be whole to witness the Lord Sárku's desires</t>
  </si>
  <si>
    <t>Vína Néleth</t>
  </si>
  <si>
    <t>Recovering those who have wandered from Lord Sárku's faith, punishment and seduction</t>
  </si>
  <si>
    <t>Delicate lovely singing ice-cold maiden with no breath or hartbeat</t>
  </si>
  <si>
    <t>Upholding the Faith, punishment</t>
  </si>
  <si>
    <t>He of Mound of Skulls, Nighted One of the Lonely Tomb, Lord of the Twelth Circle.  One of Sárku's great demons.</t>
  </si>
  <si>
    <t>Eater of Skins, Cracker of Bones, Father of One Thousand Progeny, One Seated Upon the Shore of River Which Flows to Eternity, Lord of the Tenth Circle</t>
  </si>
  <si>
    <t>Lord of the Legions of the Despairing Dead, Castellan of Citadel of Sighs, Warder of the Gates of Skulls, One of Sárku's great demons. Death Incarnate.</t>
  </si>
  <si>
    <t>Sárku?</t>
  </si>
  <si>
    <t>Northern Liyánu, Shrine at Heméktu, thought to be Demon Lady Quyóve</t>
  </si>
  <si>
    <t>Servitors of Quyóve</t>
  </si>
  <si>
    <t>Minions of Demoness Quyóve, black sinuous headless things that crawl</t>
  </si>
  <si>
    <t>Wrinkled One, Terrible Vision of the End of Life, Ruler of 7th circle.  Hostile to humans</t>
  </si>
  <si>
    <t>He Who Cannot be Gazed Upon, One of Enchanted Putrefaction, Lord of 43rd circle</t>
  </si>
  <si>
    <t>The Spreader of Darkness and Reaper of Gloom, Master of 42nd circle</t>
  </si>
  <si>
    <t>The Eater of Dead, Lord of 29th circle</t>
  </si>
  <si>
    <t>Shenésa</t>
  </si>
  <si>
    <t>Three secret names of Demoness Shenésa</t>
  </si>
  <si>
    <t xml:space="preserve">Three secret words of Lord Origób </t>
  </si>
  <si>
    <t>the "sweet death", used in rituals of Lord Sárku, smells of mildew and decay</t>
  </si>
  <si>
    <t>Vessel of the Vision ofthe World</t>
  </si>
  <si>
    <t>Legendary item of Lord Durritlámish on which all the Seins of Destiny of every creature in universe are seen</t>
  </si>
  <si>
    <t>A small mummy-shaped statuette of blue faience inscribed in ancient Salarvyani. This amulet givers the bearer the power to turn away the undead. The Vorodla, Tsoggu, Hra, Hur'uru, Mrur, and Shedra all will retreat if they fail a Spirit check at -2. It has a range of 30 feet and these creatures are no longer effected if exposed a second time. It can only be used by a character with an Arcane Background(Psionic).</t>
  </si>
  <si>
    <t>A small purplish gem. This amulet causes Underworld creatures created by the ancient Priests of Ksarul to cease hostility against the user. (Hra, Mrur, and Qol specificly. The Biridlu, Marashyalu, and Tsu'uru have a +1 to their Spirit roll to resist its effect.) If a creature is attacked it will defend itself. It has a range of 20 feet and after thirty minutes of exposure, these creatures are no longer effected. This amulet can hold up to 100 charges.</t>
  </si>
  <si>
    <t>A small sparkling blue stone in the shape of the Sacred Oval of Lord Hnalla. This amulet gives protection from the Hra (-4 to Spirit roll) unless they are attacked first. Other undead also have a chance of fleeing (-2 to Spirit roll). It has an effect radius of 30 feet but after fourty minutes of exposure, the undead are no longer effected. A being aligned to one of the Lords or Cohorts of Change will suffer 2d6 damage from touching this amulet.</t>
  </si>
  <si>
    <t>A small heart-shaped bronze amulet inscribed with a charm in the script of Tsaqw (ancient Yan Koryani). If read by one who knows the language and the Nshe has not assumed a manlike form, it will NOT attack the reader. It will however try to attack others with the reader if able to reach them without comming within 20 feet of the amulet. If the Nshe has already taken on its man-like form before the amulet is read, it will have no effect on the creature.</t>
  </si>
  <si>
    <t>Amulet</t>
  </si>
  <si>
    <t>Amulet of Finding Treasure in Underworld (+)(!)</t>
  </si>
  <si>
    <t>Amulet of Peace Amongst Servers of Ksarul (*)(!)</t>
  </si>
  <si>
    <t>Amulet of Power Over Undead (+)</t>
  </si>
  <si>
    <t>Amulet of Protection Against Grey Hand (*)</t>
  </si>
  <si>
    <t>Amulet of Safety Amidst Putrefaction (*)(!)</t>
  </si>
  <si>
    <t>Amulet of Good God (+)</t>
  </si>
  <si>
    <t>Amulet of Mastery Over Rényu (+)</t>
  </si>
  <si>
    <t>Amulet of Perceiving the Scintillation of Metals (+)(!)</t>
  </si>
  <si>
    <t>Amulet of Ruling Ru'ún (*)</t>
  </si>
  <si>
    <t>Device of Mihailli Sorceres</t>
  </si>
  <si>
    <t>Ritual ofthe Tomb</t>
  </si>
  <si>
    <t>Enactment of burial and Raising of select worshippers, necrophilia and actual undead can be part of the show</t>
  </si>
  <si>
    <t>Rare and powerful ceremony. Partcipants die and are raised as undead, later they may be brought back to life. Participants have special secret amulet.</t>
  </si>
  <si>
    <t>Hohhách</t>
  </si>
  <si>
    <t>Nrí'ikh</t>
  </si>
  <si>
    <t>Bázh Akhár</t>
  </si>
  <si>
    <t>Horrid stench</t>
  </si>
  <si>
    <t>Skeltal general in armor</t>
  </si>
  <si>
    <t>Shriveled, rotted corpse in brown robes</t>
  </si>
  <si>
    <t>Worms and vermin</t>
  </si>
  <si>
    <t>Slaying enemies, warning of foes</t>
  </si>
  <si>
    <t>Leadership, marshaling, strategy</t>
  </si>
  <si>
    <t>Undead and demon legions</t>
  </si>
  <si>
    <t>Command of tiny horrid creatures</t>
  </si>
  <si>
    <t>Soldiers, officers</t>
  </si>
  <si>
    <t>Special shrine in City of Sarku</t>
  </si>
  <si>
    <t>Worshipped in srines of Quyó in Heméktu in Livyanu and City of Sárku</t>
  </si>
  <si>
    <t>Adhém</t>
  </si>
  <si>
    <t>Mwákh</t>
  </si>
  <si>
    <t>Nekhtávra</t>
  </si>
  <si>
    <t>Fleshless skull</t>
  </si>
  <si>
    <t>Gibbering nocturnal skeletal creature</t>
  </si>
  <si>
    <t>Bloated corpse</t>
  </si>
  <si>
    <t>Protection of undead, catacombs</t>
  </si>
  <si>
    <t>Newly dead</t>
  </si>
  <si>
    <t>Brown Order of Hormúgga</t>
  </si>
  <si>
    <t>Sect</t>
  </si>
  <si>
    <t>Salarvyáni sect in city of Tsa'avtúlgü, hold Lord Adhém (4th aspect of Lord Durritlámish) in special reverence.</t>
  </si>
  <si>
    <t>Defending mausoleums, protection of undead from forces of stability</t>
  </si>
  <si>
    <t>Taking freshly excecuted bodies</t>
  </si>
  <si>
    <t>Shipwrecks, fate of sailors</t>
  </si>
  <si>
    <t>Book of Inimical Sendings</t>
  </si>
  <si>
    <t>Describes aspects of Lord Sárku</t>
  </si>
  <si>
    <t>Teachings of Mru'únish of Khéiris</t>
  </si>
  <si>
    <t>Tale of Nekhtávra 6th aspect of Lord Sárku and Lord Sárku's Waters</t>
  </si>
  <si>
    <t>Describes the Aspects of Lord Durritlamish.</t>
  </si>
  <si>
    <t xml:space="preserve">about Srükárum, Ritual of Qó-Tanküné, same as Tome of Unoccupied Darkness? </t>
  </si>
  <si>
    <t>Dókh Omér</t>
  </si>
  <si>
    <t>Ghenésh</t>
  </si>
  <si>
    <t>Jewéth</t>
  </si>
  <si>
    <t>Fleshless bird-thing</t>
  </si>
  <si>
    <t>Mru'únish of Khéiris</t>
  </si>
  <si>
    <t>Pustulent corpse</t>
  </si>
  <si>
    <t>Skeletal hand</t>
  </si>
  <si>
    <t>Tombs and catacombs</t>
  </si>
  <si>
    <t>Undead of the seas, Waters of Lord Sárku</t>
  </si>
  <si>
    <t>Cities of Dead</t>
  </si>
  <si>
    <t>Defending shrines and tombs</t>
  </si>
  <si>
    <t>Creation, feeding and training of undead</t>
  </si>
  <si>
    <t>Defending, warning of tomb-robbers</t>
  </si>
  <si>
    <t>Tomb-guards</t>
  </si>
  <si>
    <t>Shrines in Kraá hills</t>
  </si>
  <si>
    <t>Feeds on those who sleep unprotected in underword or necropolii, amulets against Him are available</t>
  </si>
  <si>
    <t>Ghotné</t>
  </si>
  <si>
    <t>Horrid snouted black beast</t>
  </si>
  <si>
    <t>Gunúmrun Isle</t>
  </si>
  <si>
    <t>Defending</t>
  </si>
  <si>
    <t>Scrolls of the Windy Sea</t>
  </si>
  <si>
    <t>Describes Ghotné 10 th aspect of Lord Durritlamish</t>
  </si>
  <si>
    <t>Protects the Isle of Gunúrum in Salarvyá</t>
  </si>
  <si>
    <t>Nrgé Cháth</t>
  </si>
  <si>
    <t>Pakhán</t>
  </si>
  <si>
    <t>Roqáv</t>
  </si>
  <si>
    <t>Chágh</t>
  </si>
  <si>
    <t>Khóm Dlá</t>
  </si>
  <si>
    <t>Orghésh</t>
  </si>
  <si>
    <t>The Unseeable</t>
  </si>
  <si>
    <t>Puddle of black putrecent fluid</t>
  </si>
  <si>
    <t>Grey-brown splotch of mold</t>
  </si>
  <si>
    <t>Web-like substance</t>
  </si>
  <si>
    <t>Invocation of Lord Roqáv</t>
  </si>
  <si>
    <t>Summons Roqáv, 13th aspect of Lord Durritlamish</t>
  </si>
  <si>
    <t>Guarding Holy Places</t>
  </si>
  <si>
    <t>Molds</t>
  </si>
  <si>
    <t>Webs</t>
  </si>
  <si>
    <t>Defending, slaying enemies</t>
  </si>
  <si>
    <t>Protects Palace of Black Qárqa and His palace in Realm of the Ghastly Dead</t>
  </si>
  <si>
    <t>Realm of the Ghastly Dead</t>
  </si>
  <si>
    <t>Palace of Demon Qárqa</t>
  </si>
  <si>
    <t>In the realm of Ghastly Dead, protected by Nrge Chath, 11th aspect of Lord Durritlámish</t>
  </si>
  <si>
    <t>Undead figure seated on throne</t>
  </si>
  <si>
    <t>Huge beetle-like creture</t>
  </si>
  <si>
    <t>Never seen</t>
  </si>
  <si>
    <t>Wishes</t>
  </si>
  <si>
    <t>Bodies of dead foes</t>
  </si>
  <si>
    <t>Death by rotting buboes and boils</t>
  </si>
  <si>
    <t>Those Who Have Heard the Call of Unseeable</t>
  </si>
  <si>
    <t>Special priests who have heard the call of Orghésh, 16th aspect of Lord Durritlámish. They will die soon by boils and buboes in exctasy</t>
  </si>
  <si>
    <t>Dying in ecstasy</t>
  </si>
  <si>
    <t>Defiling bodies of foes</t>
  </si>
  <si>
    <t>Answers on prayers</t>
  </si>
  <si>
    <t>Worshipped in City of Sarku, Penóm, Mrélu</t>
  </si>
  <si>
    <t>Special priests and priestesses</t>
  </si>
  <si>
    <t>Never seen or described, those who heard Mis call will die soon by boils and buboes in ecstasy</t>
  </si>
  <si>
    <t>Lord of the 69th Circle. Allied with Thúmis.</t>
  </si>
  <si>
    <t>Tormentor, One of Many Barbed Hooks, Master of 48th circle</t>
  </si>
  <si>
    <t>The Flowing Mouth, The Curious Hunger, Lord of the Pallid Garden</t>
  </si>
  <si>
    <t>Thúmis?</t>
  </si>
  <si>
    <t>Opening of the Eye of Flame</t>
  </si>
  <si>
    <t>Brightest Gaze</t>
  </si>
  <si>
    <t>Power of Burning</t>
  </si>
  <si>
    <t>Visible Glory</t>
  </si>
  <si>
    <t>Refuelling the Flame, reading scred texts</t>
  </si>
  <si>
    <t>Smaller ritual, omitted in smaller temples</t>
  </si>
  <si>
    <t xml:space="preserve">Ritual feast after sunset, human sacrifices when Kashi is new moon </t>
  </si>
  <si>
    <t xml:space="preserve">Tunkul-gong, incense, chanting, animal sacrifices when Káshi is full </t>
  </si>
  <si>
    <t>Closing of the Eye</t>
  </si>
  <si>
    <t>Sacrifice of the Stone Flame</t>
  </si>
  <si>
    <t>2 hr after sunset</t>
  </si>
  <si>
    <t>Ceremony</t>
  </si>
  <si>
    <t>Long and slow, dream-like ceremony with poetry, dramas and smoke</t>
  </si>
  <si>
    <t>Presided over by High Ritual Priest</t>
  </si>
  <si>
    <t>Sacrificial ceremony</t>
  </si>
  <si>
    <t>Sacrifical dagger, of iron, lord Vimúhla, use for other purposes results in demise of defiler</t>
  </si>
  <si>
    <t>Smoky dark-red Flame Opal (secretion of a tree in Pan Chaka) much desired by Lord Vimúhla and Chiténg</t>
  </si>
  <si>
    <t>Powerful, fanatic activist group, militaristic, barely tolerated by Imperium</t>
  </si>
  <si>
    <t>Order of Devouring Conflagration</t>
  </si>
  <si>
    <t>Scroll of the Blaze Revealed</t>
  </si>
  <si>
    <t>Three Fingers of Flame</t>
  </si>
  <si>
    <t>Sect in odds with other Vimuhla sects, Yan Kor</t>
  </si>
  <si>
    <t>Jmár</t>
  </si>
  <si>
    <t>Pa'lákh</t>
  </si>
  <si>
    <t>Methqázh</t>
  </si>
  <si>
    <t>Dumúggash</t>
  </si>
  <si>
    <t>The Swath of Red</t>
  </si>
  <si>
    <t>The One Who is Seen Burning from Afar</t>
  </si>
  <si>
    <t>The Spirit of Battle</t>
  </si>
  <si>
    <t>Treatise of Bright Burning</t>
  </si>
  <si>
    <t>Treatise of Aspects of Lord Vimúhla</t>
  </si>
  <si>
    <t>Mighty armored being with sword and bolt of flame</t>
  </si>
  <si>
    <t>Pure red-orange flame without physical features</t>
  </si>
  <si>
    <t>Geometric symbol for light and fire</t>
  </si>
  <si>
    <t>Naked man wielding sword and shield</t>
  </si>
  <si>
    <t>Martyrdom to flame</t>
  </si>
  <si>
    <t>Light of celestial bodies</t>
  </si>
  <si>
    <t>Victory in war</t>
  </si>
  <si>
    <t>Flame of Purity</t>
  </si>
  <si>
    <t>Meditation, power, cleansing</t>
  </si>
  <si>
    <t>Martyrdom, victory</t>
  </si>
  <si>
    <t>Light, astronomy, perception</t>
  </si>
  <si>
    <t>Violent combat, mysteries, planes of fire</t>
  </si>
  <si>
    <t>Soldiers, fanatics</t>
  </si>
  <si>
    <t>Human sactifices, tiu-wood, oil</t>
  </si>
  <si>
    <t>Popular in Khirgár,devotees burn scars into themselves</t>
  </si>
  <si>
    <t>Festivals in Si'ís and Aukésha</t>
  </si>
  <si>
    <t>Soldiers, veterans, fanatics</t>
  </si>
  <si>
    <t>Valédh</t>
  </si>
  <si>
    <t>The Flayer</t>
  </si>
  <si>
    <t>Warrior wearing flayed human skin holding bowl and axe or sword</t>
  </si>
  <si>
    <t>Personal victory, destruction of enemies</t>
  </si>
  <si>
    <t>Combat, victory, revenge</t>
  </si>
  <si>
    <t>Human sacrifice, perfumed oil, coins and gifts</t>
  </si>
  <si>
    <t>Dikkómtla</t>
  </si>
  <si>
    <t>Menuméng</t>
  </si>
  <si>
    <t>Púrukasái</t>
  </si>
  <si>
    <t>The Blazing Trident</t>
  </si>
  <si>
    <t>The Dark Flame</t>
  </si>
  <si>
    <t>Trident with flame blades</t>
  </si>
  <si>
    <t>Headless seated man with arms with flames as hands</t>
  </si>
  <si>
    <t>Human soldier with head of flame</t>
  </si>
  <si>
    <t>Explosions, destruction</t>
  </si>
  <si>
    <t>Heat without flame</t>
  </si>
  <si>
    <t>Batlle-moral, victory</t>
  </si>
  <si>
    <t>Rallying, combat, victory</t>
  </si>
  <si>
    <t>Firing incendiaries, sieges, protection form explosions</t>
  </si>
  <si>
    <t>Heat, melting, casting</t>
  </si>
  <si>
    <t>Artisans, smiths, tanners, clothwashers</t>
  </si>
  <si>
    <t>Sappers, soliders</t>
  </si>
  <si>
    <t>Popular in Béy Sü</t>
  </si>
  <si>
    <t>Korogách</t>
  </si>
  <si>
    <t>Nmén</t>
  </si>
  <si>
    <t>The Defender</t>
  </si>
  <si>
    <t>The Drinker of Sacrifices</t>
  </si>
  <si>
    <t>Contorted face within stylished lantern</t>
  </si>
  <si>
    <t>Tower of fire</t>
  </si>
  <si>
    <t>Light in Darkness</t>
  </si>
  <si>
    <t>Lightning, illumination, protection</t>
  </si>
  <si>
    <t>Extra fuel</t>
  </si>
  <si>
    <t>Human sacrifices</t>
  </si>
  <si>
    <t>Spirits, guidance</t>
  </si>
  <si>
    <t>Human sacrifices, other</t>
  </si>
  <si>
    <t>Book of Dealings</t>
  </si>
  <si>
    <t>Depicts aspects of Lord Vimúhla</t>
  </si>
  <si>
    <t>Hideous Charred One</t>
  </si>
  <si>
    <t>Charred body with molten face</t>
  </si>
  <si>
    <t>Death by fire</t>
  </si>
  <si>
    <t>Revenge</t>
  </si>
  <si>
    <t xml:space="preserve">Aspect of Demon Lord </t>
  </si>
  <si>
    <t>Hré-Niríu</t>
  </si>
  <si>
    <t>Flat sheets of flame flowing along ground, worship Lord Tkél</t>
  </si>
  <si>
    <t>Masters no circle, one of demon brothers</t>
  </si>
  <si>
    <t>Minor Being, one of demon brothers</t>
  </si>
  <si>
    <t>Who Defends against Death, Minor Being, one of demon brothers</t>
  </si>
  <si>
    <t>Ravener, The One Who Melts, Flamesong. Masters no circle</t>
  </si>
  <si>
    <t>BoEB, Mit, Fs</t>
  </si>
  <si>
    <t>Servants of Demons Ssúdüné and Mrúgga, fire-breathing flying reptiles</t>
  </si>
  <si>
    <t>Flame Dragons of the Time of the Dragon Lords</t>
  </si>
  <si>
    <t>Minions of Demon Mrúgga. Servants of Flame, creatures dwelling within the hottest incandescence and which burn all they touch</t>
  </si>
  <si>
    <t>Final Flowering of the Flame</t>
  </si>
  <si>
    <t>Doctrine of final destruction of World in flames of Lord Vimúhla</t>
  </si>
  <si>
    <t>Keténgu</t>
  </si>
  <si>
    <t>Karákán</t>
  </si>
  <si>
    <t>Company of legal executioners required by the law. Contains followers from temple of Hriháyal</t>
  </si>
  <si>
    <t>Sect of fanatics joining Temple of Hriháyal in sadistic orgies</t>
  </si>
  <si>
    <t>S&amp;GV1, Mit</t>
  </si>
  <si>
    <t>126/205</t>
  </si>
  <si>
    <t>Sword of Lord Chiténg</t>
  </si>
  <si>
    <t>Marghél</t>
  </si>
  <si>
    <t>The Burner</t>
  </si>
  <si>
    <t>Single towering pillar of fire</t>
  </si>
  <si>
    <t>Spontaneus combustion</t>
  </si>
  <si>
    <t>Unexpected burning</t>
  </si>
  <si>
    <t>Sadhúa</t>
  </si>
  <si>
    <t>The Torturer</t>
  </si>
  <si>
    <t>Heavy peaceful human with eyes of red fire</t>
  </si>
  <si>
    <t>Pain</t>
  </si>
  <si>
    <t>Inflicting pain</t>
  </si>
  <si>
    <t>Pokhótl</t>
  </si>
  <si>
    <t>Monstrous toad-like fire-creature</t>
  </si>
  <si>
    <t>Burning of cities</t>
  </si>
  <si>
    <t>Rapine and burning</t>
  </si>
  <si>
    <t>Burnt model buildings moistened with blood</t>
  </si>
  <si>
    <t>Ninormé</t>
  </si>
  <si>
    <t>Ball of orange light</t>
  </si>
  <si>
    <t>Biyü</t>
  </si>
  <si>
    <t>Pirágh</t>
  </si>
  <si>
    <t>The Inextinguishable</t>
  </si>
  <si>
    <t>The Harbringer of Scaled Doom</t>
  </si>
  <si>
    <t>Young man in orange robes without posessions</t>
  </si>
  <si>
    <t>Spirit souls</t>
  </si>
  <si>
    <t>Sacrifices, bad luck</t>
  </si>
  <si>
    <t>Guides souls to Paradise</t>
  </si>
  <si>
    <t>Guarding against sorcery and monsters</t>
  </si>
  <si>
    <t>Selecting good sacrifice</t>
  </si>
  <si>
    <t>True belieivers</t>
  </si>
  <si>
    <t>Mu'ugalavyáni list Him as 14th aspect</t>
  </si>
  <si>
    <t>Articles of Arú Tetlákte the Mourner</t>
  </si>
  <si>
    <t>Describes aspects of Lord Chiténg</t>
  </si>
  <si>
    <t>So called Khéiris redaction</t>
  </si>
  <si>
    <t>Imósh</t>
  </si>
  <si>
    <t>Neé</t>
  </si>
  <si>
    <t>Akhádz</t>
  </si>
  <si>
    <t>The Lord of Ashes</t>
  </si>
  <si>
    <t>The Warden of the Third Way</t>
  </si>
  <si>
    <t>He Who Rises</t>
  </si>
  <si>
    <t>Charred howling corpse with burned-off hands and feet</t>
  </si>
  <si>
    <t>Messenger carrying staff and shield</t>
  </si>
  <si>
    <t>Scudding Cloud of Dark-Red Flame</t>
  </si>
  <si>
    <t>Shield of Akhádz 9th aspect of Lord Chiténg</t>
  </si>
  <si>
    <t>Staff of Conflagration</t>
  </si>
  <si>
    <t>Staff carried by Akhádz 9th aspect of Lord Chiténg</t>
  </si>
  <si>
    <t>Spirit-souls of those burned</t>
  </si>
  <si>
    <t>Orange flowers and young female children</t>
  </si>
  <si>
    <t>Messages</t>
  </si>
  <si>
    <t>Messages, scouting, divination, revealing hidden enemies</t>
  </si>
  <si>
    <t>Popular in Tumíssa</t>
  </si>
  <si>
    <t>136, 206</t>
  </si>
  <si>
    <t>Metlákh</t>
  </si>
  <si>
    <t>Orange flame surrounding fingers of evocator</t>
  </si>
  <si>
    <t>Glove of Fire</t>
  </si>
  <si>
    <t>Pain, revenge, torture</t>
  </si>
  <si>
    <t>Revenge of disloyals, torture</t>
  </si>
  <si>
    <t xml:space="preserve">Used for torturing </t>
  </si>
  <si>
    <t>Excellent Treatise of Punition of Arkhóne the Unwise</t>
  </si>
  <si>
    <t>Muidhím of Purdanim</t>
  </si>
  <si>
    <t>Ancient Bednálljan hero who died of tortures of Metlákh 10th aspect of Lord Chiténg</t>
  </si>
  <si>
    <t>He who Would End Wisdom, He Who Roars, Master of 45th circle.  Mentioned in the Epic of Mighty Hrúgga. known as He Who Would End Wisdom. One of Ksárul's servitors.</t>
  </si>
  <si>
    <t>Guardian of Gates of Flame, Superme One of Doors, He Who Seals With Fire. Ruler of the Eleventh Circle</t>
  </si>
  <si>
    <t>Demon Princess of the 7th Realm</t>
  </si>
  <si>
    <t>34 Unnatural Acts</t>
  </si>
  <si>
    <t>Varies</t>
  </si>
  <si>
    <t>Various sexual rituals of varying complaxity of Lady Dlamélish</t>
  </si>
  <si>
    <t>Obsidian dagger</t>
  </si>
  <si>
    <t>Consecrated ritual dagger imitating the Dagger of Lady Dlamélish, shattered after the ritual</t>
  </si>
  <si>
    <t>Dirídza</t>
  </si>
  <si>
    <t>Ritual magical dagger for Lady Dlamélish inner rituals blood sacrifices</t>
  </si>
  <si>
    <t xml:space="preserve">Doctrine of Endless Pleasure </t>
  </si>
  <si>
    <t>Seekers of total pleasure at all times without consideration of others</t>
  </si>
  <si>
    <t xml:space="preserve">Principle of Self over Society </t>
  </si>
  <si>
    <t>Root of theologies of Change</t>
  </si>
  <si>
    <t>Inner factions of Wurú</t>
  </si>
  <si>
    <t>Unending Expericence of Change</t>
  </si>
  <si>
    <t>Doctrine of continuation of intellect and witnessing of the Final Pleasure</t>
  </si>
  <si>
    <t>Perpetual Witness of Change</t>
  </si>
  <si>
    <t>Doctrine of continuation of intellect and experience of the End</t>
  </si>
  <si>
    <t>Sacrifice to the Emeral Lady</t>
  </si>
  <si>
    <t>Ritual sacrificial absolution of slights or gaining of favors of Lady Dlamélish</t>
  </si>
  <si>
    <t>Tiara of Emperor Dashilúna the Green Eyed</t>
  </si>
  <si>
    <t>Emerald and silver enchanted tiara, now in imperial regalia</t>
  </si>
  <si>
    <t>Tiara</t>
  </si>
  <si>
    <t>Magical tiara with priceless gems</t>
  </si>
  <si>
    <t>38th Seal Empress Dashilúna</t>
  </si>
  <si>
    <t>Defloration of Youths</t>
  </si>
  <si>
    <t>Also known as Rites of Chulétha</t>
  </si>
  <si>
    <t>Diagramme of Aruché Ga'ináth</t>
  </si>
  <si>
    <t>Undergoing of Myriad Final Joys</t>
  </si>
  <si>
    <t>First darkness</t>
  </si>
  <si>
    <t>Midnight ceremony, inner-temple ritual consist of summoning of Demon Rü'ütlánesh</t>
  </si>
  <si>
    <t>Visitation of Green</t>
  </si>
  <si>
    <t>Honoring of Gayél</t>
  </si>
  <si>
    <t>Green moon rise</t>
  </si>
  <si>
    <t>Presentatin of myths, mime, erotic dance and stylised combat</t>
  </si>
  <si>
    <t>Meditational ritual of divine inspiration or visions</t>
  </si>
  <si>
    <t>Queen Nayári of Silken Thighs</t>
  </si>
  <si>
    <t>Labyrinthine halls of Queen Nayári in underworld, each column is carved to likeness of Queen's lovers and contains his remains</t>
  </si>
  <si>
    <t xml:space="preserve">Order of Argent </t>
  </si>
  <si>
    <t>Sect devoted to rituals and demons of Goddess. Both inner and outer circles. Joined by sorcerers.</t>
  </si>
  <si>
    <t>Orange Band</t>
  </si>
  <si>
    <t>Common intrest group with Temples of Dlamélish, Hriháyal and Chiténg of inflicting and suffering pain in all its manifestations</t>
  </si>
  <si>
    <t>Hedonic sensualities, non-political, good public relations group</t>
  </si>
  <si>
    <t>Political power, promotion of Temple to Imperium, known to work even with Temple of Avánthe</t>
  </si>
  <si>
    <t>Ritual Factions of Emerald Lady</t>
  </si>
  <si>
    <t>Minor societies of Goddess Dlamélish aspects (10-15 of them)</t>
  </si>
  <si>
    <t>Arko'éla</t>
  </si>
  <si>
    <t>Lady of the Joys of Drink</t>
  </si>
  <si>
    <t>Large-breasted woman</t>
  </si>
  <si>
    <t>Drinking, intoxication, pleasure</t>
  </si>
  <si>
    <t>Popular in Purdanim</t>
  </si>
  <si>
    <t>Winemakers, distillers</t>
  </si>
  <si>
    <t>Wines, brandies, Tsuhóridu, attaininf erotic lust, ensnaring men</t>
  </si>
  <si>
    <t>Meshmúra</t>
  </si>
  <si>
    <t>Vioséna</t>
  </si>
  <si>
    <t>Nitósa</t>
  </si>
  <si>
    <t>Of the Divergent Skeins</t>
  </si>
  <si>
    <t>Gambling</t>
  </si>
  <si>
    <t>Of the Pleasures of Fragrance</t>
  </si>
  <si>
    <t>Of the Stirring Image</t>
  </si>
  <si>
    <t>Scents of pleasure</t>
  </si>
  <si>
    <t>Sculptures, paintings, erotic art</t>
  </si>
  <si>
    <t>Passion, lasciviousness</t>
  </si>
  <si>
    <t>Thinly garbed woman in erotic pose with symbolic eyes</t>
  </si>
  <si>
    <t>Enticement, arts</t>
  </si>
  <si>
    <t>Artists</t>
  </si>
  <si>
    <t>Gamblers</t>
  </si>
  <si>
    <t>Gambling, debts, luck</t>
  </si>
  <si>
    <t>Scents may enslave worshippers</t>
  </si>
  <si>
    <t>Teshkána</t>
  </si>
  <si>
    <t>Shu'uré</t>
  </si>
  <si>
    <t>She of Grand Exhilaration</t>
  </si>
  <si>
    <t>The Musician</t>
  </si>
  <si>
    <t>Nude young woman playing Tenturén</t>
  </si>
  <si>
    <t>Risk-taking, stunts, danger</t>
  </si>
  <si>
    <t>Stunts of danger</t>
  </si>
  <si>
    <t>Music, sounds, esctacy</t>
  </si>
  <si>
    <t>Hothead youths</t>
  </si>
  <si>
    <t>Favored in Jakálla, Usenau and Bey Sü, dying when worshipping Her is ignoble</t>
  </si>
  <si>
    <t>Ascetic aspect</t>
  </si>
  <si>
    <t>Nisimáya</t>
  </si>
  <si>
    <t>Moróva</t>
  </si>
  <si>
    <t>Mrikáya</t>
  </si>
  <si>
    <t>Góriku</t>
  </si>
  <si>
    <t>Female face contorted in astonishment or fear</t>
  </si>
  <si>
    <t>She of the Well of Virile Waters</t>
  </si>
  <si>
    <t>The Aspect of Eating</t>
  </si>
  <si>
    <t>She Who Takes Pleasure in Battle</t>
  </si>
  <si>
    <t>The Gourmet</t>
  </si>
  <si>
    <t>Potency, vigor</t>
  </si>
  <si>
    <t>Virility, potence</t>
  </si>
  <si>
    <t>Eating</t>
  </si>
  <si>
    <t>Battle, pleasure</t>
  </si>
  <si>
    <t>Smiling immensely fat figure holding mounds of food in both hands</t>
  </si>
  <si>
    <t>Emerald crescend moon surmounted by silver drop</t>
  </si>
  <si>
    <t>Martial arts, combat,fighting</t>
  </si>
  <si>
    <t>Favored in rural areas</t>
  </si>
  <si>
    <t>Ill, aged or impotent</t>
  </si>
  <si>
    <t>Feasting, cooking</t>
  </si>
  <si>
    <t>Immensenly fat man in apron</t>
  </si>
  <si>
    <t>Cooking, good food, receipes</t>
  </si>
  <si>
    <t>Chefs, food-preparation clans</t>
  </si>
  <si>
    <t>Soldiers, martial artists</t>
  </si>
  <si>
    <t>Favored in all quality kitchens across Empire</t>
  </si>
  <si>
    <t>Ma'ásha</t>
  </si>
  <si>
    <t>Pashélla</t>
  </si>
  <si>
    <t>Qodhúr</t>
  </si>
  <si>
    <t>Dletára</t>
  </si>
  <si>
    <t>Of Extatic Union</t>
  </si>
  <si>
    <t>The Sensuous Beauty</t>
  </si>
  <si>
    <t>The Potent One</t>
  </si>
  <si>
    <t>The Goddess of Reflected Pleasures</t>
  </si>
  <si>
    <t>He or She of opposed sex wearing green</t>
  </si>
  <si>
    <t>Woman in recealing clothes, bejeweled fingers, toes, lips etc.</t>
  </si>
  <si>
    <t>Priapic man</t>
  </si>
  <si>
    <t>Pleasing, opposite sex</t>
  </si>
  <si>
    <t>Erotic music and dance</t>
  </si>
  <si>
    <t>Fertility, potence</t>
  </si>
  <si>
    <t>Pleasing, sexual relations</t>
  </si>
  <si>
    <t>Erotic music and dance, seduction</t>
  </si>
  <si>
    <t>Fertility, seduction, potence</t>
  </si>
  <si>
    <t>Homosexual relations</t>
  </si>
  <si>
    <t>Homosexuality</t>
  </si>
  <si>
    <t>Homosexual lovers</t>
  </si>
  <si>
    <t>Pendant of green stone or emerald given to partner</t>
  </si>
  <si>
    <t>Tlakéla</t>
  </si>
  <si>
    <t>Choyá</t>
  </si>
  <si>
    <t>Med'dá</t>
  </si>
  <si>
    <t>The Goddess of Pleasing Powders</t>
  </si>
  <si>
    <t>The Goddes of Lascivious Music and Dancing</t>
  </si>
  <si>
    <t>The Aspect of Ultimate Now</t>
  </si>
  <si>
    <t>Eating, food</t>
  </si>
  <si>
    <t>Recreational drugs</t>
  </si>
  <si>
    <t>Beautiful female statues which "renew every instant"</t>
  </si>
  <si>
    <t>Now, pleasure</t>
  </si>
  <si>
    <t>Drunken revelry, pleasure</t>
  </si>
  <si>
    <t>Woman with seven pair of hands with different gems/drug emblems</t>
  </si>
  <si>
    <t>Entwined couple holding cup in hand</t>
  </si>
  <si>
    <t>Two persons entwined in embrace concealing their gender</t>
  </si>
  <si>
    <t>Drugs, expansion of mind</t>
  </si>
  <si>
    <t>Sex enchanced by drinking</t>
  </si>
  <si>
    <t>Mystical instant, meditation</t>
  </si>
  <si>
    <t>Drug-users, party-goers</t>
  </si>
  <si>
    <t>Does not favor lethal drugs</t>
  </si>
  <si>
    <t>Morótha</t>
  </si>
  <si>
    <t>Snarél</t>
  </si>
  <si>
    <t>Shoén</t>
  </si>
  <si>
    <t>The Restorer</t>
  </si>
  <si>
    <t>The Goddess of Enchanced Beauty</t>
  </si>
  <si>
    <t>The Goddes of Pleasing Illusions</t>
  </si>
  <si>
    <t>Desire</t>
  </si>
  <si>
    <t>Beauty, pleasure</t>
  </si>
  <si>
    <t>Regaining desire, sexual involvements with tools, oils etc.</t>
  </si>
  <si>
    <t>Cosmetics, shyness, ugliness, becoming attractive</t>
  </si>
  <si>
    <t>Phallic fruits and vegetables</t>
  </si>
  <si>
    <t>Ugly, shy, unattractive, unsocialized</t>
  </si>
  <si>
    <t>Jaded, bored, virgins</t>
  </si>
  <si>
    <t>Emotions, pleasure, deceptions</t>
  </si>
  <si>
    <t>Those unsuccesful in life or love</t>
  </si>
  <si>
    <t>Therapy, confusion, locked emotions, relief</t>
  </si>
  <si>
    <t>Drunks</t>
  </si>
  <si>
    <t>Unfertile, impotent</t>
  </si>
  <si>
    <t>One Who Consumes the Organs of Men, Demoness of All-seeing Peak, Mistress of 53rd circle.  Demoness of the Obelisk in which the Sky Singers “lay until the last leaf has   fallen from the tree of time”; She of the Obelisk, the Mistress of the All-Seeing Peak, the Unseen One. Worshiped as a goddess in Livyánu.</t>
  </si>
  <si>
    <t>She Who Copulates With Three, One Whose Arms are Deadly. Leman of Rü'ütlánesh, lady of 52nd Circle</t>
  </si>
  <si>
    <t>She Who Drinks the Substance of Men, Ruler of 37th circle</t>
  </si>
  <si>
    <t>TotWJBS, Mit</t>
  </si>
  <si>
    <t>TLCN, Mit</t>
  </si>
  <si>
    <t>She of Sweet Deception, Demoness, allied with Dlamélish and/or Hriháyal.</t>
  </si>
  <si>
    <t>High flying demons of the Substance of Ksárul and Essence of Dlamélish live in Abyss Between Worlds. Bargain with precious metals.</t>
  </si>
  <si>
    <t>Raising of Gayél</t>
  </si>
  <si>
    <t>Ritual of Her Patron's moon</t>
  </si>
  <si>
    <t>Daily rituals of Lady Hriháyal</t>
  </si>
  <si>
    <t>Daily rituals at daybreak, sunset, midnight, shoddily observed</t>
  </si>
  <si>
    <t xml:space="preserve">Rituals of the Aspects lyéth and Onuqdimu </t>
  </si>
  <si>
    <t>Monthly</t>
  </si>
  <si>
    <t>3rd and 13th every month</t>
  </si>
  <si>
    <t>Dedicated to homosexual relations, all sexual preferences attend</t>
  </si>
  <si>
    <t>32 Unspeakable Acts</t>
  </si>
  <si>
    <t>Sexual rituals of varied nature</t>
  </si>
  <si>
    <t>Final Act</t>
  </si>
  <si>
    <t>32nd act. Worshipper scarificed at heights of sexual ecstasy</t>
  </si>
  <si>
    <t>Giver of Unlooksed-for Wealth</t>
  </si>
  <si>
    <t>Two-faced woman, one young and beautiful, one old and sorrowful, palms outstretched, one with gems&amp;coins, one empty</t>
  </si>
  <si>
    <t>Luck, games, risks</t>
  </si>
  <si>
    <t>Ritual coins of Aspects face</t>
  </si>
  <si>
    <t>Gamblers, risk-takers</t>
  </si>
  <si>
    <t>Largest shrines in Jakálla and Bey Sü</t>
  </si>
  <si>
    <t>Tome of Epitome of Paradise</t>
  </si>
  <si>
    <t>Describes Aládh 2nd Aspect of Lady Hriháyal</t>
  </si>
  <si>
    <t>Gambling, fortune</t>
  </si>
  <si>
    <t>Keréna</t>
  </si>
  <si>
    <t>Shuchéla</t>
  </si>
  <si>
    <t>Nyéles</t>
  </si>
  <si>
    <t>Balmé</t>
  </si>
  <si>
    <t>Njévra</t>
  </si>
  <si>
    <t>Aládh</t>
  </si>
  <si>
    <t>She Who Dances</t>
  </si>
  <si>
    <t>Beautifu athlete girl in dancer's pose, eyes shut</t>
  </si>
  <si>
    <t>Beauty, nimbleness, talent, inspiration</t>
  </si>
  <si>
    <t>Dancers</t>
  </si>
  <si>
    <t>Special drink with spirits and ground emeralds (or green sand)</t>
  </si>
  <si>
    <t>Popular shrines in Jakálla, Penóm and Bey Sü, dancing schools in all cities</t>
  </si>
  <si>
    <t>Shóhla</t>
  </si>
  <si>
    <t>Dark Tome</t>
  </si>
  <si>
    <t>Describes Shóhla, 3rd aspect of Lady Hriháyal</t>
  </si>
  <si>
    <t>Thin childlike girl, emerald green glyph upon silver teardrop</t>
  </si>
  <si>
    <t>The Priapist, She Who Lusts</t>
  </si>
  <si>
    <t>Pleasure, orgasms</t>
  </si>
  <si>
    <t>Chío</t>
  </si>
  <si>
    <t>Keyél (Ke'él)</t>
  </si>
  <si>
    <t>Pretty maiden with Sra'úr and scroll</t>
  </si>
  <si>
    <t>Singing, music</t>
  </si>
  <si>
    <t>Prolonged orgasms, sexual talent, potence</t>
  </si>
  <si>
    <t>Green gems with green flowers and incense</t>
  </si>
  <si>
    <t>Popular in Jakálla</t>
  </si>
  <si>
    <t>Erotic and classical epics, musical talent</t>
  </si>
  <si>
    <t>Monastery and academy in mountains of Thri'íl, academies in Jakálla, Bey Sü, Thráya and Chéne Hó</t>
  </si>
  <si>
    <t>Book of Entertaining Badly</t>
  </si>
  <si>
    <t>Tale of Chío, 5th aspect of Lady Hriháyal</t>
  </si>
  <si>
    <t>Pandects of Heléth Nikóme</t>
  </si>
  <si>
    <t>A book on the way things should have been in the Éngsvanyáli Empire.</t>
  </si>
  <si>
    <t>Description of Balóth, 6th aspect of Lady Hriháyal</t>
  </si>
  <si>
    <t>Book of Sendings</t>
  </si>
  <si>
    <t>Description of aspects of Lady Hriháyal</t>
  </si>
  <si>
    <t>Balóth</t>
  </si>
  <si>
    <t>Onkané</t>
  </si>
  <si>
    <t>Fetishes, sex, masturbation</t>
  </si>
  <si>
    <t>Passion, sex with inanimate objects</t>
  </si>
  <si>
    <t>The Glutton</t>
  </si>
  <si>
    <t>Huge far sexless slug-like creature eating</t>
  </si>
  <si>
    <t>Beautiful youth lying in languorous position on dais atop altar</t>
  </si>
  <si>
    <t>The Lover of Self, First of Three</t>
  </si>
  <si>
    <t>Feasts, dining</t>
  </si>
  <si>
    <t>Delicasies, sweets, overeating</t>
  </si>
  <si>
    <t>Feasters</t>
  </si>
  <si>
    <t>Popular in Jakálla and Penóm</t>
  </si>
  <si>
    <t>Silver rings</t>
  </si>
  <si>
    <t>Aspect of 27th Unspeakable Act</t>
  </si>
  <si>
    <t>Self-sex, self-lust</t>
  </si>
  <si>
    <t>Love of self</t>
  </si>
  <si>
    <t>Mirrors and scented lanterns</t>
  </si>
  <si>
    <t>Associated with Beletkané and Mettukoné</t>
  </si>
  <si>
    <t>Beletkané</t>
  </si>
  <si>
    <t>Mettukoné</t>
  </si>
  <si>
    <t>The Lover of the Opposite, Second of Three</t>
  </si>
  <si>
    <t>The Lover of the Other, Third of Three</t>
  </si>
  <si>
    <t>Statue with male and female side embacing itself</t>
  </si>
  <si>
    <t>Heterosexual sex</t>
  </si>
  <si>
    <t>Lust to opposite sex, congress</t>
  </si>
  <si>
    <t>Masked figure with no physical attibutes</t>
  </si>
  <si>
    <t>Sex between different species, unacceptable sexual preferences</t>
  </si>
  <si>
    <t>Socially unacceptable sex</t>
  </si>
  <si>
    <t>Green flowers, incense, Purú -oil, Tsuhóridu</t>
  </si>
  <si>
    <t>Associated with Onkané and Mettukoné</t>
  </si>
  <si>
    <t>Associated with Beletkané and Onkané</t>
  </si>
  <si>
    <t>Flowers, bottles of perfume, strips of green cloth writen with one's object of desire</t>
  </si>
  <si>
    <t>Lyéth</t>
  </si>
  <si>
    <t>Onuqáimu</t>
  </si>
  <si>
    <t>Pair of handsome males of varied types</t>
  </si>
  <si>
    <t>Male homosexual sex</t>
  </si>
  <si>
    <t>Female homosexual sex</t>
  </si>
  <si>
    <t>Orgy of the Lord Lyéth</t>
  </si>
  <si>
    <t>3rd of every month</t>
  </si>
  <si>
    <t>Invokes Lord Lyéth, aspect of homosexual sex, popular orgies follow</t>
  </si>
  <si>
    <t>Skinny young woman engaced sexually with her own double</t>
  </si>
  <si>
    <t>Mornén</t>
  </si>
  <si>
    <t>Sex between men</t>
  </si>
  <si>
    <t>Lesbians, female masturbators</t>
  </si>
  <si>
    <t>Her shrines are kept away from Lyéth's. Popular in Jakálla, Bey Sü and Mrélu</t>
  </si>
  <si>
    <t>Gay male</t>
  </si>
  <si>
    <t>Orgy of Lady Onuqáimu</t>
  </si>
  <si>
    <t>13rd of every month</t>
  </si>
  <si>
    <t>Invokes lady Onuqáimu, aspect of lesbian sex</t>
  </si>
  <si>
    <t>Silver ring depicting Her form as proposal gift, perfumes, incenses, magical adult toys</t>
  </si>
  <si>
    <t>Book of Displaying Joy</t>
  </si>
  <si>
    <t>Every temple, private worshippers libraries</t>
  </si>
  <si>
    <t>Popular and richly illustrated. Describes Mornén, 14th aspect of Lady Hriháyal</t>
  </si>
  <si>
    <t>Compendious bibliography of Treatises dealing with sorcery written in Yán Kór since its founding. The only known copy exists in Baron Áld library in Kè'ér.</t>
  </si>
  <si>
    <t>Scroll of Deep Green Verdigris</t>
  </si>
  <si>
    <t>Drunken jewel-clad naked maiden upon silver throne of sprouting devices</t>
  </si>
  <si>
    <t>Delight in Pain</t>
  </si>
  <si>
    <t>Kilitána (Sénth)</t>
  </si>
  <si>
    <t>Sex between women, female masturbation, sex toys</t>
  </si>
  <si>
    <t>Inebriation</t>
  </si>
  <si>
    <t>Robed and hooded submissive female figure with hands hidden, at her feet are skulls and tools of torment in a bowl</t>
  </si>
  <si>
    <t>Pain, ecstasy</t>
  </si>
  <si>
    <t>Drinking and use of drugs</t>
  </si>
  <si>
    <t>Masochist pleasures, delight in pain</t>
  </si>
  <si>
    <t>Cut-off bits of own flesh</t>
  </si>
  <si>
    <t>Libations, perfumes, drinking untill one passes out</t>
  </si>
  <si>
    <t>Delectable sweets and finest dishes, eating untill one passes out</t>
  </si>
  <si>
    <t>Masochists</t>
  </si>
  <si>
    <t>She does not manifest at same time as Aspect Hajjána</t>
  </si>
  <si>
    <t>Hajjána</t>
  </si>
  <si>
    <t>Okókh</t>
  </si>
  <si>
    <t>Describes the ways of Kilitána and Hajjána, Those Who Delight in Pain, 18th and 19th aspects of Lady Hriháyal</t>
  </si>
  <si>
    <t>Book of Emerald Scintillations</t>
  </si>
  <si>
    <t>Describes the unspeakable practises of Lusánesh, 20th aspect of Lasy Hriháyal</t>
  </si>
  <si>
    <t>Towering nude painted woman holding rope, whip and pincers</t>
  </si>
  <si>
    <t>Male or female or hermaphrodite with body covered in fur</t>
  </si>
  <si>
    <t>Sadistic lust, delight in inflicting pain</t>
  </si>
  <si>
    <t>Sex with animals</t>
  </si>
  <si>
    <t>Bestiality, love towards animals, punishment of those who hurt animals</t>
  </si>
  <si>
    <t>Sadists</t>
  </si>
  <si>
    <t>Rarely manifests physically</t>
  </si>
  <si>
    <t>Lushánesh (Lusánish)</t>
  </si>
  <si>
    <t>Those who have sex with animals</t>
  </si>
  <si>
    <t>Describes the forbidden and disgusting practises of Okókh 21st aspect of Lady Hriháyal</t>
  </si>
  <si>
    <t>The Coprophage</t>
  </si>
  <si>
    <t>Cowled female with hidden face</t>
  </si>
  <si>
    <t>Coprophagy, poisons</t>
  </si>
  <si>
    <t>Poisons,eating and drinking forbidden substances</t>
  </si>
  <si>
    <t>Separate perverts</t>
  </si>
  <si>
    <t>Shrines separate from others, worshipped in Jakálla, not much elsewhere</t>
  </si>
  <si>
    <t>Eshqúra</t>
  </si>
  <si>
    <t>Virála</t>
  </si>
  <si>
    <t>The Lover of All Things</t>
  </si>
  <si>
    <t>Small delicate beautiful woman with six arms holding veiled bowls</t>
  </si>
  <si>
    <t>Chemésh (Shémesh)</t>
  </si>
  <si>
    <t>Preparational diagram used by celebrants of Lady Hriháyal. Governed by Virála, her 25th aspect</t>
  </si>
  <si>
    <t>Complex and dangerous Sunuz ritual for banishing the Pariah Deities from this plane</t>
  </si>
  <si>
    <t>Senses, sensations</t>
  </si>
  <si>
    <t>Splendidly costumed girl with hypnotic face with four hands holding mysterious emblems</t>
  </si>
  <si>
    <t>Sensing things, pain and pleasure, intensifying senses</t>
  </si>
  <si>
    <t>Nukhér (Nuchér)</t>
  </si>
  <si>
    <t>Any creature, elegant mature woman seated on throne with cupping flame or gem in hands</t>
  </si>
  <si>
    <t>Sex between non-humans</t>
  </si>
  <si>
    <t>Odd sex, fetishisms</t>
  </si>
  <si>
    <t>Weird and unusual sexual fetishes</t>
  </si>
  <si>
    <t>Some temples list  Her as 23rd aspect</t>
  </si>
  <si>
    <t>She governs the magical diagram Circle of Love</t>
  </si>
  <si>
    <t>Jaded high-ranking people</t>
  </si>
  <si>
    <t>Interspecies sex with sentient races, attraction to diferent species, illusions</t>
  </si>
  <si>
    <t>Scroll of Kurritlén the Endurer</t>
  </si>
  <si>
    <t>BRA, Mit</t>
  </si>
  <si>
    <t>M441, 288</t>
  </si>
  <si>
    <t>Slim pale sensuous maiden with pointed sharp teeth of emeralds</t>
  </si>
  <si>
    <t>Cannibalism, nectophilia, castration</t>
  </si>
  <si>
    <t>Shen and Ahoggya are amused by the worship</t>
  </si>
  <si>
    <t>Called Atálen in inner mysteries. Shrines in Úrmish, Tumíssa,Bey Sü and Jakálla (and Avanthár)</t>
  </si>
  <si>
    <t>Hymn to the Night of the Soul, Pentacle of Nnémré, description of Lord Rü'ütlánesh</t>
  </si>
  <si>
    <t>Maid of Despairing Delight, Mistress of 50th circle</t>
  </si>
  <si>
    <t>Commander of Dark Ones of the Beyond</t>
  </si>
  <si>
    <t>Feasts, Festivals of Gods and Grand Ceremonies</t>
  </si>
  <si>
    <t>State rituals</t>
  </si>
  <si>
    <t>Gods of Pavar and Their Cohorts</t>
  </si>
  <si>
    <t>Forms</t>
  </si>
  <si>
    <t>Gods</t>
  </si>
  <si>
    <t>Women in trouble</t>
  </si>
  <si>
    <t>The Supreme Principle of Stability, the Lord Whose True Name May Not Be Known, Master of Light, Foe 
of Change, The Illumination of All the World.</t>
  </si>
  <si>
    <t>Letter</t>
  </si>
  <si>
    <t>Brilliant white, clear substances and silver</t>
  </si>
  <si>
    <t>Astrology</t>
  </si>
  <si>
    <t>Tuléng (sun)</t>
  </si>
  <si>
    <t>One</t>
  </si>
  <si>
    <t>K</t>
  </si>
  <si>
    <t>Costume</t>
  </si>
  <si>
    <t>Vestment of pure white, scullcap of silver, adrornments of silver, golden medallions, diamonds and crystals</t>
  </si>
  <si>
    <t>White flowers, clear crystals, quartz, diamond, white stones</t>
  </si>
  <si>
    <t>none, use fasting as penance</t>
  </si>
  <si>
    <t>None own, use Thu'úsa</t>
  </si>
  <si>
    <t>The Uncaring, Singer of the Hymns of the Gods</t>
  </si>
  <si>
    <t>White and tan</t>
  </si>
  <si>
    <t>Flowers and fruit, gold for upkeep</t>
  </si>
  <si>
    <t>White clothes (or none) turban-like headdress</t>
  </si>
  <si>
    <t>Lumpish unkempt unremarkable man of middle years</t>
  </si>
  <si>
    <t>Mistress of Heaven, Maid of Beauty, Mother of Devotion, Helpmate to Hnálla, Goddess of Fertility</t>
  </si>
  <si>
    <t xml:space="preserve">Sky-blue, royal blue, sapphire-blue, gold. </t>
  </si>
  <si>
    <t>Shichél</t>
  </si>
  <si>
    <t>Rising and setting of Shichél</t>
  </si>
  <si>
    <t>Raising and setting of planet Shichél</t>
  </si>
  <si>
    <t>Opening/Closing Eyes of Shichél</t>
  </si>
  <si>
    <t>Two</t>
  </si>
  <si>
    <t>P</t>
  </si>
  <si>
    <t>Not eating red meat when planet Káshi is in sky, many are vegetarian</t>
  </si>
  <si>
    <t>Misuénde</t>
  </si>
  <si>
    <t>Legendary poet in reign of 119th Priest-King</t>
  </si>
  <si>
    <t>Mit 48</t>
  </si>
  <si>
    <t>Losers sold as slaves to Temple</t>
  </si>
  <si>
    <t>Catalogue of Teshkorúsa</t>
  </si>
  <si>
    <t>Priestess Teshkorúsa</t>
  </si>
  <si>
    <t>extracts known</t>
  </si>
  <si>
    <t>Catalogue of aspects of Lady Avánthe, written during Priest-king Amukanátl</t>
  </si>
  <si>
    <t>Other names</t>
  </si>
  <si>
    <t>Dliinála</t>
  </si>
  <si>
    <t>The Lovely Maiden of the Turquoise Crown, Aid of Lovers, Solace to the Weak, Handmaiden of Avánthe and Spiritual Daughter of Hnálla</t>
  </si>
  <si>
    <t>Blue and white</t>
  </si>
  <si>
    <t>Blue and white robes and small tiaras of emerelds, turquoises or blue gems</t>
  </si>
  <si>
    <t>Clergy</t>
  </si>
  <si>
    <t>Female only</t>
  </si>
  <si>
    <t>Male and female</t>
  </si>
  <si>
    <t>Blue and white garlands, fruits arranged in patterns within baskets, cabochons, sapphires, blue and silver fish</t>
  </si>
  <si>
    <t>Haumá, Tsurú, Kerunán</t>
  </si>
  <si>
    <t>Demure maiden of great beauty and chaste holding out her hands</t>
  </si>
  <si>
    <t>Jakálla, Béy Sü, Missúma river</t>
  </si>
  <si>
    <t>Areas of influence</t>
  </si>
  <si>
    <t>Gem or focus</t>
  </si>
  <si>
    <t>Diamond or transparent crystal</t>
  </si>
  <si>
    <t>Fruits and grain, flowers and crafts</t>
  </si>
  <si>
    <t>Lord of Wisdom, Knower of Arts, Hidden Seeker of Eternal Knowledge, Sage of the Gods</t>
  </si>
  <si>
    <t>Pearly grey</t>
  </si>
  <si>
    <t>Bright sides of planets and moons</t>
  </si>
  <si>
    <t>Six</t>
  </si>
  <si>
    <t>Grey robes and blak skullcaps with symbol of the Eye of Thúmis on breast-plaques and robes</t>
  </si>
  <si>
    <t>Flowers and fruit, Tetél-flower, eye-shaped inscribed memorial objects of gold and other precious metals and gems</t>
  </si>
  <si>
    <t>Jakálla, Béy Sü, Páya Gupá, Sokátis, Mrelú, Thráya</t>
  </si>
  <si>
    <t>Seated scholarly man with golden halo, holding book-roll and staff in hand</t>
  </si>
  <si>
    <t>Appearances in Mighty Glory</t>
  </si>
  <si>
    <t>Cha'ánya hiNáshomai</t>
  </si>
  <si>
    <t>Temple of Eternal Knowing Béy Sü</t>
  </si>
  <si>
    <t>Treatise on Aspects of Lord Thúmis</t>
  </si>
  <si>
    <t>The Many-Eyed, Knower of All, Master of Scrolls, Physician of the Gods</t>
  </si>
  <si>
    <t>Grey and white</t>
  </si>
  <si>
    <t>Stylised silver eye</t>
  </si>
  <si>
    <t>Fruit and Tetél-flowers, bandages, splints etc. special statues of silver or gold</t>
  </si>
  <si>
    <t>Lesúnuyal-statue</t>
  </si>
  <si>
    <t>Ritual sacrifical or votive statues of silver or gold, hollow with prayes or notes (Lord Keténgku)</t>
  </si>
  <si>
    <t>Great Dictionary of the Beloved, Great, and Powerful Language</t>
  </si>
  <si>
    <t>TL II</t>
  </si>
  <si>
    <t>Great dictionary of Tsolyani language</t>
  </si>
  <si>
    <t>Turigél hiSsáivra</t>
  </si>
  <si>
    <t>Ùrmish, Béy Sü, Katalál</t>
  </si>
  <si>
    <t>Bald seated, four-faced scribe holding book-scroll on knee</t>
  </si>
  <si>
    <t>Lord of the Excellent Dead, Master of the Paradises of Teretane, Opener of the Gates of Heaven</t>
  </si>
  <si>
    <t>Perfect Light of Stability</t>
  </si>
  <si>
    <t>Disintrest of Perfect Light</t>
  </si>
  <si>
    <t>Life After Death and the Journey Beyond</t>
  </si>
  <si>
    <t>Golden yellow</t>
  </si>
  <si>
    <t>Space itself</t>
  </si>
  <si>
    <t>Four</t>
  </si>
  <si>
    <t>Q</t>
  </si>
  <si>
    <t>Fruits.flower and gems of yellow or white</t>
  </si>
  <si>
    <t>Use fasting for purifying the body</t>
  </si>
  <si>
    <t>Thráya, Béy Sü, Ürmish, Usenáu, Ebér (Yan Kor)</t>
  </si>
  <si>
    <t>Four-armed human with round featureless head, in each hand holds yellow gem, staff, bowl and orb of golden waves</t>
  </si>
  <si>
    <t>The Ancient One of Pleasures, Guardian of the Gates of Hell Against Those Who Would Come Forth</t>
  </si>
  <si>
    <t>Golden V resting on three waves</t>
  </si>
  <si>
    <t>Yellow robes and tall headdresses with coif  of gauze veil</t>
  </si>
  <si>
    <t>Kilts of sky-blue, nude, priestess bare-breasted, adornment of blue gems, feathers, flowers. Priestesses have golden armbands and blue chlen-hide headdresses</t>
  </si>
  <si>
    <t>Grey and white robes, skullcap of cerulean blue, priestesses blue girdles of leather or cloth with silver eyes</t>
  </si>
  <si>
    <t>Wisdom Applied</t>
  </si>
  <si>
    <t>Square with Th-glyph</t>
  </si>
  <si>
    <t>Circle with rays descending</t>
  </si>
  <si>
    <t>White and yellow</t>
  </si>
  <si>
    <t>Stylised vertical mace</t>
  </si>
  <si>
    <t>Yellow and white robes, chlen-hide canine masks, thin veil</t>
  </si>
  <si>
    <t>Incense, golden grain or others wrapped in yellow paper, yellow Másh-fruit, disks of prayer-inscribed gold</t>
  </si>
  <si>
    <t>Avoid onions, shellfish and wine made from Dlél-fruit, fasting as purification</t>
  </si>
  <si>
    <t>Food Taboos</t>
  </si>
  <si>
    <t>Thráya, Béy Sü, Ürmish, Usenáu, Tsurú, Si'ís, Jakálla, Sokátis</t>
  </si>
  <si>
    <t>Six-legged beastlike creature with canine head and fanged open mouth, holding two carved maces on paws, emblem of Lord Hnálla on His brow</t>
  </si>
  <si>
    <t>Double-joined circle</t>
  </si>
  <si>
    <t>Pair of circles joined by wavy line</t>
  </si>
  <si>
    <t>Lord of Glorious War, Master of Heroes, High General ofthe Gods, Ultimate Warrior on the Final Day</t>
  </si>
  <si>
    <t>Protection of Spirit -Soul</t>
  </si>
  <si>
    <t>Scarlet-red</t>
  </si>
  <si>
    <t>Ríruchel</t>
  </si>
  <si>
    <t>Three</t>
  </si>
  <si>
    <t>Stylised lightning bolt sometimes depicted as sword</t>
  </si>
  <si>
    <t>Sword</t>
  </si>
  <si>
    <t>F</t>
  </si>
  <si>
    <t>Ailur-statue</t>
  </si>
  <si>
    <t>Avoid fish</t>
  </si>
  <si>
    <t>Humans, votive statues</t>
  </si>
  <si>
    <t>Red robes, armor, and tall golden helmets with fanciful scarlet crests</t>
  </si>
  <si>
    <t>Béy Sü, Khirgár</t>
  </si>
  <si>
    <t>Youthful champion with hawk-like head, winged and armed with shield and sword</t>
  </si>
  <si>
    <t>The Hero-King, Swordsman of Glory, the Victorious Lord</t>
  </si>
  <si>
    <t>Courage Applied</t>
  </si>
  <si>
    <t>White and red</t>
  </si>
  <si>
    <t>Humans</t>
  </si>
  <si>
    <t>Bearded soldier of early middle years, fully armored striding over slain demons</t>
  </si>
  <si>
    <t>Double-headed silver axe</t>
  </si>
  <si>
    <t>Red and white checkered robes over silver armor and helmets of bronze or gold</t>
  </si>
  <si>
    <t>Male and Aridani</t>
  </si>
  <si>
    <t>Béy Sü, Khirgár, Hekéllu</t>
  </si>
  <si>
    <t>Usenau, Tsurú, Haumá</t>
  </si>
  <si>
    <t>Woman as Woman alone</t>
  </si>
  <si>
    <t>Wisdom Incarnate</t>
  </si>
  <si>
    <t>War for the Expression of Courage</t>
  </si>
  <si>
    <t>The Supreme Principle of Change, Master of Negation and Non-Being, Opponent of Permanence, Dispenser of Calamities, the Lord of Confusion</t>
  </si>
  <si>
    <t>Deep purple</t>
  </si>
  <si>
    <t>Seven</t>
  </si>
  <si>
    <t>Ts</t>
  </si>
  <si>
    <t>Bulbous, featureless circle of purple from which eight slender arms extend outward like the rays of the sun. In each of these hands he holds the insignia and devices of his power: swords, lamps, a barbed hook, a scroll, etc</t>
  </si>
  <si>
    <t>Circle of purple with scarlet slash running across from left to right</t>
  </si>
  <si>
    <t>Purple amethyst in dark room</t>
  </si>
  <si>
    <t>Ritual items in color of purple and gold, human sacrifice once per year</t>
  </si>
  <si>
    <t>Hmakyál, Mekú, Jakálla, Khirgár</t>
  </si>
  <si>
    <t>Silver, black and deep azure (indigo-purple)</t>
  </si>
  <si>
    <t>All dark sides of planets</t>
  </si>
  <si>
    <t>Eight</t>
  </si>
  <si>
    <t>Tl</t>
  </si>
  <si>
    <t>Beetle emerging from crescent</t>
  </si>
  <si>
    <t>Full length purple robes, masks of chlen-hide in shape of demons or beasts</t>
  </si>
  <si>
    <t>Black robes, smiling masks of silver, and squarish mortarboard-shaped headdresses of black velvet. His priestesses are similarly attired, but their masks are of black wood</t>
  </si>
  <si>
    <t>Small statues of blue stone, clay, Lapis or sapphires, blue wafers, purple Tsévu-fruit, human sactifice rarely</t>
  </si>
  <si>
    <t>Secret tongue of Priests of Ksárul</t>
  </si>
  <si>
    <t>Mrelú, Púrdimal, Úrmish, Butrús</t>
  </si>
  <si>
    <t>Knower of Spells, Applier of Arts, True Servitor Who Seeks the Countenance of His Lord, Black Sword of Doom, Reader of the Incantations of the Dark</t>
  </si>
  <si>
    <t>Young man of slender build with a smiling, yet emotionless moon face, dressed in black velvet and carrying a staff topped by an azure beetle</t>
  </si>
  <si>
    <t>Knowledge and Sorcery</t>
  </si>
  <si>
    <t>Black, deep blue</t>
  </si>
  <si>
    <t>Use onions for spesific rituals</t>
  </si>
  <si>
    <t>Occasional human sacrifice</t>
  </si>
  <si>
    <t>Black and purple robes and tall headdresses of soft black velvet with his symbol worked upon them in silver.</t>
  </si>
  <si>
    <t>Open hand with claw-like fingers outspread as if to strike</t>
  </si>
  <si>
    <t>Mekú, Úrmish</t>
  </si>
  <si>
    <t>Anthropoidal half-human figure, mostly concealed in black draperies, and with a head like a small, vicious, buzzard-like bird or serpent</t>
  </si>
  <si>
    <t>Cycles of Life</t>
  </si>
  <si>
    <t>Great serpent with many centipedal legs, antenna, and six great staring eyes.</t>
  </si>
  <si>
    <t>The Many-Legged Serpent of Doom, the Unnamable, He Who Appears Where Chaos Dwells</t>
  </si>
  <si>
    <t>Chaos beyond Chaos</t>
  </si>
  <si>
    <t>Chaos and Change</t>
  </si>
  <si>
    <t>Stylized serpent’s head with the tongue protruding</t>
  </si>
  <si>
    <t>Black flowers, vines, fruit, silver, lead, platinum, rarely blood sacrifices</t>
  </si>
  <si>
    <t>Púrdimal, Méku, Sokátis</t>
  </si>
  <si>
    <t>Mauve, purple and back</t>
  </si>
  <si>
    <t>The Five-Headed Lord of Worms, Master of the Undead, Guide into Darkness, the Demon-Lord of Decay, the One Who Comes Forth from the Tomb</t>
  </si>
  <si>
    <t>Mighty serpentine form having five vermiform heads, each with a gaping, suckered maw. A mass of coiling tentacles hangs beneath each head, and these bear some symbol of the grave: bones, rotted cerements, skulls, and corpse-candles</t>
  </si>
  <si>
    <t>Wavy black or copper line with a red circle at one end</t>
  </si>
  <si>
    <t>Death and Survival of Intellect</t>
  </si>
  <si>
    <t>Earth-brown, bone-white</t>
  </si>
  <si>
    <t>Five</t>
  </si>
  <si>
    <t>Ch</t>
  </si>
  <si>
    <t>Earth-brown robes, whitened armor (females don a bodice of grave-hued cloth and headdresses of skulls</t>
  </si>
  <si>
    <t>Copper, brown gems, topaz, amber, gold silver, human sacrifices</t>
  </si>
  <si>
    <t>Fasting as purification</t>
  </si>
  <si>
    <t>Tongue of Lord of the Worms</t>
  </si>
  <si>
    <t>City of Sárku, Pénom, Béy Sü, Jakálla, Kraa hills, Chákas, Úrmish, Sokátis, Jaikalór, Púrdimal, Thri'il</t>
  </si>
  <si>
    <t>Knowledge for the sake of Power</t>
  </si>
  <si>
    <t>Cartographers of the Luminous Pylon</t>
  </si>
  <si>
    <t>Stalkers of the Indigo Night</t>
  </si>
  <si>
    <t>Ksárul, Hrü'ü</t>
  </si>
  <si>
    <t>Whisperers in the Velvet Dark</t>
  </si>
  <si>
    <t>ExpUniv</t>
  </si>
  <si>
    <t>Order of dedicated seers, performers of the Act of the Velvet Dark, NC</t>
  </si>
  <si>
    <t>Secret organisation protecting the pilgrims to the Monastry of Hmakyál. Worshippers of Ksárul, Grugánu and Hrü'ü, NC</t>
  </si>
  <si>
    <t>Small group of looney sorcerers mapping the demon planes, based on Tumissa, NC</t>
  </si>
  <si>
    <t>Mu'uglavyani(?) scholar/priestly society</t>
  </si>
  <si>
    <t>Flesh-eating worms of Temple of Sárku</t>
  </si>
  <si>
    <t>Wings of Giriku</t>
  </si>
  <si>
    <t>Driving Back the Hand of Night</t>
  </si>
  <si>
    <t>Thu'usa</t>
  </si>
  <si>
    <t>unique</t>
  </si>
  <si>
    <t>tETV</t>
  </si>
  <si>
    <t>Pandects of Tenebrous Dark</t>
  </si>
  <si>
    <t>Tongue of Lord of Worms</t>
  </si>
  <si>
    <t>Magical book of Lord Sárku, decribes creation of Jagji</t>
  </si>
  <si>
    <t>Is4 P28</t>
  </si>
  <si>
    <t>Book of Great Goddess</t>
  </si>
  <si>
    <t>Magical spellbook of goddess Shiringgayi (perhaps Avanthe as well)</t>
  </si>
  <si>
    <t>Book of the Sage</t>
  </si>
  <si>
    <t>Magical book of scholarship</t>
  </si>
  <si>
    <t>Is4 P29</t>
  </si>
  <si>
    <t>Book of Coming of the Lord</t>
  </si>
  <si>
    <t>Books of Seventy Shadows</t>
  </si>
  <si>
    <t>Book of worshippers of Shadow Gods (or Ksarul anf Gruganu), describes creation of Hra</t>
  </si>
  <si>
    <t>Deeds of the Great King</t>
  </si>
  <si>
    <t>Magical book of deeds of Ssirandir I, useful for soldiers</t>
  </si>
  <si>
    <t>Is4 P27</t>
  </si>
  <si>
    <t>Magical book of Stability worshippers, decribes spell of protective sphere</t>
  </si>
  <si>
    <t>I4 P26</t>
  </si>
  <si>
    <t>Entering the Deep Forest</t>
  </si>
  <si>
    <t>Ai Che</t>
  </si>
  <si>
    <t>Magical book of Sorcerer Thomar. Book can transport the reader and his followers to plane of Forest</t>
  </si>
  <si>
    <t>IS4 P27</t>
  </si>
  <si>
    <t>Across the Water</t>
  </si>
  <si>
    <t>Book of Llyani explorer to the southern continent</t>
  </si>
  <si>
    <t>Is4 P26</t>
  </si>
  <si>
    <t>All Perish</t>
  </si>
  <si>
    <t>Magical book of worshippers of Lord Thumis, teaches Gate of the Grey Pentacle</t>
  </si>
  <si>
    <t>Is P28</t>
  </si>
  <si>
    <t>Ritual spell of Temple of Thumis, creates a nexus point</t>
  </si>
  <si>
    <t>High archivist of Ke'er</t>
  </si>
  <si>
    <t>Wába's Almanac</t>
  </si>
  <si>
    <t>Spellbook of worshippers of Pariah Gods, possession of the book is punishable offence</t>
  </si>
  <si>
    <t>The Black Angel of the Putrescent Hand, He of the Rotted Face, Opener of Catacombs</t>
  </si>
  <si>
    <t>Rotted corpse seated upon a throne of bones, holding a bowl in one hand from which smoke rises</t>
  </si>
  <si>
    <t>Stylized image of this bowl, the legendary Vessel of the Vision of the World</t>
  </si>
  <si>
    <t>Black, brown and purple</t>
  </si>
  <si>
    <t xml:space="preserve">Brown and Purple robes, brown lacquered armor (or leather bodices in the case of females), and skull-faced headdresses. His clergy also paint their faces gray to resemble corpses. </t>
  </si>
  <si>
    <t>Undead and Necromancy</t>
  </si>
  <si>
    <t>Copper statuettes, dedicated dead bodies (inner sphere)</t>
  </si>
  <si>
    <t>City of Sárku, Pénom, Mrelú, Kraa hills,  Sokátis, Kómore, Íto</t>
  </si>
  <si>
    <t>Blue candles in indigo room upon Interlocking Squares of Darevja</t>
  </si>
  <si>
    <t>Lord of Fire, Master of the Flame, Power of Destruction and Red Ruin, Maker of Thunders, All-Consuming One, The Catharsis andthe Cleanser through Flame, the Flame Cupped Within the Lamp, the Burning Foretold, the Blaze Contained, the All-Cleansing One</t>
  </si>
  <si>
    <t>Fire and Destruction</t>
  </si>
  <si>
    <t>Nine</t>
  </si>
  <si>
    <t>Stylised flame with three tongues</t>
  </si>
  <si>
    <t>Naked before cup of flaming scented oil</t>
  </si>
  <si>
    <t>Cone-shaped being with stylized flames in place of arms and legs, surrounded by black clouds shot through with orange-red lightnings</t>
  </si>
  <si>
    <t>Flame-orange robes, armor, and headdresses crowned with lacquered Chlén-hide flames. His priestesses are garbed in flame-orange skirts, collars of garnets and gold, and lighter coronets of gold with flame symbols engraved upon them. Both males and females leave their hair loose and unbound</t>
  </si>
  <si>
    <t>Reddish flame-orange</t>
  </si>
  <si>
    <t>Animal and human sacrifice</t>
  </si>
  <si>
    <t>Fasíltum, Túmissa, Chákas, Jakálla, Chéne Hó, Khirgár</t>
  </si>
  <si>
    <t>Lord of Red Spouting Flame, Drinker of Blood, Reaper of Cities, and Cohort of Vimuhla</t>
  </si>
  <si>
    <t>Fire and Pain</t>
  </si>
  <si>
    <t>Mighty warrior covered with lizard-like scales and with a lizard’s head. He has two huge opalescent eyes, and flames pour from his maw</t>
  </si>
  <si>
    <t>Stylised two-handed sword</t>
  </si>
  <si>
    <t>Orange-red and black</t>
  </si>
  <si>
    <t>Orange and purple robes, full armor, and helmets of iron</t>
  </si>
  <si>
    <t>Ssá Sárku</t>
  </si>
  <si>
    <t>Jakálla, Chéne Hó, Fasíltum, Katálal</t>
  </si>
  <si>
    <t>Green-eyed Lady of Fleshly Joys, Mistress of Demons, the Obsidian Princess of Lubricious Delights</t>
  </si>
  <si>
    <t>Immediate Gratification</t>
  </si>
  <si>
    <t>Emerald green and silver</t>
  </si>
  <si>
    <t>Emerald green drop falling into silver pool</t>
  </si>
  <si>
    <t>Her priestesses dress in revealing and lascivious robes of emerald green, wear tiaras of silver, and hang tiny silver bells from their wrists and ankles</t>
  </si>
  <si>
    <t>Ten</t>
  </si>
  <si>
    <t>B</t>
  </si>
  <si>
    <t>Male and Female pair</t>
  </si>
  <si>
    <t>Tikánta-flowers</t>
  </si>
  <si>
    <t>Sacrificed to Lady Dlamélish</t>
  </si>
  <si>
    <t>Items, Substances or Ritual Devices needed for Rituals and Ceremonies</t>
  </si>
  <si>
    <t>Silver coin, Tikánta-flowers, eels or snakes imprinted with prayers</t>
  </si>
  <si>
    <t>Jakálla, Thráya, Béy Sü, Hmakyál, Sokátis</t>
  </si>
  <si>
    <t>The Dancing Maiden of Temptation, Harlot of the Five Worlds, Mistress of the Thirty-Two Unspeakable Acts</t>
  </si>
  <si>
    <t>Voluptuous dancing maiden holding a curved dagger</t>
  </si>
  <si>
    <t>Vertical silver oval with a wavy emerald line drawn horizontally through it</t>
  </si>
  <si>
    <t xml:space="preserve">Her priestesses wear diaphanous robes of green and purple, anklets and bracelets of silver chain, and headdresses of silver shaped like coiled serpents. Her priests, like those of Dlamélish, are a motley lot. They go garbed in green and purple robes, tunics, or kilts, wear silver headdresses carven in a variety of fantastic conceits, and bear obscenely decorated staffs of power. </t>
  </si>
  <si>
    <t>Green with black, purple or silver</t>
  </si>
  <si>
    <t>Green, silver or purple jewelry and flowers, sexual acts</t>
  </si>
  <si>
    <t>Jakálla, Ngála, Béy Sü</t>
  </si>
  <si>
    <t>Mysteries of Pleasure in all Forms</t>
  </si>
  <si>
    <t>Demons of Fire</t>
  </si>
  <si>
    <t>Demons of Earth</t>
  </si>
  <si>
    <t>Spirits of Water</t>
  </si>
  <si>
    <t>Servants of Lord Bolénde, aspect of Lady Avánthe</t>
  </si>
  <si>
    <t>Servants of Lord Dedé aspect of Lady Avánthe</t>
  </si>
  <si>
    <t>Servants of Lord Hlikársh aspect of Lady Avánthe</t>
  </si>
  <si>
    <t>Servants of Lady Niluélde, aspect of Lady Avánthe, work for Lord Belkhánu for guiding the Souls of Deceased</t>
  </si>
  <si>
    <t>Symbol of double joined circle</t>
  </si>
  <si>
    <t>Jráka (Eng)</t>
  </si>
  <si>
    <t>Evuén (Eng)</t>
  </si>
  <si>
    <t>Thám (Eng)</t>
  </si>
  <si>
    <t>Nallál (Eng)</t>
  </si>
  <si>
    <t>Ba'álk (Eng)</t>
  </si>
  <si>
    <t>Kerék (Eng)</t>
  </si>
  <si>
    <t>Káten (Eng)</t>
  </si>
  <si>
    <t>Dhré (Eng)</t>
  </si>
  <si>
    <t>Dhálen (Eng)</t>
  </si>
  <si>
    <t>Khúan (Eng)</t>
  </si>
  <si>
    <t>Chökár (Eng)</t>
  </si>
  <si>
    <t>Khéri (Eng)</t>
  </si>
  <si>
    <t>Vaomáhl (Eng)</t>
  </si>
  <si>
    <t>Tyalméya (Eng)</t>
  </si>
  <si>
    <t>Örú (Eng)</t>
  </si>
  <si>
    <t>Göghün (Eng)</t>
  </si>
  <si>
    <t>Do'oróm (Eng)</t>
  </si>
  <si>
    <t>Chanákh (Eng)</t>
  </si>
  <si>
    <t>Hráil (Eng)</t>
  </si>
  <si>
    <t>Qúrgha (Eng)</t>
  </si>
  <si>
    <t>Béy Sü, Jakálla, Sokátis, Thráya, Isle of Gánga</t>
  </si>
  <si>
    <t>Rod of Light</t>
  </si>
  <si>
    <t>Weapon of Lord Trekúish, cohort of Yan Koriani Lord Hneluish (Hnálla)</t>
  </si>
  <si>
    <t>A thick volume dealing with political strategy, translated from Tsolyani</t>
  </si>
  <si>
    <t>A thick volume dealing with political strategy written by Nikome hiQurondu 2003 A.S., Priest of Karakán in Khirgár. It was translated into Mu'ugalavyáni in 2217 A.S.</t>
  </si>
  <si>
    <t>About lord Jnéksh'a</t>
  </si>
  <si>
    <t>Legend of Téngget Duné</t>
  </si>
  <si>
    <t>A hero who escaped across the Planes.</t>
  </si>
  <si>
    <t>Of Ganga. Bednalljan wizard, Jakalla. Builder of the now-ruined tower named for him in Jakálla. Postulated that there exists 79 dimensions</t>
  </si>
  <si>
    <t xml:space="preserve">Khársa of Tsámra-Láris </t>
  </si>
  <si>
    <t>Carried the Petal Throne from Malcháiran to Avanthár, so legends say.</t>
  </si>
  <si>
    <t>Hymn to Na-Ivergé</t>
  </si>
  <si>
    <t>Epic poem, composed in 451 A.S. praising 1st Legion’s role in the putting down of the False Emperor Ajjnai Teshkuma in 445 A.S. Praises of Lord Ksárul</t>
  </si>
  <si>
    <t>She has 36 motherly teats</t>
  </si>
  <si>
    <t>Garden of Eternal Verdure</t>
  </si>
  <si>
    <t>Place of Goddess Shringgáyi</t>
  </si>
  <si>
    <t>Epic of the Eternal Forest of Hh-kk-ssá</t>
  </si>
  <si>
    <t>Epic of Pé Chói paradise</t>
  </si>
  <si>
    <t>Eternal Garden in the Forest of Hh-kk-ssá</t>
  </si>
  <si>
    <t xml:space="preserve">Paradise of Pé Chói </t>
  </si>
  <si>
    <t>Girikteshmu Churen of Jakalla</t>
  </si>
  <si>
    <t>(famous hero) adopted as Prince of the Imperium</t>
  </si>
  <si>
    <t>DotE-G p61</t>
  </si>
  <si>
    <t xml:space="preserve">Masked Dwarves of Zrabish </t>
  </si>
  <si>
    <t>Demon race favouring Lord Hrü'ü. 5-legged and excessively hairy, ty are powerful sorcerers who affect the composition of matter. They remove their opponents' eye-lids and limbs, condemning them to a life of passive experience of all that occurs to them.</t>
  </si>
  <si>
    <t>The Hairy-Legged Mouth, Lord of the Sixth Circle</t>
  </si>
  <si>
    <t>Charred One, Ravener of Cities, He of Molten Face, The Scythe of Flame, Ruler of the Thirteenth Circle. One of Lord Vimúhla's demon aspects.</t>
  </si>
  <si>
    <t>Mistress of Gereshmá'a, Ruler of Ochre Plains, She Who Hosts</t>
  </si>
  <si>
    <t>Eater of All, Lord of Twenty-third Circle.  One of Lord Sárku's great demons.</t>
  </si>
  <si>
    <t>Very loyal minions of the Goddess of the Pale Bone.</t>
  </si>
  <si>
    <t>Mentioned in the Hymn to Ná-Ivergé.</t>
  </si>
  <si>
    <t>Demon friend of Sánjesh hiKirisáya</t>
  </si>
  <si>
    <t>Who eat all there is, related to Pariah Deities</t>
  </si>
  <si>
    <t>“Who frequent ancient Nenu'ú with steps of horror.”</t>
  </si>
  <si>
    <t>Who frequent ancient Nenu'ú with steps of horror</t>
  </si>
  <si>
    <t>The Headless Ones.</t>
  </si>
  <si>
    <t>Who dwell on the 26th Plane. They are supposed to servitors of Vimúhla but their actions aid the One Other</t>
  </si>
  <si>
    <t>Head like a serpent, extremely fast, armor of banded copper and they use spears;</t>
  </si>
  <si>
    <t>From one of the legends</t>
  </si>
  <si>
    <t>Famed for their technological skills, serve Pariah Deities</t>
  </si>
  <si>
    <t>Wander on mountains related to Pariah Deities</t>
  </si>
  <si>
    <t>Who turn their victims into "rotting curd", related to Pariah Deities</t>
  </si>
  <si>
    <t>They were massacred by Mighty Hrúgga.</t>
  </si>
  <si>
    <t>Who are like "rapacious funnels" (?), related to Pariah Deities</t>
  </si>
  <si>
    <t>Beings of the Substance of Ksárul, serve Hrü'ǘ, but in the past they served Ksárul at the Dórmoron Plain. They live in two planes at once. Live beneath dim red sun and are stinking and hideous to look upon.</t>
  </si>
  <si>
    <t>They are rust brown and have tentacles</t>
  </si>
  <si>
    <t>Yetíl the Poet</t>
  </si>
  <si>
    <t>Compiled from various indexes of Krista Donnelly: S&amp;GV1, DotE-G, ToTWJBS, GoYK, GoL, GoE, EGEE</t>
  </si>
  <si>
    <t>Eye of Lord Vimúhla</t>
  </si>
  <si>
    <t>E-GE:EhG</t>
  </si>
  <si>
    <t>Shield of the Great Ancients</t>
  </si>
  <si>
    <t>GoE</t>
  </si>
  <si>
    <t xml:space="preserve"> 8,10,18,26</t>
  </si>
  <si>
    <t>11,15,22,25,26</t>
  </si>
  <si>
    <t>Battle of Butrús  (Great War of 2020 A.S.)</t>
  </si>
  <si>
    <t>Battle of Butrús  (Retaking of Pán Cháka, 1842 A.S.)</t>
  </si>
  <si>
    <t>Battle of Butrús  (Mu'ugalavyáni, 2346 A.S.)</t>
  </si>
  <si>
    <t>Battle of Butrús  (Annexation of the Chákas, 780 A.S.) (Battle)</t>
  </si>
  <si>
    <t>Battle of Butrús  (Loss of the Chákas, 1565 A.S.)</t>
  </si>
  <si>
    <t>Battle of Chéne Hó  (Yán Koryáni War, 2358? A.S.)</t>
  </si>
  <si>
    <t>Battle of Chéne Hó  (Retaking of Dó Cháka, 1711 A.S.)</t>
  </si>
  <si>
    <t>Battle of Chgehl Tiqeje  (Salarvyáni War, 1327 A.S.)</t>
  </si>
  <si>
    <t>Battle of Dórmoron Plain  (Legend)</t>
  </si>
  <si>
    <t>Battle of Fasíltum  (945-984 A.S.) (Battle)</t>
  </si>
  <si>
    <t>Battle of Fénul  (Taking of Chaigári, 2041 A.S.)</t>
  </si>
  <si>
    <t>Battle of Gánga  (Invasion of the Southern Islands, 1062-1074 A.S.)</t>
  </si>
  <si>
    <t>Battle of Ke'ér  (Incursions into Yán Kór, 2348 A.S.)</t>
  </si>
  <si>
    <t>Battle of Khúm (Salarvyáni War, 1325 A.S.)</t>
  </si>
  <si>
    <t>Battle of Koylugá  (Salarvyáni Incursions, 1218 A.S.)</t>
  </si>
  <si>
    <t>Battle of Koylugá  (Salarvyáni War, 1325-1340 A.S.)</t>
  </si>
  <si>
    <t>Battle of Kuentainu  (Bednálljan era)</t>
  </si>
  <si>
    <t>Battle of Mekú  (Great War of 2020 A.S.)</t>
  </si>
  <si>
    <t>Battle of Mmilláka  (Salarvyáni War, 1329 A.S.)</t>
  </si>
  <si>
    <t>Battle of Mrelú  (Great War of 2020 A.S.)</t>
  </si>
  <si>
    <t>Battle of Páya Gupá  (Retaking of Dó Cháka, 1711 A.S.)</t>
  </si>
  <si>
    <t>Battle of Páya Gupá  (Chákan Uprising, 2045 A.S.)</t>
  </si>
  <si>
    <t>Battle of Páya Gupá  (Loss of the Chákas, 1565 A.S.)</t>
  </si>
  <si>
    <t>Battle of Pelesár  (Succession of Milumanayá, 1976 A.S.)</t>
  </si>
  <si>
    <t>Battle of Penóm  (139-195 A.S.) (Battle)</t>
  </si>
  <si>
    <t>Battle of Rü  (2347 A.S.) (Battle)</t>
  </si>
  <si>
    <t>Battle of Srigásh Field  (Yán Kór, 2345? A.S.)</t>
  </si>
  <si>
    <t>Battle of Sunráya  (Succession of Milumanayá, 1976 A.S.)</t>
  </si>
  <si>
    <t>Battle of the Átkolel Heights  (Yán Koryáni War, 2358? A.S.)</t>
  </si>
  <si>
    <t>Battle of the Field of Bogs  (Against the Hlutrgú, 580-641 A.S.) (Battle)</t>
  </si>
  <si>
    <t>Battle of the Seven-pointed Star  (Against the Hlutrgú, 385-? A.S.) (Battle)</t>
  </si>
  <si>
    <t>Battle of the Temple of Chanis  (Great War of 2020 A.S.)</t>
  </si>
  <si>
    <t>Battle of Thri'íl  (1355-1407 A.S.) (Battle)</t>
  </si>
  <si>
    <t>Battle on Thayúri Isle  (Invasion of the Southern Islands,1062-1074 A.S.)</t>
  </si>
  <si>
    <t>Battle on Vrá  (Invasion of Vrá, 1115 A.S.)</t>
  </si>
  <si>
    <t>Battle versus She Who Cannot Be Named (139-195 A.S.) (Battle)</t>
  </si>
  <si>
    <t>Battle versus She Who Cannot Be Named (945-984 A.S.) (Battle)</t>
  </si>
  <si>
    <t>Battle versus the One Other (176 A.S.) (Battle)</t>
  </si>
  <si>
    <t>Defeat of Páchi Léi (219-269 A.S.) (Battle)</t>
  </si>
  <si>
    <t>Defense of Mekú  (Civil War of 1010-1026 A.S.)</t>
  </si>
  <si>
    <t>Destruction of Fasíltum  (Bednálljan era)</t>
  </si>
  <si>
    <t>First Battle of Chéne Hó  (Great War of 2020 A.S.)</t>
  </si>
  <si>
    <t>First Battle of Tumíssa  (Great War of 2020 A.S.)</t>
  </si>
  <si>
    <t>First Siege of Chéne Hó  (Annexation of the Chákas, 780-781 A.S.) (Battle)</t>
  </si>
  <si>
    <t>Interdict of Fasíltum  (709-801 A.S.) (Battle)</t>
  </si>
  <si>
    <t>Khirgári Front  (Great War of 2020 A.S.)</t>
  </si>
  <si>
    <t>Qadárni Battles (Battle)</t>
  </si>
  <si>
    <t>Relief of Béy Sü  (Great War of 2020 A.S.)</t>
  </si>
  <si>
    <t>Retaking of Úrmish  (Great War of 2020 A.S.)</t>
  </si>
  <si>
    <t>Sack of Fasíltum  (Time of Chaos)</t>
  </si>
  <si>
    <t>Sack of Mmilláka  (Taking of Kerunán, 2030 A.S.)</t>
  </si>
  <si>
    <t>Sack of Vrá  (Invasion of the Southern Islands, 1062-1074 A.S.)</t>
  </si>
  <si>
    <t>Sally of the Victorious at Chéne Hó  (2020 A.S.) (Battle)</t>
  </si>
  <si>
    <t>Second Battle of Chéne Hó  (Great War of 2020 A.S.)</t>
  </si>
  <si>
    <t>Second Battle of Tumíssa  (Great War of 2020 A.S.)</t>
  </si>
  <si>
    <t>Siege of Avanthár (Great War of 2020 A.S.)</t>
  </si>
  <si>
    <t>Siege of Béy Sü  (Great War of 2020 A.S.)</t>
  </si>
  <si>
    <t>Siege of Hekéllu (Taking of Chaigári, 2041 A.S.)</t>
  </si>
  <si>
    <t>Siege of Hlíkku  (Accession of Milumanayá, 730 A.S.) (Battle)</t>
  </si>
  <si>
    <t>Siege of Kái (380 A.S.) (Historical Event)</t>
  </si>
  <si>
    <t>Siege of Katalál  (Great War of 2020 A.S.)</t>
  </si>
  <si>
    <t>Siege of Nrikakchné  (Salarvyáni War, 1335 A.S.)</t>
  </si>
  <si>
    <t>Siege of Páya Gupá  (Annexation of the Chákas, 780-781 A.S.) (Battle)</t>
  </si>
  <si>
    <t>Siege of Pelesár (Accession of Milumanayá, 730 A.S.) (Battle)</t>
  </si>
  <si>
    <t>Siege of Púrdimal  (Great War of 2020 A.S.)</t>
  </si>
  <si>
    <t>Siege of Sunráya (Accession of Milumanayá, 780 A.S.) (Battle)</t>
  </si>
  <si>
    <t>Siege of the City of Sárku  (975? A.S.) (Battle)</t>
  </si>
  <si>
    <t>Siege of the City of Vrá  (Invasion of Vrá, 1115 A.S.)</t>
  </si>
  <si>
    <t>Siege of Úrmish  (Great War of 2020 A.S.)</t>
  </si>
  <si>
    <t>Siege of Úruse  (1 A.S.) (Battle)</t>
  </si>
  <si>
    <t>Taking of Jaikalór  (Taking of Káija, 2029 A.S.)</t>
  </si>
  <si>
    <t>Great Restoration of Kánmi'yel Nikúma I  (1026-1031 A.S.)</t>
  </si>
  <si>
    <t>Great Storm  (1155 A.S.)</t>
  </si>
  <si>
    <t>Battle of Fasíltum (Flower Wars, 3490 JV)</t>
  </si>
  <si>
    <t>Battle of the Seven-pointed Star  (vs the Hlutrgu 385-? JV)</t>
  </si>
  <si>
    <t>Sack of Koylugá (Flower Wars, 3490 JV)</t>
  </si>
  <si>
    <t>Siege of Fasíltum (1254-1309 AP)</t>
  </si>
  <si>
    <t>Siege of Mmilláka (Flower Wars, 3490 JV)</t>
  </si>
  <si>
    <t>Battle of Ssrú-Gátl Isle (1377 A.S.)</t>
  </si>
  <si>
    <t>Battle versus the One Other (176 A.S.)</t>
  </si>
  <si>
    <t>Battle Against the Ssú (1976 A.S.)</t>
  </si>
  <si>
    <t>Battle of Ssrú-Gátl Isle (1989 A.S.)</t>
  </si>
  <si>
    <t>Battle of Haumá (2019 A.S.)</t>
  </si>
  <si>
    <t>First Battle of Chéne Hó (2019 A.S.)</t>
  </si>
  <si>
    <t>First Battle of Tumíssa (2019 A.S.)</t>
  </si>
  <si>
    <t>Battle of Mrelú (2020 A.S.)</t>
  </si>
  <si>
    <t>Battle of Penóm (2020 A.S.)</t>
  </si>
  <si>
    <t>Battle of the Temple of Chanis (2020 A.S.)</t>
  </si>
  <si>
    <t>Second Battle of Chéne Hó (2020 A.S.)</t>
  </si>
  <si>
    <t>Second Battle of Tumíssa (2020 A.S.)</t>
  </si>
  <si>
    <t>Siege of Avanthár (2020 A.S.)</t>
  </si>
  <si>
    <t>Siege of Béy Sü (2020 A.S.)</t>
  </si>
  <si>
    <t>Siege of Katalál (2020 A.S.)</t>
  </si>
  <si>
    <t>Siege of Púrdimal (2020 A.S.)</t>
  </si>
  <si>
    <t>Siege of Úrmish (2020 A.S.)</t>
  </si>
  <si>
    <t>Vríddi Revolt  (2315 A.S.)</t>
  </si>
  <si>
    <t>Battle of Nyá (2340 A.S.)</t>
  </si>
  <si>
    <t>Battle of Srigásh Field (2345? A.S.)</t>
  </si>
  <si>
    <t>Battle of Butrús (2346 A.S.)</t>
  </si>
  <si>
    <t>Battle of Rü (2347 A.S.)</t>
  </si>
  <si>
    <t>Battle of Ke'ér (2348 A.S.)</t>
  </si>
  <si>
    <t>Slave Revolt  (2354 A.S.)</t>
  </si>
  <si>
    <t>Battle of Khirgár (2356 A.S.)</t>
  </si>
  <si>
    <t>Battle of Chéne Hó (2358? A.S.)</t>
  </si>
  <si>
    <t>Battle of the Átkolel Heights (2358? A.S.)</t>
  </si>
  <si>
    <t>Siege of the City of Sárku (975? A.S.)</t>
  </si>
  <si>
    <t xml:space="preserve"> 11,12,17</t>
  </si>
  <si>
    <t>Master of the Paradise of Those Who Have Gone On</t>
  </si>
  <si>
    <t>Book of Mighty Deeds (in Avanthár)</t>
  </si>
  <si>
    <t>Book of Priestkings (Engsvanyáli)</t>
  </si>
  <si>
    <t>Book of Records (in Avanthár, in Modern Tsolyáni)</t>
  </si>
  <si>
    <t>63 Treatises on the Exquisite Nuances of Music</t>
  </si>
  <si>
    <t xml:space="preserve"> 17,20,22,24</t>
  </si>
  <si>
    <t>Éngsvan hla Gánga,  the Mighty and Powerful Empire</t>
  </si>
  <si>
    <t>Tablets of the High King</t>
  </si>
  <si>
    <t>The Book of Ebon Bindings</t>
  </si>
  <si>
    <t>Beloved and Beautiful Language</t>
  </si>
  <si>
    <t>The Scroll of the Scarlet Brotherhood</t>
  </si>
  <si>
    <t>The Scrolls of Pavár</t>
  </si>
  <si>
    <t xml:space="preserve">4,10,12,15,16,22,25 </t>
  </si>
  <si>
    <t>The Divine Speech: Livyáni</t>
  </si>
  <si>
    <t>The Scroll of the Bloodstained Reeds</t>
  </si>
  <si>
    <t>A Treasury of Silvery Eloquence: A Brief But Efficacious Sketch   of the Mysteries and Intricacies of Yán Koryáni</t>
  </si>
  <si>
    <t>GoYK</t>
  </si>
  <si>
    <t>The Book of Dyéngga</t>
  </si>
  <si>
    <t>Éngsvan hla Gánga, the Mighty and Powerful Empire  (Tsolyáni)</t>
  </si>
  <si>
    <t>ToTWJBS</t>
  </si>
  <si>
    <t>Fifth Harmonies of True Being</t>
  </si>
  <si>
    <t>Periplus of Farther Voyaging</t>
  </si>
  <si>
    <t>Tongue of Those Who Journey</t>
  </si>
  <si>
    <t>The Book of Presences</t>
  </si>
  <si>
    <t xml:space="preserve">Book </t>
  </si>
  <si>
    <t>The Book of Tenebrous Places</t>
  </si>
  <si>
    <t>The Book of the Fourteenth Gate</t>
  </si>
  <si>
    <t>The Ever-Glorious Empire: Éngsvan hla Gánga</t>
  </si>
  <si>
    <t>The Periplus of Farther Voyaging</t>
  </si>
  <si>
    <t>The Redaction of the Orange-Red Flame</t>
  </si>
  <si>
    <t>The Scroll of Knowing Those  Things Which Rejoice in the Soil</t>
  </si>
  <si>
    <t>The Scrolls of Pavar</t>
  </si>
  <si>
    <t xml:space="preserve"> 1,3,4,5,8,19,20 </t>
  </si>
  <si>
    <t>The Scrolls of the Paths of Burning</t>
  </si>
  <si>
    <t>The Tortured Melody</t>
  </si>
  <si>
    <t>The Windsong Canticle</t>
  </si>
  <si>
    <t>Personal History ,of the Priestking Nemándu I</t>
  </si>
  <si>
    <t>The Deeds of the Great King</t>
  </si>
  <si>
    <t>The Glorious Tongue, Blessed of the Gods: Engsvanyáli</t>
  </si>
  <si>
    <t>The Godlike Reports of Governor Arumél, Lord of the North</t>
  </si>
  <si>
    <t>The Mighty Grammar of the Divine, Beloved and Beautiful Language</t>
  </si>
  <si>
    <t>Engsvanyáli Calendar (After Pavár)</t>
  </si>
  <si>
    <t>Ever-Reliable Calendar of Jnathár Véra</t>
  </si>
  <si>
    <t xml:space="preserve"> 23,25,26,30 </t>
  </si>
  <si>
    <t>Hatred of</t>
  </si>
  <si>
    <t>9,10,12,16</t>
  </si>
  <si>
    <t>The Hero-King</t>
  </si>
  <si>
    <t xml:space="preserve">Chéne Hó </t>
  </si>
  <si>
    <t>City of the Nine Walls</t>
  </si>
  <si>
    <t xml:space="preserve">3,7,12,17,21,22 </t>
  </si>
  <si>
    <t>Hlekér</t>
  </si>
  <si>
    <t xml:space="preserve"> 11,13,20</t>
  </si>
  <si>
    <t xml:space="preserve"> 7,8,31 </t>
  </si>
  <si>
    <t>Ja'akáth</t>
  </si>
  <si>
    <t xml:space="preserve"> 1,2,7,11,14,16,18,25,26,28,29,32 </t>
  </si>
  <si>
    <t>Jekáral</t>
  </si>
  <si>
    <t>Jmái</t>
  </si>
  <si>
    <t>Ká Kokóth</t>
  </si>
  <si>
    <t>Káitlan</t>
  </si>
  <si>
    <t xml:space="preserve"> 7,26,28,32</t>
  </si>
  <si>
    <t>Khá Khekkár</t>
  </si>
  <si>
    <t xml:space="preserve"> 14,23,31,33</t>
  </si>
  <si>
    <t>Lù-Ishátur</t>
  </si>
  <si>
    <t>Mmélökh</t>
  </si>
  <si>
    <t>Mmilláka</t>
  </si>
  <si>
    <t>Náth Sùnù</t>
  </si>
  <si>
    <t>2,7,31</t>
  </si>
  <si>
    <t>7,16,32</t>
  </si>
  <si>
    <t>Shóshche</t>
  </si>
  <si>
    <t>Te'érö</t>
  </si>
  <si>
    <t>Thá'mis</t>
  </si>
  <si>
    <t>1,7,12,17,19,21,22,23,26,38,30</t>
  </si>
  <si>
    <t xml:space="preserve"> 9,19,22</t>
  </si>
  <si>
    <t xml:space="preserve"> 7,18,26,32</t>
  </si>
  <si>
    <t>2,4,10</t>
  </si>
  <si>
    <t xml:space="preserve"> 4,8,10</t>
  </si>
  <si>
    <t xml:space="preserve">City </t>
  </si>
  <si>
    <t xml:space="preserve"> 7,10,12,13,14,17,18,27</t>
  </si>
  <si>
    <t>Chanatlál</t>
  </si>
  <si>
    <t>Chgáth</t>
  </si>
  <si>
    <t>Chi'í Mu'úgha</t>
  </si>
  <si>
    <t>Chrél</t>
  </si>
  <si>
    <t>Dhél Shé</t>
  </si>
  <si>
    <t>Evú Nithóru</t>
  </si>
  <si>
    <t>Fa'ásal</t>
  </si>
  <si>
    <t xml:space="preserve"> 3,7,12,17,21,22 </t>
  </si>
  <si>
    <t>Fedhám</t>
  </si>
  <si>
    <t xml:space="preserve"> 2,7,31</t>
  </si>
  <si>
    <t xml:space="preserve">1,2,7,11,14,16,18,25,26,28,29,32 </t>
  </si>
  <si>
    <t>Kharigár</t>
  </si>
  <si>
    <t>21,27,31,33</t>
  </si>
  <si>
    <t xml:space="preserve"> 21,27,31,33</t>
  </si>
  <si>
    <t>Líü-Sánmü</t>
  </si>
  <si>
    <t>Maryáhlu</t>
  </si>
  <si>
    <t xml:space="preserve"> 1,7,29 </t>
  </si>
  <si>
    <t>Mké'ath</t>
  </si>
  <si>
    <t xml:space="preserve"> 1,7,29</t>
  </si>
  <si>
    <t>Nálche</t>
  </si>
  <si>
    <t>Navái</t>
  </si>
  <si>
    <t>Nirukkái</t>
  </si>
  <si>
    <t>Poróth</t>
  </si>
  <si>
    <t>Ramüsh</t>
  </si>
  <si>
    <t>Shanásh</t>
  </si>
  <si>
    <t xml:space="preserve"> 7,21,27</t>
  </si>
  <si>
    <t>Sru'úm</t>
  </si>
  <si>
    <t xml:space="preserve"> 26,57,96</t>
  </si>
  <si>
    <t>Ssu'útakh</t>
  </si>
  <si>
    <t>Syethóru</t>
  </si>
  <si>
    <t>Tí Horúa</t>
  </si>
  <si>
    <t>Tu'unkét</t>
  </si>
  <si>
    <t>Zhékkat</t>
  </si>
  <si>
    <t>Tu'unmra</t>
  </si>
  <si>
    <t>High Clan of Ke'ér</t>
  </si>
  <si>
    <t xml:space="preserve"> 3,12,17,21,28</t>
  </si>
  <si>
    <t xml:space="preserve">Currency </t>
  </si>
  <si>
    <t>Thúmis Legions</t>
  </si>
  <si>
    <t>Thúmis People</t>
  </si>
  <si>
    <t>Aíkh Amóm</t>
  </si>
  <si>
    <t>Ba'álk</t>
  </si>
  <si>
    <t xml:space="preserve"> 3,6,19,20</t>
  </si>
  <si>
    <t>Chanákh</t>
  </si>
  <si>
    <t>3-8,19</t>
  </si>
  <si>
    <t>Chökhár</t>
  </si>
  <si>
    <t>Dhré</t>
  </si>
  <si>
    <t>Do'oróm</t>
  </si>
  <si>
    <t xml:space="preserve"> 4,22,28 </t>
  </si>
  <si>
    <t>Eternal Worm</t>
  </si>
  <si>
    <t>Evuén</t>
  </si>
  <si>
    <t xml:space="preserve"> 3,5,6,7</t>
  </si>
  <si>
    <t>6,9,20,23,31</t>
  </si>
  <si>
    <t>Göghün</t>
  </si>
  <si>
    <t xml:space="preserve"> 3,5,7,19,20 </t>
  </si>
  <si>
    <t>Hrézhö</t>
  </si>
  <si>
    <t xml:space="preserve"> 3,4,7,19,20,22 </t>
  </si>
  <si>
    <t>Kátén</t>
  </si>
  <si>
    <t>Kerék</t>
  </si>
  <si>
    <t xml:space="preserve">3,5,6 </t>
  </si>
  <si>
    <t xml:space="preserve"> 1,8,9,19,20 </t>
  </si>
  <si>
    <t>Muruggéshcha</t>
  </si>
  <si>
    <t>Nallál</t>
  </si>
  <si>
    <t xml:space="preserve"> 3,5,7 </t>
  </si>
  <si>
    <t>Orú</t>
  </si>
  <si>
    <t>3,16,17</t>
  </si>
  <si>
    <t>Qúrgha</t>
  </si>
  <si>
    <t xml:space="preserve"> 3,4,5,7 </t>
  </si>
  <si>
    <t>Thám</t>
  </si>
  <si>
    <t xml:space="preserve"> 3,5,6,7 </t>
  </si>
  <si>
    <t>The One of Eggs</t>
  </si>
  <si>
    <t xml:space="preserve"> 6,9,20 </t>
  </si>
  <si>
    <t xml:space="preserve"> 3-7,19,20</t>
  </si>
  <si>
    <t>Tyalméya</t>
  </si>
  <si>
    <t xml:space="preserve"> 3,4,7 </t>
  </si>
  <si>
    <t>Aíkh Halóm</t>
  </si>
  <si>
    <t xml:space="preserve">Deity </t>
  </si>
  <si>
    <t xml:space="preserve"> 3,5-7,19,20,28</t>
  </si>
  <si>
    <t>Chótl</t>
  </si>
  <si>
    <t>Dhalé</t>
  </si>
  <si>
    <t xml:space="preserve">3,6,7 </t>
  </si>
  <si>
    <t xml:space="preserve"> 3,6,7</t>
  </si>
  <si>
    <t xml:space="preserve"> 3,4,7,8,19,20 </t>
  </si>
  <si>
    <t>Enomé</t>
  </si>
  <si>
    <t xml:space="preserve"> 1,2,5,6 </t>
  </si>
  <si>
    <t>Hichéggeth Qúrgha</t>
  </si>
  <si>
    <t>Hráil</t>
  </si>
  <si>
    <t xml:space="preserve"> 8,10,26</t>
  </si>
  <si>
    <t>Jráka</t>
  </si>
  <si>
    <t xml:space="preserve">1,3,5,6,7 </t>
  </si>
  <si>
    <t xml:space="preserve"> 3,5,6,19,20 </t>
  </si>
  <si>
    <t>Khéri</t>
  </si>
  <si>
    <t xml:space="preserve">3,4,7 </t>
  </si>
  <si>
    <t>Khúan</t>
  </si>
  <si>
    <t>Kúù Tép</t>
  </si>
  <si>
    <t>Mshékh</t>
  </si>
  <si>
    <t xml:space="preserve"> 10,23,29 </t>
  </si>
  <si>
    <t xml:space="preserve"> 3-5,7,19,20,22 </t>
  </si>
  <si>
    <t xml:space="preserve"> 8,10,21,33</t>
  </si>
  <si>
    <t xml:space="preserve"> 3-8</t>
  </si>
  <si>
    <t>The One Who Is</t>
  </si>
  <si>
    <t xml:space="preserve"> 6,9,20,29</t>
  </si>
  <si>
    <t>The One Who Rends</t>
  </si>
  <si>
    <t>Vaomáhl</t>
  </si>
  <si>
    <t xml:space="preserve"> 3,4,5,7,8,10 </t>
  </si>
  <si>
    <t xml:space="preserve"> 3-5,7,8,10,19,20,22 </t>
  </si>
  <si>
    <t>Demons of the Pariah Deities</t>
  </si>
  <si>
    <t>Ge'én</t>
  </si>
  <si>
    <t>Gereshmá'a</t>
  </si>
  <si>
    <t>One of Mouths (Ru'utlánesh)</t>
  </si>
  <si>
    <t xml:space="preserve">Demon </t>
  </si>
  <si>
    <t>Chóm the Unexpected</t>
  </si>
  <si>
    <t xml:space="preserve">38, 39 </t>
  </si>
  <si>
    <t>Beast Without a Tail</t>
  </si>
  <si>
    <t>Zanátl</t>
  </si>
  <si>
    <t>Diagrams</t>
  </si>
  <si>
    <t xml:space="preserve">Diagrams </t>
  </si>
  <si>
    <t>Circle of Diodasü and the Station of Kelúo</t>
  </si>
  <si>
    <t>Court of the 8 Celestial Orbs</t>
  </si>
  <si>
    <t>Four Interlocking Squares of Djaréva</t>
  </si>
  <si>
    <t>Sign of the Triangle Being Repelled Forever</t>
  </si>
  <si>
    <t>Twelve Tangents of the Circle of Dló</t>
  </si>
  <si>
    <t>Sphere of Light</t>
  </si>
  <si>
    <t xml:space="preserve"> 10,18,25</t>
  </si>
  <si>
    <t>The Chaste</t>
  </si>
  <si>
    <t>Plague of Arkhúan Mssá</t>
  </si>
  <si>
    <t xml:space="preserve">Disease </t>
  </si>
  <si>
    <t>Emerald Lady of Fleshly Joys</t>
  </si>
  <si>
    <t>The Uncaring</t>
  </si>
  <si>
    <t>The Hymn-Singer</t>
  </si>
  <si>
    <t>22nd Priestking of Gánga</t>
  </si>
  <si>
    <t>Alinéya I</t>
  </si>
  <si>
    <t>Arkhúan Mssá</t>
  </si>
  <si>
    <t>Atlkólum I, the Mediator</t>
  </si>
  <si>
    <t>Amukánatl Vríddi I</t>
  </si>
  <si>
    <t>Amukánatl Vríddi II</t>
  </si>
  <si>
    <t>Amukánatl Vríddi III</t>
  </si>
  <si>
    <t>Amukánatl Vríddi IV</t>
  </si>
  <si>
    <t>Atlkólum II, the Omniscient</t>
  </si>
  <si>
    <t>Balakanúma I</t>
  </si>
  <si>
    <t>Balamasén I</t>
  </si>
  <si>
    <t>Balamasén II</t>
  </si>
  <si>
    <t>Báshdis Mssá I</t>
  </si>
  <si>
    <t>Báshdis Mssá III, the Great</t>
  </si>
  <si>
    <t>Bashdis Mssa IV</t>
  </si>
  <si>
    <t>Báshdis Mssá V</t>
  </si>
  <si>
    <t>Báshdis Mssá VI</t>
  </si>
  <si>
    <t>Báshdis Mssá VII</t>
  </si>
  <si>
    <t>Báshdis Mssá VIII, Builder of Tombs  &amp; Restorer of Catacombs</t>
  </si>
  <si>
    <t>Báshdis Mssá IX</t>
  </si>
  <si>
    <t>Báshdis Mssá X</t>
  </si>
  <si>
    <t>Changgála</t>
  </si>
  <si>
    <t>Chayetlésa Tlalésu</t>
  </si>
  <si>
    <t>Chayetlésa II, She Who Rules Gently</t>
  </si>
  <si>
    <t>Chayetlésa IV</t>
  </si>
  <si>
    <t>Chief Priestess of Evuén</t>
  </si>
  <si>
    <t>Choléyn Mssá I</t>
  </si>
  <si>
    <t>Choléyn Mssá II</t>
  </si>
  <si>
    <t>Dhárumesh Mssá I</t>
  </si>
  <si>
    <t>Dhárumesh Mssá II</t>
  </si>
  <si>
    <t>Dhárumesh Mssá III</t>
  </si>
  <si>
    <t>Dhárumesh Mssá IV, the Singer of Gentle Songs</t>
  </si>
  <si>
    <t>Dhárumesh Mssá V, Ruled in Darkness</t>
  </si>
  <si>
    <t>Feleshka'án, the Glutton</t>
  </si>
  <si>
    <t>First Priest of Nallál</t>
  </si>
  <si>
    <t>Girándu II</t>
  </si>
  <si>
    <t>Girándu III</t>
  </si>
  <si>
    <t>Girándu IV</t>
  </si>
  <si>
    <t>Girándu V</t>
  </si>
  <si>
    <t>Girándu VI</t>
  </si>
  <si>
    <t>Girándu VII</t>
  </si>
  <si>
    <t>Girándu VIII</t>
  </si>
  <si>
    <t>Girándu IX</t>
  </si>
  <si>
    <t>Girándu X</t>
  </si>
  <si>
    <t>Girándu XI</t>
  </si>
  <si>
    <t>Girándu XII</t>
  </si>
  <si>
    <t>Girándu XIII</t>
  </si>
  <si>
    <t>Girándu XIV</t>
  </si>
  <si>
    <t>Girándu XV</t>
  </si>
  <si>
    <t>Girándu XVI</t>
  </si>
  <si>
    <t>Girándu XVI, the One Who Is Tired</t>
  </si>
  <si>
    <t>Girándu XVII</t>
  </si>
  <si>
    <t>Girándu XVIII</t>
  </si>
  <si>
    <t>Girándu XIX</t>
  </si>
  <si>
    <t>Girándu XX</t>
  </si>
  <si>
    <t>Girándu XXI</t>
  </si>
  <si>
    <t>Girándu XXII</t>
  </si>
  <si>
    <t>Girándu XXIII</t>
  </si>
  <si>
    <t>Girándu XXIV</t>
  </si>
  <si>
    <t>Girándu XXV</t>
  </si>
  <si>
    <t>Girándu XXVI</t>
  </si>
  <si>
    <t>Girándu XXVII</t>
  </si>
  <si>
    <t>Girándu XXVIII</t>
  </si>
  <si>
    <t>Girándu XXIX</t>
  </si>
  <si>
    <t>Girándu XXX</t>
  </si>
  <si>
    <t>Hemánche Farkhénu</t>
  </si>
  <si>
    <t>Horusánde Ngá I</t>
  </si>
  <si>
    <t>Horusánde Ngá II</t>
  </si>
  <si>
    <t>Kakkónen Chré</t>
  </si>
  <si>
    <t>Kazhilo'ób I</t>
  </si>
  <si>
    <t>Kazhilo'ób II, Ruler of All</t>
  </si>
  <si>
    <t>Kazhilo'ób III</t>
  </si>
  <si>
    <t>Kazhilo'ób IV</t>
  </si>
  <si>
    <t>Lord High Priest of Kerék</t>
  </si>
  <si>
    <t>Meluénde Ssá</t>
  </si>
  <si>
    <t>Ménkoru I</t>
  </si>
  <si>
    <t>Ménkoru II</t>
  </si>
  <si>
    <t>Ménkoru III</t>
  </si>
  <si>
    <t>Ménkoru IV</t>
  </si>
  <si>
    <t>Meshkanúma Améssu III</t>
  </si>
  <si>
    <t>Mesunénde</t>
  </si>
  <si>
    <t>Mettukánatl VIII, Inept Emperor</t>
  </si>
  <si>
    <t>Mísa Tanío, Saá Allaqiyáni Queen</t>
  </si>
  <si>
    <t xml:space="preserve"> 1,10,13</t>
  </si>
  <si>
    <t>Nemándu I</t>
  </si>
  <si>
    <t>Nemándu II</t>
  </si>
  <si>
    <t>Nemándu III</t>
  </si>
  <si>
    <t>Nemándu IV</t>
  </si>
  <si>
    <t>Neshkólu I</t>
  </si>
  <si>
    <t>Niluén Dhiyá</t>
  </si>
  <si>
    <t>Shejjánekh I</t>
  </si>
  <si>
    <t>Ssesmúga I</t>
  </si>
  <si>
    <t>Ssesmúga II</t>
  </si>
  <si>
    <t>Ssesmúga III</t>
  </si>
  <si>
    <t>Ssesmúga IV</t>
  </si>
  <si>
    <t>Ssesmúga V</t>
  </si>
  <si>
    <t>Ssirandár I</t>
  </si>
  <si>
    <t>Ssirandár II, the Fool</t>
  </si>
  <si>
    <t>Ssirandár III</t>
  </si>
  <si>
    <t>Ssirandár IV, the Ninny</t>
  </si>
  <si>
    <t>Ssirandár V, the Victorious over the</t>
  </si>
  <si>
    <t>Foes of Humankind</t>
  </si>
  <si>
    <t>Ssirandár VI</t>
  </si>
  <si>
    <t>Ssirandár VII, He Who Lived Too Long</t>
  </si>
  <si>
    <t>Ssirandár VIII</t>
  </si>
  <si>
    <t>Ssirandár IX</t>
  </si>
  <si>
    <t>Tarishánde I</t>
  </si>
  <si>
    <t>Tarishánde II</t>
  </si>
  <si>
    <t>Tarishánde III</t>
  </si>
  <si>
    <t>Tarishánde IV</t>
  </si>
  <si>
    <t>Tarishánde V</t>
  </si>
  <si>
    <t>Tarishánde VI</t>
  </si>
  <si>
    <t>Tarishánde VII</t>
  </si>
  <si>
    <t>Tarishánde VIII</t>
  </si>
  <si>
    <t>Tarishánde IX</t>
  </si>
  <si>
    <t>Tarishánde X</t>
  </si>
  <si>
    <t>Tarishánde XI</t>
  </si>
  <si>
    <t>Tarishánde XII</t>
  </si>
  <si>
    <t>Tarishánde XIII</t>
  </si>
  <si>
    <t>Tettukánu Dléè I, Slaughterer of Children</t>
  </si>
  <si>
    <t>Tlimastlikén, Last Priestking of Gánga</t>
  </si>
  <si>
    <t>To..  Miúna</t>
  </si>
  <si>
    <t>Tratikánte I, the Greatest Empress</t>
  </si>
  <si>
    <t>Tratikánte II</t>
  </si>
  <si>
    <t>Tratikánte III</t>
  </si>
  <si>
    <t>Tratikánte IV</t>
  </si>
  <si>
    <t>Wiyúl Básü</t>
  </si>
  <si>
    <t>Dhárumesh Mssá IV, Singer of Gentle Songs</t>
  </si>
  <si>
    <t>Tratikánte I, Greatest Empress</t>
  </si>
  <si>
    <t>Epic</t>
  </si>
  <si>
    <t>Lament to the Reaper of Sighs</t>
  </si>
  <si>
    <t>Ignobility</t>
  </si>
  <si>
    <t xml:space="preserve">Ethic </t>
  </si>
  <si>
    <t>Golden Age</t>
  </si>
  <si>
    <t>Harbinger of Worse to Come</t>
  </si>
  <si>
    <t>Interregnum</t>
  </si>
  <si>
    <t xml:space="preserve"> 10,11,14,15</t>
  </si>
  <si>
    <t>Long Peace</t>
  </si>
  <si>
    <t>Second Epoch</t>
  </si>
  <si>
    <t xml:space="preserve"> 21-23 </t>
  </si>
  <si>
    <t>Smiting of Little Epéng-worms</t>
  </si>
  <si>
    <t xml:space="preserve"> 30,33,34</t>
  </si>
  <si>
    <t>Coming of Pavár</t>
  </si>
  <si>
    <t xml:space="preserve">Event </t>
  </si>
  <si>
    <t>First Epoch</t>
  </si>
  <si>
    <t>17,18,20,21</t>
  </si>
  <si>
    <t>Fourth Epoch</t>
  </si>
  <si>
    <t>Third Epoch</t>
  </si>
  <si>
    <t xml:space="preserve"> 7,11,14,15</t>
  </si>
  <si>
    <t xml:space="preserve">Events </t>
  </si>
  <si>
    <t>Beshmúlu hiVríddi Gate (Fasiltum)</t>
  </si>
  <si>
    <t>Drí-ant</t>
  </si>
  <si>
    <t>Epéng-worm</t>
  </si>
  <si>
    <t>Ghár-beast</t>
  </si>
  <si>
    <t>Hórok-frog</t>
  </si>
  <si>
    <t>Chashkéri</t>
  </si>
  <si>
    <t>Chlén</t>
  </si>
  <si>
    <t>Chnéhl</t>
  </si>
  <si>
    <t>Feshénga</t>
  </si>
  <si>
    <t>Gacháya</t>
  </si>
  <si>
    <t>Gíriku</t>
  </si>
  <si>
    <t>Nráishu</t>
  </si>
  <si>
    <t>Shánu'u</t>
  </si>
  <si>
    <t>Zrné</t>
  </si>
  <si>
    <t xml:space="preserve">Fauna </t>
  </si>
  <si>
    <t>Gapúl-tree</t>
  </si>
  <si>
    <t>Ja'athéb tree</t>
  </si>
  <si>
    <t xml:space="preserve">Flora </t>
  </si>
  <si>
    <t xml:space="preserve">Game </t>
  </si>
  <si>
    <t xml:space="preserve"> 11,25,31</t>
  </si>
  <si>
    <t>Inland Sea of the North</t>
  </si>
  <si>
    <t xml:space="preserve"> 11,13,31 </t>
  </si>
  <si>
    <t>Lake of Lord Aridzó</t>
  </si>
  <si>
    <t>Layódu Jungle</t>
  </si>
  <si>
    <t>Missúma River</t>
  </si>
  <si>
    <t>Sea of Milumanayá</t>
  </si>
  <si>
    <t>Shikél Swamps</t>
  </si>
  <si>
    <t xml:space="preserve"> 32,34,41</t>
  </si>
  <si>
    <t xml:space="preserve">  32,34,41</t>
  </si>
  <si>
    <t>Valley of the Seven Moons</t>
  </si>
  <si>
    <t>Whispering Desert</t>
  </si>
  <si>
    <t xml:space="preserve">Geographic Feature </t>
  </si>
  <si>
    <t>Desert of Eyági</t>
  </si>
  <si>
    <t>Isle of Eyes</t>
  </si>
  <si>
    <t>North Pole</t>
  </si>
  <si>
    <t>Outer Islands</t>
  </si>
  <si>
    <t>Southern Continent</t>
  </si>
  <si>
    <t xml:space="preserve"> 26,26,28 </t>
  </si>
  <si>
    <t>Vales of Ninár</t>
  </si>
  <si>
    <t>Caves of the Blue Fish</t>
  </si>
  <si>
    <t>Kúrt Hills</t>
  </si>
  <si>
    <t>Dwellers in the Dark, Seventh Octant</t>
  </si>
  <si>
    <t xml:space="preserve">Glyph of the Demons of the Dark, </t>
  </si>
  <si>
    <t xml:space="preserve">Glyph of Dispelling the Undead, </t>
  </si>
  <si>
    <t xml:space="preserve">Glyph of the Eight Keys, </t>
  </si>
  <si>
    <t xml:space="preserve">Glyph of Present Defense, </t>
  </si>
  <si>
    <t xml:space="preserve">Glyph of Raising the Dead, </t>
  </si>
  <si>
    <t xml:space="preserve">Glyph of Returning in Peace, </t>
  </si>
  <si>
    <t>Lord of Eyes, Eighth Octant</t>
  </si>
  <si>
    <t>Lord of Solitude, Eighth Octant</t>
  </si>
  <si>
    <t>Major Minions, Seventh Octant</t>
  </si>
  <si>
    <t>Minor Minions, Seventh Octant</t>
  </si>
  <si>
    <t>Mistress of the Null, Eighth Octant</t>
  </si>
  <si>
    <t>One of Opening the Greatest Gate, Eighth Octant</t>
  </si>
  <si>
    <t>One of Safe Journeying, Eighth Octant</t>
  </si>
  <si>
    <t>One of Seeking Succour, Eighth Octant</t>
  </si>
  <si>
    <t>One of Ultimate Acquiescence, Eighth Octant</t>
  </si>
  <si>
    <t>One of the Desolate Tombs, Seventh Octant</t>
  </si>
  <si>
    <t>Ones of Might, Seventh Octant</t>
  </si>
  <si>
    <t>Ones Who Slay, Seventh Octant</t>
  </si>
  <si>
    <t>Ones Who Smile, Seventh Octant</t>
  </si>
  <si>
    <t xml:space="preserve">Glyphs </t>
  </si>
  <si>
    <t>Dread Goddess</t>
  </si>
  <si>
    <t xml:space="preserve"> 25,31,32</t>
  </si>
  <si>
    <t>Archon</t>
  </si>
  <si>
    <t>Chalchái Dynasty</t>
  </si>
  <si>
    <t xml:space="preserve"> 1,8,26 </t>
  </si>
  <si>
    <t>Concordat</t>
  </si>
  <si>
    <t xml:space="preserve"> 9,10,17 </t>
  </si>
  <si>
    <t>Dynasty of Eternal Victory</t>
  </si>
  <si>
    <t>Palace of the Priestkings</t>
  </si>
  <si>
    <t xml:space="preserve"> 1,12,14-17,19-21,25,29,30,32</t>
  </si>
  <si>
    <t>Throne Title</t>
  </si>
  <si>
    <t>Tlakotáni Dynasty</t>
  </si>
  <si>
    <t>Viceroys of the provinces</t>
  </si>
  <si>
    <t xml:space="preserve"> 27,28,30</t>
  </si>
  <si>
    <t>Yán Koryáni Chancery</t>
  </si>
  <si>
    <t>Bednálljan Chancery</t>
  </si>
  <si>
    <t xml:space="preserve">Government </t>
  </si>
  <si>
    <t>Blue Faience Dynasty</t>
  </si>
  <si>
    <t>Cha'nálish Governors</t>
  </si>
  <si>
    <t>Ecclesiarchs of Gánga</t>
  </si>
  <si>
    <t>Mourners in Sable</t>
  </si>
  <si>
    <t>Throne Name</t>
  </si>
  <si>
    <t>Titles of Power</t>
  </si>
  <si>
    <t>Viceroys of the South</t>
  </si>
  <si>
    <t xml:space="preserve"> 16,17,27</t>
  </si>
  <si>
    <t>Time of Many Emperors (2015 A.S.)</t>
  </si>
  <si>
    <t>Historical Event</t>
  </si>
  <si>
    <t>Time of No Emperor (816-830 A.S.)</t>
  </si>
  <si>
    <t>Time of the Chancellor (444-446 A.S.)</t>
  </si>
  <si>
    <t>Time of the Usurpers (1699-1700  A.S.)</t>
  </si>
  <si>
    <t xml:space="preserve"> 8,11,15 </t>
  </si>
  <si>
    <t>Lord of Light</t>
  </si>
  <si>
    <t xml:space="preserve">Hriháyal </t>
  </si>
  <si>
    <t>Master of Change and Chaos</t>
  </si>
  <si>
    <t>Inscription of the Inner Wall in the Fifth Cavern</t>
  </si>
  <si>
    <t xml:space="preserve"> 11,15,26</t>
  </si>
  <si>
    <t>3,20,28</t>
  </si>
  <si>
    <t xml:space="preserve"> 24,28,31</t>
  </si>
  <si>
    <t>The Blue Lord</t>
  </si>
  <si>
    <t>Classical Livyáni</t>
  </si>
  <si>
    <t>Dlásh Dialect of Livyáni</t>
  </si>
  <si>
    <t>Nuférsh Dialect of Livyáni</t>
  </si>
  <si>
    <t>Sraón Dialect of Livyáni</t>
  </si>
  <si>
    <t>Tláshte Heights Dialect of Livyáni</t>
  </si>
  <si>
    <t>Tsámra Dialect of Livyáni</t>
  </si>
  <si>
    <t xml:space="preserve">Language </t>
  </si>
  <si>
    <t xml:space="preserve"> 2,15,16,19,20,21,33 </t>
  </si>
  <si>
    <t xml:space="preserve"> 6,9,15,23 </t>
  </si>
  <si>
    <t>Mu'ugalavyáni dialect of Engsvanyáli</t>
  </si>
  <si>
    <t>Old Salarvyáni</t>
  </si>
  <si>
    <t>Old Yán Koryáni</t>
  </si>
  <si>
    <t>Salarvyáni dialect of Engsvanyáli</t>
  </si>
  <si>
    <t>Yán Koryáni dialect of Engsvanyáli</t>
  </si>
  <si>
    <t>Language group</t>
  </si>
  <si>
    <t xml:space="preserve"> 2,6,8,12,21,28</t>
  </si>
  <si>
    <t>3,24,28</t>
  </si>
  <si>
    <t>4,5,10,22-25</t>
  </si>
  <si>
    <t>4,10,22</t>
  </si>
  <si>
    <t>Early Engsvanyáli</t>
  </si>
  <si>
    <t xml:space="preserve"> 25-28</t>
  </si>
  <si>
    <t>1-6,8,10,12,16,17,19,23,30</t>
  </si>
  <si>
    <t xml:space="preserve"> 3,4,10,12,19,22,23,29</t>
  </si>
  <si>
    <t>Livyáni Engsvanyáli</t>
  </si>
  <si>
    <t xml:space="preserve"> 3,10,22</t>
  </si>
  <si>
    <t>3,5,8,19,22,23,29,32</t>
  </si>
  <si>
    <t>4,5,7</t>
  </si>
  <si>
    <t>Old Duruób</t>
  </si>
  <si>
    <t xml:space="preserve"> 3,19,29</t>
  </si>
  <si>
    <t xml:space="preserve"> 3,5-8,11,12,16,19,22,27-29</t>
  </si>
  <si>
    <t>Tsolyáni dialect of Engsvanyáli</t>
  </si>
  <si>
    <t>Zna'yé</t>
  </si>
  <si>
    <t xml:space="preserve">Languages </t>
  </si>
  <si>
    <t>Chè Tgái</t>
  </si>
  <si>
    <t>2,10,11</t>
  </si>
  <si>
    <t>Tsáqw (Ancient Yán Koryáni )</t>
  </si>
  <si>
    <t xml:space="preserve">8,10,11 </t>
  </si>
  <si>
    <t xml:space="preserve">2,5,8,10 </t>
  </si>
  <si>
    <t>1-11,15</t>
  </si>
  <si>
    <t xml:space="preserve">8,9,11,12,18,20,21,33,36-39,43,44,46,48 </t>
  </si>
  <si>
    <t xml:space="preserve">8-11,17,18,20,21,27,36,38,39,43,48 </t>
  </si>
  <si>
    <t xml:space="preserve"> 8,10,12</t>
  </si>
  <si>
    <t>8,43,48,49</t>
  </si>
  <si>
    <t xml:space="preserve"> 1,3-5,7-13,15,16,18,20,21,23-25,32,33,35,37,43 </t>
  </si>
  <si>
    <t>Naqsái</t>
  </si>
  <si>
    <t>First Legion of Ever-Present Glory  (Tsolyánu)</t>
  </si>
  <si>
    <t>Legion of Sérqu, Sword of the Empire  (Tsolyánu )</t>
  </si>
  <si>
    <t>Legion of the Foremost  (Bednálljan)</t>
  </si>
  <si>
    <t>Legion of the Givers of Sorrow  (Tsolyánu )</t>
  </si>
  <si>
    <t>Legion of the Heroes of the Lord of Wisdom  (Engsvanyálu )</t>
  </si>
  <si>
    <t>Legion of the Joyful Clan of the Noble Vrayáni  (Tsolyánu )</t>
  </si>
  <si>
    <t>Legion of the Lord of Red Devastation  (Tsolyánu)</t>
  </si>
  <si>
    <t>Legion of the Searing Flame  (Tsolyánu )</t>
  </si>
  <si>
    <t>Legion of the Seekers of Indelible Victory  (Engsvanyálu )</t>
  </si>
  <si>
    <t>Omnipotent Azure Legion  (Tsolyánu)</t>
  </si>
  <si>
    <t xml:space="preserve">Measure of distance </t>
  </si>
  <si>
    <t>Fshétra</t>
  </si>
  <si>
    <t>Measure of weight</t>
  </si>
  <si>
    <t xml:space="preserve">Measure of weight </t>
  </si>
  <si>
    <t>Tariskánte Bright Bird</t>
  </si>
  <si>
    <t xml:space="preserve">Metre </t>
  </si>
  <si>
    <t xml:space="preserve"> 1,3,5-10,13-15,17,19,20</t>
  </si>
  <si>
    <t xml:space="preserve">1,9,10,14-16, 18-21,23,27-29 </t>
  </si>
  <si>
    <t xml:space="preserve"> 1,9,19 </t>
  </si>
  <si>
    <t xml:space="preserve"> 39,54,98-100</t>
  </si>
  <si>
    <t>9,19,23</t>
  </si>
  <si>
    <t>2,8,10,14,19,21,23,25,28,30,33</t>
  </si>
  <si>
    <t xml:space="preserve"> 1,21,28</t>
  </si>
  <si>
    <t xml:space="preserve"> 10-12,14,17,28,30,31,33,34 </t>
  </si>
  <si>
    <t xml:space="preserve">3, 4 </t>
  </si>
  <si>
    <t>2,4,22,23,25</t>
  </si>
  <si>
    <t>Llyán</t>
  </si>
  <si>
    <t>3,8,13</t>
  </si>
  <si>
    <t xml:space="preserve">1,2,17 </t>
  </si>
  <si>
    <t xml:space="preserve"> 8, 10 </t>
  </si>
  <si>
    <t xml:space="preserve"> 5,8,27,28,30,32,33,38 </t>
  </si>
  <si>
    <t xml:space="preserve">4,5,7,8,9,32,49 </t>
  </si>
  <si>
    <t xml:space="preserve"> 8,28,38</t>
  </si>
  <si>
    <t>Naqsái Coast</t>
  </si>
  <si>
    <t xml:space="preserve"> 4,5,10</t>
  </si>
  <si>
    <t xml:space="preserve">Nation </t>
  </si>
  <si>
    <t xml:space="preserve"> 1,9,11,14</t>
  </si>
  <si>
    <t xml:space="preserve"> 8,10,14,15,19,25,26,28,30,31 </t>
  </si>
  <si>
    <t>M'mórcha</t>
  </si>
  <si>
    <t>18,21,25,28,30</t>
  </si>
  <si>
    <t xml:space="preserve"> 11,21,29,30</t>
  </si>
  <si>
    <t xml:space="preserve"> 14,25,33 </t>
  </si>
  <si>
    <t xml:space="preserve"> 16,17,22</t>
  </si>
  <si>
    <t xml:space="preserve"> 11,15,18,21,23,25,28,29 </t>
  </si>
  <si>
    <t xml:space="preserve"> 2,3,8,15,21,25,27-31,33 </t>
  </si>
  <si>
    <t xml:space="preserve"> 13,15,21,25,27,28,30,33 </t>
  </si>
  <si>
    <t xml:space="preserve"> 2, 9, 12, 22, 24, 25, 29, 35, 41 </t>
  </si>
  <si>
    <t xml:space="preserve">2,3,4,8,25 </t>
  </si>
  <si>
    <t>Tgái</t>
  </si>
  <si>
    <t xml:space="preserve">5, 7, 13 </t>
  </si>
  <si>
    <t>2,29,32</t>
  </si>
  <si>
    <t>Chíma</t>
  </si>
  <si>
    <t xml:space="preserve"> 2,29,30,32</t>
  </si>
  <si>
    <t xml:space="preserve"> 2,3,8,24-26,29,31,32 </t>
  </si>
  <si>
    <t xml:space="preserve"> 2,8,25</t>
  </si>
  <si>
    <t>Nóm</t>
  </si>
  <si>
    <t xml:space="preserve">  29,32,37,45</t>
  </si>
  <si>
    <t xml:space="preserve"> 32,37,45</t>
  </si>
  <si>
    <t xml:space="preserve"> 29,32,37,45</t>
  </si>
  <si>
    <t>Enemies of Man</t>
  </si>
  <si>
    <t xml:space="preserve">Non-human </t>
  </si>
  <si>
    <t>One of Keys, Sixth Octant</t>
  </si>
  <si>
    <t>Numbers</t>
  </si>
  <si>
    <t>One of Mastery, Sixth Octant</t>
  </si>
  <si>
    <t>One of the Mighty Shield, Sixth Octant</t>
  </si>
  <si>
    <t xml:space="preserve"> 37,42,44 </t>
  </si>
  <si>
    <t>One of the Pallid Face, Sixth Octant</t>
  </si>
  <si>
    <t>One of Reaching Out, Sixth Octant</t>
  </si>
  <si>
    <t xml:space="preserve">  37,41,42 </t>
  </si>
  <si>
    <t>One of Renewed Life, Sixth Octant</t>
  </si>
  <si>
    <t>Tongue of Ultimate Might, Eighth Octant</t>
  </si>
  <si>
    <t>Octant</t>
  </si>
  <si>
    <t>Tongue of the Adepts, Fifth Octant</t>
  </si>
  <si>
    <t xml:space="preserve"> 11,33,36,41 </t>
  </si>
  <si>
    <t>Tongue of the Unmoving One, First Octant</t>
  </si>
  <si>
    <t xml:space="preserve"> 33,34,40</t>
  </si>
  <si>
    <t>Tongue of the Savants, Fourth Octant</t>
  </si>
  <si>
    <t xml:space="preserve"> 11,33,35 </t>
  </si>
  <si>
    <t>Greatest Sovereigns, Seventh Octant</t>
  </si>
  <si>
    <t>Tongue of the Lesser Ones, Second Octant</t>
  </si>
  <si>
    <t xml:space="preserve">  11,33,34,40</t>
  </si>
  <si>
    <t>Tongue of the Higher Powers, Seventh Octant</t>
  </si>
  <si>
    <t>Tongue of the Effectuators, Sixth Octant</t>
  </si>
  <si>
    <t xml:space="preserve">  33,37,41</t>
  </si>
  <si>
    <t>Tongue of the Seekers, Third Octant</t>
  </si>
  <si>
    <t xml:space="preserve">  7,33,35,41 </t>
  </si>
  <si>
    <t>Tsémelkoi</t>
  </si>
  <si>
    <t xml:space="preserve">Office </t>
  </si>
  <si>
    <t>Scholarly Council</t>
  </si>
  <si>
    <t>Other</t>
  </si>
  <si>
    <t>Barriers of the Many Planes</t>
  </si>
  <si>
    <t xml:space="preserve"> 9,19,20 </t>
  </si>
  <si>
    <t>Farthest Limits of Time</t>
  </si>
  <si>
    <t>Guardians of the Keys</t>
  </si>
  <si>
    <t>Incursion of the Null</t>
  </si>
  <si>
    <t xml:space="preserve"> 14,20,27</t>
  </si>
  <si>
    <t>Wanderers Between the Worlds</t>
  </si>
  <si>
    <t>Guards</t>
  </si>
  <si>
    <t xml:space="preserve"> 29,31,39,43</t>
  </si>
  <si>
    <t>Other Planar travel</t>
  </si>
  <si>
    <t>Other-Space</t>
  </si>
  <si>
    <t xml:space="preserve"> 2-4,6,7,28-32,37,38,40,43,47</t>
  </si>
  <si>
    <t>Psychic Ability</t>
  </si>
  <si>
    <t>Pylons</t>
  </si>
  <si>
    <t>Shadow Worlds</t>
  </si>
  <si>
    <t xml:space="preserve"> 2,3,7,29,40 </t>
  </si>
  <si>
    <t>Space Between</t>
  </si>
  <si>
    <t xml:space="preserve"> 28,29,31</t>
  </si>
  <si>
    <t>Terminus</t>
  </si>
  <si>
    <t>Tree of Time</t>
  </si>
  <si>
    <t>Tu'unkélmu</t>
  </si>
  <si>
    <t>Undying Wizards</t>
  </si>
  <si>
    <t>Wards</t>
  </si>
  <si>
    <t>Aerial Realm of Tu'unkélmu</t>
  </si>
  <si>
    <t xml:space="preserve">Other Planar </t>
  </si>
  <si>
    <t>Mighty Planes of the Multiverse</t>
  </si>
  <si>
    <t>Outer Darkness</t>
  </si>
  <si>
    <t>Plane of Being</t>
  </si>
  <si>
    <t xml:space="preserve"> 6,11,21,26</t>
  </si>
  <si>
    <t xml:space="preserve"> 9,21,26,30,33 </t>
  </si>
  <si>
    <t>Amukánatl Vríddi</t>
  </si>
  <si>
    <t>Archon of the Blue</t>
  </si>
  <si>
    <t>Archon of the Red</t>
  </si>
  <si>
    <t>Archon of the White</t>
  </si>
  <si>
    <t>Arkhúan Milénde</t>
  </si>
  <si>
    <t>Baréka hiShanyál</t>
  </si>
  <si>
    <t>Chalánesh Váikash</t>
  </si>
  <si>
    <t>Chiyuváz</t>
  </si>
  <si>
    <t>Chóggu</t>
  </si>
  <si>
    <t>Chúvan Khalúmis Vríddi</t>
  </si>
  <si>
    <t>Dísib Murúshu</t>
  </si>
  <si>
    <t>Géleth Mriyudlákte</t>
  </si>
  <si>
    <t>Ghiyál Tranúo</t>
  </si>
  <si>
    <t>Ha'úlo Kirisáyu</t>
  </si>
  <si>
    <t>Hagháktish Lélo</t>
  </si>
  <si>
    <t>Homunéndu</t>
  </si>
  <si>
    <t>Keshkúru Gama'án</t>
  </si>
  <si>
    <t>Khorkhónu</t>
  </si>
  <si>
    <t>Malué</t>
  </si>
  <si>
    <t>Mettukén Fershéna</t>
  </si>
  <si>
    <t>Mézhmü Odhón Bezhmöllü</t>
  </si>
  <si>
    <t>Mi'iltesh Khéssa</t>
  </si>
  <si>
    <t>Mikúnu Feyár</t>
  </si>
  <si>
    <t>Monster of Burrú Isle</t>
  </si>
  <si>
    <t>Murettén Nüminú</t>
  </si>
  <si>
    <t>Nashkólen Mssá</t>
  </si>
  <si>
    <t>Nekkhúma Dhalásh</t>
  </si>
  <si>
    <t>Nénu Bashántla</t>
  </si>
  <si>
    <t>Nethándu Ssanyússa</t>
  </si>
  <si>
    <t>Nettukiré Ssönmarán</t>
  </si>
  <si>
    <t>Norómbe Sékha</t>
  </si>
  <si>
    <t>Pantínu</t>
  </si>
  <si>
    <t xml:space="preserve"> 2-12,14,19,20,23,28-30,32 </t>
  </si>
  <si>
    <t>Pirundáyu</t>
  </si>
  <si>
    <t>Pték Ktík</t>
  </si>
  <si>
    <t>Rekmílish II</t>
  </si>
  <si>
    <t>Sáima Dlakotánte</t>
  </si>
  <si>
    <t>Salèya Dlékku</t>
  </si>
  <si>
    <t>Shekkéndu Ssá</t>
  </si>
  <si>
    <t>Vu'é</t>
  </si>
  <si>
    <t>Wába</t>
  </si>
  <si>
    <t>Yahéshu Sarél</t>
  </si>
  <si>
    <t>Kharaktáya</t>
  </si>
  <si>
    <t>Mu'ugáyish of Tlár</t>
  </si>
  <si>
    <t>5,23,25,28,41</t>
  </si>
  <si>
    <t>Túrisu Ssá hiVáika</t>
  </si>
  <si>
    <t>Kálusü hiViridáme</t>
  </si>
  <si>
    <t>Sénjukaz Chigái</t>
  </si>
  <si>
    <t xml:space="preserve">3,4,7,9-12,19,20,22,23,31 </t>
  </si>
  <si>
    <t>7,10,13,15</t>
  </si>
  <si>
    <t>Penjánul Fásh N'Yahár</t>
  </si>
  <si>
    <t>Princess of the North, Sí Zíris Qáya</t>
  </si>
  <si>
    <t>Ardzá, The Slayer of All</t>
  </si>
  <si>
    <t>Arumél</t>
  </si>
  <si>
    <t>Khmúlsh of Ssa'átis</t>
  </si>
  <si>
    <t>Melékkish  Vlú</t>
  </si>
  <si>
    <t>Mélunez Chi'úna</t>
  </si>
  <si>
    <t>Méngan hiTirrúne</t>
  </si>
  <si>
    <t>Mréz Kadái</t>
  </si>
  <si>
    <t xml:space="preserve"> 28-30</t>
  </si>
  <si>
    <t>Sarakhané</t>
  </si>
  <si>
    <t>Sarvodáya Di'éla</t>
  </si>
  <si>
    <t>Suribáya, The Beauteous</t>
  </si>
  <si>
    <t>Thomar</t>
  </si>
  <si>
    <t>Thukén, The Wisest One</t>
  </si>
  <si>
    <t>White-Haired Woman</t>
  </si>
  <si>
    <t>Archon of the Green</t>
  </si>
  <si>
    <t xml:space="preserve">Person </t>
  </si>
  <si>
    <t xml:space="preserve"> 27-29</t>
  </si>
  <si>
    <t>Archon of the Lavender</t>
  </si>
  <si>
    <t>Archon of the Orange</t>
  </si>
  <si>
    <t>Archon of the Yellow</t>
  </si>
  <si>
    <t>Arudlákha Mnál</t>
  </si>
  <si>
    <t>Ashmúnu Dné</t>
  </si>
  <si>
    <t>Cholu'é Vindétha</t>
  </si>
  <si>
    <t>Chorújja Ssánmirin</t>
  </si>
  <si>
    <t>Erjúon</t>
  </si>
  <si>
    <t>Furtlánte Qolámu</t>
  </si>
  <si>
    <t>Harmúnish Dlekkúra</t>
  </si>
  <si>
    <t>Jaruén</t>
  </si>
  <si>
    <t>Jnathár Véra</t>
  </si>
  <si>
    <t>Kokún Vriyón</t>
  </si>
  <si>
    <t>Milézha Tlalésu</t>
  </si>
  <si>
    <t>Misuénde Fe'é</t>
  </si>
  <si>
    <t>Misumiyén</t>
  </si>
  <si>
    <t>Mriyántla Chomúa</t>
  </si>
  <si>
    <t>Murudlánte Vürözhéka</t>
  </si>
  <si>
    <t>Nekkuthane</t>
  </si>
  <si>
    <t>Nía Alél</t>
  </si>
  <si>
    <t>Niyunéth Tlatoyél</t>
  </si>
  <si>
    <t>Ntés Ktík</t>
  </si>
  <si>
    <t>Numinátlu Veshkúma</t>
  </si>
  <si>
    <t>Pa'akhán</t>
  </si>
  <si>
    <t>Psankothóth</t>
  </si>
  <si>
    <t>Rekmílish I</t>
  </si>
  <si>
    <t>Ressúma Tlángtu</t>
  </si>
  <si>
    <t>Sanílish Chitéyu</t>
  </si>
  <si>
    <t>Teshéngtu Tlekólmü</t>
  </si>
  <si>
    <t>Teshkorúsa Boródlya</t>
  </si>
  <si>
    <t>Tirisán Jakóna</t>
  </si>
  <si>
    <t>Tirisánte Melél</t>
  </si>
  <si>
    <t>Tlèkumasén</t>
  </si>
  <si>
    <t>Vikkumékyar</t>
  </si>
  <si>
    <t>Virudái Vrázhimü</t>
  </si>
  <si>
    <t>A'ís Chrái</t>
  </si>
  <si>
    <t>Hurún hiKétkolel</t>
  </si>
  <si>
    <t>Páttuna hiQolyélmu</t>
  </si>
  <si>
    <t>Dome of Eminent Delight</t>
  </si>
  <si>
    <t>Great Hall of the Priestkings</t>
  </si>
  <si>
    <t>Library of Prince Rereshqála</t>
  </si>
  <si>
    <t>Museum of Curios</t>
  </si>
  <si>
    <t>Ngála Fortress</t>
  </si>
  <si>
    <t>Outer Precincts of the Shrine of Pavár</t>
  </si>
  <si>
    <t>Oval Palace</t>
  </si>
  <si>
    <t>Shrine of Lord Enomé</t>
  </si>
  <si>
    <t>Shrines of the Gods</t>
  </si>
  <si>
    <t>Obsidian Palace</t>
  </si>
  <si>
    <t xml:space="preserve">Place </t>
  </si>
  <si>
    <t>Citadel of Harkóntio Thá'mis</t>
  </si>
  <si>
    <t>Fortress of 10,000 Gleaming Spears</t>
  </si>
  <si>
    <t>Hall of Wisdom</t>
  </si>
  <si>
    <t>Museum of Prince Rereshqála</t>
  </si>
  <si>
    <t xml:space="preserve">2,7,13,15-18,20-22,25-34 </t>
  </si>
  <si>
    <t xml:space="preserve"> 2,27,33</t>
  </si>
  <si>
    <t xml:space="preserve">Province </t>
  </si>
  <si>
    <t>Guardian of the Souls of the Hereafter</t>
  </si>
  <si>
    <t>Circles of the Priesthoods</t>
  </si>
  <si>
    <t xml:space="preserve">Rank </t>
  </si>
  <si>
    <t>Lord of Worms and Tombs</t>
  </si>
  <si>
    <t>Brethern of the Scarlet Nail</t>
  </si>
  <si>
    <t>11,12,16,18,28</t>
  </si>
  <si>
    <t>As hateful as the smoke of an Ahoggyá cooking-fire  (Shén)</t>
  </si>
  <si>
    <t>Saying</t>
  </si>
  <si>
    <t>The head of an enemy is a joy for one's descendant  (Ahoggyá)</t>
  </si>
  <si>
    <t>Become a priest and  know neither hunger nor calluses</t>
  </si>
  <si>
    <t>Blood and blade give death and pain;  brown and gold give twice again (Engsvanyáli)</t>
  </si>
  <si>
    <t>Once the bird of change has tried its wings,  it cannot remain in the nest (Tsolyáni)</t>
  </si>
  <si>
    <t>Pens are easier to wield than  either sword or mattocks</t>
  </si>
  <si>
    <t>The world is different with every sunrise (Tsolyáni)</t>
  </si>
  <si>
    <t>Like a blindfolded man who casts  a stone at a flying bird  (Tsolyáni)</t>
  </si>
  <si>
    <t>What existed before must exist forever after (Engsvanyali)</t>
  </si>
  <si>
    <t>Hrunusántle</t>
  </si>
  <si>
    <t>School of painting</t>
  </si>
  <si>
    <t>One of Air, First Octant</t>
  </si>
  <si>
    <t>Sounds</t>
  </si>
  <si>
    <t>One of Being, First Octant</t>
  </si>
  <si>
    <t>34,41,43,44</t>
  </si>
  <si>
    <t>One of Command, First Octant</t>
  </si>
  <si>
    <t xml:space="preserve"> 34,40,41,48 </t>
  </si>
  <si>
    <t>One of Creation, Sixth Octant</t>
  </si>
  <si>
    <t>One of the Deep, Second Octant</t>
  </si>
  <si>
    <t>One of Desire, Third Octant</t>
  </si>
  <si>
    <t xml:space="preserve"> 35,41,42,43</t>
  </si>
  <si>
    <t>One of Dispersing the Foe, Eighth Octant</t>
  </si>
  <si>
    <t>One of Externality, Third Octant</t>
  </si>
  <si>
    <t>One of Fangs, Second Octant</t>
  </si>
  <si>
    <t>One of Fears, Fourth Octant</t>
  </si>
  <si>
    <t>One of Flame, Sixth Octant</t>
  </si>
  <si>
    <t>One of Frolic, Fourth Octant</t>
  </si>
  <si>
    <t>One of Greater Life, Second Octant</t>
  </si>
  <si>
    <t>One of the Heights, Second Octant</t>
  </si>
  <si>
    <t>One of Hope, Fourth Octant</t>
  </si>
  <si>
    <t>One of Internality, Third Octant</t>
  </si>
  <si>
    <t xml:space="preserve"> 35,41,49</t>
  </si>
  <si>
    <t>One of Lands, Fifth Octant</t>
  </si>
  <si>
    <t>One of Lesser Life, Second Octant</t>
  </si>
  <si>
    <t>One of Life, First Octant</t>
  </si>
  <si>
    <t>One of Lusts, Fourth Octant</t>
  </si>
  <si>
    <t>One of Memory, Third Octant</t>
  </si>
  <si>
    <t>One of Might, Fifth Octant</t>
  </si>
  <si>
    <t>36,41-43</t>
  </si>
  <si>
    <t>One of the Other, Third Octant</t>
  </si>
  <si>
    <t>One of Plumes, Third Octant</t>
  </si>
  <si>
    <t>35,41,42,44</t>
  </si>
  <si>
    <t>One of Rage, Fourth Octant</t>
  </si>
  <si>
    <t>One of Revelry, Fourth Octant</t>
  </si>
  <si>
    <t xml:space="preserve">  35,41,42</t>
  </si>
  <si>
    <t>One of Sails, Fifth Octant</t>
  </si>
  <si>
    <t>One of Sanctity, Fifth Octant</t>
  </si>
  <si>
    <t>One of Scrolls, Fifth Octant</t>
  </si>
  <si>
    <t xml:space="preserve"> 36,41,42</t>
  </si>
  <si>
    <t>One of Sibilance, First Octant</t>
  </si>
  <si>
    <t>One of Skills, Fifth Octant</t>
  </si>
  <si>
    <t>One of Stone, First Octant</t>
  </si>
  <si>
    <t>One of Swords, Fifth Octant</t>
  </si>
  <si>
    <t>One of Tombs, Fifth Octant</t>
  </si>
  <si>
    <t xml:space="preserve"> 36,41,44</t>
  </si>
  <si>
    <t>One of Utterance, Fourth Octant</t>
  </si>
  <si>
    <t>One of Well-being, Fourth Octant</t>
  </si>
  <si>
    <t>One Who Crawls, Second Octant</t>
  </si>
  <si>
    <t>One Who Flows, First Octant</t>
  </si>
  <si>
    <t>One Who Sits, Third Octant</t>
  </si>
  <si>
    <t xml:space="preserve"> 35,41,44</t>
  </si>
  <si>
    <t>One Who Was, First Octant</t>
  </si>
  <si>
    <t>One Who Writhes, Second Octant</t>
  </si>
  <si>
    <t xml:space="preserve"> 31,42,43</t>
  </si>
  <si>
    <t>4,29,31</t>
  </si>
  <si>
    <t>Words of the Octet of Power</t>
  </si>
  <si>
    <t xml:space="preserve"> 7,11,19,32</t>
  </si>
  <si>
    <t xml:space="preserve"> 6-8 </t>
  </si>
  <si>
    <t xml:space="preserve"> 9-11,33 </t>
  </si>
  <si>
    <t>Inner Temple of Lord Ksárul</t>
  </si>
  <si>
    <t xml:space="preserve"> 9,14,30 </t>
  </si>
  <si>
    <t xml:space="preserve"> 14,18,29</t>
  </si>
  <si>
    <t xml:space="preserve"> 11,14,29</t>
  </si>
  <si>
    <t>Temple Proctor</t>
  </si>
  <si>
    <t>Accession of Milumanayá  (730 A.S.)</t>
  </si>
  <si>
    <t>Annexation of the Chákas  (780-781 A.S.)</t>
  </si>
  <si>
    <t>Capture of the Rebel  (905-916 A.S.)</t>
  </si>
  <si>
    <t>Chákan Uprising  (2045 A.S.)</t>
  </si>
  <si>
    <t>Civil War (1010-1026 A.S.)</t>
  </si>
  <si>
    <t>Great War of 2020 A.S. (2020 A.S. )</t>
  </si>
  <si>
    <t>Incursions into Yán Kór  (2340s A.S.)</t>
  </si>
  <si>
    <t>Interdict of Fasíltum  (709-801 A.S.)</t>
  </si>
  <si>
    <t>Invasion of Saá Allaqí  (1026-1031 A.S.)</t>
  </si>
  <si>
    <t>Invasion of the Southern Islands  (1062-1074 A.S.)</t>
  </si>
  <si>
    <t>Invasion of Vrá  (1115 A.S.)</t>
  </si>
  <si>
    <t>Invasion of Yán Kór  (327 A.S.)</t>
  </si>
  <si>
    <t>Kúrt Hills Revolt  (808 A.S.)</t>
  </si>
  <si>
    <t>Loss of the Chákas  (1565 A.S.)</t>
  </si>
  <si>
    <t>Pacification of the Kúrt Hills  (1026 A.S.)</t>
  </si>
  <si>
    <t>Retaking of Dó Cháka  (1711 A.S.)</t>
  </si>
  <si>
    <t>Retaking of Pán Cháka  (1842 A.S.)</t>
  </si>
  <si>
    <t>Salarvyáni Incursions  (1218-1219 A.S)</t>
  </si>
  <si>
    <t>Salarvyáni War  (1325-1340 A.S.)</t>
  </si>
  <si>
    <t>Slaughter of the Pé Chói  (1747-1809 A.S.)</t>
  </si>
  <si>
    <t>Subjugation of the Kúrt Hills  (590 A.S.)</t>
  </si>
  <si>
    <t>Succession of Milumanayá  (1976 A.S.)</t>
  </si>
  <si>
    <t>Taking of Chaigári Protectorate  (2041 A.S.)</t>
  </si>
  <si>
    <t>Taking of Káija Protectorate  (2029 A.S.)</t>
  </si>
  <si>
    <t>Taking of Kerunán Protectorate  (2031 A.S.)</t>
  </si>
  <si>
    <t>Uprising in Mekú  (2015 A.S.)</t>
  </si>
  <si>
    <t>Uprising in Púrdimal  (2015 A.S.)</t>
  </si>
  <si>
    <t>Victory Over the Ssú  (269-327 A.S.)</t>
  </si>
  <si>
    <t>Vríddi Rebellion (Between 1155-1202 A.S.)</t>
  </si>
  <si>
    <t>War of the Grey and the Blue  (2345 A.S.)</t>
  </si>
  <si>
    <t>Yán Koryáni War  (2350s A.S.)</t>
  </si>
  <si>
    <t>Conquest of Pecháno  (1609-1666 JV)</t>
  </si>
  <si>
    <t>Flower Wars  (3464-3490 JV )</t>
  </si>
  <si>
    <t xml:space="preserve"> 26-28</t>
  </si>
  <si>
    <t>Invasion of Livyánu  (3402-3460 JV)</t>
  </si>
  <si>
    <t>Rebellion of the Right Hand  (3rd Epoch )</t>
  </si>
  <si>
    <t>Invasion of Vrá (1115 A.S.)</t>
  </si>
  <si>
    <t>Salarvyáni War (1325-1340 A.S.)</t>
  </si>
  <si>
    <t>Loss of the Chákas (1565 A.S.)</t>
  </si>
  <si>
    <t>Retaking of Dó Cháka (1711 A.S.)</t>
  </si>
  <si>
    <t>Retaking of Pán Cháka (1842 A.S.)</t>
  </si>
  <si>
    <t>Succession of Milumanayá (1976 A.S.)</t>
  </si>
  <si>
    <t>Great War of 2020 A.S. (2019-2020 A.S.)</t>
  </si>
  <si>
    <t>Taking of Káija Protectorate (2029 A.S.)</t>
  </si>
  <si>
    <t>Taking of Kerunán Protectorate (2031 A.S.)</t>
  </si>
  <si>
    <t>Taking of Chaigári Protectorate (2041 A.S.)</t>
  </si>
  <si>
    <t>Chákan Uprising (2045 A.S.)</t>
  </si>
  <si>
    <t>Incursions into Yán Kór (2340s A.S.)</t>
  </si>
  <si>
    <t>Yán Kóryani War (2350s A.S.)</t>
  </si>
  <si>
    <t>Occupation of Pijéna (2353 A.S.)</t>
  </si>
  <si>
    <t>Invasion of Yán Kór (327 A.S.)</t>
  </si>
  <si>
    <t>Subjugation of the Kúrt Hills (590 A.S.)</t>
  </si>
  <si>
    <t>Accession of Milumanayá (730 A.S.)</t>
  </si>
  <si>
    <t>Annexation of the Chákas (780-781 A.S.)</t>
  </si>
  <si>
    <t>Ssú Wars (Bednálljan)</t>
  </si>
  <si>
    <t>Flower Wars (3464-3490 J.V.)</t>
  </si>
  <si>
    <t>Principle of Fiery Destruction</t>
  </si>
  <si>
    <t>Scarlet Brotherhood</t>
  </si>
  <si>
    <t xml:space="preserve">7,8,12,17,24,27,28 </t>
  </si>
  <si>
    <t xml:space="preserve"> 14,16,22,26 </t>
  </si>
  <si>
    <t>Foe of Stability</t>
  </si>
  <si>
    <t>Battles</t>
  </si>
  <si>
    <t xml:space="preserve"> 5,18,22,27,31</t>
  </si>
  <si>
    <t xml:space="preserve"> 15,21,32,34</t>
  </si>
  <si>
    <t>Haghákhte style</t>
  </si>
  <si>
    <t>Hero of the Age</t>
  </si>
  <si>
    <t xml:space="preserve"> 23,31,32</t>
  </si>
  <si>
    <t>Hymn to the Scarlet Moon</t>
  </si>
  <si>
    <t>Kírrineb</t>
  </si>
  <si>
    <t>Lyric of the Singing Bird</t>
  </si>
  <si>
    <t>Musical Modes</t>
  </si>
  <si>
    <t>Odes</t>
  </si>
  <si>
    <t>Paean of Psandothóth of Nirukkái</t>
  </si>
  <si>
    <t xml:space="preserve"> 15,25,32</t>
  </si>
  <si>
    <t>Second Banquet</t>
  </si>
  <si>
    <t>Standard of Mi'iltesh Khéssa of Khéiris</t>
  </si>
  <si>
    <t>Style of Hakosénde</t>
  </si>
  <si>
    <t xml:space="preserve"> 4,23,31,33 </t>
  </si>
  <si>
    <t>The Goddess</t>
  </si>
  <si>
    <t>The Inevitable of the Ineffable</t>
  </si>
  <si>
    <t>Twenty-Four Forms of Dress</t>
  </si>
  <si>
    <t>37,38,43</t>
  </si>
  <si>
    <t>Octants</t>
  </si>
  <si>
    <t xml:space="preserve">4,5,7,28-34,37-39,41,47 </t>
  </si>
  <si>
    <t>Third Octant:</t>
  </si>
  <si>
    <t>Indexes</t>
  </si>
  <si>
    <t>Index to end all Indexes</t>
  </si>
  <si>
    <t>This is a village right in the middle of the province, but it is really administered from the capital of Urudai Province, Úrmish.</t>
  </si>
  <si>
    <t>Timeline of Tekumel</t>
  </si>
  <si>
    <t>Primary source: A Chronological Presentation of Tekumel, The Sidereal Universe, and The Majesty of The Empire of The Petal Throne by Shawn Bond</t>
  </si>
  <si>
    <t>2,358 A.S . corresponds to 21,776 O.E (old Engsvanyaliani recension) or 10,039 A.K. (After Priestking Kazhilo'ób) or 13,289 E.T (Era of Tsatsayágga), S&amp;GV1 p 124</t>
  </si>
  <si>
    <t>Year Start</t>
  </si>
  <si>
    <t>Year End</t>
  </si>
  <si>
    <t>Contact with Vimuhla by Llyan scholars followed by rapid spread of worship of the Lord of Fire throughout the Llyan Empire. Lesser influence of Vimuhla in the Three States of the Triangle. The Llyan Empire begins to deteriorate from political stagnation and religious zeal for the Flame Lord. Nluss warbands (soon to be known as the Dragon Warriors) begin to migrate from their mountainous homelands, driven to plunder and conquest by the red-robed priests of Vimuhla.</t>
  </si>
  <si>
    <t>The Dragon Warriors destroy the remnants of Llyan's Empire. They proto-Nluss futilely war upon the Shen states to the South, with little success other than spilling much blood of both human and alien. Dragon Warrior hordes migrate East and Northeast.</t>
  </si>
  <si>
    <t>The Dragon Warriors conquer the coasts of what is now Yan Kor and wage wars with the Three States of the Triangle.</t>
  </si>
  <si>
    <t>The Three States of the Triangle fall and are pillaged by the Dragon Warriors.</t>
  </si>
  <si>
    <t>The Dragon Warriors march all the way through what is now Salarvya. They occassionally battle the Ahoggya (though the Dragon Warrior are loathe to enter the fetid swamplands of the aliens) and sea-faring Nom raiders.</t>
  </si>
  <si>
    <t>Gamulu of Fenul leads rebellion against the weak Nluss overlords in ancient Salarvya.</t>
  </si>
  <si>
    <t>Gamulu drives the Dragon Warriors out of western Salarvya. The empire of the Dragon Warriors fragments into thousands of clans, small states, and cities. Hordes of Ssu pour out from their refuges to make war upon humanity; their armies ravage Pechano - first capturing their long lost capital of Ssuganar and then pulling down Benesh (which never rises again) near the present city of Mechaneno. The Ssu Wars begin.</t>
  </si>
  <si>
    <t>Ssu expeditions strike northward into Chaigari and Kilalammu, threatening even the high aeries of the Hlaka. These beings make alliance with Gamulu and his people. Both sides rage back and forth for many years. This war is characterized by many campaigns with sporadic interludes. Eight of Gamulu's 14 sons fall in battle with the Foe of Man.</t>
  </si>
  <si>
    <t>Gamulu drives the Foe of Man back below Ssuyal, leaving fields choked with tattered gray bodies and slain human warriors. Gamulu holds a great victory celebration in the whispering ruins of old Ssuganar.</t>
  </si>
  <si>
    <t>Contact with the interdimensional being now called Ksarul during the 22nd king of Gamulu's dynasty. Religious persecution and strife against the emerging priesthood of Ksarul by Vimuhla priests. The religious strife provides impetous to bring about the beginnings of the Bednalljan Dynasty.</t>
  </si>
  <si>
    <t>Gamulu dies from a mysterious wasting disease contracted in Ssuganar (some say it is a curse laid upon him by the vengeful Ssu during his time in Ssuganar). The 12th son of Gamulu, Ho Etehltu, kills his remaining sibling rivals and is crowned as emperor, founding an dynasty later to be known as the Fisherman Kings, who commanded fleets of black ships that ranged up and down the coasts of Salarvya and proto-Tsolyanu. Ho Etehltu raids and conquers the region as far east as Peleis. He seizes the Dragon Warriors' strongholds on the islands of Ganga, Thayuri, and Vra, and his black ships besiege the city of Jakalla (though unable to take it). The Fisherman fleet crosses the straits to capture Haida Pakala from an unknown nonhuman race that then held it (Hokun?)</t>
  </si>
  <si>
    <t>Palikollán as centre of the Fisherman Kings' domain and the coast of western Salarvya.</t>
  </si>
  <si>
    <t xml:space="preserve">BRA </t>
  </si>
  <si>
    <t>M222</t>
  </si>
  <si>
    <t>Reign of Gamulu III, the all-Slayer, one of the most powerful and terrible Emperors of the Fisherman Kings</t>
  </si>
  <si>
    <t>Nayari of the Silken Thighs assassinates the governor of Purdanim and quickly consolidates political power using sex and violence. The First Imperium has begun under Nayari. The rest of the Lords of Change contacted by human scholars.</t>
  </si>
  <si>
    <t xml:space="preserve">Start of the Bednálljan Dynasty, The First Imperium </t>
  </si>
  <si>
    <t>Battle of Kuentainu under the leadership of Charmushsha, the chief general of the forces of Queen Nayari of the Silken Thighs,  Legion of Heketh of Purdimal present</t>
  </si>
  <si>
    <t>Destruction of Fasíltum By Queen Nayári of the Silken Thighs</t>
  </si>
  <si>
    <t>The last of the Dragon Warrior kingdoms outside of Nlussa falls to Nayari's able generals.</t>
  </si>
  <si>
    <t>The last Fisherman King flees north from Nayari's legions, signaling the end of the Fisherman Kings Empire.</t>
  </si>
  <si>
    <t>Hlutrgu assault the Island of Thayuri but are turned back after hundreds of thousands of the vicious frog-beings are slain.</t>
  </si>
  <si>
    <t>Fasiltum conquers the Hlaka aeries.</t>
  </si>
  <si>
    <t>Nayari of the Silken Thighs is assassinated by the poisoned kiss of a lover (who dies himself).</t>
  </si>
  <si>
    <t>Nayari's son moves the capital of the First Imperium to ancient Jakalla.</t>
  </si>
  <si>
    <t>Jigresh, Tiritlen of Lord Sarku, commands the demon lords Tkel and Srukarum to fashion the Maze Temple of Jigresh as a place of steadfastness for the priesthoods of Sarku and Durritlamish.</t>
  </si>
  <si>
    <t>Capital of the First Imperium is moved by Nayari's grandson to the newly built city, Bey Su ("Soul of the World"). The construction of the Sakbe Roads is begun, linking the cities of the First Imperium.</t>
  </si>
  <si>
    <t>The crippled Pavar, priest of Enome (Ksarul) contacts the Grey Lord Tham (Thumis), and with the remaining Lords of Stability soon thereafter.</t>
  </si>
  <si>
    <t>Pavar dies in his sleep at the age of ninety. His disciples carry the new pantheon to the far corners of the First Imperium.</t>
  </si>
  <si>
    <t>Civil war spreads across the land between the new and old religions (the fruits of this civil war would establish the now regional strongholds of the Pantheon of Pavar in Tsolyanu). The Scrolls of Pavar are copied and spread across the continent by delegates of the temple of Nallal (Hnalla). The Emperor of the First Imperium and his glittering court watch with apprehension to growing civil unrest. Work begins to expand the ancient citadel of Evu Nithoru (Avanthar), a stronghold since before the Time of Darkness, into the fortress it is today.</t>
  </si>
  <si>
    <t>The Concordat is established between the temples of Change and Stability under Ghiyal Tranuo, High Priest of Nallal on Ganga and appointed successor to Pavar. Power shifts from Bey Su to Pavar's home island of Ganga when the Emperor, Meshkanuma Amessu III invites the High Priests of the Tlomitlanyal to Bey Su to advise him. The ancient capital of the First Imperium, time lost Purdanim, has begun to fall into ruin. The Emperor is made to swear never to worship the Pariah Gods. The cities of what is now Tsolyanu have now gone over to the pantheon of Pavar. The now lost art of perfume writing is perfected during the reign of Meshkanuma Amessu III. Scholars generally agree that this is the time when Engsvan hla Ganga (wrongly called the Kingdom of the Gods by many scholars) arises as a true political power.</t>
  </si>
  <si>
    <t>Emperor Balakanuma I assumes the throne after the death (some say by poison or magic) of Emperor Changgala. The emperor, a devotee of Kerek (Karakan) doubles the size of the realm, seizes Milumanaya, marches along the shores of the Northern Sea, and captures Hleker (Ke'er) from descendants of the Dragon Warriors and the Lorun tribes.</t>
  </si>
  <si>
    <t>Priestly advisors become the real masters of the realm at the Imperial Court of the First Imperium. The High Priest of Nallal wields as much, if not more, power as the Emperor. The affairs of government and the police were the province of Chokhar's clergy. The High Adept of Kerek had charge of the army, and trade and economic affairs were managed jointly by the temples of Evuen and Tham. The temple Vaomahl establishes its power in Fa'asal and amongst the clans in the south-western city of Thamis.</t>
  </si>
  <si>
    <t>Milézha Tlalésu, a priest of Sarku reformer who reorganized the Change temples</t>
  </si>
  <si>
    <t>Tirisan Jakona, Patriarch of Ba'alk, revitalizes the administration of Engsvan hla Ganga.</t>
  </si>
  <si>
    <t>The last Emperor of the Bednalljan Empire, Tarishande XIII, is spirited away from Bey Su by his remaining loyal servants. This band of political refugees flee from the pursuing contingent of Ganga soldiers across the Northern Sea to beyond the North Pole. The Empire of Ganga officially begins. The Priestkings continue to add to the network of Sakbe-roads and fortify these walls with many watch-towers and keeps, and practice the Bednalljan custom of Pashatl. The temples establish the practice of using networks of telepaths to deliver messages. Also during this era, the great scholar Waba of Ka Kokoth writes his greatest work, "The Periplus of Farther Voyaging."</t>
  </si>
  <si>
    <t>Legend tells of a tall, sun-blackened old man who appeared in Ja'akath, speaking the "high" speech and acting in the manners of the old court of the Bednalljan Emperors. What occurs to this stranger is lost to history.</t>
  </si>
  <si>
    <t xml:space="preserve">The legions of the Priestkings lay siege to Shoshche (Ch'ochi) in Mu'aghatl. Though the siege lasts over 20 years, the Empire of Ganga cannot invest the ancient pre-Cataclysm military base. </t>
  </si>
  <si>
    <t>The proud Veridh clan closes the gates of Fa'asal and refuses to send taxes or troops to Ganga. The Priestking Ssirandar I crossed the Vales of Ninar (now the Desert of Eyagi) and laid siege to Fa'asal, destroying its water supply and canals to force the rebelling city to capitulate. The great architect Pirunddayu builds the great shrine to Ba'alk in Fa'asal.</t>
  </si>
  <si>
    <t>Start of The Engsvanyáli Period (The Golden Age; The Age of Glory)</t>
  </si>
  <si>
    <t>Start of Old Engsvanyali recension</t>
  </si>
  <si>
    <t>Marya, the greatest Engsvanyali sculptor, creates his masterpiece, "Woman of Tsamra." The artist employed one Nia Alel, a Livyani serving maid, as the model for his renowned work. He later produces another masterpiece titled, "Thumis Ascending to the Sun" (which is currently a prized possession of the Governor of Tumissa).</t>
  </si>
  <si>
    <t>Priestking Bashdis Mssa II begins the tradition of the keeping of records in "The Great Book of the Priestkings" (which were closely guarded at Ganga).</t>
  </si>
  <si>
    <t>The Priestking Dharumesh Mssa I founds the great Library at Tumissa. This edifice is also to include an academy of devices and sciences (no trace of it exists today).</t>
  </si>
  <si>
    <t>During the reign of Ssirandar IV, the Engsvanyali epic poem, "The Lament to the Wheel of Black," is translated from Bednalljan or some older text.</t>
  </si>
  <si>
    <t>Priestking Ssirandar V, "The Victorious over the Foes of Humankind" conquers Pechano and much of the east. Priestesses of the goddess Shiringgayi help the Priestking's generals by using weapons of the great Ancients to subdue the worshippers of Hicheggeth Qurgha (Black Qarqal) in the City of Liu-Sanmu.</t>
  </si>
  <si>
    <t>Priestking Ssirandar VI builds the "City of the Nine Walls" (now lost).</t>
  </si>
  <si>
    <t>The practice of electing a Priestking via the priestly council of Ganga is abandoned in favor of hereditary succession. The posts of High Priest and Adept are also passed on to offspring in many of the temples. Membership on the subsequent "advisory" council to the Priestkings is based upon ancestry, prestige, favors, and money.</t>
  </si>
  <si>
    <t>Priestking Bashdis Mssa III, "The Great," establishes the "Circles" system of ranking amongst the priesthoods. This ruler also restores ancient Bednalljan titles and fiefs to favored subjects.</t>
  </si>
  <si>
    <t>Priestking Dharumesh Mssa II is poisoned by his own chamberlains who discover his "ignobilities."</t>
  </si>
  <si>
    <t>Priestqueen Choleyn Mssa I, the First Engsvanyali Queen. Devotee of Avanthe and patron of agriculture. The Priestqueen sets scholars to the task of increasing the bounty of the Empire's lands through magic (the temple of Avanthe retains some of these spells, but much is now lost).</t>
  </si>
  <si>
    <t>Priestqueen Choleyn Mssa II, daughter of Choleyn Mssa I. Worshipper of Dilinala, with 237 female lovers from all the social classes.</t>
  </si>
  <si>
    <t>Priestking Nemandu I, cousin of Choleyn Mssa II and founder of a new line.</t>
  </si>
  <si>
    <t>Plague of the White Hand ravages the "Known World" under the reign of Priestking Bashdis Mssa IV. Many regions depopulated and whole cities, such as Urmish, decimated, which are not to be resettled for nearly a century.</t>
  </si>
  <si>
    <t>A gap appears in the First Epoch where there are no ruling Priestkings. The cause is not known to contemporary scholars.</t>
  </si>
  <si>
    <t>Priestking Arkhuam Mssa dies of a horrible plague that is later named after him.</t>
  </si>
  <si>
    <t>Priestking Bashdis Mssa V restores government (?), and adds to the number of Sakbe-roads and fortresses.</t>
  </si>
  <si>
    <t>Priestking Nemandu II, already an old man, rules for 36 years living only on bread and Hmelu-milk. He was isolated by his advisors from the outside world.</t>
  </si>
  <si>
    <t>Priestking Dharumesh Mssa III reforms the currency and develops the use of "writs" that could be cashed in distant cities (even in the markets of other nations).</t>
  </si>
  <si>
    <t>The Temple of Sarku in Jakalla is sold to an enterprising merchant who had it tore down so that he might trade the stone for Chlen-hides and a shipment of wine. Priestking Nemandu III, who sold the temple, promptly disappears from his court (nothing is mentioned of the fate of the merchant).</t>
  </si>
  <si>
    <t>Priestking Bashdis Mssa is "crushed by a demon."</t>
  </si>
  <si>
    <t>Priestking Dharumesh Mssa IV, "The Singer of Gentle Songs." This Priestking will develop "picture books" using Other- Planar sorcery to animate the pictures in the books. He will also marry a Saa Allaqiyani woman, Misa Tanio, who will be Queen.</t>
  </si>
  <si>
    <t>Priestking Ssirandar VII, "He Who Lived too Long," seizes power after Dharumesh "passes away" (?). This ruler executes Priestqueen Misa Tanio as a "traitoress."</t>
  </si>
  <si>
    <t>Revolution, civil war, and the destruction of temples during the reign of Priestking Bashdis Mssa VII "Dispenser of Bounties". This Priestking falls to Arkhuan Milende, "He Who Hates the Gods." The Legion of the Seekers of Indelible Victory (35th Legion) and nine other legions is sent east, through Mihallu, into the barren Plains of Glass, where it disappears.</t>
  </si>
  <si>
    <t>A gap in Engsvanyali records appears here. It is assumed that civil war still rocks the "Empire of the Gods" while Arkhuan Milende rages across the lands.</t>
  </si>
  <si>
    <t>Priestking Nemandu IV, a general from another lineage, restores the Empire. He ousts "greedy priests" and favors the army in all things.</t>
  </si>
  <si>
    <t>The temples of Sarku, Gruganu, and Vimuhla revolt against the Priestkings. A treaty between Ganga and the City of Sarku grants most of the autonomy of Sarku's temple in that city.</t>
  </si>
  <si>
    <t>Priestking Kakkonen Chre, a usurper from Jakalla, seizes Ganga with a fleet of pirate ships.</t>
  </si>
  <si>
    <t>Ssirandar VIII, cousin of the murdered Priestking Bashdis Mssa VII, returns from a "voyage around the world" to retake Ganga and slay the usurper.</t>
  </si>
  <si>
    <t>Priestking Bashdis Mssa VIII, "The Builder of Tombs" and "Restorer of Catacombs," pours much of the Empire's treasury into massive tomb building projects. The Necropolises built by this Priestking are never to be exceeded in opulence and grandeur in the history of the world.</t>
  </si>
  <si>
    <t>Priestking Dharumesh Mssa VI devises the "Twenty-Four Forms" of formal dress worn at affairs of state (still to be used, more or less changed, during the Tsolyanu Imperium era).</t>
  </si>
  <si>
    <t>Tettukanu Dlee I, "The Slaughterer of Children," seizes power, isolating the current Priestking in Bey Su by seiging the city with soldiers. The rebel kills Bashdis Mssa IX in battle on the walls of Bey Su on -18,384 AS. Most of the emperor's family are executed after Bey Su falls (their heads hacked off by the rebel himself or thrown from the palace towers).</t>
  </si>
  <si>
    <t>Bashdis Mssa X, the twelve year-old child of Bashdis Mssa IX, disappears from Bey Su after its fall to Tettukanu Dlee I. Scholars think that the child was abducted by priests of the One Other (perhaps to use him against Tettukanu Dlee I).</t>
  </si>
  <si>
    <t>Civil war and the end of the First Epoch</t>
  </si>
  <si>
    <t>0 JV</t>
  </si>
  <si>
    <t>The Priestking Hemanche Farkhenu solidifies the much shrunken Engsvanyali Empire.</t>
  </si>
  <si>
    <t>The ancient priestly Council is summoned into session after the last Girandu passes without issue or relative for the throne. The Rebellion of the Right Hand ensues between the candidates for the throne of the Empire. Chayetlesa Tlalesu, a priestess of Ksarul, remains as the lone survivor of the rebellion. She is declared the Priestqueen, and "The Long Peace" is ushered in.</t>
  </si>
  <si>
    <t>Priestking Menkoru I reconquers Salarvya and Saa Allaqi; establishes trade with the Naqsai of the Southern Continent; and sends emissaries into Mihallu and the eastern regions of Salarvya.</t>
  </si>
  <si>
    <t>Ascension of Priestking Girandu XV. This Priestking will write a treatise on economics and develop the workings of business throughout the Empire.</t>
  </si>
  <si>
    <t>Ascension of Priestking Menkoru II. Building of the Great Hall of the Priestkings on Ganga Isle. The court of Menkoru II is said to be the most opulent in history.</t>
  </si>
  <si>
    <t>Ascension of Priestking Menkoru III. The practice of using sorcery to prolong the life of an emperor is declared illegal following the efforts of this emperor to extend his life. More Sakbe-roads are built, and the mighty fortress of Ngala near modern Jakalla is strengthened. Ports and harbors are built around the (now extinct) Sea of Milumanaya. Thousands of monuments and stela are placed along the borders of the Empire.</t>
  </si>
  <si>
    <t>Ascension of Priestking Atkolum I. The Empire wars against the Shen but eventually make peace. The Temple of the Goddess of the Pale Bone is destroyed near what is now Pelesar. The shrines of the Gods on Ganga is restored to "proper grandeur."</t>
  </si>
  <si>
    <t>Ascension of Priestking Menkoru IV. The formal etiquette of the imperial court reaches new heights of complexity. New titles, pageantry, and innovations in costume and manners are developed.</t>
  </si>
  <si>
    <t>Ascension of Priestqueen Chayetlesa II.</t>
  </si>
  <si>
    <t>Son of Empress is revealed as Monster of Burru Isle, a psychotic cannibal</t>
  </si>
  <si>
    <t>5 years pass between the reigns of Menkoru IV and Chayetlesa II. The reason for this gap is not known.</t>
  </si>
  <si>
    <t>Ascension of Priestking Atlkolum II. A corps of secret police and a system of informants are developed. The Tolek Kana Pits are refurbished.</t>
  </si>
  <si>
    <t>Ascension of Priestking Girandu XVI.</t>
  </si>
  <si>
    <t>Ascension of Priestqueen Chayetlesa IV. Schools and academies are established within the temples. Orphanages are built and women's causes are advanced. Hospitals and facilities for the mentally ill are developed by the Chief Minister (a priest of Ketengku).</t>
  </si>
  <si>
    <t>Ascension of Priestqueen Alineya I.</t>
  </si>
  <si>
    <t>[Here follows a gap of about a 1,000 years before historians again put pen to paper to chronicle the history of the Empire. The Chamberlain of the Empire, the Pe Choi Ntes Ktik, rules the Empire in all but name from the Halls of Eternal Glory near the end of this period.]</t>
  </si>
  <si>
    <t>Meluende Ssa, first of the Chalchai Dynasty, seizes the Halls of Eternal Glory from the Pe Choi Ntes Ktik using troops from the Legion of Serqu, Sword of the Empire and many loyal generals (history does not record what became of Nts Ktik).</t>
  </si>
  <si>
    <t>Ascension of Priestking Ssesmuga I. Suppression of many small revolts and intrigues throughout the Empire. The Stela of Scarlet Glory is erected at Navai Village near Tumissa, which records the glories of the Legion of the Givers of Sorrow.</t>
  </si>
  <si>
    <t>Rekmílish I, II, and III rule Jakalla (3119-3203 JV)</t>
  </si>
  <si>
    <t>Ascension of Priestking Ssesmuga II.</t>
  </si>
  <si>
    <t>Ascension of Priestqueen Wiyul Basu. This Priestqueen was a concubine from Nmartusha who seized the throne with the aid of her five lovers. She was torn to bits by an angry mob when she attempted to introduce a state religion based on the Pariah Gods.</t>
  </si>
  <si>
    <t>Ascension of Priestking Neshkolu I.</t>
  </si>
  <si>
    <t>Interregnum. The Empire was ruled by a coalition of High Priests from the temples of Vimuhla, Karakan, and Hrsh. This coalition wars with the followers of the One Other.</t>
  </si>
  <si>
    <t>The great earthquake, "Harbringer of Worse to Come," destroys Urmish and Katalal. Thousands perish.</t>
  </si>
  <si>
    <t>Ascension of Priestqueen Tratikante I. The "Many-Hue Garden" is founded at Ganga. So beloved by her subjects and courtiers, this empress was revivified in spite of the ancient prohibition against such magic. Each of the chief ministers is appointed Kelem ("Archon") of one of the seven segments of the Garden.</t>
  </si>
  <si>
    <t>Ascension of Priestqueen Tratikante II. Prosperity of the Empire under the Viceroys of the South.</t>
  </si>
  <si>
    <t>Ascension of Priestking Ssesmuga III. Expeditions are sent to find the Unstraightened City, the Isle of Eyes, and to the Southern Continent. Some return, bearing many items which are added to the museum of curios in the High Chancery of Avanthar.</t>
  </si>
  <si>
    <t>Ascension of Priestqueen Tratikante III, who dies soon after birth. Viceroys of the South begin a long internecine quarrel.</t>
  </si>
  <si>
    <t>Ascension of Priestking Ssesmuga IV. Ganga reaches its height in glory. An invasion of Livyanu fails because of that nation's powerful sorcery. The "Great Compendium of All Knowledge" is compiled by a committee of scholars at Ganga, as well as many other tomes. (3402-3460 JV )</t>
  </si>
  <si>
    <t>Furtlánte Qolámu writes the Tome of Unoccupied Darkness</t>
  </si>
  <si>
    <t>Ascension of Priestqueen Tratikante IV.</t>
  </si>
  <si>
    <t>Priestqueen Tratikante IV is assassinated by the troops of Lord Amukanatl Vriddi, the Archon of the Red.</t>
  </si>
  <si>
    <t>Ascension of Priestking Ssesmuga V. This Priestking disappears (he is probably arrested and slain).</t>
  </si>
  <si>
    <t>Yahéshu Sarél of Tsuru, priest of Thumis, completes the basic ethical principles based on the concepts of "nobility" and "ignobility.” (3470 JV)</t>
  </si>
  <si>
    <t>Priestess Teshkorúsa cataloges the 93 Aspects of Lady Avánthe</t>
  </si>
  <si>
    <t>Ascension of Priestking Amukanatl Vriddi II. This Priestking regains western Salarvya but is mired in fighting in what is now Milumanaya and Saa Allaqi. His wife, Saima Dlakotante, an heiress of the house of the Archon of the Green, goes mad.</t>
  </si>
  <si>
    <t>Ascension of Priestking Kazhilo'ob I. This Priestking devises the Calendar of Kazhilo'ob.</t>
  </si>
  <si>
    <t>Ascension of Priestking Mesunende. This Priestking orders ancient Imperial records burned and new files started after his coronation.</t>
  </si>
  <si>
    <t>Ascension of Priestking Kazhilo'ob II. Collects tribute from more places than any other ruler.</t>
  </si>
  <si>
    <t>Ascension of Priestking Amukanatl Vriddi III.</t>
  </si>
  <si>
    <t>Ascension of Priestking Horusande Nga I. This Priestking dies of an Epeng-bite.</t>
  </si>
  <si>
    <t>Ascension of Priestqueen Niluen Dhiya. This queen orders a pogrom of all Pe Choi in court. She dies from over-eating.</t>
  </si>
  <si>
    <t>Ascension of Priestking Kazhilo'ob III.</t>
  </si>
  <si>
    <t>Ascension of Priestking Horusande Nga II. This Priestking is said to have "descended into the Darkness" and become a servitor of the One Other.</t>
  </si>
  <si>
    <t>Ascension of Priestking Kazhilo'ob IV</t>
  </si>
  <si>
    <t>Priestking Kazhilo'ob IV defeats the Mu'ugalavyani renegade, Haghaktish Lelo.</t>
  </si>
  <si>
    <t>Priestking Kazhilo'ob IV is assassinated by the widow of Haghaktish Lelo (whom the Priestking had married after slaying the Mu'ugalavyani rebel). Rebellion sweeps through the Empire. Many records are destroyed or carried away.</t>
  </si>
  <si>
    <t>Ascension of Priestking Amukanatl Vriddi IV. This Priestking restores unity to the Empire, but without Salarvya or Mu'ugalavya. Pachi Lei revolt against the Empire but are defeated and many are slain. An epidemic of the Mottled Plague rages in south-western Tsolyanu and Pan Chaka.</t>
  </si>
  <si>
    <t>Ascension of Priestking Shejjanekh I. This Priestking was a Yan Koryani Viceroy who inherited the throne unwillingly (but ably).</t>
  </si>
  <si>
    <t>Priestking Amukanatl Vriddi IV dies of the Mottled Plague after making a pilgrimage to Pavar's shrine on Ganga Isle to plead for an end to the plague.</t>
  </si>
  <si>
    <t>The Mottled Plague ends.</t>
  </si>
  <si>
    <t>Priestking Shejjanekh I dies without issue. Further civil wars punctuated by the brief rulership of minor Priestkings who manage to hold Ganga but little else. Several dynasties change, but records of who they are and for how long each ruled is muddled and confused.</t>
  </si>
  <si>
    <t>Ascension of Priestking Balmasen I. This Priestking restored central unity and the crumbling shrines and palaces of Ganga Isle.</t>
  </si>
  <si>
    <t>Balmasen I dies from choking on a piece of meat during a great celebration for "the Coming of Pavar." Ascension of Priestking Balamasen II. Ministers handle all of the Empire's affairs. Tumissa passes to the Mu'ugalavyani and the port cities of Milumanaya become independent.</t>
  </si>
  <si>
    <t>Ascension of Priestking Tlimastliken.</t>
  </si>
  <si>
    <t>Humans reduced to hunting and gathering in the barren lands of the North. Underground cities of the Pygmy Folk decimated by earthquakes beyond reckoning.</t>
  </si>
  <si>
    <t>Proto-Yan Koryani matriarchal culture begins to develop in Northern Wastes. Shunned Ones expand their domains and build seven new cities. Pygmy Folk slowly rebuild their underground cities. City-states of Jakalla, Thraya, and Jaikalor wage war against swarms of Hlutrgu and belligerent Hluss.</t>
  </si>
  <si>
    <t>Rule of T-lóya, 1st Wizard-King of the Dynasty of the Thirty Swords of Livyánu</t>
  </si>
  <si>
    <t>The Engsvanyali calendar of Priestking Kazhilo'ob is adopted by the fragmented states of Livyanu, and the Duru'ob language comes into widespread use.</t>
  </si>
  <si>
    <t>Northern tribes domesticate the Hma and Hmelu and build settlements for their womenfolk to manage. Beginnings of the Three Women myths of Yan Kor. Some tribes abandon settled life and roam the Desert of Sighs and Milumanaya. Hunter-gatherer tribes dwindle in number and are forced into remote desert and mountain regions, mixing with the Lorun culture of the north. Fishing villages rapidly spread across the coasts of the North.</t>
  </si>
  <si>
    <t>Sack of Fasíltum By certain tribes from Saa Allaqi (Time of Chaos/No kings)</t>
  </si>
  <si>
    <t>Human history has undergone the Time of No Kings. Countless city-states have risen and fallen. Kings have been crowned and killed in the space of a year. The (now mythical) First Emperor of the Petal Throne is crowned, signaling the beginning of the Tlakotani Dynasty. Northern settlements band together in shifting alliances. Herder raiders from the Desert of Sighs force proto-Yan Koryani settlements to arm women, causing the rise of feudal warrior-women in the lands of Yan Kor. A dozen chiefdoms grow in the North, ruled by warrior matriarchs. Revelation of the Seal of the Empire of the Petal Throne.</t>
  </si>
  <si>
    <t>The First Emperor is recorded as having driven back the People of the Peak, and these took refuge in the sea,on the island of Vra.</t>
  </si>
  <si>
    <t>War against Warlord of Tumissa</t>
  </si>
  <si>
    <t>Expeditions by Tsolyanu legions against Pe Choi tribes and human bandits in what is now Do Chaka. Seal armies invest Do Chaka into the Empire.</t>
  </si>
  <si>
    <t>The theocratic state of Livyanu is founded by The First Thinker, Dumuz Melunez Chi'una, under the religion of the indigenous Shadow Gods. The "Brother in the Faith" commands the abandonment of Duru'ob, replacing it with the script that is used by later Duru'ob- and modern Livyani-speaking citizens.</t>
  </si>
  <si>
    <t>Ascension of Emperor Horukel N’len.</t>
  </si>
  <si>
    <t>Tome of Mournful Gogitations translated by Nirodél hiRarenésha claiming that Demon Ge'en if a Aspect of Lord Kárul</t>
  </si>
  <si>
    <t>Ascension of Emperor To... Miuna.</t>
  </si>
  <si>
    <t>Purdimal rises in revolt (perhaps lead by cultists of the One Other) but is put down by Emperor Trakonel I</t>
  </si>
  <si>
    <t>The Society of the Resurgent Octagon is founded by the glorious Trakonel I in an effort to counter uprisings of the One Other and its followers. The Black Arch is placed within to detect servants of the Pariah Gods.</t>
  </si>
  <si>
    <t>Destruction of shrines of One Other near ruins of Hmakuyal</t>
  </si>
  <si>
    <t>Emperor Trakonel I battles the cult of the One Other, destroying every temple or fane that can be found, and converting or executing all It's worshippers (the greatest temple in Tumissa falls in 176, no two stones left standing and its ground ploughed with salt). The Seal Emperor also wars against rebellious factions of the Lords of Change. Trakonel I takes Penom from the control of the worshippers of the Dark Gods. The remaining priesthood of the One Other is forced under geases of the priesthoods of Stability and Change to guard over the Tombs of the Emperors in Avanthe till "the Egg of the World becomes whole." First mention of the Omnipotent Azure Legion. Founding of the Legion of Hnalla.</t>
  </si>
  <si>
    <t>Destruction of Ssu strongholds in Tsolyanu. Ascension of Emperor Heshqu Miuna I.</t>
  </si>
  <si>
    <t>Reign of the High Chancellor of Avanthar.</t>
  </si>
  <si>
    <t>A Pe Choi revolt in Do Chaka is quickly and brutally crushed by Ashqo hiVrayussa, who massacres several Pe Choi villages, forcing the aliens to concede or face further murder and bloodshed.</t>
  </si>
  <si>
    <t>Ascension of Emperor Trakonel II “The Victorious."</t>
  </si>
  <si>
    <t>Rooting out the Sect of She Who Cannot Be Named in the labyrinths below Purdanim</t>
  </si>
  <si>
    <t>Subduing of the Pachi Lei by Seal Legions and settling of captured Pan Chaka lands by human settlers. Milumanaya is raided by Seal legions for plunder and slaves.</t>
  </si>
  <si>
    <t>The last stronghold of the Ssu defeated within Tsolyanu.</t>
  </si>
  <si>
    <t>Prince Ho'otlaku, who later became Emperor Heshqu Miuna II conducts several raids into Milumanaya and the north, even as far as what is now Keer in Yan Kor.</t>
  </si>
  <si>
    <t>Yan Kor City establish herds of Chlen to manufacture weapons and armor for their standing army. The most powerful domains in the North center around Yan Kor City, Ke'er, and Tleku Miriya. The theocracy of Hlikku grows strong but introverted under the worship of the Mad One.</t>
  </si>
  <si>
    <t>Ascension of Emperor Heshqu Miuna II “The Wind-Rider."</t>
  </si>
  <si>
    <t>Invasion of Yán Kór. Taking of Fortress Qu'urgha (present- day Keer).</t>
  </si>
  <si>
    <t>14,61, 64</t>
  </si>
  <si>
    <t>Creation of the Legion of Potent Destiny from the palace guard of Avanthar by Trakonel III.</t>
  </si>
  <si>
    <t>One of Tsolyani incursions to Mu'ugalavya</t>
  </si>
  <si>
    <t>Reign of the High Chancellor of Avanthar. Northern Milumanaya tribes and P'jenani raiders are held in check by the legions of the Petal Throne.</t>
  </si>
  <si>
    <t>Revolt of the False Emperor Ajjnai Teshkuma. The false Emperor Ajjnai Teshkuma is defeated and slain in 445</t>
  </si>
  <si>
    <t>Ascension of Empress Sriyesa “The Lady of the Palaces."</t>
  </si>
  <si>
    <t>Assassination of Emperor Horukell II by the O.A.L.</t>
  </si>
  <si>
    <t>Legion of the Givers of Sorrow destroyed in naval battle against Hlüss</t>
  </si>
  <si>
    <t>General Horkhunen (later Emperor) puts down priestly revolts and to carries out raids on the recalcitrant cities of the northeast</t>
  </si>
  <si>
    <t>Tsolyani raids into Pan Chaka and Muugalavya.</t>
  </si>
  <si>
    <t>The Omnipotent Azure Legion is split into it's current three branches; the military branch, the intelligence branch, and deaf- mute Servitors of Silence corps to the Petal Throne.</t>
  </si>
  <si>
    <t>Ascension of Emperor Kurshetl Nikuma I “Seizer of Cities."</t>
  </si>
  <si>
    <t>Conquering of Ssam-ris Isle</t>
  </si>
  <si>
    <t>Expedition against the Pe Choi rebels and bandits in what is now Do Chaka</t>
  </si>
  <si>
    <t>Subjugation of the Kurt Hills by the O. A. L. and the First Legion. The great Kurtani chieftain, Dai Oqoqu, is captured, allowing the Legion generals to force the Kurtani to swear undying fealty to the Imperium and to pacify the region. The O. A.L. spearheads campaigns against encroaching Hlutrgu tribes. The First Legion is victorious in a pitched battle with the Hlutrgu at the Field of Bogs in Kaija Province.</t>
  </si>
  <si>
    <t>Synod of Hierarchy of Lord Ksárul declares Priest Nirodél hiRarenésha and his creed apostate and destroyed or sealed his books.</t>
  </si>
  <si>
    <t>Ascension of Emperor Hehejallu “The Dark Moon."</t>
  </si>
  <si>
    <t>Emperor Hehejallu orders Legion of the Mighty Jakalla to the labyrinths under Jakalla, no-one comes back</t>
  </si>
  <si>
    <t>Investure of Milumanaya to the Empire of the Petal Throne. Hegemony of the priesthood of Sarku in the Tsolyanu Empire.</t>
  </si>
  <si>
    <t>Siege of Hlíkku, massacre of city by Battalions of Vrishtara the Mole</t>
  </si>
  <si>
    <t>Tsolyani invasion of the Chakas. Battle of Butrus - Seal legions fight against hordes of Pachi Lei for control of Pan Chaka, resulting in annexation of Pan Chaka.</t>
  </si>
  <si>
    <t>Do Chaka taken by Imperial forces after the fall of an independent Paya Gupa, quickly followed by victory over Pe Choi tribes who had not gone over to the Tsolyani.</t>
  </si>
  <si>
    <t>Raids of pirates and Hlüss. Legion of the Fishers of Death founded in Penom</t>
  </si>
  <si>
    <t>Legion of Scales of Brown inficts unnatural acts upon the villages of the Kurtani, other legions threatened to revolt</t>
  </si>
  <si>
    <t>Uprisings in the Kurt Hills against a Sarku emperor. Kurshetl Nikuma II commands that undead and non-human cohorts be used to regain Kurtani villages. Outcries of a breach of the Concordant by the priesthoods of Stability force the Emperor to withdraw his special legions back into the City of Sarku.</t>
  </si>
  <si>
    <t>Disappearance of Emperor Kurshetl Nikuma II from the Golden Tower. A thousand servants are tortured for the whereabouts of the Emperor (to no avail).</t>
  </si>
  <si>
    <t>Ascension of Emperor Todukai Neqo “Pillar of the State."</t>
  </si>
  <si>
    <t>Creation of the Four Palaces, reformation of provincial administration and taxation reforms.</t>
  </si>
  <si>
    <t>Ascension of Emperor Ngangmorel Neqo.</t>
  </si>
  <si>
    <t>Capture of the Rebel  Jneshu Ka hi-Ito of  the forests of the Chakas, Legion of the Lord of Red Devastations private war with Mu'uglavya</t>
  </si>
  <si>
    <t>Ascension of Empress Vayuma Su “Empress of All the Lands."</t>
  </si>
  <si>
    <t>Legions of dark ordered to dispand, Legion of Khurmel the Burier dug down and disappeared forever</t>
  </si>
  <si>
    <t>Empress Vayuma Su began an inquisition to determine whether her Shen soldiers were truly followers of the Lords of Stability</t>
  </si>
  <si>
    <t>Empress Vayuma Su attempts to disband the First Legion.</t>
  </si>
  <si>
    <t>Empress Vayuma Su with the backing of the devotees of Thumis and Hnalla, begins persecution of the Temples of Change.</t>
  </si>
  <si>
    <t>Legion of Lord of Red Devastation sent to suicide mission to Mu'ugalavya, survivors spend next 50 years in Kheiris</t>
  </si>
  <si>
    <t>Battle versus servants of  She Who Cannot Be Named under Purdanim</t>
  </si>
  <si>
    <t>Empress Shaira Su establishes a college of architecture and engineering  at Bey Su.</t>
  </si>
  <si>
    <t>Empress Shaira Su strengthens the legislation and rights of Aridani women, Empress favors the people of Kuritani and names several in high positions</t>
  </si>
  <si>
    <t>City of Sarku besieged by Shaira Su "Divine Daughter of Thumis" but never completely captured. Shaira Su is forced to sign a treaty with the hierophants of Lord Sarku, strengthening the Concordant. The First Legion brings about an end to the priesthood of Thumis' power over the Petal Throne.</t>
  </si>
  <si>
    <t>Treaty of the Priesthoods, stregthening of the Concordant, autocracy of City of Sarku promised to Temple of Sarku, prohibition of use of undead aboveground</t>
  </si>
  <si>
    <t>Legion of Potent Destiny struck from the imperial rolls.</t>
  </si>
  <si>
    <t>Yan Kor begins to achieve its loose, unstructured unity. Countless alliances grow and collapse. A legendary queen (now refereed to only as the Divine Mother of Emerald Majesty) begins to build her armies and start a series of conquests carried out by her daughters.</t>
  </si>
  <si>
    <t>Attempted conquest of the northern Do Chakan Pe Choi villages</t>
  </si>
  <si>
    <t>Founding of Legions of the Deep Purple Dark, guardian of the Disposer of Mekú</t>
  </si>
  <si>
    <t>Civil war between the temples within Tsolyanu. The city-state of Fasiltum under the Viridi Clan secede from the Petal Throne, as well as Tumissa and Chene Ho. The First Legion holds the central western provinces intact until the Great Restoration in 1026 AS.</t>
  </si>
  <si>
    <t>The Imperium begins raiding Salarvya and even sends an expedition against Saa Allaqi.</t>
  </si>
  <si>
    <t>A contest to determine the nonhuman race most skilled in soldiering won is by a Pe Choi. This contest is held in the fields around Avanthar.</t>
  </si>
  <si>
    <t>Ascension of Emperor Kanmi’yel Nikuma I.</t>
  </si>
  <si>
    <t>Temple of Vimuhla grows in dominance in the west and northeast. Rebanding of the Legion of the Mighty Prince.</t>
  </si>
  <si>
    <t>The Sarku-worshipping Ito Clan revolts from the Seal (and murders a thousand O.A.L officers and men barracked there) but is crushed by a vengeful O. A. L. who takes orphaned Ito children and raises them as Servitors of Silence.</t>
  </si>
  <si>
    <t>The Mottled Plague ravages parts of Tsolyanu and Mu'ugalavyá</t>
  </si>
  <si>
    <t>Hierophant Targholel Nikuma of the Temple of Vimuhla effectively rules most of the west.</t>
  </si>
  <si>
    <t>Assasination of Emperor Targholel Nikuma</t>
  </si>
  <si>
    <t>Ascension of Kanmi’yel Nikuma IV “The Flattener of Peaks."</t>
  </si>
  <si>
    <t>Islands of Vra conquered by the Tsolyani. The nobility of the High Pinnacle Clan of Vra is exterminated. The islands of Thayuri and Ganga invested by the Petal Throne.</t>
  </si>
  <si>
    <t>The Imperium is politically divided; Avanthar rules in Bey Su, the east is ruled by Kanmi'yel Nasundel while her sister, Janule "She of the Blue Goddess," rules the west.</t>
  </si>
  <si>
    <t>Dishonor of Regiment of the Clan of the Silver Lightning by Mu'ugalavyani troops</t>
  </si>
  <si>
    <t xml:space="preserve">Fasiltum attempts to gain local autonomy but city governor Gayasu hiVriddi allows Imperial troops to enter a gate, forcing the city to surrender without a fight to avoid the wrath of the Seal Emperor. </t>
  </si>
  <si>
    <t>Prince Onumine (later emperor Metlunel II) ordered the Legion of the Searing Flame into exile in the northlands.</t>
  </si>
  <si>
    <t>The Great Storm results in disastrous floodings of the Chakas forest with much loss of human and non-human life.</t>
  </si>
  <si>
    <t>23, 85</t>
  </si>
  <si>
    <t>Jánnu and Kilámmu King  Téngguren Churitáshmu, "the Iron Fist of the Peaks," conquers many of the lands of the north</t>
  </si>
  <si>
    <t>The Empire of Tsolyanu wars with Salarvya</t>
  </si>
  <si>
    <t xml:space="preserve">Large stretches of Sakbe Roads repaired and built in Tsolyanu. Channeling of the Equnoyel River. </t>
  </si>
  <si>
    <t>Emperor Metlunel II instigates an annual competition, which rewards the successor the title of "Bulwark of the Empire."</t>
  </si>
  <si>
    <t>Last Ditlána of City of Púrdimal</t>
  </si>
  <si>
    <t>Experiments of mutations and monsters by Empress Dashiluna, rebellion and slaying of Pe Choi troops at Avanthar (?)</t>
  </si>
  <si>
    <t>Slaying of Mu'ugalavyani garrison of the city of Pagus by Pe Choi rebels, looting the hereditary treasure of the great Temple of Hrsh, and escape back into Tsolyanu.  Treasure is allegedly lost on forest of Chakas</t>
  </si>
  <si>
    <t>Kersónan hiTánkolel devises his alphabet ordering of Tsolyani letters, work on great lexigon started but never completed</t>
  </si>
  <si>
    <t>Emperor Hejjeka I offers Pe Choi elders a huge sum of money - and also,  the golden coffin containing the body of Empress Dashiluna - to forgive and forget what had been done to them.</t>
  </si>
  <si>
    <t xml:space="preserve">Battle of Khúm, slaughter and consumption of Shen captives by Ahoggya, enemity between Shen and Ahoggya </t>
  </si>
  <si>
    <t xml:space="preserve">War with Salarvya. Emperor Hejjeka II gives up the custom of Imperial seclusion to march with his legions into war. Much of northwest Salarvya is conquered. </t>
  </si>
  <si>
    <t>Emperor Hejjeka II sends a mission across the straits in Haida Pakala to enlist Ahoggya troops</t>
  </si>
  <si>
    <t>Battle/siege of Mmilláka, destruction of Legion of the Storm of Fire</t>
  </si>
  <si>
    <t>Emperor Hejjeka II contacts the den-elders of the Hlaka and raised first troops of flying Hlaka</t>
  </si>
  <si>
    <t>Abortive siege of the city of Nrikakchne in Salarvya</t>
  </si>
  <si>
    <t>Battle of Ssrú-Gátl Isle, Hlüss invade the island</t>
  </si>
  <si>
    <t>Emperor Metlunel III develops a secret language and script and his records have never been translated.</t>
  </si>
  <si>
    <t>Full local autonomy given to Pe Choi by Emperor Hejjeka IV</t>
  </si>
  <si>
    <t>General amnesty declared to all who had been foes of the glory of Tsolyanu by Emperor Hejjeka IV</t>
  </si>
  <si>
    <t>Local autonomy returned to the island of Vra by Emperor Hejjeka IV</t>
  </si>
  <si>
    <t>Vrayani dynasty restored to the Island of Vra and the God-kings of the Sapphire Seal regain autonomy. God-kings pledge near- fanatical loyalty to Seal Emperor. Clan of High Pinnacle restored.</t>
  </si>
  <si>
    <t xml:space="preserve">The Kurt Hills given local autonomy by Emperor Hejjeka IV. </t>
  </si>
  <si>
    <t>Local autonomy offered to Pachi Lei by Emperor Hejjeka IV, offer was respectfully refused</t>
  </si>
  <si>
    <t>Ditlána of Béy Sü</t>
  </si>
  <si>
    <t>Death of first restored Vrayani Dynasty head in isle of Vra</t>
  </si>
  <si>
    <t>Emperor Metlunel V encouraged Hlaka to nest in the inaccessible caves on the precipices of Avanthar, and to become his eyes and ears all across the Imperium</t>
  </si>
  <si>
    <t>Loss of the Chákas, and of Pe Choi autonomy</t>
  </si>
  <si>
    <t>Mass slaughter of Pachi Lei. Butrus is emptied of them</t>
  </si>
  <si>
    <t>Mu'ugalavya army invests Paya Gupa. 17,000 O. A. L. soldiers are slain or captured and latter sacrificed.</t>
  </si>
  <si>
    <t>Do Chaka and Pan Chaka provinces taken by Mu'ugalavya armies.</t>
  </si>
  <si>
    <t>Emperor Hejjeka V freely granted nobility in the Empire to all of those who were descended from the ancient Vrayani aristocracy</t>
  </si>
  <si>
    <t>Ascension of Emperor Metlunel VI “He Who is Lame."</t>
  </si>
  <si>
    <t>The Northlands come under one queen whose seat of power is at Ke'er. All domains of the North ally with her and the reclairant few are conquered.</t>
  </si>
  <si>
    <t>Do Chaka retaken from Mu'ugalavya occupation. The O.A.L. impale Mu’ugalavya soldiers in vengeance for the massacre of their fellows in 1565 AS.</t>
  </si>
  <si>
    <t>Retaking of Dó Cháka, various local rebellions for many years</t>
  </si>
  <si>
    <t>Emperor Durumu put down a Pé Chói rebellion in the Protectorate of Dó Cháka with terrible bloodshed -- for which the Pé Chói have never forgiven the devotees of the Lord of Worms.</t>
  </si>
  <si>
    <t>Hlaka troops in Avanthar rebel against Emperor Durumus punishments</t>
  </si>
  <si>
    <t>Oppression of the people of the island of Ganga by Emperor Durumu, rebellion of the temple of Avanthe against rampaging Ahoggya troops on the isle</t>
  </si>
  <si>
    <t>The Kurt Hills autonomy rescinded by Emperor Durumu.</t>
  </si>
  <si>
    <t>Death of Muúgalavyáni astronomer, artificer and clocksmith Hakmúnish Giyó</t>
  </si>
  <si>
    <t>Emperor Durumu puts down a Pe Choi rebellion in the Protectorate of Do Chaka by executing over sixty percent of the Pe Choi population and sacrificing thousands more to the Lord of Worms. Pe Choi hostilities to the devotees of Sarku begin.</t>
  </si>
  <si>
    <t>Mu'ugalavya falls into long internal factional strife</t>
  </si>
  <si>
    <t>Durumu "the Copper Blade of Sarku makes treaty with  Flame Temples</t>
  </si>
  <si>
    <t>Attack upon the territory of the Hlutrgu by Ahoggya legion by order of the Empress Nrainue, cleaning a large area of the thick swamps of the Gilraya Forests of Hlutrgu and eventual annihilation of the Ahoggya expedition</t>
  </si>
  <si>
    <t>Negotiators bring the city of Hlikku into the royal domain of the Matriarch.</t>
  </si>
  <si>
    <t>Pan Chaka retaken from Mu'ugalavya occupation by Pachi Lei mercenaries (who are denied exacting vengeance upon retreating Mu’ugalavyani soldiers)</t>
  </si>
  <si>
    <t xml:space="preserve">Retaking of Pán Cháka, storming and clensing of Butrus </t>
  </si>
  <si>
    <t>Human and nonhuman mercenaries loyal to the queen of Ke'er wage three wars to subjugate the island of Vridu and eventually add it as a rich province to the city-states of Yan Kor.</t>
  </si>
  <si>
    <t>Empress Aleya despoils much of the ancient labyrinth of Mekú</t>
  </si>
  <si>
    <t>The queens of Yan Kor take merchants under their protection and encourage local rulers to repair the Sakbe Roads. Many merchants adopt the gold 'Chza' of Ke'er as national currency.</t>
  </si>
  <si>
    <t>Battle of Pelesár, destruction of Legion of the Might of Khu and sacrificial of Regiment of the Clan of the Silver Lightning by mad tribesmen of Hlikku</t>
  </si>
  <si>
    <t>41, 61</t>
  </si>
  <si>
    <t>Milumanaya secedes. Fall of Pelesar from Seal rule. Yan Kor begins to rise as one of the Five Empires.</t>
  </si>
  <si>
    <t>Emperor Neshkiruma ordered the Legion of the Forest of Hh-kk-ssa to travel through the Dry Bay of Ssuum to seek aid from the rulers of Saa Allaqi. Legion did not return untill 2016.</t>
  </si>
  <si>
    <t>Death of Mu'ugalavyani navigator-adventurer? Tremúnish Srá</t>
  </si>
  <si>
    <t>Battle of Ssrú-Gátl Isle: Shen reclaim the island from Hlûss</t>
  </si>
  <si>
    <t>Prince Jaredayu, one of the claimants of the Petal Throne collects armies</t>
  </si>
  <si>
    <t>Emperor Gyesmu "finds" the lost legion of the Forest of Hh-kk-ssa</t>
  </si>
  <si>
    <t>Emperor Gyesmu attempts to revive as many legions as possible to counter the growing threat of Mu'ugalavya aggression.</t>
  </si>
  <si>
    <t>Onset of Mu'ugalavyáni hostilities, strike to Tumissa and Chene Ho</t>
  </si>
  <si>
    <t>Betrayal of Butrus to the Mu'úgalavyani by governor of the city</t>
  </si>
  <si>
    <t>Siege of Púrdimal, city fell to General Mititlenish I</t>
  </si>
  <si>
    <t>81/61</t>
  </si>
  <si>
    <t>The Great War. Red Hats take Pan Chaka and Butrus when its governor treacherously surrenders the city. Slaughter of Pachi Lei. Pan Chaka and Do Chaka, as well as much of the western provinces, fall. Battle of Tumissa and Battle of Chene Ho in 2019, with defeat of Tsolyani forces. Siege and fall of Purdimal; Urmish invested by the Red Hats in 2020. Loss of the city of Katalal.  Battle of the Temple of Chanis with victory for Tsolyanu and breaking of the Red Hat supply lines. Siege of Bey Su by Mu'ugalavya legions in 2020 and their withdrawal. Seal forces soundly defeat Mu’ugalavyani armies at the second battles of Tumissa and at the Sally of the Victorious at Chene Ho. Seal legions regain all territory for the Empire of the Petal Thrones, and retake Do Chaka and Pan Chaka Protectorates.</t>
  </si>
  <si>
    <t>Invasion of Ssam-ris Isle by Mu'ugalavyani</t>
  </si>
  <si>
    <t>Imperial forces seize Kaija Protectorate from Salarvya, who are embroiled in a civil war. Bloodless capture of the city of Jaikalor when clan master Lord Langsha hiDetlkolu surrenders it to the Seal Imperium. Emperor Gyesmu abrogates the lands and fiefs of the First Legion of Everpresent Glory.</t>
  </si>
  <si>
    <t>Imperial forces seize Chaigari after sieging the city of Hekellu.</t>
  </si>
  <si>
    <t>Chákan Uprising of both Pe Choi and humans</t>
  </si>
  <si>
    <t>Sarku-worshipping Ito Clan in the Chakas revolts and forces the Imperium to halt expansion in Salarvya so that it’s legions might turn to crush the rebels. Shen mercenary leader refuses to battle Ito-allied Pe Choi rebels out of respect.</t>
  </si>
  <si>
    <t>Ndalu Clan engineers the death of Emperor Gyesmu by use of life-leeching magic.</t>
  </si>
  <si>
    <t>Failure of attempt to recover Milumanayá</t>
  </si>
  <si>
    <t>Temple of Ksarul builds secret monasteries in the mountains near Thri'il.</t>
  </si>
  <si>
    <t>Death of Tsolyani traveller Diján hiBasküné</t>
  </si>
  <si>
    <t>Riots and strife on Isle of Ganga over posting of Agoggya troops</t>
  </si>
  <si>
    <t>Emperor Heshtu'atl "the Mighty" commands the completion of the Sakbe-road to link the town of Hauma with the great Urmish-Jakalla road . Project is not completed due supernatural interference.</t>
  </si>
  <si>
    <t>Spotted plague ravages Tsolyánu and Mu'ugalavyá</t>
  </si>
  <si>
    <t>Shen egg group "Horde of Hrk-ss" seek sanctuary on Tsolyani</t>
  </si>
  <si>
    <t>Emperor Arshu'u orders over a dozen Legions created in his honor.</t>
  </si>
  <si>
    <t xml:space="preserve">Sirsúm in Kilalámmu was absorbed into the Empire by an expedition led by Lord Chirene Bá Kal </t>
  </si>
  <si>
    <t>Scandal of the Red Sky Clan. The clan is punished for using Imperial warships in the Flotilla of Hagarr of Paranta for trading missions. Several clan-related captains and crews impaled.</t>
  </si>
  <si>
    <t>Incipient revolt of the Vriddi Clan in Fasiltum.</t>
  </si>
  <si>
    <t>Pandar hiHaisoner the artist creates the famous picture-map of Bey Su</t>
  </si>
  <si>
    <t>Adventurer Chulin of the Grass People arrives in Jakalla, Legion of Chulin the Foreigner is created</t>
  </si>
  <si>
    <t>First expedition of Imperial forces sent to capture Baron Ald.</t>
  </si>
  <si>
    <t>Vriddi Clan revolt put down by Prince Nalukkan in a bath of blood. The Lady Elara hiVriddi and her inner followers immured in the Lower Catacomb of Silent Waiting for 22 years.</t>
  </si>
  <si>
    <t>Second imperial expedition into Yan Kor. Sweet Singers of Nakome used to suppress Vriddi rebellion.</t>
  </si>
  <si>
    <t xml:space="preserve">Great Plague devastates the Pe Choi of the Chakas. </t>
  </si>
  <si>
    <t xml:space="preserve">Third Tsolyani expedition into Yan Kor. </t>
  </si>
  <si>
    <t>Fourth Tsolyani expedition into Yan Kor.</t>
  </si>
  <si>
    <t>Fifth Tsolyani expedition into Yan Kor.</t>
  </si>
  <si>
    <t>Sixth Tsolyani expedition into Yan Kor. Emperor Hetkolainen dies, much mourned.</t>
  </si>
  <si>
    <t>First appearance of current highest official in Livyanu Ásgar Gyardánaz, "Principal Staff of the Glory of Qame'él."</t>
  </si>
  <si>
    <t xml:space="preserve">Three-day “War of the Grey and the Blue” between the Thumis and the Ksarul forces in the streets of Paya Gupa. </t>
  </si>
  <si>
    <t>Mu'ugalavya incursion into Pan Chaka and their rout at the Battle of Butrus by General Kettukal. Battle of Srigash Field won by Lord Bazhan in Yan Kor during the seventh expedition by Seal Imperial forces. Emperor Mursun dies of a strange plague (some speak of Zu’ur).  Aridani legion founded to suppress “bandit” Pe Choi in the Do Chaka.</t>
  </si>
  <si>
    <t>Ascension of Emperor Hirkane Tlakotani “The Stone Upon Which the Universe Rests."</t>
  </si>
  <si>
    <t>Battle of Ry in Kerunan with defeat of Salarvyani invaders by General Kettukal. Victory over the Mu’ugalavyani in the Battle of Butrus, again won by General Kettukal.</t>
  </si>
  <si>
    <t>An earthquake in Thenu Thendraya Peak destroys the Sakbe Road being built along precipices. Incursion of Hluss hive-ships off Ngeshtu Head, soundly defeated by Seal navies and artillery. Artificial famines plotted by factions wishing to discredit the reign of Emperor Hirkane Tlakotani lead to riots and bloodshed when Imperial forces punish the famine perpetrators and quell the enraged mobs amongst the effected clans. Hlaka rebels near Hekellu eliminated by 20th Medium Infantry. Governor of Jakalla resigns after financial scandal.</t>
  </si>
  <si>
    <t>Arrival of Kagoth Dvu-Dakkehl and revival of Legion of Mace Rised High</t>
  </si>
  <si>
    <t>Half-breed Old Ones show tattered red Mu'ugalavya standard captured in 2019 during the siege of Purdimal.</t>
  </si>
  <si>
    <t>Eighth Tsolyanu expedition to crush Baron Ald. Tsolyanu raid on the Yan Koryani city of Maxis. Lord Bazhan breaks through Yan Koryani defenses and quickly sieges Ke'er, capturing it, plundering it, and impaling mistress Yilrana before it’s ruined gates.</t>
  </si>
  <si>
    <t>Political strife and civil warfare in the cities of Keruna and Gorulu in Haida Pakala. Scorching droughts in the deserts of the great southern continent. Yan Kor mobilizes against Tsolyani invaders.</t>
  </si>
  <si>
    <t>Exile of First General Kettukal hiMraktine to Chene Ho due to suspect intrigues discovered by the Imperial Party. Yan Koryani soldiers occupy Pijena.</t>
  </si>
  <si>
    <t>Yan Koryani forces fortify Atkolel Heights. Tsolyani legions fail to dislodge them.</t>
  </si>
  <si>
    <t xml:space="preserve">Seal legions skirmish with bandits and Hlaka rebels supported by Yan Koryani agents in Chaigari. </t>
  </si>
  <si>
    <t>The Ferinara slave revolt. Abortive action against Slave Revolt in the area southeast of Fasiltum</t>
  </si>
  <si>
    <t>Yan Kor issues a Declaration of War against the empire of Tsolyanu. Yan Kor Gureks invade borders of the Seal, advancing around the Atkolel Heights into Tsolyanu.</t>
  </si>
  <si>
    <t>General Kettukal is recalled from disgrace to halt the Yan Koryani advance at the Battle of Atkolel Heights. Prince Eselne joins the general at the Western Front, based at Khirgar. The Military Party unites behind the two figures.</t>
  </si>
  <si>
    <t>Minor naval battle between "navies" of Jánnu and Péncha Nágal</t>
  </si>
  <si>
    <t>Legion of Potent Destiny reactivated. Surundáno is revealed by the Temple of Thumis.  Mirusiya is revealed by the Vriddi Clan in Fasiltum, breaking Prince Eselne's hold over the Military Party as Vimuhla worshippers flock to support the new prince. The war on the Western Front begins to bog down into a strategic stalemate.</t>
  </si>
  <si>
    <t>Prince Mirusiya, with the hesitant support of the Military Party, advocates a campaign in the east to cut off Baron Ald’s allies, Milumanaya and Saa Allaqi. He rightly determines that a two-front war, which Tsolyanu can wage, will force Yan Kor to surrender. Priest Harsan activates the Man of Gold and closes Tekumel from The Goddess of the Pale Bone.</t>
  </si>
  <si>
    <t>(East) The Eastern Campaign, under Prince Mirusiya and Lord Kaikama, begins at Thri’il. Many powerful figures dedicated to the gods of Change and of Stability, dubbed “New Men,” join the Prince (Lord Kaikama, General Heketh of Purdimal, Lord Kadawere, etc.) The eastern army advances through the Pass of Skulls and takes the Fortress of Skulls. The Yan Koryani general, the Lady Deq Dimani (one of Yan Kor’s best generals and a lover of the Baron), feels that the fortresses in southern Milumanaya can slow a Tsolyani advance in time to gather more reinforcements. Prince Mirusiya attempts to conquer the desert state of Milumanaya. Tsolyani advances catch the Yan Koryani field army unprepared at the Battle of the Hill of the Stone Serudla (leaving the Tsolyani in control of the field but badly bloodied). Ahriam Basram replaces Lord Kaikama as the supreme field commander. The Tsolyani pursue Deq Dimani and her retreating Yan Koryani forces.  The Lady deals a check on the Tsolyani advance at the Battle for the town of Mar, allowing the Yan Kor to regroup. The two armies settle down to reorganize around Mar. Deq Dimani leads a night attack on the Tsolyani defenders in the Second Battle of Mar. The attempt fails and cumulates in the Third Battle of Mar and destruction of the eastern Yan Kor army when Tsolyani flying columns led by Karin Missum take them in the rear. Fall of the caravan city of Sunraya and the death of Firaz the Elder, all by a ruse of Ahrim Basram’s personal physician, the Livyani archmage Eloea. Capture of the Fortress Ninu'ur to the Legion of the Storm of Fire. Fall of Pu'er to the legions of the Seal of the Worm and the Scales of Brown, who break the Concordant by using undead soldiers. Prince Mirusiya commands the offending general impaled and demoralizes Sarku troops on the Eastern Front following testimony of several Flame soldiers.</t>
  </si>
  <si>
    <t>(East) Tsolyani troops control southern and eastern Milumaniya. Prince Mirusiya splits the eastern invasion force in Sa’a Allaqi. Death of Senior General Kadarsha hiTlekolmu of the Legion of the Searing Flame, commandant of the eastern armies under Prince Mirusiya at the Milumananyani village of Kankara while defending his Prince from a magical attack. Karim Missum is made Kerdudalikoi and given command of the Legion of Red Devastation. The Kerdudalikoi Ketkollel is made the governor of the new Tsolyani province of Milumaniya with the Kerdu Kambe hiMorusai (new commander of the Legion of Searing Flame) serving as his military advisor. Battle of the town of Anohl with the defeat of the Tsolyani army. General Karin Missum razes the city of Grai and Kru Sekka to bring Saa Allaqi to its knees (this causes the Ssao to break negotiations of peace with Avanthar and to recall his daughter, Princess Vrisa Vishetru, by sending her brother Mridan Vishetru to reclaim her). Kambe accepts command of the field forces when Karin Missum is recalled to Avanthar to deal with problems growing in the west. Kerdu Kutume of the Legion of the Storm of Fire pacifies the rear areas of Milumaniya.</t>
  </si>
  <si>
    <t>(West) The Tsolyani Western army (under by Prince Eselne) takes the Atkolel Heights. First General Kettukal takes the town of Akarsha in the bloodiest siege of the war. Lightning invasion of Pijena by seizing the town of Kai and blockade of Yan Kor garrison at Pijnar.</t>
  </si>
  <si>
    <t>Expedition of priests of Keténgku sent to investigate the haunted unfinished Sákbe Road south from Haumá but they never returned</t>
  </si>
  <si>
    <t>Kambe, “the Wall Walker,” leads Tsolyani soldiers in a siege of Tleku Miriya. Deq Dimani is replaced as field commander by her brother, who is later killed without mercy by Kambe in hand-to-hand combat. The eastern Tsolyani army occupies Tleku Miriya. Kerdu Kambe is made governor of Tleku Miriya.</t>
  </si>
  <si>
    <t>(East) Defeat of General Kanmbe at Dlakar while the general tries to relieve his Prince. Mirusiya and the remnants of the Eastern army are freed from Tleku Miriya by the actions of heros. Karin Missum reduces Tleku Miriya. Mirusiya marches south. Victory of Prince Mirusiya’s army against Sa’a Allaqiyani, Yan Kor, and Tsolyani units at the second Battle of the town of Dlakar (where the Weapon Without Answer was temporarily disabled by magic). Defeat of the Eastern army at the Battle of the Town of Arver and the Prince’s flight south-west through the mountains to Fasiltum.</t>
  </si>
  <si>
    <t>(West) Prince Eselne’s army breaks through the siege of Kai and regroups at Akarsha. The Western army force marches back to Chene Ho. Battle at the Fortress of Ti’Gurue with victory to the Prince.</t>
  </si>
  <si>
    <t>Death of Emperor Hirkane Tlakotani (now suspected of being murdered by his son, Prince Dhich'une, possibly with the aid of He'esa). Ascension of Emperor Dhich’une Tlakotani “Eternal Splendor,” during the intercalary days after the Kolumejalim (which is held in one day). Prince Mridobu and Lord Muresh hiQolyelmu, Head of the Intelligence Arm of the Omnipotent Azure Legion, disappear from Avanthar. Units of troops loyal to Lord Sarku are regrouped near Thri’il, Aukesha, Sunraya, City of Sarku, and Avanthar. Vridekka hiTlelsu takes over the Intelligence Arm of the Omnipotent Azure Legion. Usenanu, Bey Su, and other midland cities are ostensibly under the Emperor's control. Jakalla and Sokatis and the cities of the south-east only pay lip service to the new emperor. Alliance made with Yan Kor, as the Emperor appoints Baron Ald to the post of First General of the Empire. Rebellions in Tsolyanu are ruthlessly suppressed by the First General. General Ald garrisons Thri’il to seal Mirusiya’s army off in the north. Deq Dimani is sent to retake Sunraya and isolate the Tsolyani armies. The Lady Deq Dimani manages to retake Sunraya but can not take the citadel. Lord Fu Shi'i uses his Weapon Without Answer to trap Prince Mirusiya and the Eastern army in an other-planar shadow of Tleku Miriya. Kambe controls all forces north of Sunraya. He negotiates with the "king" of Milumanaya and the Mu'ugalavyani general Mi'itlanesh. Kutume commands the field forces in the south.</t>
  </si>
  <si>
    <t>Growing Mu’ugalavya incursions into the Chakan Provinces turn into an invasion of said provinces. Salarvyani raiders enter the Gilraya Forests. Tsolyanu and Yan Kor combine forces to oppose Mu’ugalavyu aggression in the west. A Mu’ugalavyani army besieges Paya Gupa; the Red Hats march before the walls of Tumissa, from up lines, and then break formation to retreat; brief battle surrounding Chene Ho.</t>
  </si>
  <si>
    <t>Prince Mirusiya proclaims his ascendancy to the Petal Throne and weds a newly revealed Lady Elara hiVriddi. The city of Fasiltum declares itself an independent state under the Prince until such time as the prince takes the Petal Throne as Emperor. Prince Eselne is slain by Lady Sitlaya hiHehesha at Paya Gupa, forcing soldiers loyal to the Prince to travel the underground tubeway car, defeating Sarku assassins, to retrieve Badragu Ejel hiKaraktu who can bring the Prince back to life.</t>
  </si>
  <si>
    <t>Salarvyani forces conquer Ru and Fenul and invade the Gilraya forests. Squabbling amongst Salarvyani commanders impedes attempts to take Thraya or Jaikalor. Eselne returns with the Western army to Paya Gupa, forcing the Mu’ugalavyani to break the siege of Paya Gupa and withdraw back to Pan Chaka.</t>
  </si>
  <si>
    <t>Dhich'une turns on Ald. Yan Koryani soldiers defeat the Tsolyani garrison in the streets of Bey Su, sack the temple of Sarku, and impale the Governor of Bey Su and his sister. Prince Taksuru, an Imperial Heir, is revealed in Bey Su. Baron Ald swears allegiance to Taksuru. Prince Mridobu reveals himself and joins the alliance with Taksuru and Ald.</t>
  </si>
  <si>
    <t>Fighting between Sarku loyalists and other factions in Bey Su. The “Disposer of Meku” destroys the local temples of Lords Sarku and Hru’u in his city. Many cities brought under control of O. A. L. garrisons loyal to the Worm Prince.</t>
  </si>
  <si>
    <t xml:space="preserve">The invading Livyani arny encounters the False Plague in Tsolei and flee, bringing the plague to Livyanu. </t>
  </si>
  <si>
    <t>Eselne commands the western borders of the Empire. Taksuru reigns in Bey Su. Rereshqala crushes the remnants of an invading force of Sarku soldiers who terrorized Jakalla and caused many citizens to flee. Mirusiya  remains defiantly ensconced within Fasiltum but discovers that Elara hiVriddi was an illusion. The Livyani abandon many of their cities ravaged by the False Plague. Mmatugual Shen begin incursions into Livyani as they flee from Shenyu advances. Mu’ugalavyani raid south into Livyanu. Salarvyani soldiers command the Gilraya Forests. Fenul becomes Tsolyani again, but the Governor only rules because the Salarvyani can’t be bothered to retake the city. Wild Pe Choi  drive off Mu’ugalavyani and crush the Tsolyani Ito clan (who were still recovering from Mu’ugalavyani brutality). The Pachi Lei are ethnically cleansed from Pan Chaka by Mu’ugalavyani garrisons. Those that have not been exterminated or fled remain in the deep forests, starving to death.</t>
  </si>
  <si>
    <t>Prince Rereshqala quells food riots in Jakalla and then calls for a new Kolumejalim, though still claiming reluctance to take the Petal Throne. Ma’in joins Rereshqala in his estate in Jakalla. Mirusiya remains within the walls of Fasiltum with his love Elara hiVriddi while undead besiege the rebellious desert city (though the Prince did sneak into Bey Su to consult with Taksuru and then return unharmed). Eselne leads an army toward Bey Su, bringing Hauma and Purdimal under hand. “Wild” Pe Choi tribes throw off the yoke of Mu’ugalavyani and Tsolyani rule. Baron Ald returns to Yan Kor to put down revolts. Pijena and Saa Allaqi abandon their alliance with Yan Kor. The False Plague ravages Livyanu. Ssu expeditions sighted in Chaigari. Jaikalor, Sokatis, and Hekellu are hard pressed to defend against Salarvyani forces. Mu’ugalavyani soldiers hold Butrus.</t>
  </si>
  <si>
    <t>The Temple of Avanthe in Usenanu was destroyed during asubterranean invasion of the city by forces loyal to Emperor Dhich'une. Many priests and priestesses were killed, but the invasion was turned back due to the resulting collapse</t>
  </si>
  <si>
    <t>Eselne leaves Paya Gupa at the head of his army and takes Mrelu and Purdimal, but is halted at Usenanu by forces loyal to Rereshqala. Rereshqala captures Sokatis. Mirusiya invades Avanthar through secret tunnels, but is repulsed by undead and monsters of the Underworlds and is forced to group near Thri'il. Taksuru rules Bey Su and holds up to 100 tsan west (near Usenanu) and over to Fasiltum. The Red Clans holds Tumissa as an independent kingdom and its warriors fight off Mu’ugalavyani incursions.</t>
  </si>
  <si>
    <t>Prince Mridobu succeeded briefly in attaining the Petal Throne in 2367: ruled 3 days under throne name of Hiriktáshte "Risen to Rule." Disappeared again. Dhich'uné returned. Not known whether his reign is official -- still under litigation in the Palace of the Priesthoods in Béy Sü.</t>
  </si>
  <si>
    <t>Mirusiya ascended to the Petal Throne unopposed in the Kolumejalim following Dhich’une’s defeat and disappearance. A moderate adherent of Vimúhla and a strong supporter of military action and expansionism; has launched military actions against the Mu’ugalavyani and Salarvyani in response to their activities on Tsolyánu’s borders.</t>
  </si>
  <si>
    <r>
      <rPr>
        <b/>
        <sz val="10"/>
        <color theme="1"/>
        <rFont val="Arial"/>
        <family val="2"/>
      </rPr>
      <t xml:space="preserve"> “The Time of Darkness” </t>
    </r>
    <r>
      <rPr>
        <sz val="10"/>
        <color theme="1"/>
        <rFont val="Arial"/>
        <family val="2"/>
      </rPr>
      <t>The Cataclysm hurls Tékumel into a starless pocket dimension by supposed hostile forces (the Pariah Deities perhaps?). The once great civilization of Tékumel, the Joyous Light of the Golden Age, goes dim and is extinguished. The great culture is broken in only a few hundred years. Thus do sages refer to this sad era as "The Time of Darkness."</t>
    </r>
  </si>
  <si>
    <r>
      <t xml:space="preserve">The ancient </t>
    </r>
    <r>
      <rPr>
        <b/>
        <sz val="10"/>
        <color theme="1"/>
        <rFont val="Arial"/>
        <family val="2"/>
      </rPr>
      <t>Llyan Empire</t>
    </r>
    <r>
      <rPr>
        <sz val="10"/>
        <color theme="1"/>
        <rFont val="Arial"/>
        <family val="2"/>
      </rPr>
      <t xml:space="preserve"> (proto-Livyanu) founded by Llyan at the city of Tsamra. The sorcerers of Llyan discover the existence of nexus points, compound the texts of demonology and map the topography of the Planes Beyond. "Magic" (psychic powers of the mind) is refined from what was learned by the Great Ancients and the Lords of the Latter Times, and compilation of spells are made by the scientist-magicians of Llyan. Genetic templates for many guardian creatures and servants of mankind are fashioned using the still-functioning genetic-plasma machines of the bygone Age of Wonder. Fragmentary records indicate that worship of the Pariah Gods is widespread (The One Other, The One Who Is, and the Goddess of the Pale Bone - Ku'u Tep in the tongue of Llyan). (106,912 AD approximate)</t>
    </r>
  </si>
  <si>
    <r>
      <t xml:space="preserve">The Three States of the Triangle (Urmish, Jakalla, and Thraya) arise in power. </t>
    </r>
    <r>
      <rPr>
        <sz val="10"/>
        <color theme="1"/>
        <rFont val="Arial"/>
        <family val="2"/>
      </rPr>
      <t>The city-state of Mihállu (inhabited by humans) was destroyed by one of The Three States of the Triangles weapons. The Triangle States come to be at war with the Chürstálli. The Three States of the Triangle make alliance with Shén to fight the Hlüss. The States of the Triangle get invaded and conquered by the Dragon Warrior. King Kharaktáya trades his daughter to Demons of Dark for victory over Hlüss.</t>
    </r>
  </si>
  <si>
    <r>
      <rPr>
        <b/>
        <sz val="10"/>
        <color theme="1"/>
        <rFont val="Arial"/>
        <family val="2"/>
      </rPr>
      <t>The Dragon Warriors</t>
    </r>
    <r>
      <rPr>
        <sz val="10"/>
        <color theme="1"/>
        <rFont val="Arial"/>
        <family val="2"/>
      </rPr>
      <t xml:space="preserve"> from the lands of ancient Nlussa conquer the city-states of what will be Mu'ugalavya, riding mighty, flying "dragons" (aircars of the ancients) and pillaging the land. Sacking the mighty city of Ch'ochi</t>
    </r>
  </si>
  <si>
    <r>
      <rPr>
        <b/>
        <sz val="10"/>
        <color theme="1"/>
        <rFont val="Arial"/>
        <family val="2"/>
      </rPr>
      <t>Empire of the Fisherman Kings</t>
    </r>
    <r>
      <rPr>
        <sz val="10"/>
        <color theme="1"/>
        <rFont val="Arial"/>
        <family val="2"/>
      </rPr>
      <t xml:space="preserve"> founded in modern Salarvyá (Language: dialects of Bednálljan (Ancient Salarvyáni)), destroyed warring remnants of Dragon Lords empire. </t>
    </r>
  </si>
  <si>
    <r>
      <rPr>
        <b/>
        <sz val="10"/>
        <color theme="1"/>
        <rFont val="Arial"/>
        <family val="2"/>
      </rPr>
      <t>The priest Pavar</t>
    </r>
    <r>
      <rPr>
        <sz val="10"/>
        <color theme="1"/>
        <rFont val="Arial"/>
        <family val="2"/>
      </rPr>
      <t xml:space="preserve"> is born.</t>
    </r>
  </si>
  <si>
    <r>
      <t xml:space="preserve">Foundation of the first hereditary Engsvanyali dynasty by Priestking Ssirandar I. Beginning of the </t>
    </r>
    <r>
      <rPr>
        <b/>
        <sz val="10"/>
        <color theme="1"/>
        <rFont val="Arial"/>
        <family val="2"/>
      </rPr>
      <t>First Epoch</t>
    </r>
    <r>
      <rPr>
        <sz val="10"/>
        <color theme="1"/>
        <rFont val="Arial"/>
        <family val="2"/>
      </rPr>
      <t>. Building of Sakbe roads.</t>
    </r>
  </si>
  <si>
    <r>
      <rPr>
        <b/>
        <sz val="10"/>
        <color theme="1"/>
        <rFont val="Arial"/>
        <family val="2"/>
      </rPr>
      <t>Reign of the Inept Emperors.</t>
    </r>
    <r>
      <rPr>
        <sz val="10"/>
        <color theme="1"/>
        <rFont val="Arial"/>
        <family val="2"/>
      </rPr>
      <t xml:space="preserve"> This period of Engsvanyali history is marked by rulership passing between 16 inept and utterly mundane emperors of no mentionable worth.</t>
    </r>
  </si>
  <si>
    <r>
      <t xml:space="preserve">Rivalries between the Viceroys of the Many-Hued Garden erupt into violence. </t>
    </r>
    <r>
      <rPr>
        <b/>
        <sz val="10"/>
        <color theme="1"/>
        <rFont val="Arial"/>
        <family val="2"/>
      </rPr>
      <t>The Flower Wars</t>
    </r>
    <r>
      <rPr>
        <sz val="10"/>
        <color theme="1"/>
        <rFont val="Arial"/>
        <family val="2"/>
      </rPr>
      <t xml:space="preserve"> begin. These wars started over the right to choose the colours of the flowers planted in the gardens of the Priest-Kings at Ganga. Factions were the Red, Blue and Yellow. The wars were unusually bloody and lasted for the best part of 2 centuries.</t>
    </r>
  </si>
  <si>
    <r>
      <t xml:space="preserve">Lord Kokun Vriyon of Khirgar, Imperial General of the Empire, and the "head" of the "Hero of the Age", is betrayed by Niyuneth Tlatoyel of Ganga. He is set upon by "Demons of the Planes Beyond" (or perhaps human assassins) and is slain. Immediately, the </t>
    </r>
    <r>
      <rPr>
        <b/>
        <sz val="10"/>
        <color theme="1"/>
        <rFont val="Arial"/>
        <family val="2"/>
      </rPr>
      <t>Isle of Ganga is sunk</t>
    </r>
    <r>
      <rPr>
        <sz val="10"/>
        <color theme="1"/>
        <rFont val="Arial"/>
        <family val="2"/>
      </rPr>
      <t xml:space="preserve"> beneath the waves and catastrophe and cataclysm plunge the Engsvan hla Ganga into darkness and barbarism when the Goddess of the Pale Bone attempts of invade Tekumel. Islands and the coast of the shallow North Sea rise up and become the central plains of Yan Kor. The Empire dies and much knowledge with it. Brother's hand is turned against brother. The temples war and drag each other down, the innocent with them. Famine lays waste to the northern cities. Barbarians swarm from tundra, mountains and desert to loot and slay. The Desert of Sighs grows.</t>
    </r>
  </si>
  <si>
    <r>
      <rPr>
        <b/>
        <sz val="10"/>
        <color theme="1"/>
        <rFont val="Arial"/>
        <family val="2"/>
      </rPr>
      <t>Time of No Kings,</t>
    </r>
    <r>
      <rPr>
        <sz val="10"/>
        <color theme="1"/>
        <rFont val="Arial"/>
        <family val="2"/>
      </rPr>
      <t xml:space="preserve"> time of legendary heroes and sorcerers, such as Hagárr of Paránta and Subadím the Sorcerer.</t>
    </r>
  </si>
  <si>
    <r>
      <rPr>
        <b/>
        <sz val="10"/>
        <color theme="1"/>
        <rFont val="Arial"/>
        <family val="2"/>
      </rPr>
      <t>Second Imperium of Tsolyánu</t>
    </r>
    <r>
      <rPr>
        <sz val="10"/>
        <color theme="1"/>
        <rFont val="Arial"/>
        <family val="2"/>
      </rPr>
      <t xml:space="preserve"> founded out of the chaos by a man known only as "The Tlakotáni", the name of the current Imperial clan.</t>
    </r>
  </si>
  <si>
    <r>
      <rPr>
        <b/>
        <sz val="10"/>
        <color theme="1"/>
        <rFont val="Arial"/>
        <family val="2"/>
      </rPr>
      <t>Ascension of "Second Tlakotani"</t>
    </r>
    <r>
      <rPr>
        <sz val="10"/>
        <color theme="1"/>
        <rFont val="Arial"/>
        <family val="2"/>
      </rPr>
      <t>, unknown emperor of whom the records are sparse, sent legion of Heketh of Purdanim to quell the riots of Jakalla</t>
    </r>
  </si>
  <si>
    <r>
      <rPr>
        <b/>
        <sz val="10"/>
        <color theme="1"/>
        <rFont val="Arial"/>
        <family val="2"/>
      </rPr>
      <t>Ascension of Emperor Trakonel I “The Blazing Light."</t>
    </r>
    <r>
      <rPr>
        <sz val="10"/>
        <color theme="1"/>
        <rFont val="Arial"/>
        <family val="2"/>
      </rPr>
      <t xml:space="preserve"> Persecution of the cult of the One Other. The Emperor hunts down the cultists and declares them as anathema to all sapient life. Clear mention of the Seal of the Imperium, the Petal Throne, and the Servitors of Silence in Imperial records. Mention of the First Legion in the Runes of Trakonel I “the Blazing Light."</t>
    </r>
  </si>
  <si>
    <r>
      <rPr>
        <b/>
        <sz val="10"/>
        <color theme="1"/>
        <rFont val="Arial"/>
        <family val="2"/>
      </rPr>
      <t xml:space="preserve">Ascension of Emperor Deshetl Miuna “The Stable Mountain." </t>
    </r>
    <r>
      <rPr>
        <sz val="10"/>
        <color theme="1"/>
        <rFont val="Arial"/>
        <family val="2"/>
      </rPr>
      <t>Founding of the Legion of the Mighty Prince.</t>
    </r>
  </si>
  <si>
    <r>
      <rPr>
        <b/>
        <sz val="10"/>
        <color theme="1"/>
        <rFont val="Arial"/>
        <family val="2"/>
      </rPr>
      <t>Ascension of Emperor Trakonel III “God-King."</t>
    </r>
    <r>
      <rPr>
        <sz val="10"/>
        <color theme="1"/>
        <rFont val="Arial"/>
        <family val="2"/>
      </rPr>
      <t xml:space="preserve"> Siege of Kai.</t>
    </r>
  </si>
  <si>
    <r>
      <rPr>
        <b/>
        <sz val="10"/>
        <color theme="1"/>
        <rFont val="Arial"/>
        <family val="2"/>
      </rPr>
      <t>Ascension of Emperor Ashoretl Tikasa “The Power Forever."</t>
    </r>
    <r>
      <rPr>
        <sz val="10"/>
        <color theme="1"/>
        <rFont val="Arial"/>
        <family val="2"/>
      </rPr>
      <t xml:space="preserve"> Disbandment of the Legion of the Mighty Prince.</t>
    </r>
  </si>
  <si>
    <r>
      <rPr>
        <b/>
        <sz val="10"/>
        <color theme="1"/>
        <rFont val="Arial"/>
        <family val="2"/>
      </rPr>
      <t>Ascension of Emperor Horukel II.</t>
    </r>
    <r>
      <rPr>
        <sz val="10"/>
        <color theme="1"/>
        <rFont val="Arial"/>
        <family val="2"/>
      </rPr>
      <t xml:space="preserve"> The Legion of Potent Destiny and the O.A.L. wage a silent war of assassination and sabotage against each other in the halls of Avanthar to gain a place of dominance (and hence control) of the Golden Tower.</t>
    </r>
  </si>
  <si>
    <r>
      <rPr>
        <b/>
        <sz val="10"/>
        <color theme="1"/>
        <rFont val="Arial"/>
        <family val="2"/>
      </rPr>
      <t>Ascension of Emperor Horkhunen “The General.</t>
    </r>
    <r>
      <rPr>
        <sz val="10"/>
        <color theme="1"/>
        <rFont val="Arial"/>
        <family val="2"/>
      </rPr>
      <t>" Rebanding of the Legion of the Mighty Prince.</t>
    </r>
  </si>
  <si>
    <r>
      <rPr>
        <b/>
        <sz val="10"/>
        <color theme="1"/>
        <rFont val="Arial"/>
        <family val="2"/>
      </rPr>
      <t>Ascension of Emperor Arodai Nikuma</t>
    </r>
    <r>
      <rPr>
        <sz val="10"/>
        <color theme="1"/>
        <rFont val="Arial"/>
        <family val="2"/>
      </rPr>
      <t>.  "The Shopkeepers' War," which gained some rights for the merchants and middle-class agricultural clans</t>
    </r>
  </si>
  <si>
    <r>
      <rPr>
        <b/>
        <sz val="10"/>
        <color theme="1"/>
        <rFont val="Arial"/>
        <family val="2"/>
      </rPr>
      <t>Reign of Emperor Kurshetl Nikuma II “The Viewer of Night."</t>
    </r>
    <r>
      <rPr>
        <sz val="10"/>
        <color theme="1"/>
        <rFont val="Arial"/>
        <family val="2"/>
      </rPr>
      <t xml:space="preserve"> Marked period of political strife and violence between the Temples of Change and Stability.</t>
    </r>
  </si>
  <si>
    <r>
      <rPr>
        <b/>
        <sz val="10"/>
        <color theme="1"/>
        <rFont val="Arial"/>
        <family val="2"/>
      </rPr>
      <t>The Time of No Emperors</t>
    </r>
    <r>
      <rPr>
        <sz val="10"/>
        <color theme="1"/>
        <rFont val="Arial"/>
        <family val="2"/>
      </rPr>
      <t>. The Empire of the Petal Throne is ruled in trust by a coalition of hierophants of the twenty temples.</t>
    </r>
  </si>
  <si>
    <r>
      <rPr>
        <b/>
        <sz val="10"/>
        <color theme="1"/>
        <rFont val="Arial"/>
        <family val="2"/>
      </rPr>
      <t>Ascension of Emperor Hrishmuna Neqo I,</t>
    </r>
    <r>
      <rPr>
        <sz val="10"/>
        <color theme="1"/>
        <rFont val="Arial"/>
        <family val="2"/>
      </rPr>
      <t xml:space="preserve"> distant nephew of Emperor Nikuma II, placed upon the throne by the priesthoods of Stability.</t>
    </r>
  </si>
  <si>
    <r>
      <rPr>
        <b/>
        <sz val="10"/>
        <color theme="1"/>
        <rFont val="Arial"/>
        <family val="2"/>
      </rPr>
      <t>Ascension of Emperor Hrishmuna Neqo II</t>
    </r>
    <r>
      <rPr>
        <sz val="10"/>
        <color theme="1"/>
        <rFont val="Arial"/>
        <family val="2"/>
      </rPr>
      <t>. Rebanding of the Legion of the Mighty Prince.</t>
    </r>
  </si>
  <si>
    <r>
      <rPr>
        <b/>
        <sz val="10"/>
        <color theme="1"/>
        <rFont val="Arial"/>
        <family val="2"/>
      </rPr>
      <t>Ascension of Empress Shaira Su “Divine Daughter of Thumis."</t>
    </r>
    <r>
      <rPr>
        <sz val="10"/>
        <color theme="1"/>
        <rFont val="Arial"/>
        <family val="2"/>
      </rPr>
      <t xml:space="preserve"> Increased religious strife leads to the brink of religious civil war.</t>
    </r>
  </si>
  <si>
    <r>
      <rPr>
        <b/>
        <sz val="10"/>
        <color theme="1"/>
        <rFont val="Arial"/>
        <family val="2"/>
      </rPr>
      <t xml:space="preserve">Ascension of Emperor Nriga Gaqchike “The Spider." </t>
    </r>
    <r>
      <rPr>
        <sz val="10"/>
        <color theme="1"/>
        <rFont val="Arial"/>
        <family val="2"/>
      </rPr>
      <t>Ascendancy of the Temple of Ksarul in political power. Many devotees of Ksarul gain governmental positions.</t>
    </r>
  </si>
  <si>
    <r>
      <rPr>
        <b/>
        <sz val="10"/>
        <color theme="1"/>
        <rFont val="Arial"/>
        <family val="2"/>
      </rPr>
      <t>Ascension of Emperor Kanmi'yel Nikuma I "the Warrior."</t>
    </r>
    <r>
      <rPr>
        <sz val="10"/>
        <color theme="1"/>
        <rFont val="Arial"/>
        <family val="2"/>
      </rPr>
      <t xml:space="preserve"> Order is restored in the Tsolyani Imperium. The First Legion receives the title of “The Hereditary Defenders of the Throne” and is granted land and fiefs by the Imperium.</t>
    </r>
  </si>
  <si>
    <r>
      <rPr>
        <b/>
        <sz val="10"/>
        <color theme="1"/>
        <rFont val="Arial"/>
        <family val="2"/>
      </rPr>
      <t>Targholel Nikuma "the Usurper"</t>
    </r>
    <r>
      <rPr>
        <sz val="10"/>
        <color theme="1"/>
        <rFont val="Arial"/>
        <family val="2"/>
      </rPr>
      <t xml:space="preserve">, governor of the western provinces (Lord of Tumissa), overthrows the Emperor. The rebel ascends the throne as a Tlakotani clan member and rules ruthlessly in the name of Vimuhla.                   </t>
    </r>
  </si>
  <si>
    <r>
      <rPr>
        <b/>
        <sz val="10"/>
        <color theme="1"/>
        <rFont val="Arial"/>
        <family val="2"/>
      </rPr>
      <t>Ascension of Emperor Nu'unka "the Pious."</t>
    </r>
    <r>
      <rPr>
        <sz val="10"/>
        <color theme="1"/>
        <rFont val="Arial"/>
        <family val="2"/>
      </rPr>
      <t xml:space="preserve"> The emperor attempts to restore the power of the Temples of Stability but is sickly and dies due to "illness." The great golden Disk of Blazing Light is installed in the temple of Hnalla at Bey Su.</t>
    </r>
  </si>
  <si>
    <r>
      <rPr>
        <b/>
        <sz val="10"/>
        <color theme="1"/>
        <rFont val="Arial"/>
        <family val="2"/>
      </rPr>
      <t>Ascension of Emperor Kanmi'yel Nikuma III "the Scourge of Vimuhla."</t>
    </r>
    <r>
      <rPr>
        <sz val="10"/>
        <color theme="1"/>
        <rFont val="Arial"/>
        <family val="2"/>
      </rPr>
      <t xml:space="preserve"> The emperor places many Vimuhla devotees (and fanatics) in the Imperial government. Nikuma III grants great swathes of lands to the greater glory of the Lord of Flame.</t>
    </r>
  </si>
  <si>
    <r>
      <rPr>
        <b/>
        <sz val="10"/>
        <color theme="1"/>
        <rFont val="Arial"/>
        <family val="2"/>
      </rPr>
      <t>Empress Janule "She of the Blue Goddess"</t>
    </r>
    <r>
      <rPr>
        <sz val="10"/>
        <color theme="1"/>
        <rFont val="Arial"/>
        <family val="2"/>
      </rPr>
      <t xml:space="preserve"> claims the Imperium after the sudden death of her brother. Number of assassination attempts against the life of this Empress. She uses troops of Pe Choi as bodyguards.</t>
    </r>
  </si>
  <si>
    <r>
      <rPr>
        <b/>
        <sz val="10"/>
        <color theme="1"/>
        <rFont val="Arial"/>
        <family val="2"/>
      </rPr>
      <t>Ascension of Emperor Metlunel I “The Foolish,</t>
    </r>
    <r>
      <rPr>
        <sz val="10"/>
        <color theme="1"/>
        <rFont val="Arial"/>
        <family val="2"/>
      </rPr>
      <t>” whose extravagances and incompetent edicts nearly ruin the bureaucracy of the Empire.</t>
    </r>
  </si>
  <si>
    <r>
      <rPr>
        <b/>
        <sz val="10"/>
        <color theme="1"/>
        <rFont val="Arial"/>
        <family val="2"/>
      </rPr>
      <t>Kanmi'yel Nikuma V "the Pretender"</t>
    </r>
    <r>
      <rPr>
        <sz val="10"/>
        <color theme="1"/>
        <rFont val="Arial"/>
        <family val="2"/>
      </rPr>
      <t xml:space="preserve"> crowned emperor by the Omnipotent Azure Legion.</t>
    </r>
  </si>
  <si>
    <r>
      <rPr>
        <b/>
        <sz val="10"/>
        <color theme="1"/>
        <rFont val="Arial"/>
        <family val="2"/>
      </rPr>
      <t>Ascension of Emperor Tariktanme “Expander of Temples."</t>
    </r>
    <r>
      <rPr>
        <sz val="10"/>
        <color theme="1"/>
        <rFont val="Arial"/>
        <family val="2"/>
      </rPr>
      <t xml:space="preserve"> The Emperor commands several great temples built for various activist sects of the Gods. He grants great political leeway to the Great Council of the Temples.</t>
    </r>
  </si>
  <si>
    <r>
      <rPr>
        <b/>
        <sz val="10"/>
        <color theme="1"/>
        <rFont val="Arial"/>
        <family val="2"/>
      </rPr>
      <t>Ascension of Sunun Drantike “The Mad."</t>
    </r>
    <r>
      <rPr>
        <sz val="10"/>
        <color theme="1"/>
        <rFont val="Arial"/>
        <family val="2"/>
      </rPr>
      <t xml:space="preserve"> His rule was limited to the Golden Tower only; slain by his sister at the invitation of the Omnipotent Azure Legion, which became convinced that his continued existence was a threat to the Imperium.</t>
    </r>
  </si>
  <si>
    <r>
      <rPr>
        <b/>
        <sz val="10"/>
        <color theme="1"/>
        <rFont val="Arial"/>
        <family val="2"/>
      </rPr>
      <t>Ascension of Empress Dashiluna “The Green-Eyed”</t>
    </r>
    <r>
      <rPr>
        <sz val="10"/>
        <color theme="1"/>
        <rFont val="Arial"/>
        <family val="2"/>
      </rPr>
      <t>, who slew her half-brother to assume the Petal Throne. She attempted to emulate the ancient Bednálljan Queen Nayári; renowned for her curious orgies and other habits</t>
    </r>
  </si>
  <si>
    <r>
      <t xml:space="preserve">Ascension of Emperor Tontiken Rirune “Slave of Demons." </t>
    </r>
    <r>
      <rPr>
        <sz val="10"/>
        <color theme="1"/>
        <rFont val="Arial"/>
        <family val="2"/>
      </rPr>
      <t>A necromancer and sorcerer, it is whispered that this ruler studied the doctrines of She Who Cannot Be Named</t>
    </r>
  </si>
  <si>
    <r>
      <rPr>
        <b/>
        <sz val="10"/>
        <color theme="1"/>
        <rFont val="Arial"/>
        <family val="2"/>
      </rPr>
      <t>Ascension of Emperor Hejjeka I “The Replace</t>
    </r>
    <r>
      <rPr>
        <sz val="10"/>
        <color theme="1"/>
        <rFont val="Arial"/>
        <family val="2"/>
      </rPr>
      <t>r." He restores the Empire to the rule of the Lords of Stability, bringing law and custom back to lands disrupted by the reigns of lawlessness under the previous emperors of Change.</t>
    </r>
  </si>
  <si>
    <r>
      <rPr>
        <b/>
        <sz val="10"/>
        <color theme="1"/>
        <rFont val="Arial"/>
        <family val="2"/>
      </rPr>
      <t>Ascension of Emperor Hejjeka II “The Heretic."</t>
    </r>
    <r>
      <rPr>
        <sz val="10"/>
        <color theme="1"/>
        <rFont val="Arial"/>
        <family val="2"/>
      </rPr>
      <t xml:space="preserve"> Rebanding of the Legion of the Mighty Prince.</t>
    </r>
  </si>
  <si>
    <r>
      <rPr>
        <b/>
        <sz val="10"/>
        <color theme="1"/>
        <rFont val="Arial"/>
        <family val="2"/>
      </rPr>
      <t xml:space="preserve">Ascension of Emperor Ngharradu “The Ascetic." </t>
    </r>
    <r>
      <rPr>
        <sz val="10"/>
        <color theme="1"/>
        <rFont val="Arial"/>
        <family val="2"/>
      </rPr>
      <t>Restores the custom of Imperial seclusion within Avanthar. The Temples of Stability increase in power from his patronage. Disbandment of the Legion of the Mighty Prince. The emperor returns some captured lands back to Salarvya. Battle of Mmillaka when Salarvya retakes additional lost provinces from Imperial legions.</t>
    </r>
  </si>
  <si>
    <r>
      <t xml:space="preserve">Ascension of Emperor Hejjeka III “The Fat." </t>
    </r>
    <r>
      <rPr>
        <sz val="10"/>
        <color theme="1"/>
        <rFont val="Arial"/>
        <family val="2"/>
      </rPr>
      <t>Reigned peacefully; said to have gained his nickname not because of his personal girth but because during his reign "the Empire was fat and well-fed."</t>
    </r>
  </si>
  <si>
    <r>
      <rPr>
        <b/>
        <sz val="10"/>
        <color theme="1"/>
        <rFont val="Arial"/>
        <family val="2"/>
      </rPr>
      <t>Ascension of Emperor Metlunel III “He who Thirsts."</t>
    </r>
    <r>
      <rPr>
        <sz val="10"/>
        <color theme="1"/>
        <rFont val="Arial"/>
        <family val="2"/>
      </rPr>
      <t xml:space="preserve"> The reason for this monarch's sobriquet is not known; it is thought that he died of a wasting disease.</t>
    </r>
  </si>
  <si>
    <r>
      <rPr>
        <b/>
        <sz val="10"/>
        <color theme="1"/>
        <rFont val="Arial"/>
        <family val="2"/>
      </rPr>
      <t>Ascension of Emperor Hejjeka IV “Restorer of Dignities."</t>
    </r>
    <r>
      <rPr>
        <sz val="10"/>
        <color theme="1"/>
        <rFont val="Arial"/>
        <family val="2"/>
      </rPr>
      <t xml:space="preserve"> This emperor restores ancient patents of nobility.</t>
    </r>
  </si>
  <si>
    <r>
      <rPr>
        <b/>
        <sz val="10"/>
        <color theme="1"/>
        <rFont val="Arial"/>
        <family val="2"/>
      </rPr>
      <t>Ascension of Emperor Metlunel V “The Esthete."</t>
    </r>
    <r>
      <rPr>
        <sz val="10"/>
        <color theme="1"/>
        <rFont val="Arial"/>
        <family val="2"/>
      </rPr>
      <t xml:space="preserve"> Empire weakened while the Emperor dallied with his slavegirls and artistic productions in Avanthár</t>
    </r>
  </si>
  <si>
    <r>
      <rPr>
        <b/>
        <sz val="10"/>
        <color theme="1"/>
        <rFont val="Arial"/>
        <family val="2"/>
      </rPr>
      <t>Ascension of Emperor Hejjeka V “The Open-Handed."</t>
    </r>
    <r>
      <rPr>
        <sz val="10"/>
        <color theme="1"/>
        <rFont val="Arial"/>
        <family val="2"/>
      </rPr>
      <t xml:space="preserve"> Imperial treasuries are drained by the generosity of this emperor.</t>
    </r>
  </si>
  <si>
    <r>
      <t xml:space="preserve">Ascension of Emperor Kanmi’yel Nikuma “The Pretender." </t>
    </r>
    <r>
      <rPr>
        <sz val="10"/>
        <color theme="1"/>
        <rFont val="Arial"/>
        <family val="2"/>
      </rPr>
      <t>After an inauspicious beginning as the puppet of the Omnipotent Azure Legion, this ruler became one of the more enlightened Emperors</t>
    </r>
  </si>
  <si>
    <r>
      <rPr>
        <b/>
        <sz val="10"/>
        <color theme="1"/>
        <rFont val="Arial"/>
        <family val="2"/>
      </rPr>
      <t>Ascension of Emperor Durumu “The Copper Blade of Sarku.</t>
    </r>
    <r>
      <rPr>
        <sz val="10"/>
        <color theme="1"/>
        <rFont val="Arial"/>
        <family val="2"/>
      </rPr>
      <t>" Religious strife and reascendancy of the Temple of Sarku within Imperial rule.</t>
    </r>
  </si>
  <si>
    <r>
      <rPr>
        <b/>
        <sz val="10"/>
        <color theme="1"/>
        <rFont val="Arial"/>
        <family val="2"/>
      </rPr>
      <t>Ascension of Empress Nrainue “The Iridescent Goddess.</t>
    </r>
    <r>
      <rPr>
        <sz val="10"/>
        <color theme="1"/>
        <rFont val="Arial"/>
        <family val="2"/>
      </rPr>
      <t xml:space="preserve">" Devotees of the Dark Gods expunged from Imperial bureaucracy, and increased patronage of the temples of the Lords of Stability.   </t>
    </r>
  </si>
  <si>
    <r>
      <t xml:space="preserve">Ascension of Empress Aleya “The Damsel of Purity." </t>
    </r>
    <r>
      <rPr>
        <sz val="10"/>
        <color theme="1"/>
        <rFont val="Arial"/>
        <family val="2"/>
      </rPr>
      <t>Worshipper of Avánthe and her Cohort, Dilinála; never married and apparently never took male concubines; died without issue.</t>
    </r>
  </si>
  <si>
    <r>
      <t xml:space="preserve">Ascension of Empress Ninue Jalesa “The Maiden of Beauty." </t>
    </r>
    <r>
      <rPr>
        <sz val="10"/>
        <color theme="1"/>
        <rFont val="Arial"/>
        <family val="2"/>
      </rPr>
      <t>Younger sister of Empress Aléya but only an infant when the latter ascended the throne and thus still eligible for the Choosing of Emperors; said to have been the Lesbian lover of Aléya; remained devoted to Dilinála and died without issue (although some say that Emperor Neshkirúma was her illegitimate son)</t>
    </r>
  </si>
  <si>
    <r>
      <t xml:space="preserve">Ascension of Emperor Neshkiruma “The Cloud-Spinner." </t>
    </r>
    <r>
      <rPr>
        <sz val="10"/>
        <color theme="1"/>
        <rFont val="Arial"/>
        <family val="2"/>
      </rPr>
      <t>Totally disinterested in government</t>
    </r>
  </si>
  <si>
    <r>
      <rPr>
        <b/>
        <sz val="10"/>
        <color theme="1"/>
        <rFont val="Arial"/>
        <family val="2"/>
      </rPr>
      <t>Time of Many Emperors</t>
    </r>
    <r>
      <rPr>
        <sz val="10"/>
        <color theme="1"/>
        <rFont val="Arial"/>
        <family val="2"/>
      </rPr>
      <t>. Emperor Neshkiruma’s many sons (no less than 22) vie for the Petal Throne until the Omnipotent Azure Legion stepped in and aided one of Emperor Neshkirúma's many sons to ascend the Throne.</t>
    </r>
  </si>
  <si>
    <r>
      <t xml:space="preserve">Ascension of Emperor Gyesmu “The Iron Fist." </t>
    </r>
    <r>
      <rPr>
        <sz val="10"/>
        <color theme="1"/>
        <rFont val="Arial"/>
        <family val="2"/>
      </rPr>
      <t>Powerful general</t>
    </r>
  </si>
  <si>
    <r>
      <t xml:space="preserve">Ascension of Emperor Gyesmu Dalisa “The Magnificent and Ever-Living." </t>
    </r>
    <r>
      <rPr>
        <sz val="10"/>
        <color theme="1"/>
        <rFont val="Arial"/>
        <family val="2"/>
      </rPr>
      <t>The new conquests were consolidated and order restored; balance between Change and Stability achieved;  this Emperor is said to have lived to the age of 125 through the use of magic and drugs.</t>
    </r>
  </si>
  <si>
    <r>
      <t xml:space="preserve">Ascension of Emperor Heshtu’atl “The Mighty." </t>
    </r>
    <r>
      <rPr>
        <sz val="10"/>
        <color theme="1"/>
        <rFont val="Arial"/>
        <family val="2"/>
      </rPr>
      <t>A good and sensible ruler.</t>
    </r>
  </si>
  <si>
    <r>
      <t xml:space="preserve">Ascension of Emperor Arshu’u “The Ever-Splendid." </t>
    </r>
    <r>
      <rPr>
        <sz val="10"/>
        <color theme="1"/>
        <rFont val="Arial"/>
        <family val="2"/>
      </rPr>
      <t>An excellent statesman; gave attention to trade and foreign relations and signed treaties with Livyánu and Pecháno</t>
    </r>
  </si>
  <si>
    <r>
      <rPr>
        <b/>
        <sz val="10"/>
        <color theme="1"/>
        <rFont val="Arial"/>
        <family val="2"/>
      </rPr>
      <t>Ascension of Emperor Hetkolainen “He Whose Glory Never Ends</t>
    </r>
    <r>
      <rPr>
        <sz val="10"/>
        <color theme="1"/>
        <rFont val="Arial"/>
        <family val="2"/>
      </rPr>
      <t>." This emperor looks to reclaiming the Northlands for the greater Seal Glory.</t>
    </r>
  </si>
  <si>
    <r>
      <rPr>
        <b/>
        <sz val="10"/>
        <color theme="1"/>
        <rFont val="Arial"/>
        <family val="2"/>
      </rPr>
      <t>Ascension of Emperor Mursun Dlekkumine “The Weak."</t>
    </r>
    <r>
      <rPr>
        <sz val="10"/>
        <color theme="1"/>
        <rFont val="Arial"/>
        <family val="2"/>
      </rPr>
      <t xml:space="preserve"> Prince Nalukkan flees into the North to escape from the Imperial agents of his brother Hirkane after the Kolumejalim.</t>
    </r>
  </si>
  <si>
    <t>Timeline</t>
  </si>
  <si>
    <t>Clan occupations</t>
  </si>
  <si>
    <t>Accountants</t>
  </si>
  <si>
    <t>Administrators</t>
  </si>
  <si>
    <t>Black Stone, Blue Hood, Blue Kirtle, Cloak of Azure Gems , Domed Tomb, Granite Arch, Grey Cloak, Grey Wand, High Tower, Iron Helm, Ivory Staff , Jade Diadem , Plum of White, Sea Blue , White Stone</t>
  </si>
  <si>
    <t>Agriculturalists</t>
  </si>
  <si>
    <t xml:space="preserve">Black Pinnacle, Blazing Breeze , Blue Shadow, Blue Stream, Broken Bough, Broken Reed, Deep Flowing Water, Domed Tomb, Ebon Spire , Glory of the Worm, Golden Dawn, Golden Eye, Golden Globe, Golden Sapphire, Golden Sheaf, Golden Sphere, Golden Staff, Golden Triangle, Green Bough, Green Forest , Green Malachite, Red Sky, Red Star, Ripened Sheaf, Round Rock, Standing Stone, Tlákotani, Tsardáli , Vermilion Lightning </t>
  </si>
  <si>
    <t>Animal Breeders (Hmélu And Hmá)</t>
  </si>
  <si>
    <t>Animal Husbandry</t>
  </si>
  <si>
    <t>Antiquarians</t>
  </si>
  <si>
    <t>Apothecaries</t>
  </si>
  <si>
    <t>Amber Cloak, Staff of Beneficence</t>
  </si>
  <si>
    <t>Architects</t>
  </si>
  <si>
    <t>Arena Operators</t>
  </si>
  <si>
    <t>Aristocrats</t>
  </si>
  <si>
    <t>Íto , Tlákotani, Vriddi</t>
  </si>
  <si>
    <t>Armor Makers, Leather</t>
  </si>
  <si>
    <t>Armorers</t>
  </si>
  <si>
    <t>Artisans</t>
  </si>
  <si>
    <t>Black Earth, Black Monolith, Black Mountain, Black Pinnacle, Blazoned Sail, Broken Reed, Ebon Spire , First Moon, Moon of Evening, Ripened Sheaf</t>
  </si>
  <si>
    <t>Silver Collar, Silver Lightning</t>
  </si>
  <si>
    <t>Assassins</t>
  </si>
  <si>
    <t>Association of Reliever's from Life, Black “Y” Society</t>
  </si>
  <si>
    <t>Barbers</t>
  </si>
  <si>
    <t>Basket Makers</t>
  </si>
  <si>
    <t>Bodyguards</t>
  </si>
  <si>
    <t>Eye of Flame, Standing Reed</t>
  </si>
  <si>
    <t>Body-Servants</t>
  </si>
  <si>
    <t>Booksellers</t>
  </si>
  <si>
    <t>Bowyers</t>
  </si>
  <si>
    <t>Brewers</t>
  </si>
  <si>
    <t>Brokers</t>
  </si>
  <si>
    <t>Builders</t>
  </si>
  <si>
    <t>Blue Kirtle, Granite Arch</t>
  </si>
  <si>
    <t>Bureaucrats</t>
  </si>
  <si>
    <t>Cloak of Azure Gems , First Moon, Golden Bough , Golden Sunburst , Great Stone, High Pinnacle, Iron Plume , Moon of Evening, Red Star, Sea Blue , White Crystal, White Stone</t>
  </si>
  <si>
    <t>Business People</t>
  </si>
  <si>
    <t>Golden Dawn, Golden Eye, Golden Globe, Golden Sapphire, Golden Sheaf, Golden Sphere, Golden Staff, Golden Triangle</t>
  </si>
  <si>
    <t>Butchers</t>
  </si>
  <si>
    <t>Caravan Operators</t>
  </si>
  <si>
    <t>Deep Basket , Woven Whip</t>
  </si>
  <si>
    <t>Carpenters</t>
  </si>
  <si>
    <t>Chlén Raisers</t>
  </si>
  <si>
    <t>High Tower, Woven Whip</t>
  </si>
  <si>
    <t>Clerks</t>
  </si>
  <si>
    <t>Clothmakers</t>
  </si>
  <si>
    <t xml:space="preserve">Granite Lintel, Onyx Anchor </t>
  </si>
  <si>
    <t>Copyists</t>
  </si>
  <si>
    <t>Corpse Washers</t>
  </si>
  <si>
    <t>Courtesans</t>
  </si>
  <si>
    <t>Courtiers</t>
  </si>
  <si>
    <t>Craftsmen</t>
  </si>
  <si>
    <t xml:space="preserve">Black Pinnacle, Ebon Spire </t>
  </si>
  <si>
    <t>Craftsmen, Rural</t>
  </si>
  <si>
    <t>Green Forest, Green Reed</t>
  </si>
  <si>
    <t>Criminals</t>
  </si>
  <si>
    <t>Distillers</t>
  </si>
  <si>
    <t>Domestics</t>
  </si>
  <si>
    <t>Dyers</t>
  </si>
  <si>
    <t>Embalmers</t>
  </si>
  <si>
    <t>Black Stone Tomb, Open Sepulchre</t>
  </si>
  <si>
    <t>Engineers</t>
  </si>
  <si>
    <t>Entertainers, Road Side</t>
  </si>
  <si>
    <t>Executioners</t>
  </si>
  <si>
    <t>Expediting</t>
  </si>
  <si>
    <t>Farmers, Tenant</t>
  </si>
  <si>
    <t>Fishermen</t>
  </si>
  <si>
    <t>Barbed Hook , Black Earth, Onyx Anchor , Sinking Land</t>
  </si>
  <si>
    <t>Fletchers</t>
  </si>
  <si>
    <t>Blue Water, Standing Reed</t>
  </si>
  <si>
    <t>Foresters</t>
  </si>
  <si>
    <t>Advancing Shadow , Blue Water</t>
  </si>
  <si>
    <t>Funeral Chemicals Makers</t>
  </si>
  <si>
    <t>Furniture Makers</t>
  </si>
  <si>
    <t>Gem Polishers</t>
  </si>
  <si>
    <t>Gladiators</t>
  </si>
  <si>
    <t>Scarlet Stone, Standing Reed</t>
  </si>
  <si>
    <t>Glass Blowers</t>
  </si>
  <si>
    <t>Gravediggers</t>
  </si>
  <si>
    <t>Guides</t>
  </si>
  <si>
    <t>Hostel Keepers</t>
  </si>
  <si>
    <t>House Sweepers</t>
  </si>
  <si>
    <t>Hunters</t>
  </si>
  <si>
    <t>Jewelers</t>
  </si>
  <si>
    <t>Enduring Splendor , Radiant Dark , Red Eye of Dawn, Silver Collar, Silver Lightning</t>
  </si>
  <si>
    <t>Jugglers</t>
  </si>
  <si>
    <t>Jurists</t>
  </si>
  <si>
    <t>Kitchen Workers</t>
  </si>
  <si>
    <t>Laborers</t>
  </si>
  <si>
    <t>Black Monolith, Black Mountain, Flat Rock, Ivory Staff, Open Hand, Red Moon</t>
  </si>
  <si>
    <t>Laborers (Low)</t>
  </si>
  <si>
    <t>Landowners</t>
  </si>
  <si>
    <t>Glory of the Worm, Grey Cloak, Grey Wand</t>
  </si>
  <si>
    <t>Latrine Cleaners</t>
  </si>
  <si>
    <t>Emerald Circlet, Wicker Image</t>
  </si>
  <si>
    <t>Leather Workers</t>
  </si>
  <si>
    <t>Lighting Artisans</t>
  </si>
  <si>
    <t>Manufacturers</t>
  </si>
  <si>
    <t>Maritime</t>
  </si>
  <si>
    <t>Blazoned Sail, Green Malachite, Red Sail</t>
  </si>
  <si>
    <t>Masons</t>
  </si>
  <si>
    <t>Flat Peak, Glass Spear</t>
  </si>
  <si>
    <t>Mat-Makers</t>
  </si>
  <si>
    <t>Mercantile</t>
  </si>
  <si>
    <t xml:space="preserve">Red Sail, Sword of Fire , Turning Wheel, White Khéshchal </t>
  </si>
  <si>
    <t>Merchants</t>
  </si>
  <si>
    <t>Azure Eye , Black Monolith, Black Mountain, Cleaving Prow , Copper Door, First Moon, Great Stone, Green Reed, Grey Cloak, Grey Wand, Jeweled Pommel , Moon of Evening, People of the White Pebble, People of the White Reed, Red Flower, Red Sky, Rising Sun, Rising Sun Disk, Scarlet Sail , Tlákotani</t>
  </si>
  <si>
    <t>Metal Tools Manufacturers</t>
  </si>
  <si>
    <t>Miners</t>
  </si>
  <si>
    <t>Moneylenders</t>
  </si>
  <si>
    <t>Copper Door, Golden Lintle</t>
  </si>
  <si>
    <t>Mourners</t>
  </si>
  <si>
    <t>Musicians</t>
  </si>
  <si>
    <t>Naval/maritime Crews</t>
  </si>
  <si>
    <t>Necropolis Guards</t>
  </si>
  <si>
    <t>Nobles</t>
  </si>
  <si>
    <t xml:space="preserve">Blade Raised High , Cloak of Azure Gems , Golden Bough , Golden Sunburst , Íto , Jade Diadem , Might of Gánga , Rising Sun, Sea Blue , Sword of Fire , Tlákotani, Vríddi </t>
  </si>
  <si>
    <t>Officers</t>
  </si>
  <si>
    <t>Blade Raised High , Blue Hood</t>
  </si>
  <si>
    <t>Officials</t>
  </si>
  <si>
    <t>Dark Fear, Dark Flame, Dark Moon, Dark Water, Golden Bough , Red Sun, Red Sword, Standing Stone, White Crystal</t>
  </si>
  <si>
    <t>Ornamental Crafts</t>
  </si>
  <si>
    <t>Panderers</t>
  </si>
  <si>
    <t>Bright Sword, Emerald Circlet</t>
  </si>
  <si>
    <t>Paper And Scribal Materials Makers</t>
  </si>
  <si>
    <t>Paper Makers</t>
  </si>
  <si>
    <t>Peasants</t>
  </si>
  <si>
    <t>Black Earth, Blue Water, Flat Rock, Green Forest, Green Reed, Ivory Staff, Open Hand, Red Moon, Sinking Land</t>
  </si>
  <si>
    <t>Perfumers</t>
  </si>
  <si>
    <t>Poisons Purveyors</t>
  </si>
  <si>
    <t>Porters</t>
  </si>
  <si>
    <t>Potters</t>
  </si>
  <si>
    <t>Blue Kirtle, Glass Spear</t>
  </si>
  <si>
    <t>Priests</t>
  </si>
  <si>
    <t>Amber Cloak, Black Stone, Blue Hood, Blue Kirtle, Cloak of Azure Gems , Dark Fear, Dark Flame, Dark Moon, Dark Water, Domed Tomb, First Moon, Golden Dawn, Golden Eye, Golden Globe, Golden Sapphire, Golden Sheaf, Golden Sphere, Golden Staff, Golden Triangle, Granite Arch, Great Stone, Green Emerald, Green Kirtle, Green Opal, Green Stone, Might of Gánga , Moon of Evening, Red Moon at Dawn, Red Mountain, Red Star, Red Stone, Red Sun, Red Sword, Standing Stone, White Crystal</t>
  </si>
  <si>
    <t>Prison Guards</t>
  </si>
  <si>
    <t>Prostitutes</t>
  </si>
  <si>
    <t>Puppeteers</t>
  </si>
  <si>
    <t xml:space="preserve">Society of Hands which are not Seen, Striding Incantation, Wandering Shadows </t>
  </si>
  <si>
    <t>Refreshments Sellers</t>
  </si>
  <si>
    <t>Road Cleaners</t>
  </si>
  <si>
    <t>Royal Court Officials</t>
  </si>
  <si>
    <t>Rulers</t>
  </si>
  <si>
    <t>Rulers Of Púrdimal</t>
  </si>
  <si>
    <t xml:space="preserve">Blazoned Sail, Scarlet Sail </t>
  </si>
  <si>
    <t>Amber Cloak, Scroll of Wisdom</t>
  </si>
  <si>
    <t>Scribes</t>
  </si>
  <si>
    <t>Black Stone, Iron Plume , Malachite Pyramid , Plum of White</t>
  </si>
  <si>
    <t>Sculptors</t>
  </si>
  <si>
    <t>Sea-Captains</t>
  </si>
  <si>
    <t>Servants</t>
  </si>
  <si>
    <t>Sewer Workers</t>
  </si>
  <si>
    <t>Shippers</t>
  </si>
  <si>
    <t>Blazoned Sail, White Crystal</t>
  </si>
  <si>
    <t>Singers Of Epic Poems</t>
  </si>
  <si>
    <t>Slavers</t>
  </si>
  <si>
    <t xml:space="preserve">Collar of Bronze, Green Tattoo , Silver Anklet </t>
  </si>
  <si>
    <t>Smiths, Village</t>
  </si>
  <si>
    <t xml:space="preserve">Blade Raised High , Dark Fear, Dark Flame, Dark Moon, Dark Water, Domed Tomb, Eye of Flame, Golden Bough , Golden Dawn, Golden Eye, Golden Globe, Golden Sapphire, Golden Sheaf, Golden Sphere, Golden Staff, Golden Sunburst , Golden Triangle, Great Stone, High Pinnacle, Ivory Staff , Might of Gánga , Mokkochaqu , Red Mountain, Red Star, Red Stone, Red Sun, Red Sword, Standing Reed, Sweet Singers of Nakomé, White Stone, Vríddi </t>
  </si>
  <si>
    <t>Stoneworkers</t>
  </si>
  <si>
    <t>Bronze Mallet , Graven Image</t>
  </si>
  <si>
    <t>Swamp Products Makers</t>
  </si>
  <si>
    <t>Black Earth, Sinking Land</t>
  </si>
  <si>
    <t>Tailors</t>
  </si>
  <si>
    <t>Green Emerald, Green Opal, Green Stone, Round Rock</t>
  </si>
  <si>
    <t>Tanners</t>
  </si>
  <si>
    <t>High Tower, Sapphire Bird</t>
  </si>
  <si>
    <t>Tar/pitch Makers</t>
  </si>
  <si>
    <t>Thieves</t>
  </si>
  <si>
    <t>Tilers</t>
  </si>
  <si>
    <t>Tomb Guards</t>
  </si>
  <si>
    <t>Nighted Tower, Open Sepulchre</t>
  </si>
  <si>
    <t xml:space="preserve">Copper Sheath , Purple Tower, White Face </t>
  </si>
  <si>
    <t>Tomb Robbers</t>
  </si>
  <si>
    <t xml:space="preserve">Nighted Tower, Purple Tower, White Face </t>
  </si>
  <si>
    <t xml:space="preserve">Ewer of Outpouring Gold, Turning Wheel, White Khéshchal </t>
  </si>
  <si>
    <t>Trinket Makers</t>
  </si>
  <si>
    <t>Warders</t>
  </si>
  <si>
    <t>Broken Reed, Green Emerald, Green Opal, Green Stone, Scarlet Planet of Knifes, Standing Reed</t>
  </si>
  <si>
    <t>Weavers</t>
  </si>
  <si>
    <t>Flaxen Lanyard, Green Emerald, Green Opal, Green Stone, Round Rock, Wicker Basket , Woven Mat</t>
  </si>
  <si>
    <t>Weavers (Thesun)</t>
  </si>
  <si>
    <t>Weavers (Wicker)</t>
  </si>
  <si>
    <t>Winemakers</t>
  </si>
  <si>
    <t xml:space="preserve">Amber Cask , Blue Kirtle, Life From Death , People of the High Pillar, Weeping Stone, Verdant Vine </t>
  </si>
  <si>
    <t>Vineyard Workers</t>
  </si>
  <si>
    <t>Woodcutters</t>
  </si>
  <si>
    <t>Woodworkers</t>
  </si>
  <si>
    <t>Occupations, Professions and Vocations of Ever-Glorious Clans</t>
  </si>
  <si>
    <t>Entries are as close to the source as possible , some interpolation may occur where it has been necessary, all clearly noncanonical stuff is tried to be marked as "NC"</t>
  </si>
  <si>
    <r>
      <t>The Beginning of</t>
    </r>
    <r>
      <rPr>
        <b/>
        <sz val="10"/>
        <color theme="1"/>
        <rFont val="Arial"/>
        <family val="2"/>
      </rPr>
      <t xml:space="preserve"> Éngsvan hla Gánga</t>
    </r>
    <r>
      <rPr>
        <sz val="10"/>
        <color theme="1"/>
        <rFont val="Arial"/>
        <family val="2"/>
      </rPr>
      <t>: 'the Kingdom of the Gods'</t>
    </r>
  </si>
  <si>
    <t>Psalmody of È-Shánmeth</t>
  </si>
  <si>
    <t>Work favored by Temple of Lord Hrü'ü</t>
  </si>
  <si>
    <t>Paradise of Nimórgga</t>
  </si>
  <si>
    <t>Salarvyáni paradise</t>
  </si>
  <si>
    <t xml:space="preserve">poetess Elué </t>
  </si>
  <si>
    <t>Satire</t>
  </si>
  <si>
    <t>a minister who wrote on economics, trade &amp; military logistics</t>
  </si>
  <si>
    <r>
      <t xml:space="preserve">This time period is refereed to as the </t>
    </r>
    <r>
      <rPr>
        <b/>
        <sz val="10"/>
        <color rgb="FFFF0000"/>
        <rFont val="Arial"/>
        <family val="2"/>
      </rPr>
      <t>Second Epoch</t>
    </r>
    <r>
      <rPr>
        <sz val="10"/>
        <color rgb="FFFF0000"/>
        <rFont val="Arial"/>
        <family val="2"/>
      </rPr>
      <t>.</t>
    </r>
    <r>
      <rPr>
        <sz val="10"/>
        <color theme="1"/>
        <rFont val="Arial"/>
        <family val="2"/>
      </rPr>
      <t xml:space="preserve"> This era is marked by many semi-autonomous states that are called "Engsvanyali," by historians. Following the disappearance of Bashdis Mssa X, the clergy of several temples warred against the temples of the Pariah Gods, and then rose up against Ganga itself (it is lost to history as to which temples turned against the Empire - this historian feels that most of the antagonists were those of the temples of Change). This religious war added to the ongoing secular civil war. The Vriddi declared Fasiltum independent; Teshengtu Tlekolmu "the Hammer of the West" did likewise in Tumissa; the northern regions of what is now Yan Kor slipped away; Salarvya, Mihallu, and the east also left the Empire. On another note, the Tsolei Archipelago and the southern regions of cold, northern Nluss was conquered by one of the fragmented Engsvanyali Empire. Despite the political chaos of the Second Epoch, much was accomplished in the arts, military knowledge, and the sciences. The emergence of local dialects of the Engsvanyali language is noted. The "Hero of the Age" drives out the servants of the Pariah Deities into the Outer Darkness.</t>
    </r>
  </si>
  <si>
    <r>
      <t xml:space="preserve">Girandu I, son of Hemanche Farkhenu, ushers in the </t>
    </r>
    <r>
      <rPr>
        <b/>
        <sz val="10"/>
        <color rgb="FFFF0000"/>
        <rFont val="Arial"/>
        <family val="2"/>
      </rPr>
      <t>Third Epoch</t>
    </r>
    <r>
      <rPr>
        <sz val="10"/>
        <color theme="1"/>
        <rFont val="Arial"/>
        <family val="2"/>
      </rPr>
      <t>. This Priestking conquers the splinter dynasties. The Hlutrgu are driven back into the jungles of Layodu and the Shikel Swamps. The Priestking rewards each soldier of the Legion of the Joyful Clan of the Noble Vrayani with slingstones of rubies and diamonds. Legion of Red Devastation defends Tumissa.</t>
    </r>
  </si>
  <si>
    <r>
      <t xml:space="preserve">The Flower Wars end with victory of Archon Amukanatl Vriddi. The victorious Archon takes residence in the Palace of the Priestkings on Ganga Isle. The only regions still under Engsvanyali domain at that time are Mu'ugalavya, Tsolyanu, and Mihallu localities. </t>
    </r>
    <r>
      <rPr>
        <b/>
        <sz val="10"/>
        <color rgb="FFFF0000"/>
        <rFont val="Arial"/>
        <family val="2"/>
      </rPr>
      <t>Beginning of the Last Epoch.</t>
    </r>
  </si>
  <si>
    <t>Establishment of Blessed Memory</t>
  </si>
  <si>
    <t>Livyáni sage Pamaviráz</t>
  </si>
  <si>
    <t>Pamaviráz</t>
  </si>
  <si>
    <t>Flaxen Lanyard, Green Emerald, Green Opal, Green Stone, Round Rock</t>
  </si>
  <si>
    <t>Great famine</t>
  </si>
  <si>
    <t>Circle of Love (Virála)</t>
  </si>
  <si>
    <t>Treasury of Silvery Eloquence</t>
  </si>
  <si>
    <t>A Brief But Efficacious Sketch of the Mysteries and Intricacies of Yán Koryáni</t>
  </si>
  <si>
    <t>Book of Deeds of the Legion of Hnálla</t>
  </si>
  <si>
    <t>Book of Mighty Deeds</t>
  </si>
  <si>
    <t>Book of deeds in Avanthár</t>
  </si>
  <si>
    <t>Book of Records</t>
  </si>
  <si>
    <t>Book of records in Avanthár</t>
  </si>
  <si>
    <t>10, 83</t>
  </si>
  <si>
    <t>secret</t>
  </si>
  <si>
    <t>Secret book of commands of God-Emperor</t>
  </si>
  <si>
    <t>Ancient Engsvanyáli stela at village of Navai near Tumissa, mentions Legion of Givers of Sorrow</t>
  </si>
  <si>
    <t>Myths of early Tsolyani Imperium, first mention of Legion of Serqu, Sword of the Empire</t>
  </si>
  <si>
    <t>found near Tsámra in Livyánu</t>
  </si>
  <si>
    <t>Examples of early Engsvanyáli writing</t>
  </si>
  <si>
    <t>Engsbanyáli</t>
  </si>
  <si>
    <t>inscription on a mountainside near modern Tu'únmra, example of early Engsvanyáli writing</t>
  </si>
  <si>
    <t>Not seen since Gánga sank.</t>
  </si>
  <si>
    <t>Of lord Origób, of lord Srükárum and lord Ge'én, litany of summonigs, Stanzas of Presences, Engsvanyáli compendia of spirits and demons, now mostly destroyed in the sinking of the Island of Gánga</t>
  </si>
  <si>
    <t>Divine Speech: Livyáni</t>
  </si>
  <si>
    <t>Major events of Tsolyani history</t>
  </si>
  <si>
    <t>Personal History of the Priestking Nemándu I</t>
  </si>
  <si>
    <t>History and deeds of Priestking Nemándu I</t>
  </si>
  <si>
    <t>Also called Book of Tenebrous Places</t>
  </si>
  <si>
    <t>Furtlánte Qolámu of Béy Sü</t>
  </si>
  <si>
    <t>Written during the reign of Ssesmúga IV: 3,402 - 3,460. Important text on demonology and the Planes Beyond, also called Tome of Unoccupied Darkness</t>
  </si>
  <si>
    <t>Windsong Canticle</t>
  </si>
  <si>
    <t>Classical epic written during reign of Ssesmúga IV: 3,402 - 3,460 A.P.</t>
  </si>
  <si>
    <t>In honour of Lord Vimúhla</t>
  </si>
  <si>
    <t>Tortured Melody</t>
  </si>
  <si>
    <t>Devoted to Lord Hrü'ü</t>
  </si>
  <si>
    <t>Raports of Governor</t>
  </si>
  <si>
    <t>Treatise of plants compiled of Lady Avánthe's priestesses in Tumissa</t>
  </si>
  <si>
    <t>Priestesses of Avanthe</t>
  </si>
  <si>
    <t>Karakán Hatred of</t>
  </si>
  <si>
    <t>Karakán People</t>
  </si>
  <si>
    <t>Hrü'ü Hatred of</t>
  </si>
  <si>
    <t>Pariah Gods Hatred of</t>
  </si>
  <si>
    <t>Pariah Gods People</t>
  </si>
  <si>
    <t>Qón Legions</t>
  </si>
  <si>
    <t>Stability Temple</t>
  </si>
  <si>
    <t>Stability People</t>
  </si>
  <si>
    <t>Stability Legions</t>
  </si>
  <si>
    <t>Stability Hatred of</t>
  </si>
  <si>
    <t>Vimúhla Legions</t>
  </si>
  <si>
    <t>Vimúhla People</t>
  </si>
  <si>
    <t>Wurú Legions</t>
  </si>
  <si>
    <t>Demons Kurritlakál</t>
  </si>
  <si>
    <t>Demons Encroacher in the Dark</t>
  </si>
  <si>
    <t>Devotees and true believers, almost all are priest or priestesses, despice normal life</t>
  </si>
  <si>
    <t>Death of Lord Akhún hiMeshuné of Mrelu, renown calligrapher</t>
  </si>
  <si>
    <t>The Court of Purple Robes founded by Metlunel II "the Builder" on the model of a much-earlier Engsvanyali advisory body "The Lords of Purple Illumination."</t>
  </si>
  <si>
    <t>tCoPR</t>
  </si>
  <si>
    <r>
      <rPr>
        <b/>
        <sz val="10"/>
        <color theme="1"/>
        <rFont val="Arial"/>
        <family val="2"/>
      </rPr>
      <t>Civil war in Tsolyanu</t>
    </r>
    <r>
      <rPr>
        <sz val="10"/>
        <color theme="1"/>
        <rFont val="Arial"/>
        <family val="2"/>
      </rPr>
      <t>. Factions center around Chrajuna "the Usurper of the North", Vriggetsu Dnash "the Usurper of the South", Onusu hiBarudla "the Priest-king of Fasiltum", and Qenqolu hiVriddi "the General of the West." The usurpers are finally defeated by the Omnipotent Azure Legion who supports Kanmi’yel Nikuma.</t>
    </r>
  </si>
  <si>
    <t>Achen</t>
  </si>
  <si>
    <t>Burukétü</t>
  </si>
  <si>
    <t>Chirené Bakál</t>
  </si>
  <si>
    <t>Elóya the Recondite</t>
  </si>
  <si>
    <t>Eylóa</t>
  </si>
  <si>
    <t>Harkuz</t>
  </si>
  <si>
    <t>Kcharándu</t>
  </si>
  <si>
    <t>K'kes</t>
  </si>
  <si>
    <t>Metállja the Wizard</t>
  </si>
  <si>
    <t>Méttukeng of Gánga</t>
  </si>
  <si>
    <t>Porográts Duqúno of Nuru'ún</t>
  </si>
  <si>
    <t>Ruvadis</t>
  </si>
  <si>
    <t>Thakén the Wise</t>
  </si>
  <si>
    <t>Thómar the Ever-Living</t>
  </si>
  <si>
    <t>Torrégh Édu</t>
  </si>
  <si>
    <t>Tyélqu Dyáq</t>
  </si>
  <si>
    <t>Yoqelne</t>
  </si>
  <si>
    <t>Elóya's bodyguard.</t>
  </si>
  <si>
    <t xml:space="preserve">One of the Undying Wizards. </t>
  </si>
  <si>
    <t>“The Manipulator of Skeins”.</t>
  </si>
  <si>
    <t>He travels the Planes and time streams in his ship seeking the Forge of the Elder Day in which the keys to the Blue Room were (will be?) fashioned. His navigator has served him the longest, and he reads the mind-</t>
  </si>
  <si>
    <t>Paláktin Marrushál</t>
  </si>
  <si>
    <t xml:space="preserve">Sojourned in the city of Líü-Sánmü. </t>
  </si>
  <si>
    <t xml:space="preserve">Undying Nlüss wizard from N'lǘss. </t>
  </si>
  <si>
    <t xml:space="preserve">His daughter is “Fire Face” in Livyánu. </t>
  </si>
  <si>
    <t xml:space="preserve">A Livyáni skilled in making curious devices. He made a weather machine which flooded the Tláshte Heights, and lives in Elóya's Magical House in the Tláshte Heights. </t>
  </si>
  <si>
    <t xml:space="preserve">Legendary wizard. </t>
  </si>
  <si>
    <t xml:space="preserve">The Sweet Maiden from the College at the End of Time. </t>
  </si>
  <si>
    <t xml:space="preserve">Tinalíya in the College at the End of Time. </t>
  </si>
  <si>
    <t xml:space="preserve">A member of the Collage at the End of Time. </t>
  </si>
  <si>
    <t xml:space="preserve">During the Éngsvanyáli reign of Kazhilo'ób I who foresaw the end of Gánga. </t>
  </si>
  <si>
    <t xml:space="preserve">Doomed wizard confined to the Garden of Weeping Snows beneath Jakálla for ever. </t>
  </si>
  <si>
    <t xml:space="preserve">An alias used by Metállja. </t>
  </si>
  <si>
    <t xml:space="preserve">Member of the College. Was 600 years old when killed trying to release someone from an enchantment. Suffered from two faults: 1) a surfeit of curiosity, and 2) over-weening conceit. </t>
  </si>
  <si>
    <t xml:space="preserve">Has lived outside of Jakálla since Éngsvanyáli times. </t>
  </si>
  <si>
    <t xml:space="preserve">One of the Blasphemous Accelerators under an assumed name with eyes in the back of his head (literally). The real person was a N'lǘss poet of pornography. </t>
  </si>
  <si>
    <t xml:space="preserve">Scholar wizard who took the name of the famous bard who composed the “Sweet Singers of Nakomé”. He had the ability to shape shift. </t>
  </si>
  <si>
    <t xml:space="preserve">A scholar of Éngsvanyáli from Ká Kokóth. Author of “The Periplus of the Farthest Voyaging”. An undying wizard. Known as the “The Periplus of the Planes.” </t>
  </si>
  <si>
    <t xml:space="preserve">Livyáni scholar-wizard from Nofér who lived in the 2nd Epoch of Éngsvanyáli times. Author of a tome detailing the demons of Hrü'ǘ and Sárku and their Cohorts, but it disappeared when he did. </t>
  </si>
  <si>
    <t xml:space="preserve">Inimical Beast of Hosts “The Slayer of All.” </t>
  </si>
  <si>
    <t>Ruler of the Unstraightened City and one of the Blasphemous Accelerators. Salarvyáni by birth during the time of No Kings, and founded the Blasphemous Accelerators. Was killed by a poisoned Hokún glass lance in eastern Salarvyá. Used Paláktin Marrushál as an alias, and was telepathic.</t>
  </si>
  <si>
    <t xml:space="preserve">Undying wizard and a member of the College at the End of Time. Known as “She Who Travels Away”. Worshiper of the Pariah Gods. Beautiful but violent and impetuous. </t>
  </si>
  <si>
    <t xml:space="preserve">Born during the Time of No Kings. He fishes the River of Souls at the College at the End of Time. An Undying Wizard. Legend has it that he became wealthy when he sold the Shell of the Egg of the World to the Demon Tkél.  Known as the Fisherman of Skeins. </t>
  </si>
  <si>
    <t xml:space="preserve">An undying wizard. Ksárul worshiper. 47 yrs old in 2354 A.S.  He is bald and a follower of Stability. </t>
  </si>
  <si>
    <t>Born during the rule of the Bednálljan Emperor Ssirandar IX. Undying wizard.  Known as “the klutz.”</t>
  </si>
  <si>
    <t>BRA YG-TM</t>
  </si>
  <si>
    <t xml:space="preserve">KD </t>
  </si>
  <si>
    <t xml:space="preserve">EoASWI5 </t>
  </si>
  <si>
    <t xml:space="preserve">MitV2 </t>
  </si>
  <si>
    <t xml:space="preserve">KD &amp; YG-TM </t>
  </si>
  <si>
    <t>MitV1, KD, DoK</t>
  </si>
  <si>
    <t xml:space="preserve">LoT </t>
  </si>
  <si>
    <t xml:space="preserve">SB </t>
  </si>
  <si>
    <t xml:space="preserve">DoK </t>
  </si>
  <si>
    <t xml:space="preserve">TMJ </t>
  </si>
  <si>
    <t>Lot &amp; DoK.  BRA</t>
  </si>
  <si>
    <t>KD &amp; MoG. BRA</t>
  </si>
  <si>
    <t>Various. BRA</t>
  </si>
  <si>
    <t>PoS.  BRA.  YG-TM</t>
  </si>
  <si>
    <t xml:space="preserve">PoS </t>
  </si>
  <si>
    <t xml:space="preserve">KD. </t>
  </si>
  <si>
    <t xml:space="preserve">KD &amp; LoT </t>
  </si>
  <si>
    <t xml:space="preserve">Undying Wizard. A great mage and father of Savodáya. Leader of the Escorts of Germination. Known to be devious. Known as the Wisest One. </t>
  </si>
  <si>
    <t>Mirusiya is Emperor, Rereshqala is in Avanthar as head of the High Chancery (the bureaucracy of Avanthar).  Taksuru has taken the position of High General of the Empire.  Mridobu  remains missing. Dhich'une remains off-plane. Mu'ugalavyani have seized Butrus</t>
  </si>
  <si>
    <t>Unit of liquid weight: Kúvmu (3 liters)</t>
  </si>
  <si>
    <t>Bednalljan Copper coin</t>
  </si>
  <si>
    <t>Tsuru’úm</t>
  </si>
  <si>
    <t>The underworlds of Tékumel</t>
  </si>
  <si>
    <t>Referring to the Ancient Empire of Llyán of Tsámra</t>
  </si>
  <si>
    <t xml:space="preserve">Referring to the First Imperium or The ancient language of Salarvyá and the Temple of Ksárul </t>
  </si>
  <si>
    <t xml:space="preserve">Name of the World, third planet circulating n Opiuchi (Tuléng for Tekumélians) </t>
  </si>
  <si>
    <t>Referring to the Ancient Great Empire of Éngsvan hla Gánga (the Priest-Kings) &amp; language</t>
  </si>
  <si>
    <t>Messilu Badarian</t>
  </si>
  <si>
    <t>Temple of Thumis in Kheiris, copies available</t>
  </si>
  <si>
    <t>Tetukél hiViridamé</t>
  </si>
  <si>
    <t>History of Empire of Llyán, artifacts and treasures</t>
  </si>
  <si>
    <t>Most temples and imperial libraries</t>
  </si>
  <si>
    <t>Examination of the Artifacts of Great and Mighty Llyan</t>
  </si>
  <si>
    <t>Temple of Karakan in Jakalla</t>
  </si>
  <si>
    <t>Describes the fate and torture of Muidhím of Purdanim by Metákh 10th aspect of Lord Chiténg</t>
  </si>
  <si>
    <t>Might of Our Ancestors</t>
  </si>
  <si>
    <t>Royal Dome of Glory in Tsatsayágga</t>
  </si>
  <si>
    <t>Dráka Grillpa</t>
  </si>
  <si>
    <t>House of Skulls in Mechanéno</t>
  </si>
  <si>
    <t>Imperial history compilation, some info about Fishermen Kings</t>
  </si>
  <si>
    <t>Pagártra Nemandu</t>
  </si>
  <si>
    <t>Imperial Archives Béy Sü and many collections</t>
  </si>
  <si>
    <t>History of First Imperium</t>
  </si>
  <si>
    <t>Private collection of Sirukel hiTuritláno, Béy Sü</t>
  </si>
  <si>
    <t>Proclaims the eternal glory of the Engsvanyáli empire</t>
  </si>
  <si>
    <t>Legendary book of Priestkings of Engsván Hlá Gánga, with moving pictures</t>
  </si>
  <si>
    <t>Book of Priestkings. Said to be envy of the Gods themselves</t>
  </si>
  <si>
    <t>Library of Governor of Tumíssa</t>
  </si>
  <si>
    <t>Godlike Reports of Governor Arumél, Lord of the North, The</t>
  </si>
  <si>
    <t>Recent study of The legends of the Engsvanyáli Empire and Time of No Kings</t>
  </si>
  <si>
    <t>Hall of Blue Ilumination Avanthar</t>
  </si>
  <si>
    <t>Book of daily decrees of Tsolyani Emperor written in gold leaves, available for persons of noble rank</t>
  </si>
  <si>
    <t>Doctrine of the transience of Immanence (Hnalla)</t>
  </si>
  <si>
    <t>Tsolyáni tale. Family and clan matters</t>
  </si>
  <si>
    <t>Tales of legendary hero Lord Hrúgga</t>
  </si>
  <si>
    <t>Popular epic poem, legends of Lord Ksarul and other myths</t>
  </si>
  <si>
    <t>Popular epic poem, legends of ancient heroes and other myths</t>
  </si>
  <si>
    <t>Psalmody of È-Shánmeth, The</t>
  </si>
  <si>
    <t>Poems of mythological or semi-historical subjects, famous</t>
  </si>
  <si>
    <t>one copy in Library in Tumissa</t>
  </si>
  <si>
    <t>Treatise on how to be a good monarch</t>
  </si>
  <si>
    <t>Llyani text of foundation of the Empire of Llyan, longest and most complete text in Llyani</t>
  </si>
  <si>
    <t>Magical text copied in the Temple of Qame´él in Tsámra</t>
  </si>
  <si>
    <t>Tale about history of Priestkings and Demon Lord Ge'én</t>
  </si>
  <si>
    <t>Grammar of Livyáni</t>
  </si>
  <si>
    <t>Mighty Grammar of the Divine, Beloved and Beautiful Language</t>
  </si>
  <si>
    <t>Grammar of Tsolyáni</t>
  </si>
  <si>
    <t xml:space="preserve">Magical text </t>
  </si>
  <si>
    <t>Weekdays</t>
  </si>
  <si>
    <t>State</t>
  </si>
  <si>
    <t>Ndarká</t>
  </si>
  <si>
    <t>Association</t>
  </si>
  <si>
    <t>Orbiltal radius</t>
  </si>
  <si>
    <t>Orbital period</t>
  </si>
  <si>
    <t>Mind (Hlakmé)</t>
  </si>
  <si>
    <t>Spirit (Balétl)</t>
  </si>
  <si>
    <t>Blue/green</t>
  </si>
  <si>
    <t>Body (Bákte)</t>
  </si>
  <si>
    <t>Enemy (Pedhétl)</t>
  </si>
  <si>
    <t>Tuléng</t>
  </si>
  <si>
    <t>Star</t>
  </si>
  <si>
    <t>Nu Opiuchi</t>
  </si>
  <si>
    <t>Shadow-self (Chusétl)</t>
  </si>
  <si>
    <t>5,21 years</t>
  </si>
  <si>
    <t>2,495 years</t>
  </si>
  <si>
    <t>Day length</t>
  </si>
  <si>
    <t>Gaseous atmosphere, non breathable</t>
  </si>
  <si>
    <t>Airless ball of rock and ice</t>
  </si>
  <si>
    <t>Methane atmosphere</t>
  </si>
  <si>
    <t>Inhabitable at the poles</t>
  </si>
  <si>
    <t>86 years</t>
  </si>
  <si>
    <t>Purple, dim&amp;flickering</t>
  </si>
  <si>
    <t>Dusty brown</t>
  </si>
  <si>
    <t>Order</t>
  </si>
  <si>
    <t>Terraformed to earth-like</t>
  </si>
  <si>
    <t>Emerald Gren</t>
  </si>
  <si>
    <t>EtV</t>
  </si>
  <si>
    <t>I11 p10</t>
  </si>
  <si>
    <t>Attributed to Llyán of Tsámra. Semi-mythological treatises. Descrpition of Ngékka-beast</t>
  </si>
  <si>
    <t>Rarity</t>
  </si>
  <si>
    <t>not uncommon</t>
  </si>
  <si>
    <t>very common</t>
  </si>
  <si>
    <t xml:space="preserve">Excellent Ruby Eye </t>
  </si>
  <si>
    <t xml:space="preserve">Thoroughly Useful Eye </t>
  </si>
  <si>
    <t xml:space="preserve">Wonderful Culinary Eye </t>
  </si>
  <si>
    <t xml:space="preserve">Abominable Eye of Detestation </t>
  </si>
  <si>
    <t xml:space="preserve">Compelling Eye of Ecstatic Gratification </t>
  </si>
  <si>
    <t xml:space="preserve">Convenient Eye of Unburdening The Load </t>
  </si>
  <si>
    <t xml:space="preserve">Excellent Eye of Qindanu The Cartographer </t>
  </si>
  <si>
    <t xml:space="preserve">Eye of Advancing The Temporal Cycle </t>
  </si>
  <si>
    <t xml:space="preserve">Eye of Advancing Through Portals </t>
  </si>
  <si>
    <t xml:space="preserve">Eye of Aerial Excellence </t>
  </si>
  <si>
    <t xml:space="preserve">Eye of All-Seeing Wonder </t>
  </si>
  <si>
    <t xml:space="preserve">Eye of Annulling Maladies </t>
  </si>
  <si>
    <t xml:space="preserve">Eye of Annulling The Machines of The Ancients </t>
  </si>
  <si>
    <t xml:space="preserve">Eye of Assured Abundance </t>
  </si>
  <si>
    <t xml:space="preserve">Eye of Being An Unimpeachable Shield Against Foes </t>
  </si>
  <si>
    <t xml:space="preserve">Eye of Bestowing Life </t>
  </si>
  <si>
    <t xml:space="preserve">Eye of Calling Forth An Unconquerable Army </t>
  </si>
  <si>
    <t xml:space="preserve">Eye of Commanding The Ssu </t>
  </si>
  <si>
    <t xml:space="preserve">Eye of Consummate Comprehension </t>
  </si>
  <si>
    <t xml:space="preserve">Eye of Departing In Safety </t>
  </si>
  <si>
    <t xml:space="preserve">Eye of Efficacious Transmission </t>
  </si>
  <si>
    <t xml:space="preserve">Eye of Enhanced Putrefaction </t>
  </si>
  <si>
    <t xml:space="preserve">Eye of Excellent Adaptation </t>
  </si>
  <si>
    <t xml:space="preserve">Eye of Exquisite Power Over Maidens </t>
  </si>
  <si>
    <t xml:space="preserve">Eye of Fiery Breath </t>
  </si>
  <si>
    <t xml:space="preserve">Eye of Frigid Breath </t>
  </si>
  <si>
    <t xml:space="preserve">Eye of Hastening Destiny </t>
  </si>
  <si>
    <t xml:space="preserve">Eye of Illuminating Glory </t>
  </si>
  <si>
    <t xml:space="preserve">Eye of Immaculate Cleansing </t>
  </si>
  <si>
    <t xml:space="preserve">Eye of Immanent Encapsulation </t>
  </si>
  <si>
    <t xml:space="preserve">Eye of Inanimate Animation </t>
  </si>
  <si>
    <t xml:space="preserve">Eye of Incessant Alimentation </t>
  </si>
  <si>
    <t xml:space="preserve">Eye of Incoherency </t>
  </si>
  <si>
    <t xml:space="preserve">Eye of Incomparable Understanding </t>
  </si>
  <si>
    <t xml:space="preserve">Eye of Indefinable Apprehension </t>
  </si>
  <si>
    <t xml:space="preserve">Eye of Ineluctable Verity </t>
  </si>
  <si>
    <t xml:space="preserve">Eye of Infallible Returning </t>
  </si>
  <si>
    <t xml:space="preserve">Eye of Infallible Visioning. </t>
  </si>
  <si>
    <t xml:space="preserve">Eye of Inimitable Psychic Nullity </t>
  </si>
  <si>
    <t xml:space="preserve">Eye of Instant Fortitude </t>
  </si>
  <si>
    <t xml:space="preserve">Eye of Instant Translation To The Isles of Teretané </t>
  </si>
  <si>
    <t xml:space="preserve">Eye of Insubstantial Visioning </t>
  </si>
  <si>
    <t xml:space="preserve">Eye of Joyful Sitting Amongst Friends </t>
  </si>
  <si>
    <t xml:space="preserve">Eye of Madness </t>
  </si>
  <si>
    <t xml:space="preserve">Eye of Membranous Collation </t>
  </si>
  <si>
    <t xml:space="preserve">Eye of Negative Calcification </t>
  </si>
  <si>
    <t xml:space="preserve">Eye of Opening The Way </t>
  </si>
  <si>
    <t xml:space="preserve">Eye of Oral Encapsulation </t>
  </si>
  <si>
    <t xml:space="preserve">Eye of Orotund Fulmination </t>
  </si>
  <si>
    <t xml:space="preserve">Eye of Purposeful Defoliation </t>
  </si>
  <si>
    <t xml:space="preserve">Eye of Raising An Infernal Barrier </t>
  </si>
  <si>
    <t xml:space="preserve">Eye of Reducing The Enemy </t>
  </si>
  <si>
    <t xml:space="preserve">Eye of Regeneration </t>
  </si>
  <si>
    <t xml:space="preserve">Eye of Rejuvenation </t>
  </si>
  <si>
    <t xml:space="preserve">Eye of Renewing The Enemy </t>
  </si>
  <si>
    <t xml:space="preserve">Eye of Retaining All Things </t>
  </si>
  <si>
    <t xml:space="preserve">Eye of Retaining The Past Forever </t>
  </si>
  <si>
    <t xml:space="preserve">Eye of Retarding Destiny </t>
  </si>
  <si>
    <t xml:space="preserve">Eye of Returning Unto Darkness </t>
  </si>
  <si>
    <t xml:space="preserve">Eye of Rising Above All </t>
  </si>
  <si>
    <t xml:space="preserve">Eye of Ruling As A King In Glory </t>
  </si>
  <si>
    <t xml:space="preserve">Eye of Safety Amidst Predators </t>
  </si>
  <si>
    <t xml:space="preserve">Eye of Sensory Adaptation </t>
  </si>
  <si>
    <t xml:space="preserve">Eye of Strengthening The Majesty of Weapons </t>
  </si>
  <si>
    <t xml:space="preserve">Eye of Subaqueous Perseverance </t>
  </si>
  <si>
    <t xml:space="preserve">Eye of The Amber Coating </t>
  </si>
  <si>
    <t xml:space="preserve">Eye of The Compliant Mind </t>
  </si>
  <si>
    <t xml:space="preserve">Eye of The Creeping Fog of Doom </t>
  </si>
  <si>
    <t xml:space="preserve">Eye of The Effervescent Blanket </t>
  </si>
  <si>
    <t xml:space="preserve">Eye of The Gleeful Stone Gaze </t>
  </si>
  <si>
    <t xml:space="preserve">Eye of The Glorious Lord of Worms </t>
  </si>
  <si>
    <t xml:space="preserve">Eye of The Scintillating Artificer </t>
  </si>
  <si>
    <t xml:space="preserve">Eye of Transformation </t>
  </si>
  <si>
    <t xml:space="preserve">Eye of Triumphant Passage Through Infernos </t>
  </si>
  <si>
    <t xml:space="preserve">Eye of Voluminous Translocation </t>
  </si>
  <si>
    <t xml:space="preserve">Eye of Wondrous Preservation </t>
  </si>
  <si>
    <t xml:space="preserve">Horrible Eye of Disparate Congealment </t>
  </si>
  <si>
    <t xml:space="preserve">Incomparable Eye of Command </t>
  </si>
  <si>
    <t xml:space="preserve">Ineluctable Eye of Healing </t>
  </si>
  <si>
    <t xml:space="preserve">Slaver Llérgo's Eye of Irresistible Tranquility </t>
  </si>
  <si>
    <t xml:space="preserve">Splendid Eye of Kra The Mighty </t>
  </si>
  <si>
    <t xml:space="preserve">Splendid Eye of Seeking Far Adventures </t>
  </si>
  <si>
    <t xml:space="preserve">Terrible Eye of Raging Power </t>
  </si>
  <si>
    <t>rarer</t>
  </si>
  <si>
    <t>Experiments on travelling the Planes</t>
  </si>
  <si>
    <t>Azure Denizens</t>
  </si>
  <si>
    <t>Servants of Lord Grugánu,  These are flat, amoeba-like, indigo-hued creatures 2.5 m in diametre. Require sacrifice of 1-5 intelligent beings. Fear fire.</t>
  </si>
  <si>
    <t>S&amp;G V1 177</t>
  </si>
  <si>
    <t>Sex</t>
  </si>
  <si>
    <t xml:space="preserve">Mríssa </t>
  </si>
  <si>
    <t xml:space="preserve">Mshén </t>
  </si>
  <si>
    <t xml:space="preserve">Náru </t>
  </si>
  <si>
    <t xml:space="preserve">Nelú </t>
  </si>
  <si>
    <t xml:space="preserve">Nía </t>
  </si>
  <si>
    <t xml:space="preserve">Ninué </t>
  </si>
  <si>
    <t xml:space="preserve">Nrainué </t>
  </si>
  <si>
    <t xml:space="preserve">Qilái </t>
  </si>
  <si>
    <t xml:space="preserve">Ravítri </t>
  </si>
  <si>
    <t xml:space="preserve">Rayána </t>
  </si>
  <si>
    <t xml:space="preserve">Saína </t>
  </si>
  <si>
    <t xml:space="preserve">Séa </t>
  </si>
  <si>
    <t xml:space="preserve">Serésha </t>
  </si>
  <si>
    <t xml:space="preserve">Sháira </t>
  </si>
  <si>
    <t xml:space="preserve">Shána </t>
  </si>
  <si>
    <t xml:space="preserve">Shanǘ </t>
  </si>
  <si>
    <t xml:space="preserve">Sharél </t>
  </si>
  <si>
    <t xml:space="preserve">Shekkéra </t>
  </si>
  <si>
    <t xml:space="preserve">Shikoláya </t>
  </si>
  <si>
    <t xml:space="preserve">Shreku’él </t>
  </si>
  <si>
    <t xml:space="preserve">Shurmála </t>
  </si>
  <si>
    <t xml:space="preserve">Shu’ún </t>
  </si>
  <si>
    <t xml:space="preserve">Shyál </t>
  </si>
  <si>
    <t xml:space="preserve">Siónu </t>
  </si>
  <si>
    <t>So’onkulésa</t>
  </si>
  <si>
    <t xml:space="preserve">Sogái </t>
  </si>
  <si>
    <t xml:space="preserve">Sorudá </t>
  </si>
  <si>
    <t xml:space="preserve">Sórzhun </t>
  </si>
  <si>
    <t xml:space="preserve">Sríya </t>
  </si>
  <si>
    <t xml:space="preserve">Sriyésa </t>
  </si>
  <si>
    <t xml:space="preserve">Ssúri </t>
  </si>
  <si>
    <t xml:space="preserve">Su’ésa </t>
  </si>
  <si>
    <t xml:space="preserve">Su’únu </t>
  </si>
  <si>
    <t xml:space="preserve">Takótl </t>
  </si>
  <si>
    <t xml:space="preserve">Tálodel </t>
  </si>
  <si>
    <t xml:space="preserve">Tenúka </t>
  </si>
  <si>
    <t xml:space="preserve">Thiyél </t>
  </si>
  <si>
    <t xml:space="preserve">Thusúra </t>
  </si>
  <si>
    <t xml:space="preserve">Tikomé </t>
  </si>
  <si>
    <t xml:space="preserve">Tímuna </t>
  </si>
  <si>
    <t xml:space="preserve">Tlása </t>
  </si>
  <si>
    <t xml:space="preserve">Tlashél </t>
  </si>
  <si>
    <t xml:space="preserve">Tlayésha </t>
  </si>
  <si>
    <t xml:space="preserve">Tsátla </t>
  </si>
  <si>
    <t xml:space="preserve">Tsolísha </t>
  </si>
  <si>
    <t xml:space="preserve">Vajésh </t>
  </si>
  <si>
    <t xml:space="preserve">Vayúma </t>
  </si>
  <si>
    <t xml:space="preserve">Visháya </t>
  </si>
  <si>
    <t xml:space="preserve">Zizháka </t>
  </si>
  <si>
    <t xml:space="preserve">Aléya </t>
  </si>
  <si>
    <t xml:space="preserve">Amíya </t>
  </si>
  <si>
    <t xml:space="preserve">Anká’a </t>
  </si>
  <si>
    <t xml:space="preserve">Arimála </t>
  </si>
  <si>
    <t xml:space="preserve">Arlúa </t>
  </si>
  <si>
    <t xml:space="preserve">Asulára </t>
  </si>
  <si>
    <t xml:space="preserve">Avéya </t>
  </si>
  <si>
    <t xml:space="preserve">Biyún </t>
  </si>
  <si>
    <t xml:space="preserve">Chángil </t>
  </si>
  <si>
    <t xml:space="preserve">Chitlásha </t>
  </si>
  <si>
    <t xml:space="preserve">Chu’ésa </t>
  </si>
  <si>
    <t xml:space="preserve">Da’inál </t>
  </si>
  <si>
    <t xml:space="preserve">Dalúna </t>
  </si>
  <si>
    <t xml:space="preserve">Dashilúna </t>
  </si>
  <si>
    <t xml:space="preserve">Dhalái </t>
  </si>
  <si>
    <t xml:space="preserve">Dinéva </t>
  </si>
  <si>
    <t xml:space="preserve">Dijáya </t>
  </si>
  <si>
    <t xml:space="preserve">Dlára </t>
  </si>
  <si>
    <t xml:space="preserve">Dlessúna </t>
  </si>
  <si>
    <t xml:space="preserve">Dletána </t>
  </si>
  <si>
    <t xml:space="preserve">Ébunan </t>
  </si>
  <si>
    <t xml:space="preserve">Elára </t>
  </si>
  <si>
    <t xml:space="preserve">Elué </t>
  </si>
  <si>
    <t xml:space="preserve">Elulén </t>
  </si>
  <si>
    <t xml:space="preserve">Eyíl </t>
  </si>
  <si>
    <t xml:space="preserve">Fssu’úma </t>
  </si>
  <si>
    <t xml:space="preserve">Gíu </t>
  </si>
  <si>
    <t xml:space="preserve">Háya </t>
  </si>
  <si>
    <t xml:space="preserve">Hekélla </t>
  </si>
  <si>
    <t xml:space="preserve">Ikamé </t>
  </si>
  <si>
    <t xml:space="preserve">Iluné </t>
  </si>
  <si>
    <t xml:space="preserve">Ishála </t>
  </si>
  <si>
    <t xml:space="preserve">Jalúda </t>
  </si>
  <si>
    <t xml:space="preserve">Janulé </t>
  </si>
  <si>
    <t xml:space="preserve">Jéthu </t>
  </si>
  <si>
    <t xml:space="preserve">Jinása </t>
  </si>
  <si>
    <t xml:space="preserve">Jnáika </t>
  </si>
  <si>
    <t xml:space="preserve">Jorjúka </t>
  </si>
  <si>
    <t xml:space="preserve">Kálusü </t>
  </si>
  <si>
    <t xml:space="preserve">Ke’él </t>
  </si>
  <si>
    <t xml:space="preserve">Ki’éna </t>
  </si>
  <si>
    <t xml:space="preserve">Liyása </t>
  </si>
  <si>
    <t xml:space="preserve">Ma’ín </t>
  </si>
  <si>
    <t xml:space="preserve">Maluél </t>
  </si>
  <si>
    <t xml:space="preserve">Marála </t>
  </si>
  <si>
    <t xml:space="preserve">Marisél </t>
  </si>
  <si>
    <t xml:space="preserve">Mázh </t>
  </si>
  <si>
    <t xml:space="preserve">Mekán </t>
  </si>
  <si>
    <t xml:space="preserve">Mísenla </t>
  </si>
  <si>
    <t xml:space="preserve">Miyamáshu </t>
  </si>
  <si>
    <t>Exp Bethorm</t>
  </si>
  <si>
    <t>Abáshu</t>
  </si>
  <si>
    <t>Heshtú’atl</t>
  </si>
  <si>
    <t>Ókkuru</t>
  </si>
  <si>
    <t>Ajái</t>
  </si>
  <si>
    <t>Hirkáne</t>
  </si>
  <si>
    <t>Ónkone</t>
  </si>
  <si>
    <t>Aknállu</t>
  </si>
  <si>
    <t>Hórga</t>
  </si>
  <si>
    <t>Onumé</t>
  </si>
  <si>
    <t>Alkódla</t>
  </si>
  <si>
    <t>Hórri</t>
  </si>
  <si>
    <t>Oródai</t>
  </si>
  <si>
    <t>Amáru</t>
  </si>
  <si>
    <t>Hórusel</t>
  </si>
  <si>
    <t>Orotlén</t>
  </si>
  <si>
    <t>Arái</t>
  </si>
  <si>
    <t>Hórusu</t>
  </si>
  <si>
    <t>Pangái</t>
  </si>
  <si>
    <t>Arizáshte</t>
  </si>
  <si>
    <t>Pórodu</t>
  </si>
  <si>
    <t>Arján</t>
  </si>
  <si>
    <t>Hrumár</t>
  </si>
  <si>
    <t>Qárras</t>
  </si>
  <si>
    <t>Arjutmé</t>
  </si>
  <si>
    <t>Hu’ún</t>
  </si>
  <si>
    <t>Qóhlan</t>
  </si>
  <si>
    <t>Árkutu</t>
  </si>
  <si>
    <t>Huketláyu</t>
  </si>
  <si>
    <t>Qorúma</t>
  </si>
  <si>
    <t>Armékh</t>
  </si>
  <si>
    <t>Húru</t>
  </si>
  <si>
    <t>Qumál</t>
  </si>
  <si>
    <t>Arshú’u</t>
  </si>
  <si>
    <t>Husó</t>
  </si>
  <si>
    <t>Qurrúmu</t>
  </si>
  <si>
    <t>Arukén</t>
  </si>
  <si>
    <t>Hutligáinu</t>
  </si>
  <si>
    <t>Qútmu</t>
  </si>
  <si>
    <t>Ilelmúna</t>
  </si>
  <si>
    <t>Raimáne</t>
  </si>
  <si>
    <t>Balél</t>
  </si>
  <si>
    <t>Jálugan</t>
  </si>
  <si>
    <t>Rereshqála</t>
  </si>
  <si>
    <t>Balshómo</t>
  </si>
  <si>
    <t>Jarshán</t>
  </si>
  <si>
    <t>Réru</t>
  </si>
  <si>
    <t>Bekkánu</t>
  </si>
  <si>
    <t>Jayárgo</t>
  </si>
  <si>
    <t>Réshmu</t>
  </si>
  <si>
    <t>Burétl</t>
  </si>
  <si>
    <t>Jijékmu</t>
  </si>
  <si>
    <t>Rétlan</t>
  </si>
  <si>
    <t>Burusháya</t>
  </si>
  <si>
    <t>Jiréga</t>
  </si>
  <si>
    <t>Ri’ísma</t>
  </si>
  <si>
    <t>Bushu’ún</t>
  </si>
  <si>
    <t>Jugár</t>
  </si>
  <si>
    <t>Rírutlu</t>
  </si>
  <si>
    <t>Cháimira</t>
  </si>
  <si>
    <t>Jukélsa</t>
  </si>
  <si>
    <t>Rítlesh</t>
  </si>
  <si>
    <t>Changártla</t>
  </si>
  <si>
    <t>Ka’á</t>
  </si>
  <si>
    <t>Sagán</t>
  </si>
  <si>
    <t>Changékte</t>
  </si>
  <si>
    <t>Kadársha</t>
  </si>
  <si>
    <t>Saku’ú</t>
  </si>
  <si>
    <t>Chankódla</t>
  </si>
  <si>
    <t>Káikama</t>
  </si>
  <si>
    <t>Sangár</t>
  </si>
  <si>
    <t>Chánkusu</t>
  </si>
  <si>
    <t>Káingmra</t>
  </si>
  <si>
    <t>Sanjésh</t>
  </si>
  <si>
    <t>Charéshmu</t>
  </si>
  <si>
    <t>Kakagánu</t>
  </si>
  <si>
    <t>Se’eqél</t>
  </si>
  <si>
    <t>Charikása</t>
  </si>
  <si>
    <t>Kakársu</t>
  </si>
  <si>
    <t>Sérqu</t>
  </si>
  <si>
    <t>Chárkha</t>
  </si>
  <si>
    <t>Kálmuru</t>
  </si>
  <si>
    <t>Shánkel</t>
  </si>
  <si>
    <t>Chatán</t>
  </si>
  <si>
    <t>Kánbe</t>
  </si>
  <si>
    <t>Shenésh</t>
  </si>
  <si>
    <t>Chékkan</t>
  </si>
  <si>
    <t>Kánmi’yel</t>
  </si>
  <si>
    <t>Shíru</t>
  </si>
  <si>
    <t>Chekkúru</t>
  </si>
  <si>
    <t>Karín</t>
  </si>
  <si>
    <t>Shirússa</t>
  </si>
  <si>
    <t>Chekkutáne</t>
  </si>
  <si>
    <t>Káshma</t>
  </si>
  <si>
    <t>Shrakán</t>
  </si>
  <si>
    <t>Chekrásh</t>
  </si>
  <si>
    <t>Kashónu</t>
  </si>
  <si>
    <t>Shrǘka</t>
  </si>
  <si>
    <t>Chéleth</t>
  </si>
  <si>
    <t>Káyish</t>
  </si>
  <si>
    <t>Shurúdzu</t>
  </si>
  <si>
    <t>Chernáru</t>
  </si>
  <si>
    <t>Kégo</t>
  </si>
  <si>
    <t>Sikún</t>
  </si>
  <si>
    <t>Chéshnuka</t>
  </si>
  <si>
    <t>Keréktu</t>
  </si>
  <si>
    <t>Simúnu</t>
  </si>
  <si>
    <t>Chidámu</t>
  </si>
  <si>
    <t>Kéttukal</t>
  </si>
  <si>
    <t>Sírukkeng</t>
  </si>
  <si>
    <t>Chírene</t>
  </si>
  <si>
    <t>Khámiyal</t>
  </si>
  <si>
    <t>Sónkulu</t>
  </si>
  <si>
    <t>Chirinngá</t>
  </si>
  <si>
    <t>Khangór</t>
  </si>
  <si>
    <t>Sónmu</t>
  </si>
  <si>
    <t>Chísakh</t>
  </si>
  <si>
    <t>Khánuma</t>
  </si>
  <si>
    <t>Sóresh</t>
  </si>
  <si>
    <t>Chosún</t>
  </si>
  <si>
    <t>Khariháya</t>
  </si>
  <si>
    <t>Siyún</t>
  </si>
  <si>
    <t>Chrása</t>
  </si>
  <si>
    <t>Kírchta</t>
  </si>
  <si>
    <t>Srǘma</t>
  </si>
  <si>
    <t>Chúrine</t>
  </si>
  <si>
    <t>Kíresh</t>
  </si>
  <si>
    <t>Srüqu</t>
  </si>
  <si>
    <t>Chúrisan</t>
  </si>
  <si>
    <t>Korikáda</t>
  </si>
  <si>
    <t>Ssiyór</t>
  </si>
  <si>
    <t>Churmegásu</t>
  </si>
  <si>
    <t>Korrúgu</t>
  </si>
  <si>
    <t>Su’ósa</t>
  </si>
  <si>
    <t>Chusháru</t>
  </si>
  <si>
    <t>Korúnme</t>
  </si>
  <si>
    <t>Su’ún</t>
  </si>
  <si>
    <t>Chushél</t>
  </si>
  <si>
    <t>Kru’óm</t>
  </si>
  <si>
    <t>Su’unkáda</t>
  </si>
  <si>
    <t>Dalkén</t>
  </si>
  <si>
    <t>Kurchúne</t>
  </si>
  <si>
    <t>Sukundáru</t>
  </si>
  <si>
    <t>Dálü</t>
  </si>
  <si>
    <t>Kúrrune</t>
  </si>
  <si>
    <t>Súnchan</t>
  </si>
  <si>
    <t>Dardayél</t>
  </si>
  <si>
    <t>Kuruktáshmu</t>
  </si>
  <si>
    <t>Sünkóretl</t>
  </si>
  <si>
    <t>A’én</t>
  </si>
  <si>
    <t>Arimái</t>
  </si>
  <si>
    <t>Asháne</t>
  </si>
  <si>
    <t>Atín</t>
  </si>
  <si>
    <t>Balané</t>
  </si>
  <si>
    <t>Chaikúra</t>
  </si>
  <si>
    <t>Chashána</t>
  </si>
  <si>
    <t>Dijáya</t>
  </si>
  <si>
    <t>Dirúla</t>
  </si>
  <si>
    <t>Dzái</t>
  </si>
  <si>
    <t>Elulén</t>
  </si>
  <si>
    <t>Halé</t>
  </si>
  <si>
    <t>Háya</t>
  </si>
  <si>
    <t>Isúra</t>
  </si>
  <si>
    <t>Jashána</t>
  </si>
  <si>
    <t>Ke’él</t>
  </si>
  <si>
    <t>Layéth</t>
  </si>
  <si>
    <t>Linátla</t>
  </si>
  <si>
    <t>Liyása</t>
  </si>
  <si>
    <t>Mára</t>
  </si>
  <si>
    <t>Mikúsa</t>
  </si>
  <si>
    <t>Mísa</t>
  </si>
  <si>
    <t>Nélel</t>
  </si>
  <si>
    <t>Ngáya</t>
  </si>
  <si>
    <t>Osuré</t>
  </si>
  <si>
    <t>Paluél</t>
  </si>
  <si>
    <t>Qiláin</t>
  </si>
  <si>
    <t>Raisákka</t>
  </si>
  <si>
    <t>Rayána</t>
  </si>
  <si>
    <t>Réluen</t>
  </si>
  <si>
    <t>Sáyi</t>
  </si>
  <si>
    <t>Senértha</t>
  </si>
  <si>
    <t>Shánü</t>
  </si>
  <si>
    <t>Shekkára</t>
  </si>
  <si>
    <t>Sherésa</t>
  </si>
  <si>
    <t>Sídla</t>
  </si>
  <si>
    <t>Srúdhal</t>
  </si>
  <si>
    <t>Ta’ána</t>
  </si>
  <si>
    <t>Talía</t>
  </si>
  <si>
    <t>Tálodel</t>
  </si>
  <si>
    <t>Tlayésha</t>
  </si>
  <si>
    <t>Umá</t>
  </si>
  <si>
    <t>Visháya</t>
  </si>
  <si>
    <t>Zhána</t>
  </si>
  <si>
    <t>Ziyá</t>
  </si>
  <si>
    <t>Daséshmu</t>
  </si>
  <si>
    <t>Kúrukten</t>
  </si>
  <si>
    <t>Sünúm</t>
  </si>
  <si>
    <t>Kútume</t>
  </si>
  <si>
    <t>Sunún</t>
  </si>
  <si>
    <t>Dhich’uné</t>
  </si>
  <si>
    <t>Makésh</t>
  </si>
  <si>
    <t>Surundáno</t>
  </si>
  <si>
    <t>Di’iqén</t>
  </si>
  <si>
    <t>Máyu</t>
  </si>
  <si>
    <t>Tachán</t>
  </si>
  <si>
    <t>Díyo</t>
  </si>
  <si>
    <t>Mazhái</t>
  </si>
  <si>
    <t>Táksuru</t>
  </si>
  <si>
    <t>Dridákku</t>
  </si>
  <si>
    <t>Mengáno</t>
  </si>
  <si>
    <t>Táodai</t>
  </si>
  <si>
    <t>Drikankónu</t>
  </si>
  <si>
    <t>Méshmuyel</t>
  </si>
  <si>
    <t>Tariktánme</t>
  </si>
  <si>
    <t>Drikásu</t>
  </si>
  <si>
    <t>Metlunél</t>
  </si>
  <si>
    <t>Tekkén</t>
  </si>
  <si>
    <t>Dúrugen</t>
  </si>
  <si>
    <t>Mikkónu</t>
  </si>
  <si>
    <t>Telék</t>
  </si>
  <si>
    <t>Durúmu</t>
  </si>
  <si>
    <t>Mineshtláyu</t>
  </si>
  <si>
    <t>Tétkoru</t>
  </si>
  <si>
    <t>Ejél</t>
  </si>
  <si>
    <t>Miridákte</t>
  </si>
  <si>
    <t>Téttukes</t>
  </si>
  <si>
    <t>Ekuné</t>
  </si>
  <si>
    <t>Mirigdánu</t>
  </si>
  <si>
    <t>Thék</t>
  </si>
  <si>
    <t>Eléchu</t>
  </si>
  <si>
    <t>Miriggá</t>
  </si>
  <si>
    <t>Thrá</t>
  </si>
  <si>
    <t>Élkhome</t>
  </si>
  <si>
    <t>Mirkitáni</t>
  </si>
  <si>
    <t>Tikkuné</t>
  </si>
  <si>
    <t>Eselné</t>
  </si>
  <si>
    <t>Miruéne</t>
  </si>
  <si>
    <t>Tiktikánu</t>
  </si>
  <si>
    <t>Eshán</t>
  </si>
  <si>
    <t>Mirusháste</t>
  </si>
  <si>
    <t>Tíkuru</t>
  </si>
  <si>
    <t>Étan</t>
  </si>
  <si>
    <t>Mirusíya</t>
  </si>
  <si>
    <t>Tinkóresh</t>
  </si>
  <si>
    <t>Éttukeng</t>
  </si>
  <si>
    <t>Mizhék</t>
  </si>
  <si>
    <t>Tlakár</t>
  </si>
  <si>
    <t>Mnésun</t>
  </si>
  <si>
    <t>Tlanéno</t>
  </si>
  <si>
    <t>Fashránu</t>
  </si>
  <si>
    <t>Mokái</t>
  </si>
  <si>
    <t>Tonku’él</t>
  </si>
  <si>
    <t>Fereshmá’a</t>
  </si>
  <si>
    <t>Mórusai</t>
  </si>
  <si>
    <t>Tontikén</t>
  </si>
  <si>
    <t>Ferrúga</t>
  </si>
  <si>
    <t>Móruzhu</t>
  </si>
  <si>
    <t>Tórisu</t>
  </si>
  <si>
    <t>Féshmu</t>
  </si>
  <si>
    <t>Mríddu</t>
  </si>
  <si>
    <t>Treshélmu</t>
  </si>
  <si>
    <t>Ga’ánish</t>
  </si>
  <si>
    <t>Mrídesh</t>
  </si>
  <si>
    <t>Trinésh</t>
  </si>
  <si>
    <t>Gagársha</t>
  </si>
  <si>
    <t>Mrído</t>
  </si>
  <si>
    <t>Tse’é</t>
  </si>
  <si>
    <t>Gámalu</t>
  </si>
  <si>
    <t>Mridóbu</t>
  </si>
  <si>
    <t>Tsomélun</t>
  </si>
  <si>
    <t>Gamúlu</t>
  </si>
  <si>
    <t>Mrígga</t>
  </si>
  <si>
    <t>Tsúmikel</t>
  </si>
  <si>
    <t>Ge’eltigáne</t>
  </si>
  <si>
    <t>Mriggadáshu</t>
  </si>
  <si>
    <t>Túlkesh</t>
  </si>
  <si>
    <t>Ge’éru</t>
  </si>
  <si>
    <t>Mríktoken</t>
  </si>
  <si>
    <t>Ubáisa</t>
  </si>
  <si>
    <t>Gigésh</t>
  </si>
  <si>
    <t>Mritisé</t>
  </si>
  <si>
    <t>Ukáira</t>
  </si>
  <si>
    <t>Girigá</t>
  </si>
  <si>
    <t>Mriyán</t>
  </si>
  <si>
    <t>Uqétme</t>
  </si>
  <si>
    <t>Girigáshna</t>
  </si>
  <si>
    <t>Mriyél</t>
  </si>
  <si>
    <t>Vársü</t>
  </si>
  <si>
    <t>Giriktéshmu</t>
  </si>
  <si>
    <t>Murésh</t>
  </si>
  <si>
    <t>Vazhán</t>
  </si>
  <si>
    <t>Grunéshu</t>
  </si>
  <si>
    <t>Mursún</t>
  </si>
  <si>
    <t>Verússa</t>
  </si>
  <si>
    <t>Gúrush</t>
  </si>
  <si>
    <t>Murússa</t>
  </si>
  <si>
    <t>Virsái</t>
  </si>
  <si>
    <t>Gúsha</t>
  </si>
  <si>
    <t>Ngharrádu</t>
  </si>
  <si>
    <t>Visárga</t>
  </si>
  <si>
    <t>Guténu</t>
  </si>
  <si>
    <t>Nálukkan</t>
  </si>
  <si>
    <t>Vishétru</t>
  </si>
  <si>
    <t>Gyésmu</t>
  </si>
  <si>
    <t>Nashár</t>
  </si>
  <si>
    <t>Vorússa</t>
  </si>
  <si>
    <t>Néku</t>
  </si>
  <si>
    <t>Vrí</t>
  </si>
  <si>
    <t>Háikun</t>
  </si>
  <si>
    <t>Neshkirúma</t>
  </si>
  <si>
    <t>Vridékka</t>
  </si>
  <si>
    <t>Haonár</t>
  </si>
  <si>
    <t>Ningáya</t>
  </si>
  <si>
    <t>Vringayékmu</t>
  </si>
  <si>
    <t>Hárchar</t>
  </si>
  <si>
    <t>Nirénu</t>
  </si>
  <si>
    <t>Vríshmuyel</t>
  </si>
  <si>
    <t>Haringgáshte</t>
  </si>
  <si>
    <t>Nírunel</t>
  </si>
  <si>
    <t>Vrishtára</t>
  </si>
  <si>
    <t>Hárisu</t>
  </si>
  <si>
    <t>Nísomor</t>
  </si>
  <si>
    <t>Wachánu</t>
  </si>
  <si>
    <t>Hársan</t>
  </si>
  <si>
    <t>No’ómu</t>
  </si>
  <si>
    <t>Wésmu</t>
  </si>
  <si>
    <t>Hehinéshmu</t>
  </si>
  <si>
    <t>No’ótl</t>
  </si>
  <si>
    <t>Záren</t>
  </si>
  <si>
    <t>Hejjéka</t>
  </si>
  <si>
    <t>Nórodai</t>
  </si>
  <si>
    <t>Znáqülu</t>
  </si>
  <si>
    <t>Héketh</t>
  </si>
  <si>
    <t>Nriséshu</t>
  </si>
  <si>
    <t>Znayáshu</t>
  </si>
  <si>
    <t>Hémesh</t>
  </si>
  <si>
    <t>Nu’únka</t>
  </si>
  <si>
    <t>Zü’iné</t>
  </si>
  <si>
    <t>Héshelu</t>
  </si>
  <si>
    <t>Nusétl</t>
  </si>
  <si>
    <t>Zúrome</t>
  </si>
  <si>
    <t>Achán</t>
  </si>
  <si>
    <t>Adlár</t>
  </si>
  <si>
    <t>Arkháne</t>
  </si>
  <si>
    <t>Bálesh</t>
  </si>
  <si>
    <t>Dlamúz</t>
  </si>
  <si>
    <t>Drakóhl</t>
  </si>
  <si>
    <t>Fíru</t>
  </si>
  <si>
    <t>Gayán</t>
  </si>
  <si>
    <t>Héttukeng</t>
  </si>
  <si>
    <t>Hóru</t>
  </si>
  <si>
    <t>Jesékh</t>
  </si>
  <si>
    <t>Kágesh</t>
  </si>
  <si>
    <t>Kánkolu</t>
  </si>
  <si>
    <t>Kémuel</t>
  </si>
  <si>
    <t>Kotáru</t>
  </si>
  <si>
    <t>Marján</t>
  </si>
  <si>
    <t>Mígor</t>
  </si>
  <si>
    <t>Mízhotl</t>
  </si>
  <si>
    <t>Mnéktu</t>
  </si>
  <si>
    <t>Mottán</t>
  </si>
  <si>
    <t>Mridók</t>
  </si>
  <si>
    <t>Nirún</t>
  </si>
  <si>
    <t>Núromen</t>
  </si>
  <si>
    <t>Omél</t>
  </si>
  <si>
    <t>Osumétlu</t>
  </si>
  <si>
    <t>Pí’ur</t>
  </si>
  <si>
    <t>Réshmel</t>
  </si>
  <si>
    <t>Sánjesh</t>
  </si>
  <si>
    <t>Shémek</t>
  </si>
  <si>
    <t>Tákodai</t>
  </si>
  <si>
    <t>Tsodlán</t>
  </si>
  <si>
    <t>Túrisan</t>
  </si>
  <si>
    <t>Visán</t>
  </si>
  <si>
    <t>Zagár</t>
  </si>
  <si>
    <t>Zhurák</t>
  </si>
  <si>
    <t>T-EPT</t>
  </si>
  <si>
    <t>Pí'ur</t>
  </si>
  <si>
    <t>Mízhol</t>
  </si>
  <si>
    <t>GDoEG</t>
  </si>
  <si>
    <t>A'én</t>
  </si>
  <si>
    <t>Kalusü</t>
  </si>
  <si>
    <t>Ke'éI</t>
  </si>
  <si>
    <t>Srüdhal</t>
  </si>
  <si>
    <t>Ta'ána</t>
  </si>
  <si>
    <t>Míkúsa</t>
  </si>
  <si>
    <t>After various rulebooks</t>
  </si>
  <si>
    <t>Names</t>
  </si>
  <si>
    <t>Tsolyani names form various sources</t>
  </si>
  <si>
    <t>Based on data from Alva Hardison's Tekumel Lineages, Clans, Notes and People</t>
  </si>
  <si>
    <t>PetalHack</t>
  </si>
  <si>
    <t>Great earthquake causes damages, destroys Black Flint Palace in Tsatsayágga in Salarvyá</t>
  </si>
  <si>
    <t>Contains the records of the necropolises of the Bednálljan Dynasty from Queen Nayári up through the age of Great Decline.</t>
  </si>
  <si>
    <t>Schismatic party of extremists, aloof from mundane world, practise pre-planned self-sacrification</t>
  </si>
  <si>
    <t>Voluptous dancing diadem-headed woman with green eyes holding emerald drop and silver oval on one hand and enormous phallos in other. Other varied forms are common.</t>
  </si>
  <si>
    <t>(West) Prince Eselne is injured in a skirmish at Aqesha, forcing the Tsolyani army to encamp in Kai. A Yan Kor treaty with Mu’ugalavya grants western Pijena to the Red Hats in exchange for military aide in surrounding Kai and sieging it. Disappearance of Governor of Hekellu</t>
  </si>
  <si>
    <t>Earth time</t>
  </si>
  <si>
    <t>Tenmre number</t>
  </si>
  <si>
    <t>Name(s)</t>
  </si>
  <si>
    <t>6.00 – 9.00</t>
  </si>
  <si>
    <t>First Tenmre of the Day</t>
  </si>
  <si>
    <t>Tenmre of Dawn</t>
  </si>
  <si>
    <t>9.00 – 12.00</t>
  </si>
  <si>
    <t>Second Tenmre of the Day</t>
  </si>
  <si>
    <t>Tenmre of the Market</t>
  </si>
  <si>
    <t>12.00 – 15.00</t>
  </si>
  <si>
    <t>Third Tenmre of the Day</t>
  </si>
  <si>
    <t>Tenmre of Rest</t>
  </si>
  <si>
    <t>15.00 – 18.00</t>
  </si>
  <si>
    <t>Last Tenmre of the Day</t>
  </si>
  <si>
    <t>Tenmre of Labour</t>
  </si>
  <si>
    <t>18.00 -21.00</t>
  </si>
  <si>
    <t>First Tenmre of Night</t>
  </si>
  <si>
    <t>Tenmre of the Home</t>
  </si>
  <si>
    <t>Tenmre of Joyous Sitting Together</t>
  </si>
  <si>
    <t>21.00-24.00</t>
  </si>
  <si>
    <t>Second Tenmre of the Night</t>
  </si>
  <si>
    <t>Tenmre of Sleeping</t>
  </si>
  <si>
    <t>Tenmre of Pleasant Parting</t>
  </si>
  <si>
    <t>24.00 – 3.00</t>
  </si>
  <si>
    <t>Third Tenmre of the Night</t>
  </si>
  <si>
    <t>Tenmre of Darkness</t>
  </si>
  <si>
    <t>Tenmre of Pleasure</t>
  </si>
  <si>
    <t>Tenmre of Going Beyond</t>
  </si>
  <si>
    <t>3.00 -6.00</t>
  </si>
  <si>
    <t>Last Tenmre of the Night</t>
  </si>
  <si>
    <t>Tenmre of Dreams</t>
  </si>
  <si>
    <t>Tenmre of Returning</t>
  </si>
  <si>
    <t>Tome of Sweet-Sounding Beauty</t>
  </si>
  <si>
    <t>Poet Keyél</t>
  </si>
  <si>
    <t>Songs, proverbs</t>
  </si>
  <si>
    <t>Nenén Muéla</t>
  </si>
  <si>
    <t>Engsvanyáli poet</t>
  </si>
  <si>
    <t>Iron Duke of Tsochse</t>
  </si>
  <si>
    <t>Ancient Lord of Secrets, Doomed Prince of the Blue Room, Master of Magic andSorcery, Knower of the Inner Names of All the Worlds, He Who Confronts the Inner Being of Reality, the Rebel of the Gods.</t>
  </si>
  <si>
    <t>Grey or silver mirror, moonstone or gray cloth with His name in black, grey pearls</t>
  </si>
  <si>
    <t>Male and Female pair, sapphire</t>
  </si>
  <si>
    <t>Turquoise</t>
  </si>
  <si>
    <t>Skull in room with earthen floor, topaz, amber</t>
  </si>
  <si>
    <t>Golden mirror or flawless yellow gem (topaz)  in sunlight</t>
  </si>
  <si>
    <t>First Imperium</t>
  </si>
  <si>
    <t>Pavillion biuld from Fire Opals</t>
  </si>
  <si>
    <t>Pavillion of Paradise in This Life</t>
  </si>
  <si>
    <t>Dome of All Clans</t>
  </si>
  <si>
    <t>Marble Dome with Unbelievable Mosaics</t>
  </si>
  <si>
    <t>Promenade of Sky-Wind</t>
  </si>
  <si>
    <t>Avenue of Blue Basalt</t>
  </si>
  <si>
    <t>Yellowish white, Nu Opiuchi</t>
  </si>
  <si>
    <t>Road travel</t>
  </si>
  <si>
    <t>Sea Travel</t>
  </si>
  <si>
    <t>River Travel</t>
  </si>
  <si>
    <t>T (C, day/night)</t>
  </si>
  <si>
    <t>35-55/</t>
  </si>
  <si>
    <t>25-35/</t>
  </si>
  <si>
    <t>Slight</t>
  </si>
  <si>
    <t>Normal</t>
  </si>
  <si>
    <t>Moderate</t>
  </si>
  <si>
    <t>Heavy</t>
  </si>
  <si>
    <t>Very Heavy</t>
  </si>
  <si>
    <t>Start of Winter, windy</t>
  </si>
  <si>
    <t>Autum, windy</t>
  </si>
  <si>
    <t>Hazard (floods)</t>
  </si>
  <si>
    <t>Hazard (hot)</t>
  </si>
  <si>
    <t>Hazard (storms)</t>
  </si>
  <si>
    <t>Very Rainy</t>
  </si>
  <si>
    <t>Slowed (hot)</t>
  </si>
  <si>
    <t>Slowed*</t>
  </si>
  <si>
    <t>*) non-Sakbé</t>
  </si>
  <si>
    <t>15-20</t>
  </si>
  <si>
    <t>20-25</t>
  </si>
  <si>
    <t>25-30</t>
  </si>
  <si>
    <t>30-45</t>
  </si>
  <si>
    <t>20-35/</t>
  </si>
  <si>
    <t>20-30</t>
  </si>
  <si>
    <t>15-25</t>
  </si>
  <si>
    <t>10-20/2-10</t>
  </si>
  <si>
    <t>BRA 1072</t>
  </si>
  <si>
    <t>Pearl Grey Spire</t>
  </si>
  <si>
    <t>Great Temple of Lord Thumis</t>
  </si>
  <si>
    <t>Mirkitáni's Castle at Usermu</t>
  </si>
  <si>
    <t>BAR</t>
  </si>
  <si>
    <t>Mu'ugalavya and Her Cities</t>
  </si>
  <si>
    <t>Nanga poru Vachesa</t>
  </si>
  <si>
    <t>Written in Milymanaya 2015</t>
  </si>
  <si>
    <t>Our Empire</t>
  </si>
  <si>
    <t>Great Tsolyani</t>
  </si>
  <si>
    <t>Various</t>
  </si>
  <si>
    <t>Queen of Love</t>
  </si>
  <si>
    <t>Gamulu and His Son</t>
  </si>
  <si>
    <t>About Second Imperium, Tsatsaggya 2014, "Gamulu gra pragastashsamut"</t>
  </si>
  <si>
    <t>About the First Imperium, written in Bey Su 2019, "Kolumelan Ssana hipathai"</t>
  </si>
  <si>
    <t>Early Bednállijan political history and shifting of the capital, "Bednallja lel Bey Sy"</t>
  </si>
  <si>
    <t>Book about Ssu and humanity's fight against them, history of Fisherman Kings, written in 2005, "Nganjja pa Ssu!"</t>
  </si>
  <si>
    <t>The fall of Éngsvan hla Gánga and the political events of the Time of No Kings. "Pogurd hiKolumebabardali"</t>
  </si>
  <si>
    <t>A journal put out twice every 54 days, all issues are helpful for modern history(?) "Tsolyanidali"</t>
  </si>
  <si>
    <t>Records of the sixty one Seal Emperors, Bey Su 2329, "Lumimra Kolumebabar"</t>
  </si>
  <si>
    <t>Sourcebook for the Time of Fisherman Kings, 2017 "Gupaggali nga shshi"</t>
  </si>
  <si>
    <t>History of Dragon Warriors, original at Temple of Thumis in Kheiris "Gacghayayal!", Kheiris 2171</t>
  </si>
  <si>
    <t>Hated Banach, the</t>
  </si>
  <si>
    <t>Menum Borodyla</t>
  </si>
  <si>
    <t>History of first period, Kheiris 2175, "Banachgakoi"</t>
  </si>
  <si>
    <t>History of Three States of Triangle, 2319 "Savalkoi hipachu hifanuldali"</t>
  </si>
  <si>
    <t>Standard work of history of Llyan Empire, somewhat outdated, "Kabar hiLyan lel Maisurmra Kolumebabar"</t>
  </si>
  <si>
    <t>Standard work of history of Llyan Empire, somewhat outdated, Kheiris 1689</t>
  </si>
  <si>
    <t>Bibliography Barker 7</t>
  </si>
  <si>
    <t>Ssámris</t>
  </si>
  <si>
    <t>Ssámris Isle</t>
  </si>
  <si>
    <t>Hriká ruins</t>
  </si>
  <si>
    <t>Hlússuyal Isle</t>
  </si>
  <si>
    <t>Temple of Jneksha'á</t>
  </si>
  <si>
    <t>Fortress of Bruhayá</t>
  </si>
  <si>
    <t>Monastery of Grey Cloak</t>
  </si>
  <si>
    <t>Turín river</t>
  </si>
  <si>
    <t>Líu Mná</t>
  </si>
  <si>
    <t>Porubél Ta Range</t>
  </si>
  <si>
    <t>Purússa</t>
  </si>
  <si>
    <t>Fortress of Aó Si'ín</t>
  </si>
  <si>
    <t>Nátla river</t>
  </si>
  <si>
    <t>Eskúdu</t>
  </si>
  <si>
    <t>Atkolél Heights</t>
  </si>
  <si>
    <t>Tu'unmrá</t>
  </si>
  <si>
    <t>N’létut</t>
  </si>
  <si>
    <t>Divráya</t>
  </si>
  <si>
    <t>Akársha</t>
  </si>
  <si>
    <t>Tmérsu</t>
  </si>
  <si>
    <t>Tsólotha</t>
  </si>
  <si>
    <t>Zarráiqa</t>
  </si>
  <si>
    <t>Chélyumai</t>
  </si>
  <si>
    <t>Bamésa Bay</t>
  </si>
  <si>
    <t>Ilusúr</t>
  </si>
  <si>
    <t>Djáin</t>
  </si>
  <si>
    <t>Bashé</t>
  </si>
  <si>
    <t>Chitíkán river</t>
  </si>
  <si>
    <t>Urétlu</t>
  </si>
  <si>
    <t>Komóre</t>
  </si>
  <si>
    <t>Chaigáva river</t>
  </si>
  <si>
    <t>Girés</t>
  </si>
  <si>
    <t>Shirúna river</t>
  </si>
  <si>
    <t>Shaldán</t>
  </si>
  <si>
    <t>Qamár</t>
  </si>
  <si>
    <t>Hlanél river</t>
  </si>
  <si>
    <t>Morosá'a</t>
  </si>
  <si>
    <t>Krúkkurru</t>
  </si>
  <si>
    <t>Tsún</t>
  </si>
  <si>
    <t>Qunú</t>
  </si>
  <si>
    <t>Hengá</t>
  </si>
  <si>
    <t>Flats of Tsechélnu</t>
  </si>
  <si>
    <t>Dannú</t>
  </si>
  <si>
    <t>Miriyágu</t>
  </si>
  <si>
    <t>Mlétpauk</t>
  </si>
  <si>
    <t>Krú'u</t>
  </si>
  <si>
    <t>Point Küné</t>
  </si>
  <si>
    <t>Chegá lakes</t>
  </si>
  <si>
    <t>Kúrtusha</t>
  </si>
  <si>
    <t>Ruins of Ngála</t>
  </si>
  <si>
    <t>Hésun</t>
  </si>
  <si>
    <t>Temple of Sárku</t>
  </si>
  <si>
    <t>Chagganá</t>
  </si>
  <si>
    <t>Ruined Fortress</t>
  </si>
  <si>
    <t>Kaljékal</t>
  </si>
  <si>
    <t>Strait of Hanar</t>
  </si>
  <si>
    <t>Chayá</t>
  </si>
  <si>
    <t>Thénu Thendráyal Peak</t>
  </si>
  <si>
    <t>Ngálar Déka</t>
  </si>
  <si>
    <t>Urúra</t>
  </si>
  <si>
    <t>Lilsú Isle</t>
  </si>
  <si>
    <t>Zrnu'á</t>
  </si>
  <si>
    <t>Chúsetan</t>
  </si>
  <si>
    <t>Arjáshtra river</t>
  </si>
  <si>
    <t>Ma'án river</t>
  </si>
  <si>
    <t>Urúk</t>
  </si>
  <si>
    <t>Chivyákainu</t>
  </si>
  <si>
    <t>Hichíku</t>
  </si>
  <si>
    <t>Zhaikél</t>
  </si>
  <si>
    <t>Drasá</t>
  </si>
  <si>
    <t>Nisúel</t>
  </si>
  <si>
    <t>Hlarkú</t>
  </si>
  <si>
    <t>Hlúga</t>
  </si>
  <si>
    <t>Mrúhuru</t>
  </si>
  <si>
    <t>Chorkúda</t>
  </si>
  <si>
    <t>Mssúra</t>
  </si>
  <si>
    <t>Métlan</t>
  </si>
  <si>
    <t>Vrínu</t>
  </si>
  <si>
    <t>Múlei</t>
  </si>
  <si>
    <t>Jáyo</t>
  </si>
  <si>
    <t>Usérmu</t>
  </si>
  <si>
    <t>Mssúma river</t>
  </si>
  <si>
    <t>Chófesh</t>
  </si>
  <si>
    <t>Riyá</t>
  </si>
  <si>
    <t>Tlalúthu</t>
  </si>
  <si>
    <t>Kikú</t>
  </si>
  <si>
    <t>Púrmunin</t>
  </si>
  <si>
    <t>Thranáka</t>
  </si>
  <si>
    <t>Vishénu river</t>
  </si>
  <si>
    <t>Sétnakh</t>
  </si>
  <si>
    <t>Berenánga Plateau</t>
  </si>
  <si>
    <t>Tenkaré</t>
  </si>
  <si>
    <t>Eqúnoyel river</t>
  </si>
  <si>
    <t>Chitmál</t>
  </si>
  <si>
    <t>Ranánga river</t>
  </si>
  <si>
    <t>Thri'ika river</t>
  </si>
  <si>
    <t>Akonar Peak</t>
  </si>
  <si>
    <t>Layóda Swamps</t>
  </si>
  <si>
    <t>Tékris</t>
  </si>
  <si>
    <t>Béy Trantis Peak</t>
  </si>
  <si>
    <t>Nallár</t>
  </si>
  <si>
    <t>Palace of Dowager Consort</t>
  </si>
  <si>
    <t>Mikúr</t>
  </si>
  <si>
    <t>Már</t>
  </si>
  <si>
    <t>Kankára</t>
  </si>
  <si>
    <t>Ndéqqumai</t>
  </si>
  <si>
    <t>Temple of Chakasár</t>
  </si>
  <si>
    <t>Dlosór</t>
  </si>
  <si>
    <t>Dlasúr</t>
  </si>
  <si>
    <t>He'éka river</t>
  </si>
  <si>
    <t>Gilris</t>
  </si>
  <si>
    <t>Jiré</t>
  </si>
  <si>
    <t>Tsayíl</t>
  </si>
  <si>
    <t>Nalmír</t>
  </si>
  <si>
    <t>Hundánu Rise</t>
  </si>
  <si>
    <t>Tláni Hidallu Peak</t>
  </si>
  <si>
    <t>Kayál Peak</t>
  </si>
  <si>
    <t>Sháru</t>
  </si>
  <si>
    <t>Soggúr</t>
  </si>
  <si>
    <t>Keshmúr</t>
  </si>
  <si>
    <t>Dry Bay of Ssú'um</t>
  </si>
  <si>
    <t>Lituár</t>
  </si>
  <si>
    <t>Anchké</t>
  </si>
  <si>
    <t>Anóhl</t>
  </si>
  <si>
    <t>Chnékha river</t>
  </si>
  <si>
    <t>Temple of Light</t>
  </si>
  <si>
    <t>Kákri Midállu Peak</t>
  </si>
  <si>
    <t>Dlénnech</t>
  </si>
  <si>
    <t>Disunár</t>
  </si>
  <si>
    <t>Hláka ruins</t>
  </si>
  <si>
    <t>Kanayugara Pass</t>
  </si>
  <si>
    <t>Kanayugara river</t>
  </si>
  <si>
    <t>Lake Pir</t>
  </si>
  <si>
    <t>Ishinír</t>
  </si>
  <si>
    <t>Mrissútl lake</t>
  </si>
  <si>
    <t>Hngú</t>
  </si>
  <si>
    <t>Ruined city of Ssüganár</t>
  </si>
  <si>
    <t>Págu river</t>
  </si>
  <si>
    <t>Ailásur</t>
  </si>
  <si>
    <t>Kalkádo</t>
  </si>
  <si>
    <t>Ssa'gán</t>
  </si>
  <si>
    <t>Llánu river</t>
  </si>
  <si>
    <t>Béssech</t>
  </si>
  <si>
    <t>Kilunár</t>
  </si>
  <si>
    <t>Lake Yu'úr</t>
  </si>
  <si>
    <t>Tá Ptár</t>
  </si>
  <si>
    <t>Kalmárn</t>
  </si>
  <si>
    <t>Kilsúm</t>
  </si>
  <si>
    <t>High Peaks of Kilalámmu</t>
  </si>
  <si>
    <t>Chalarán</t>
  </si>
  <si>
    <t>Surúim Peak</t>
  </si>
  <si>
    <t>Alasúm</t>
  </si>
  <si>
    <t>Nu'unníqu</t>
  </si>
  <si>
    <t>Ogrejja</t>
  </si>
  <si>
    <t>Hex</t>
  </si>
  <si>
    <t>Country</t>
  </si>
  <si>
    <t>River of White Bones</t>
  </si>
  <si>
    <t>Lúshmun Canal</t>
  </si>
  <si>
    <t>Berjádu river</t>
  </si>
  <si>
    <t>Citadel of Inverted Hand</t>
  </si>
  <si>
    <t>Mountains</t>
  </si>
  <si>
    <t>Peninsula</t>
  </si>
  <si>
    <t>Canal</t>
  </si>
  <si>
    <t>Pétris Láyoda</t>
  </si>
  <si>
    <t>Canal of Ssirandár III</t>
  </si>
  <si>
    <t>Great Tkjér</t>
  </si>
  <si>
    <t>Fortress</t>
  </si>
  <si>
    <t>River</t>
  </si>
  <si>
    <t>Town</t>
  </si>
  <si>
    <t>Ruins</t>
  </si>
  <si>
    <t>Old Woman Watcher</t>
  </si>
  <si>
    <t>Swamp</t>
  </si>
  <si>
    <t>Lake</t>
  </si>
  <si>
    <t>Desert</t>
  </si>
  <si>
    <t>Pass</t>
  </si>
  <si>
    <t>Palace</t>
  </si>
  <si>
    <t>Map</t>
  </si>
  <si>
    <t>S&amp;G</t>
  </si>
  <si>
    <t>Plains</t>
  </si>
  <si>
    <t>VoG</t>
  </si>
  <si>
    <t>NWG</t>
  </si>
  <si>
    <t>NEG</t>
  </si>
  <si>
    <t>IC2/VII</t>
  </si>
  <si>
    <t>Palace of Prince Rereshqála</t>
  </si>
  <si>
    <t>Zhaígriyal</t>
  </si>
  <si>
    <t>AoTG</t>
  </si>
  <si>
    <t>Adventure location</t>
  </si>
  <si>
    <t>EoASW</t>
  </si>
  <si>
    <t>EoASW5</t>
  </si>
  <si>
    <t>Numár</t>
  </si>
  <si>
    <t>AotGIUT</t>
  </si>
  <si>
    <t>HQ of Golden Sunburst</t>
  </si>
  <si>
    <t>Monastery of Ka'álúr</t>
  </si>
  <si>
    <t>Monastery of the Artful One</t>
  </si>
  <si>
    <t>Monastery of Domicle of Radiant Splendor</t>
  </si>
  <si>
    <t>Monastery of Aládh</t>
  </si>
  <si>
    <t>Monastery of Ke'él</t>
  </si>
  <si>
    <t>Monastery of Staff of Mercy</t>
  </si>
  <si>
    <t>Monastery of House of Beneficience</t>
  </si>
  <si>
    <t>Monastery of Azure Eye</t>
  </si>
  <si>
    <t>S&amp;G map2</t>
  </si>
  <si>
    <t>Temple of One Other</t>
  </si>
  <si>
    <t>Great Desert of Timukamár</t>
  </si>
  <si>
    <t>Fortress of Nakoché</t>
  </si>
  <si>
    <t>Sanctuary of the Priests of Light</t>
  </si>
  <si>
    <t>Temple of Chánis</t>
  </si>
  <si>
    <t>Jekkúmish</t>
  </si>
  <si>
    <t>Ever-Living Conflagaration</t>
  </si>
  <si>
    <t>Aspect of Lord Hrsh, shrine in Khéiris</t>
  </si>
  <si>
    <t>AoTBBT</t>
  </si>
  <si>
    <t>Kakársha</t>
  </si>
  <si>
    <t>Sea Goddess</t>
  </si>
  <si>
    <t>Shrine in Llü'ür</t>
  </si>
  <si>
    <t>Legends of the Year of the Red Throne of Clan of the Crimson Ivory from Jakalla</t>
  </si>
  <si>
    <t>JTA3 vol6</t>
  </si>
  <si>
    <t>Gladiator Mikássa the Red slays 136 Hlüss on Jakallan arena</t>
  </si>
  <si>
    <t>Máshta</t>
  </si>
  <si>
    <t>Village</t>
  </si>
  <si>
    <t>Semús</t>
  </si>
  <si>
    <t>Chigántla</t>
  </si>
  <si>
    <t>Monastery of Scroll</t>
  </si>
  <si>
    <t>Encomium of Inner Essence</t>
  </si>
  <si>
    <t>Philosophy of the Mu'ugalavyani sage</t>
  </si>
  <si>
    <t>AoT V1</t>
  </si>
  <si>
    <t>Nárish Timéya of Pagus</t>
  </si>
  <si>
    <t>Gorúgga river</t>
  </si>
  <si>
    <t>Hóre</t>
  </si>
  <si>
    <t>Pálaku</t>
  </si>
  <si>
    <t>Shór</t>
  </si>
  <si>
    <t>Mmrára</t>
  </si>
  <si>
    <t>Te'él</t>
  </si>
  <si>
    <t>Tusagalásh</t>
  </si>
  <si>
    <t>Suná</t>
  </si>
  <si>
    <t>Kuenór</t>
  </si>
  <si>
    <t>Shrine of Bolénde</t>
  </si>
  <si>
    <t>Well of Virile Waters</t>
  </si>
  <si>
    <t>Fortress of Jégga</t>
  </si>
  <si>
    <t>Popular in Jakálla, Usénanu and Katalál</t>
  </si>
  <si>
    <t>Book on Lord Ksárul, heretical studies of "other gods"</t>
  </si>
  <si>
    <t>Dedaratl and the Eternal Struggle</t>
  </si>
  <si>
    <t>Martial Art manual of Deratl</t>
  </si>
  <si>
    <t>Hesúmra</t>
  </si>
  <si>
    <t>Fief of Count of Hesumra</t>
  </si>
  <si>
    <t>HRK</t>
  </si>
  <si>
    <t>4018?</t>
  </si>
  <si>
    <t>DT</t>
  </si>
  <si>
    <t>3230?</t>
  </si>
  <si>
    <t>Several conflicting sources for the river</t>
  </si>
  <si>
    <t>3331?</t>
  </si>
  <si>
    <t>Lake Vejápa</t>
  </si>
  <si>
    <t>Shrine of Unendurable Splendor</t>
  </si>
  <si>
    <t xml:space="preserve"> in the underworld below Fasiltúm. </t>
  </si>
  <si>
    <t>Diamond in Temple of Qame'él in Tsámra</t>
  </si>
  <si>
    <t>Diamond</t>
  </si>
  <si>
    <r>
      <t>Siege of Úruse (modern Úrmish). Earliest mention of the “First Legion” of Tsolyanu during the siege of Uruse (Urmish?) which results in the accession of the</t>
    </r>
    <r>
      <rPr>
        <b/>
        <sz val="10"/>
        <color theme="1"/>
        <rFont val="Arial"/>
        <family val="2"/>
      </rPr>
      <t xml:space="preserve"> First Emperor.</t>
    </r>
  </si>
  <si>
    <t xml:space="preserve">Fisanmu of Paránta </t>
  </si>
  <si>
    <t>Scholar of numerology</t>
  </si>
  <si>
    <t>Nsik Tsù Nékw</t>
  </si>
  <si>
    <t>Pe Choi article</t>
  </si>
  <si>
    <t>TNB</t>
  </si>
  <si>
    <t>Tomb of Kchèk-nn-ssi</t>
  </si>
  <si>
    <t>Tomb</t>
  </si>
  <si>
    <t>TNB:PeChoi</t>
  </si>
  <si>
    <t>Engsvanyali</t>
  </si>
  <si>
    <t>Tomb of High Minister of the Chákan ruler, Milo hi-Ito, is one of the artistic wonders of Paya Gupá.</t>
  </si>
  <si>
    <t>TNB:PC</t>
  </si>
  <si>
    <t>Treaty of Pagús with the Mu’ugalavyáni, Imperial troops were sent in to crush the Pé Choi.</t>
  </si>
  <si>
    <t>Mu'úgalavya</t>
  </si>
  <si>
    <t>Bélisha</t>
  </si>
  <si>
    <t>Kengír</t>
  </si>
  <si>
    <t>S&amp;G map1</t>
  </si>
  <si>
    <t>Monastery of Avánthe</t>
  </si>
  <si>
    <t>Fortress of Heroes</t>
  </si>
  <si>
    <t>Guardians of Pijné</t>
  </si>
  <si>
    <t>Nú-Tsetléng</t>
  </si>
  <si>
    <t>Horusséng</t>
  </si>
  <si>
    <t>Gachéngga</t>
  </si>
  <si>
    <t>Tu'úng</t>
  </si>
  <si>
    <t>Ao-Shangú</t>
  </si>
  <si>
    <t>Aó-Hupí</t>
  </si>
  <si>
    <t>Aó-Hu'ú</t>
  </si>
  <si>
    <t>Nrichán</t>
  </si>
  <si>
    <t>Aó-Shéng</t>
  </si>
  <si>
    <t>Mratétken</t>
  </si>
  <si>
    <t>Adz</t>
  </si>
  <si>
    <t>Aó-Milkél</t>
  </si>
  <si>
    <t>Piyútl</t>
  </si>
  <si>
    <t>Ao-Piruna</t>
  </si>
  <si>
    <t>Fortress of Changkúre</t>
  </si>
  <si>
    <t>Tu'ú-Kakéng</t>
  </si>
  <si>
    <t>Fortress of Dleménnu</t>
  </si>
  <si>
    <t>Aó-Ta'ásh</t>
  </si>
  <si>
    <t>Nrú-Sháng</t>
  </si>
  <si>
    <t>Tu'ú-Sháng</t>
  </si>
  <si>
    <t>Mazhár</t>
  </si>
  <si>
    <t>Ngó-Timú</t>
  </si>
  <si>
    <t>Kái</t>
  </si>
  <si>
    <t>Tolkolún</t>
  </si>
  <si>
    <t>Harbor of Fallen Walls</t>
  </si>
  <si>
    <t>Oasis of Kükür</t>
  </si>
  <si>
    <t>Ashégga</t>
  </si>
  <si>
    <t>Ta'úre</t>
  </si>
  <si>
    <t>Fortress of Jagársha</t>
  </si>
  <si>
    <t>Khúva</t>
  </si>
  <si>
    <t>Nasínü</t>
  </si>
  <si>
    <t>Wall of Tkéssa Tól</t>
  </si>
  <si>
    <t>Fortress of Yíl-Uléb</t>
  </si>
  <si>
    <t>Temple of She Who Eats Souls</t>
  </si>
  <si>
    <t>Harbour of Dusty Stones</t>
  </si>
  <si>
    <t>Oasis of Artuvéz</t>
  </si>
  <si>
    <t>Oasis of Aishün</t>
  </si>
  <si>
    <t>Temple of Eyes</t>
  </si>
  <si>
    <t>Fortress of Durúngva</t>
  </si>
  <si>
    <t>Lost City of Uvé</t>
  </si>
  <si>
    <t>Oasis of Deshuváz</t>
  </si>
  <si>
    <t>Tutaíla Shallow</t>
  </si>
  <si>
    <t>Itl</t>
  </si>
  <si>
    <t>Hekuúma Peak</t>
  </si>
  <si>
    <t>Vorúak</t>
  </si>
  <si>
    <t>Sné Kakór</t>
  </si>
  <si>
    <t>Vánu</t>
  </si>
  <si>
    <t>Goón Tikkú</t>
  </si>
  <si>
    <t>Kaídrach Plain</t>
  </si>
  <si>
    <t>Rülla</t>
  </si>
  <si>
    <t>Borodún Head</t>
  </si>
  <si>
    <t>Pachálim Cliffs</t>
  </si>
  <si>
    <t>Prajnú</t>
  </si>
  <si>
    <t>Sunken City</t>
  </si>
  <si>
    <t>Báni</t>
  </si>
  <si>
    <t>Pechnó</t>
  </si>
  <si>
    <t>Gate of Shadows</t>
  </si>
  <si>
    <t>Fortress of Jimúar</t>
  </si>
  <si>
    <t>Haisír</t>
  </si>
  <si>
    <t>Dlákar</t>
  </si>
  <si>
    <t>Qakér</t>
  </si>
  <si>
    <t>Shórar</t>
  </si>
  <si>
    <t>Temple of Orange Flame</t>
  </si>
  <si>
    <t>Gegér</t>
  </si>
  <si>
    <t>Old Faznáir</t>
  </si>
  <si>
    <t>Monastery of Hauninngáte</t>
  </si>
  <si>
    <t>Jnakár</t>
  </si>
  <si>
    <t>Azhdúr</t>
  </si>
  <si>
    <t>Kurshán</t>
  </si>
  <si>
    <t>Mirchargá</t>
  </si>
  <si>
    <t>Kruhlán</t>
  </si>
  <si>
    <t>Sónmir</t>
  </si>
  <si>
    <t>Srálasar</t>
  </si>
  <si>
    <t>Magár</t>
  </si>
  <si>
    <t>Lalámma</t>
  </si>
  <si>
    <t>Zhivér</t>
  </si>
  <si>
    <t>Iktír</t>
  </si>
  <si>
    <t>Aléshnar</t>
  </si>
  <si>
    <t>Chrunúr</t>
  </si>
  <si>
    <t>Uzhabár</t>
  </si>
  <si>
    <t>Pass of Swords</t>
  </si>
  <si>
    <t>Tower of Azure</t>
  </si>
  <si>
    <t>4403?</t>
  </si>
  <si>
    <t>Fortress of Ao-Tkésh</t>
  </si>
  <si>
    <t>Large Town</t>
  </si>
  <si>
    <t>Oasis</t>
  </si>
  <si>
    <t>Aqésha on S&amp;G map</t>
  </si>
  <si>
    <t>Ngakú</t>
  </si>
  <si>
    <t>Mines</t>
  </si>
  <si>
    <t>ETV</t>
  </si>
  <si>
    <t>Temple of Two Ladies</t>
  </si>
  <si>
    <t>Monastery of Lord Guetl</t>
  </si>
  <si>
    <t>3212?</t>
  </si>
  <si>
    <t>Small  town</t>
  </si>
  <si>
    <t>Large  town</t>
  </si>
  <si>
    <t>Small  city</t>
  </si>
  <si>
    <t>Large  city</t>
  </si>
  <si>
    <t>Metropolis</t>
  </si>
  <si>
    <t>Dhennai</t>
  </si>
  <si>
    <t>Valley of Kashkomai</t>
  </si>
  <si>
    <t>Valley</t>
  </si>
  <si>
    <t>Ssa Sárku</t>
  </si>
  <si>
    <t>Large City</t>
  </si>
  <si>
    <t>Small Town</t>
  </si>
  <si>
    <t>Population</t>
  </si>
  <si>
    <t>Rural</t>
  </si>
  <si>
    <t>upto 5000</t>
  </si>
  <si>
    <t>Small City</t>
  </si>
  <si>
    <t>DoE-G</t>
  </si>
  <si>
    <t>JTA III/5</t>
  </si>
  <si>
    <t>Cities</t>
  </si>
  <si>
    <t>5,000-10,000</t>
  </si>
  <si>
    <t>10,000- 50,000</t>
  </si>
  <si>
    <t>50,000-100,000</t>
  </si>
  <si>
    <t>100,000-200,000</t>
  </si>
  <si>
    <t>200,000-500,000</t>
  </si>
  <si>
    <t>500,000-600,000</t>
  </si>
  <si>
    <t>20.000</t>
  </si>
  <si>
    <t>Battle of Rü article</t>
  </si>
  <si>
    <t>SotI 1/1</t>
  </si>
  <si>
    <t>Approximations, not canon</t>
  </si>
  <si>
    <t xml:space="preserve"> http://tekumel.skaran.net/tekumel/kilalammu.html -high reaches of Kilalammu</t>
  </si>
  <si>
    <t>Random Name Generator</t>
  </si>
  <si>
    <t>Lineage</t>
  </si>
  <si>
    <t>(F9 Refreshes)</t>
  </si>
  <si>
    <t>Lineages</t>
  </si>
  <si>
    <t>Based on Tekumel Lineages, Clans, People and Notes by Alva Hardison</t>
  </si>
  <si>
    <t>Deity/worship</t>
  </si>
  <si>
    <t>Bá Kal</t>
  </si>
  <si>
    <t>Chákan</t>
  </si>
  <si>
    <t>Bá Yéker</t>
  </si>
  <si>
    <t>Ultimate Secret</t>
  </si>
  <si>
    <t>hiAgnásh</t>
  </si>
  <si>
    <t>[MARB]</t>
  </si>
  <si>
    <t>hiAigo</t>
  </si>
  <si>
    <t>Iron Plume</t>
  </si>
  <si>
    <t>Lineage is medium status in the clan</t>
  </si>
  <si>
    <t>[EoASW]</t>
  </si>
  <si>
    <t>hiAiya</t>
  </si>
  <si>
    <t>[RPGNW]</t>
  </si>
  <si>
    <t>hiAjmer</t>
  </si>
  <si>
    <t>Onyx Anchor</t>
  </si>
  <si>
    <t>hiAká</t>
  </si>
  <si>
    <t>[BG]</t>
  </si>
  <si>
    <t>hiAlelme</t>
  </si>
  <si>
    <t>hiAlenar</t>
  </si>
  <si>
    <t>hiAmiyála</t>
  </si>
  <si>
    <t>Ancient lineage of the Golden Sphere clan Patriarch Changékte in the city of Thráya.</t>
  </si>
  <si>
    <t>[DotE-G]</t>
  </si>
  <si>
    <t>hiAmu'a</t>
  </si>
  <si>
    <t>hiAnchólbel</t>
  </si>
  <si>
    <t>Lineage of Yuninash governor of Fénul</t>
  </si>
  <si>
    <t>hiAndarththijak</t>
  </si>
  <si>
    <t>hiAnokiam</t>
  </si>
  <si>
    <t>[AL]</t>
  </si>
  <si>
    <t>hiAraken</t>
  </si>
  <si>
    <t>hiArchane</t>
  </si>
  <si>
    <t>hiArdza</t>
  </si>
  <si>
    <t>[BtB]</t>
  </si>
  <si>
    <t>hiArelienchnaukh</t>
  </si>
  <si>
    <t>Only lineage in the Utter Dark clan</t>
  </si>
  <si>
    <t>[TJ]</t>
  </si>
  <si>
    <t>hiArgmai</t>
  </si>
  <si>
    <t>hiArkódu</t>
  </si>
  <si>
    <t>[EoASWI4]</t>
  </si>
  <si>
    <t>hiArkóna</t>
  </si>
  <si>
    <t>[MARB &amp; MitV2]</t>
  </si>
  <si>
    <t>hiArkuna</t>
  </si>
  <si>
    <t>[MoG]</t>
  </si>
  <si>
    <t>hiArokian</t>
  </si>
  <si>
    <t>hiArsánmra</t>
  </si>
  <si>
    <t>hiArsuna</t>
  </si>
  <si>
    <t>hiArusá</t>
  </si>
  <si>
    <t>Black Moon</t>
  </si>
  <si>
    <t>Avánthe and Hriháyal</t>
  </si>
  <si>
    <t>hiArzhán</t>
  </si>
  <si>
    <t>hiAshula</t>
  </si>
  <si>
    <t>hiAska'áth</t>
  </si>
  <si>
    <t>hiAsuaz</t>
  </si>
  <si>
    <t>[AH]</t>
  </si>
  <si>
    <t>hiAuvésu</t>
  </si>
  <si>
    <t>hiAyanmu</t>
  </si>
  <si>
    <t>hiAzhun</t>
  </si>
  <si>
    <t>war gods</t>
  </si>
  <si>
    <t>hiAztlan</t>
  </si>
  <si>
    <t>Silver Links</t>
  </si>
  <si>
    <t>hiBa'ashcha</t>
  </si>
  <si>
    <t>hiBadaria</t>
  </si>
  <si>
    <t>hiBadarian</t>
  </si>
  <si>
    <t>hiBagusla</t>
  </si>
  <si>
    <t>Lineage is very low status in the clan</t>
  </si>
  <si>
    <t>hiBakrike</t>
  </si>
  <si>
    <t>hiBáktike</t>
  </si>
  <si>
    <t>[MitV2]</t>
  </si>
  <si>
    <t>hiBalam</t>
  </si>
  <si>
    <t>hiBalthokhu</t>
  </si>
  <si>
    <t>[SV]</t>
  </si>
  <si>
    <t>hiBalúda</t>
  </si>
  <si>
    <t>[GuoT]</t>
  </si>
  <si>
    <t>hiBaluma</t>
  </si>
  <si>
    <t>Hrü'ǘ and Ksárul</t>
  </si>
  <si>
    <t>hiBanthadha</t>
  </si>
  <si>
    <t>hiBarada</t>
  </si>
  <si>
    <t>hiBarregga</t>
  </si>
  <si>
    <t>hiBarrukan</t>
  </si>
  <si>
    <t>hiBaru</t>
  </si>
  <si>
    <t>hiBarúdla</t>
  </si>
  <si>
    <t>[KD]</t>
  </si>
  <si>
    <t>hiBarúdra</t>
  </si>
  <si>
    <t>hiBashlatoi</t>
  </si>
  <si>
    <t>[BRA]</t>
  </si>
  <si>
    <t>hiBashúvra</t>
  </si>
  <si>
    <t>Only lineage in the clan of the Company of the Edification of the Soul</t>
  </si>
  <si>
    <t xml:space="preserve">[Fs] </t>
  </si>
  <si>
    <t>hiBashüne</t>
  </si>
  <si>
    <t>hiBaskume</t>
  </si>
  <si>
    <t>hiBasrim</t>
  </si>
  <si>
    <t>Lineage is high status in the clan</t>
  </si>
  <si>
    <t>hiBasrimkoi</t>
  </si>
  <si>
    <t>[EoASWI5]</t>
  </si>
  <si>
    <t>hiBauyene</t>
  </si>
  <si>
    <t>hiBayur</t>
  </si>
  <si>
    <t>hiBedlenta</t>
  </si>
  <si>
    <t>hiBegódyan</t>
  </si>
  <si>
    <t>[IMJ]</t>
  </si>
  <si>
    <t>hiBegssra</t>
  </si>
  <si>
    <t>Lineage is low status in the clan</t>
  </si>
  <si>
    <t>hiBéshene</t>
  </si>
  <si>
    <t>[TL]</t>
  </si>
  <si>
    <t>hiBeshkík</t>
  </si>
  <si>
    <t>Sárku or Change</t>
  </si>
  <si>
    <t>hiBeshmülu</t>
  </si>
  <si>
    <t>Beshmülu</t>
  </si>
  <si>
    <t>High lineage in the clan</t>
  </si>
  <si>
    <t>hiBeshúdla</t>
  </si>
  <si>
    <t>hiBeshyéne</t>
  </si>
  <si>
    <t>hiBéyilto</t>
  </si>
  <si>
    <t xml:space="preserve">[BG] </t>
  </si>
  <si>
    <t>hiBileth</t>
  </si>
  <si>
    <t>hiBlashon</t>
  </si>
  <si>
    <t>hiBoqol</t>
  </si>
  <si>
    <t>hiBoqu</t>
  </si>
  <si>
    <t>hiBosúga</t>
  </si>
  <si>
    <t xml:space="preserve">[MitV1] </t>
  </si>
  <si>
    <t>hiBosugar</t>
  </si>
  <si>
    <t>hiBotsu</t>
  </si>
  <si>
    <t>hiBrasholel</t>
  </si>
  <si>
    <t xml:space="preserve">[SV] </t>
  </si>
  <si>
    <t>hiBriyenu</t>
  </si>
  <si>
    <t>hiBuritsán</t>
  </si>
  <si>
    <t>hiBurukai</t>
  </si>
  <si>
    <t>hiBurusá</t>
  </si>
  <si>
    <t>hiBurushrya</t>
  </si>
  <si>
    <t>hiBurutla</t>
  </si>
  <si>
    <t>hiBusullen</t>
  </si>
  <si>
    <t>hiCampolel</t>
  </si>
  <si>
    <t>hiCarunai</t>
  </si>
  <si>
    <t>hiChadran</t>
  </si>
  <si>
    <t>hiCha'elar</t>
  </si>
  <si>
    <t>hiChagaisa</t>
  </si>
  <si>
    <t>hiChagash</t>
  </si>
  <si>
    <t>hiChagotlékka</t>
  </si>
  <si>
    <t>hiChaihan</t>
  </si>
  <si>
    <t>Sweet Singing Glory</t>
  </si>
  <si>
    <t>hiCháika</t>
  </si>
  <si>
    <t>Belkhánu and Hrü'ǘ</t>
  </si>
  <si>
    <t>hiChaimanor</t>
  </si>
  <si>
    <t>[JT]</t>
  </si>
  <si>
    <t>hiCháimira</t>
  </si>
  <si>
    <t>[MitV1]</t>
  </si>
  <si>
    <t>hiChaisa</t>
  </si>
  <si>
    <t>hiCháisha</t>
  </si>
  <si>
    <t>hiChaishmru</t>
  </si>
  <si>
    <t>hiChaishyáni</t>
  </si>
  <si>
    <t>the Jakálla branch holds the title Mringukoi</t>
  </si>
  <si>
    <t>hiChákann</t>
  </si>
  <si>
    <t>hiChaken</t>
  </si>
  <si>
    <t>hiChákkena</t>
  </si>
  <si>
    <t>hiChakotlékka</t>
  </si>
  <si>
    <t>[tTL]</t>
  </si>
  <si>
    <t>hiChákresa</t>
  </si>
  <si>
    <t>Ksárul and Hrü'ǘ</t>
  </si>
  <si>
    <t>hiChalchái</t>
  </si>
  <si>
    <t>Hnálla and Thúmis</t>
  </si>
  <si>
    <t>In Butrús this lineage can be traced back to the Priestkings of Éngsvan hla Gánga.</t>
  </si>
  <si>
    <t>hiChállu</t>
  </si>
  <si>
    <t>hiChana'el</t>
  </si>
  <si>
    <t>hiChanalú</t>
  </si>
  <si>
    <t>hiChan'el</t>
  </si>
  <si>
    <t>Ebon Blade</t>
  </si>
  <si>
    <t>hiChánkolel</t>
  </si>
  <si>
    <t>hiChánkolu</t>
  </si>
  <si>
    <t>TLCNn</t>
  </si>
  <si>
    <t>hiChánkolum</t>
  </si>
  <si>
    <t>hiChankolun</t>
  </si>
  <si>
    <t>hiChankusa</t>
  </si>
  <si>
    <t>hiChanmya</t>
  </si>
  <si>
    <t>hiChantlanmu</t>
  </si>
  <si>
    <t>hiChanuma</t>
  </si>
  <si>
    <t>hiChanúsa</t>
  </si>
  <si>
    <t>hiCharáng</t>
  </si>
  <si>
    <t>[JD]</t>
  </si>
  <si>
    <t>hiCharda</t>
  </si>
  <si>
    <t>hiCharea</t>
  </si>
  <si>
    <t>hiCharga</t>
  </si>
  <si>
    <t>hiCharigena</t>
  </si>
  <si>
    <t>hiCharjetlu</t>
  </si>
  <si>
    <t>hiCharken</t>
  </si>
  <si>
    <t>hiCharkunu</t>
  </si>
  <si>
    <t>hiCharsha</t>
  </si>
  <si>
    <t>High Singing Bird</t>
  </si>
  <si>
    <t>hiCharumvoy</t>
  </si>
  <si>
    <t>[GC-P]</t>
  </si>
  <si>
    <t>hiCharunai</t>
  </si>
  <si>
    <t>hiCháshmüdu</t>
  </si>
  <si>
    <t>hiChatura</t>
  </si>
  <si>
    <t>hiCha'unqel</t>
  </si>
  <si>
    <t>[EoALWI6]</t>
  </si>
  <si>
    <t>hiChayátl</t>
  </si>
  <si>
    <t>hiChayénga</t>
  </si>
  <si>
    <t>hiChegáni</t>
  </si>
  <si>
    <t>hiCheken</t>
  </si>
  <si>
    <t>hiChélelem</t>
  </si>
  <si>
    <t>hiChenggu</t>
  </si>
  <si>
    <t>hiCheshkósa</t>
  </si>
  <si>
    <t xml:space="preserve">[KD] </t>
  </si>
  <si>
    <t>hiCheshna</t>
  </si>
  <si>
    <t>Falesa Isle</t>
  </si>
  <si>
    <t>Falesa Isle lineage</t>
  </si>
  <si>
    <t>hiChettoan</t>
  </si>
  <si>
    <t>Gout of Flame</t>
  </si>
  <si>
    <t>hiChéttukeng</t>
  </si>
  <si>
    <t>hiChiang</t>
  </si>
  <si>
    <t>Karakán and Qón</t>
  </si>
  <si>
    <t xml:space="preserve">[MARB] </t>
  </si>
  <si>
    <t>hiChiggene</t>
  </si>
  <si>
    <t>hiChiggéne</t>
  </si>
  <si>
    <t>hiChikonu</t>
  </si>
  <si>
    <t>hiChikráan</t>
  </si>
  <si>
    <t>hiChikresa</t>
  </si>
  <si>
    <t>hiChinán</t>
  </si>
  <si>
    <t>[LoT]</t>
  </si>
  <si>
    <t>hiChirengmai</t>
  </si>
  <si>
    <t>hiChirkésu</t>
  </si>
  <si>
    <t>hiChirrngmai</t>
  </si>
  <si>
    <t>hiChishan</t>
  </si>
  <si>
    <t>hiChitesh</t>
  </si>
  <si>
    <t>hiChitten</t>
  </si>
  <si>
    <t>High Sun</t>
  </si>
  <si>
    <t>[BL]</t>
  </si>
  <si>
    <t>hiChlé</t>
  </si>
  <si>
    <t>hiChna'él</t>
  </si>
  <si>
    <t>hiChobusenu</t>
  </si>
  <si>
    <t>hiChodalla</t>
  </si>
  <si>
    <t>hiCholdo</t>
  </si>
  <si>
    <t>hiChoreggmai</t>
  </si>
  <si>
    <t>hiChorkhai</t>
  </si>
  <si>
    <t>hiChorúkka</t>
  </si>
  <si>
    <t>hiChoynga</t>
  </si>
  <si>
    <t>hiChrai</t>
  </si>
  <si>
    <t>hiChraina</t>
  </si>
  <si>
    <t>hiChraisa</t>
  </si>
  <si>
    <t>Yelow Robe</t>
  </si>
  <si>
    <t>hiChrasgel</t>
  </si>
  <si>
    <t>hiChrégar</t>
  </si>
  <si>
    <t>hiChúatsu</t>
  </si>
  <si>
    <t>hiChugúshsha</t>
  </si>
  <si>
    <t>hiChuhó</t>
  </si>
  <si>
    <t>hiChukanu</t>
  </si>
  <si>
    <t>hiChúnmiyala</t>
  </si>
  <si>
    <t>hiChunmíyel</t>
  </si>
  <si>
    <t>hiChunúr</t>
  </si>
  <si>
    <t>hiChurelma</t>
  </si>
  <si>
    <t>hiChuren</t>
  </si>
  <si>
    <t>[SB]</t>
  </si>
  <si>
    <t>hiChureshma</t>
  </si>
  <si>
    <t>hiChurgushsha</t>
  </si>
  <si>
    <t>hiChuridai</t>
  </si>
  <si>
    <t>hiChúritle</t>
  </si>
  <si>
    <t>hiChurringa</t>
  </si>
  <si>
    <t xml:space="preserve">[EoASWI5] </t>
  </si>
  <si>
    <t>hiChusel</t>
  </si>
  <si>
    <t>hiChusu</t>
  </si>
  <si>
    <t>hiChusukh</t>
  </si>
  <si>
    <t>hiChu'úru</t>
  </si>
  <si>
    <t>hiChuvren</t>
  </si>
  <si>
    <t>hiChuyón</t>
  </si>
  <si>
    <t>First lineage of the clan</t>
  </si>
  <si>
    <t>hiCxwtlqo'or</t>
  </si>
  <si>
    <t>Barbed Hook</t>
  </si>
  <si>
    <t>[TREoPE]</t>
  </si>
  <si>
    <t>hiDaigan</t>
  </si>
  <si>
    <t>hiDaishúna</t>
  </si>
  <si>
    <t>hiDanolel</t>
  </si>
  <si>
    <t>Silver Anklet</t>
  </si>
  <si>
    <t>hiDaranu</t>
  </si>
  <si>
    <t>hiDarutláni</t>
  </si>
  <si>
    <t>[FtLGS]</t>
  </si>
  <si>
    <t>hiDautlésa</t>
  </si>
  <si>
    <t>hiDelashái</t>
  </si>
  <si>
    <t>[MoG &amp; KD]</t>
  </si>
  <si>
    <t>hiDelonuash</t>
  </si>
  <si>
    <t>hiDetkoln</t>
  </si>
  <si>
    <t>hiDetkólu</t>
  </si>
  <si>
    <t>hiDhishawna</t>
  </si>
  <si>
    <t>hiDíridan</t>
  </si>
  <si>
    <t>hiDirikte</t>
  </si>
  <si>
    <t>hiDirisante</t>
  </si>
  <si>
    <t>hiDísonu</t>
  </si>
  <si>
    <t>hiDlámeja</t>
  </si>
  <si>
    <t>hiDlang</t>
  </si>
  <si>
    <t>hiDlanmjarai</t>
  </si>
  <si>
    <t>hiDlarutu</t>
  </si>
  <si>
    <t>hiDlekutál</t>
  </si>
  <si>
    <t>[BSWR]</t>
  </si>
  <si>
    <t>hiDlekutu</t>
  </si>
  <si>
    <t>hiDmíl</t>
  </si>
  <si>
    <t>hiDogeng</t>
  </si>
  <si>
    <t>hiDresak</t>
  </si>
  <si>
    <t>hiDulumésa</t>
  </si>
  <si>
    <t>hiDúretl</t>
  </si>
  <si>
    <t>Tsandáli</t>
  </si>
  <si>
    <t>Dlamélish &amp; Sárku</t>
  </si>
  <si>
    <t>One of three known lineages in the Tsandáli clan of Kaijá almost totally located within Tenkaré Prefecture (Hex 2817). They live in the uplands</t>
  </si>
  <si>
    <t>hiDurumai</t>
  </si>
  <si>
    <t>hiDuruntláno</t>
  </si>
  <si>
    <t>hiDu'únu</t>
  </si>
  <si>
    <t>Avánthe and Dlamélish</t>
  </si>
  <si>
    <t>hiDzai</t>
  </si>
  <si>
    <t>hiDzhertikoi</t>
  </si>
  <si>
    <t>hiEkhoi</t>
  </si>
  <si>
    <t>Poor lineage</t>
  </si>
  <si>
    <t>[IC]</t>
  </si>
  <si>
    <t>hiEnoinn</t>
  </si>
  <si>
    <t>[ST]</t>
  </si>
  <si>
    <t>hiEshársa</t>
  </si>
  <si>
    <t>hiEshmun</t>
  </si>
  <si>
    <t>hiEshói</t>
  </si>
  <si>
    <t>hiEtkolel</t>
  </si>
  <si>
    <t>hiEtliash</t>
  </si>
  <si>
    <t>hiEyhlitshu</t>
  </si>
  <si>
    <t>hiFa'ásu</t>
  </si>
  <si>
    <t>hiFadhnoi</t>
  </si>
  <si>
    <t>hiFashan</t>
  </si>
  <si>
    <t>hiFashulara</t>
  </si>
  <si>
    <t>Fist of Iron</t>
  </si>
  <si>
    <t>hiFatlán</t>
  </si>
  <si>
    <t>hiFayán</t>
  </si>
  <si>
    <t>hiFershéna</t>
  </si>
  <si>
    <t>members of the Ndálu clan within the Temple of Ksarul</t>
  </si>
  <si>
    <t>[PoS]</t>
  </si>
  <si>
    <t>hiFesrengála</t>
  </si>
  <si>
    <t>[GDC]</t>
  </si>
  <si>
    <t>hiFesril</t>
  </si>
  <si>
    <t>hiFezamnu</t>
  </si>
  <si>
    <t>[EoASWI6]</t>
  </si>
  <si>
    <t>hiFirusen</t>
  </si>
  <si>
    <t>hiFushmangar</t>
  </si>
  <si>
    <t>hiGachayel</t>
  </si>
  <si>
    <t>hiGaeagu</t>
  </si>
  <si>
    <t>hiGaján</t>
  </si>
  <si>
    <t>hiGalenma</t>
  </si>
  <si>
    <t>hiGallái</t>
  </si>
  <si>
    <t>[MitV1 &amp; MARB]</t>
  </si>
  <si>
    <t>hiGangasa</t>
  </si>
  <si>
    <t>hiGargamra</t>
  </si>
  <si>
    <t>hiGashiku</t>
  </si>
  <si>
    <t>hiGeneshka</t>
  </si>
  <si>
    <t>hiGenuma</t>
  </si>
  <si>
    <t>hiGessumai</t>
  </si>
  <si>
    <t>hiGhezna</t>
  </si>
  <si>
    <t>Lineage is very high status in the clan</t>
  </si>
  <si>
    <t>hiGurika</t>
  </si>
  <si>
    <t>hiGurudra</t>
  </si>
  <si>
    <t>hiGurúma</t>
  </si>
  <si>
    <t>hiGuyo</t>
  </si>
  <si>
    <t>hiGyesü</t>
  </si>
  <si>
    <t>hiHaga</t>
  </si>
  <si>
    <t>Avánthe and Hnálla</t>
  </si>
  <si>
    <t>hiHairáme</t>
  </si>
  <si>
    <t>hiHanélmu</t>
  </si>
  <si>
    <t>hiHaosa</t>
  </si>
  <si>
    <t>Change except for Vimúhla</t>
  </si>
  <si>
    <t>hiHáqtlas</t>
  </si>
  <si>
    <t>hiHarisaic</t>
  </si>
  <si>
    <t>hiHehésha</t>
  </si>
  <si>
    <t>hiHekkelmu</t>
  </si>
  <si>
    <t>hiHelgessa</t>
  </si>
  <si>
    <t>hiHkétoketl</t>
  </si>
  <si>
    <t>hiHlutu'ún</t>
  </si>
  <si>
    <t>hiHómesu</t>
  </si>
  <si>
    <t>hiHoqqulén</t>
  </si>
  <si>
    <t>hiHráyetl</t>
  </si>
  <si>
    <t>almost totally located within Tenkaré Prefecture (Hex 2817). They live in the lowlands</t>
  </si>
  <si>
    <t>hiHrken</t>
  </si>
  <si>
    <t>hiHujavii</t>
  </si>
  <si>
    <t>hiHumdar</t>
  </si>
  <si>
    <t>hiHuméva</t>
  </si>
  <si>
    <t>hiHurutsiyal</t>
  </si>
  <si>
    <t>hiHyáguru</t>
  </si>
  <si>
    <t>hiHyelsa</t>
  </si>
  <si>
    <t>hiHyénaya</t>
  </si>
  <si>
    <t>hiHürǘ</t>
  </si>
  <si>
    <t>hiIssorun</t>
  </si>
  <si>
    <t>hiÍto</t>
  </si>
  <si>
    <t>Family Clan</t>
  </si>
  <si>
    <t>hiJaidonse</t>
  </si>
  <si>
    <t>hiJainú'u</t>
  </si>
  <si>
    <t>hiJakkash</t>
  </si>
  <si>
    <t>hiJakkasha</t>
  </si>
  <si>
    <t>hiJakkashu</t>
  </si>
  <si>
    <t>hiJalchéma</t>
  </si>
  <si>
    <t>hiJanai</t>
  </si>
  <si>
    <t>hiJarásh</t>
  </si>
  <si>
    <t>hiJarga</t>
  </si>
  <si>
    <t>hiJáshte</t>
  </si>
  <si>
    <t>hiJevesan</t>
  </si>
  <si>
    <t>hiJi'assa</t>
  </si>
  <si>
    <t>[E.N]</t>
  </si>
  <si>
    <t>hiJigársha</t>
  </si>
  <si>
    <t>hiJneshmu</t>
  </si>
  <si>
    <t>hiJodpur</t>
  </si>
  <si>
    <t>Red Axe</t>
  </si>
  <si>
    <t>hiJubbah</t>
  </si>
  <si>
    <t>hiJugáno</t>
  </si>
  <si>
    <t>hiJurunai</t>
  </si>
  <si>
    <t>hiKadobar</t>
  </si>
  <si>
    <t>hiKaganu</t>
  </si>
  <si>
    <t>hiKaggmodu</t>
  </si>
  <si>
    <t>hiKaidla</t>
  </si>
  <si>
    <t>hiKaiga</t>
  </si>
  <si>
    <t>hiKáikumesh</t>
  </si>
  <si>
    <t>hiKáikune</t>
  </si>
  <si>
    <t>hiKainar</t>
  </si>
  <si>
    <t>hiKaira</t>
  </si>
  <si>
    <t>hiKaisa</t>
  </si>
  <si>
    <t>hiKakai</t>
  </si>
  <si>
    <t>hiKakán</t>
  </si>
  <si>
    <t>hiKaku'un</t>
  </si>
  <si>
    <t>hiKakúvu</t>
  </si>
  <si>
    <t>hiKalone</t>
  </si>
  <si>
    <t>hiKalovel</t>
  </si>
  <si>
    <t>hiKalunan</t>
  </si>
  <si>
    <t>hiKandumai</t>
  </si>
  <si>
    <t>hiKangme</t>
  </si>
  <si>
    <t>[EoASWI2]</t>
  </si>
  <si>
    <t>hiKangmodu</t>
  </si>
  <si>
    <t>hiKangmra</t>
  </si>
  <si>
    <t>[MAR]</t>
  </si>
  <si>
    <t>hiKantlel</t>
  </si>
  <si>
    <t>hiKanuma</t>
  </si>
  <si>
    <t>hiKa'othár</t>
  </si>
  <si>
    <t>hiKaráktu</t>
  </si>
  <si>
    <t>hiKarchan</t>
  </si>
  <si>
    <t>hiKarélsa</t>
  </si>
  <si>
    <t>hiKáresil</t>
  </si>
  <si>
    <t>hiKargoru</t>
  </si>
  <si>
    <t>hiKarhsáma</t>
  </si>
  <si>
    <t>hiKarinmilikh</t>
  </si>
  <si>
    <t>hiKárka</t>
  </si>
  <si>
    <t>Open Sepulcher</t>
  </si>
  <si>
    <t>Belkhánu and Sárku</t>
  </si>
  <si>
    <t>hiKarkinal</t>
  </si>
  <si>
    <t>hiKárodai</t>
  </si>
  <si>
    <t>hiKarsohlu</t>
  </si>
  <si>
    <t>hiKarsuka</t>
  </si>
  <si>
    <t>hiKarsuku</t>
  </si>
  <si>
    <t>hiKaruvai</t>
  </si>
  <si>
    <t>hiKashár</t>
  </si>
  <si>
    <t>hiKáshte</t>
  </si>
  <si>
    <t>hiKaudhchythoi</t>
  </si>
  <si>
    <t>hiKayodel</t>
  </si>
  <si>
    <t>hiKekkél</t>
  </si>
  <si>
    <t>hiKéllukar</t>
  </si>
  <si>
    <t>hiKerusa</t>
  </si>
  <si>
    <t>hiKétkolel</t>
  </si>
  <si>
    <t>hiKetkolol</t>
  </si>
  <si>
    <t>hiKettumridal</t>
  </si>
  <si>
    <t>hiKhaing</t>
  </si>
  <si>
    <t>hiKhaiséna</t>
  </si>
  <si>
    <t>hiKhánme</t>
  </si>
  <si>
    <t>hiKhanmra</t>
  </si>
  <si>
    <t>hiKhánmu</t>
  </si>
  <si>
    <t>members in the Ndálu clan</t>
  </si>
  <si>
    <t>hiKhanúma</t>
  </si>
  <si>
    <t xml:space="preserve">[MitV2] </t>
  </si>
  <si>
    <t>hiKharsáma</t>
  </si>
  <si>
    <t>hiKharsan</t>
  </si>
  <si>
    <t>hiKheshcha</t>
  </si>
  <si>
    <t>hiKhirsha</t>
  </si>
  <si>
    <t>hiKhorrodai</t>
  </si>
  <si>
    <t>hiKhorsán</t>
  </si>
  <si>
    <t>[MitV1 &amp; KD]</t>
  </si>
  <si>
    <t>hiKhúrsa</t>
  </si>
  <si>
    <t>hiKiesa</t>
  </si>
  <si>
    <t>Belkhánu and Thúmis</t>
  </si>
  <si>
    <t>hiKingetmu</t>
  </si>
  <si>
    <t>hiKirigáyu</t>
  </si>
  <si>
    <t>hiKirisáya</t>
  </si>
  <si>
    <t>tend to be priests</t>
  </si>
  <si>
    <t>hiKirsha</t>
  </si>
  <si>
    <t>hiKirushai</t>
  </si>
  <si>
    <t>hiKirutlár</t>
  </si>
  <si>
    <t>hiKogush</t>
  </si>
  <si>
    <t>hiKolkúnü'ü</t>
  </si>
  <si>
    <t>hiKolmarik</t>
  </si>
  <si>
    <t>hiKolsuna</t>
  </si>
  <si>
    <t>hiKolushme</t>
  </si>
  <si>
    <t>hiKonumra</t>
  </si>
  <si>
    <t>Falesa Isle lineage.</t>
  </si>
  <si>
    <t>hiKorkoda</t>
  </si>
  <si>
    <t>hiKoródu</t>
  </si>
  <si>
    <t xml:space="preserve">[FtLGS] </t>
  </si>
  <si>
    <t>hiKorokól</t>
  </si>
  <si>
    <t>[DotE-G &amp; MitV2]</t>
  </si>
  <si>
    <t>hiKortunél</t>
  </si>
  <si>
    <t>hiKorudu</t>
  </si>
  <si>
    <t>hiKoyúga</t>
  </si>
  <si>
    <t>ancient lineage</t>
  </si>
  <si>
    <t>hiKru</t>
  </si>
  <si>
    <t>hiKsanuné</t>
  </si>
  <si>
    <t>hiKumítle</t>
  </si>
  <si>
    <t>hiKunush</t>
  </si>
  <si>
    <t>Rú</t>
  </si>
  <si>
    <t>hiKuradu</t>
  </si>
  <si>
    <t>hiKurádu</t>
  </si>
  <si>
    <t>hiKúrodu</t>
  </si>
  <si>
    <t>hiKurósa</t>
  </si>
  <si>
    <t>hiKurrtashmu</t>
  </si>
  <si>
    <t>hiKurrushma</t>
  </si>
  <si>
    <t>hiKursa</t>
  </si>
  <si>
    <t>hiKursinu</t>
  </si>
  <si>
    <t>hiKurudu</t>
  </si>
  <si>
    <t>hiKurúshma</t>
  </si>
  <si>
    <t>hiKusrem</t>
  </si>
  <si>
    <t>hiKutlénish</t>
  </si>
  <si>
    <t>hiKutonyál</t>
  </si>
  <si>
    <t>hiKünür</t>
  </si>
  <si>
    <t>hiLahore</t>
  </si>
  <si>
    <t>hiLanaka</t>
  </si>
  <si>
    <t>hiLaru</t>
  </si>
  <si>
    <t>hiLau'uvar</t>
  </si>
  <si>
    <t>hiLemma</t>
  </si>
  <si>
    <t>hiLéroy</t>
  </si>
  <si>
    <t>hiLish</t>
  </si>
  <si>
    <t>hiMa'ársa</t>
  </si>
  <si>
    <t>hiMa'ash</t>
  </si>
  <si>
    <t>hiMáika</t>
  </si>
  <si>
    <t xml:space="preserve">[SotI]  </t>
  </si>
  <si>
    <t>hiMakka</t>
  </si>
  <si>
    <t>hiMákuru</t>
  </si>
  <si>
    <t>hiMalotke</t>
  </si>
  <si>
    <t>hiMalwer</t>
  </si>
  <si>
    <t>hiMáni</t>
  </si>
  <si>
    <t>[SotI]</t>
  </si>
  <si>
    <t>hiManishi'i</t>
  </si>
  <si>
    <t>hiMantíke</t>
  </si>
  <si>
    <t>hiMarasha</t>
  </si>
  <si>
    <t>hiMarássu</t>
  </si>
  <si>
    <t>hiMarattu</t>
  </si>
  <si>
    <t>hiMarisayu</t>
  </si>
  <si>
    <t>hiMaróda</t>
  </si>
  <si>
    <t>hiMarósa</t>
  </si>
  <si>
    <t>hiMarugha</t>
  </si>
  <si>
    <t>hiMarukka</t>
  </si>
  <si>
    <t>hiMaruttu</t>
  </si>
  <si>
    <t>hiMarzhan</t>
  </si>
  <si>
    <t>hiMasodla</t>
  </si>
  <si>
    <t>Rising Moon of Blood</t>
  </si>
  <si>
    <t>hiMawár</t>
  </si>
  <si>
    <t>hiMazhán</t>
  </si>
  <si>
    <t>hiMehté</t>
  </si>
  <si>
    <t>hiMelunn</t>
  </si>
  <si>
    <t>hiMérkkolel</t>
  </si>
  <si>
    <t>hiMerqatani</t>
  </si>
  <si>
    <t>Ebon Spire</t>
  </si>
  <si>
    <t>hiMeshá</t>
  </si>
  <si>
    <t>Bue Shadow</t>
  </si>
  <si>
    <t>hiMéshene</t>
  </si>
  <si>
    <t>hiMeshkénu</t>
  </si>
  <si>
    <t>hiMeshkutáne</t>
  </si>
  <si>
    <t>hiMéshmu</t>
  </si>
  <si>
    <t>hiMeshmuru</t>
  </si>
  <si>
    <t>hiMéshtine</t>
  </si>
  <si>
    <t>hiMeshu</t>
  </si>
  <si>
    <t>hiMeshuné</t>
  </si>
  <si>
    <t>hiMetsoleng</t>
  </si>
  <si>
    <t>hiMettukeng</t>
  </si>
  <si>
    <t>hiMináqu</t>
  </si>
  <si>
    <t>hiMinishétru</t>
  </si>
  <si>
    <t>Flaming Spear</t>
  </si>
  <si>
    <t>hiMinnel</t>
  </si>
  <si>
    <t>Avánthe, Hnálla and Thúmis</t>
  </si>
  <si>
    <t>hiMiridame</t>
  </si>
  <si>
    <t>hiMiridasso</t>
  </si>
  <si>
    <t>hiMirigdáme</t>
  </si>
  <si>
    <t>hiMirikétme</t>
  </si>
  <si>
    <t>hiMirissanmu</t>
  </si>
  <si>
    <t>hiMirudal</t>
  </si>
  <si>
    <t>Golden Sappire</t>
  </si>
  <si>
    <t>hiMissal</t>
  </si>
  <si>
    <t>hiMmalin</t>
  </si>
  <si>
    <t>hiMmórsa</t>
  </si>
  <si>
    <t>hiMnari</t>
  </si>
  <si>
    <t>Red Flower at Dawn</t>
  </si>
  <si>
    <t>hiMnúye</t>
  </si>
  <si>
    <t>hiMo'oldyn</t>
  </si>
  <si>
    <t>hiMordara</t>
  </si>
  <si>
    <t>hiMorollu</t>
  </si>
  <si>
    <t>hiMortenya</t>
  </si>
  <si>
    <t>hiMorudu</t>
  </si>
  <si>
    <t>hiMorune</t>
  </si>
  <si>
    <t>hiMoshan</t>
  </si>
  <si>
    <t>hiMoyartiz</t>
  </si>
  <si>
    <t>hiMrachiyáku</t>
  </si>
  <si>
    <t>Stability and Dlamélish</t>
  </si>
  <si>
    <t>hiMraktiné</t>
  </si>
  <si>
    <t>Avánthe and Belkhánu</t>
  </si>
  <si>
    <t>high lineage in the clan</t>
  </si>
  <si>
    <t>hiMránu</t>
  </si>
  <si>
    <t>Raising Sun</t>
  </si>
  <si>
    <t>hiMráyel</t>
  </si>
  <si>
    <t>hiMrékka</t>
  </si>
  <si>
    <t>they are clan warriors</t>
  </si>
  <si>
    <t>[GBALE]</t>
  </si>
  <si>
    <t>hiMrélsa</t>
  </si>
  <si>
    <t>hiMréshcha</t>
  </si>
  <si>
    <t>hiMridúna</t>
  </si>
  <si>
    <t>hiMriggisa</t>
  </si>
  <si>
    <t>hiMriktasha</t>
  </si>
  <si>
    <t>hiMriktene</t>
  </si>
  <si>
    <t>hiMrishalny</t>
  </si>
  <si>
    <t>hiMrishlu</t>
  </si>
  <si>
    <t>hiMrissanmu</t>
  </si>
  <si>
    <t>hiMritlékka</t>
  </si>
  <si>
    <t>hiMriyatláku</t>
  </si>
  <si>
    <t>hiMriyén</t>
  </si>
  <si>
    <t>hiMriyn</t>
  </si>
  <si>
    <t>hiMriyu</t>
  </si>
  <si>
    <t>hiMrukkal</t>
  </si>
  <si>
    <t>hiMsha</t>
  </si>
  <si>
    <t>hiMuritlanu</t>
  </si>
  <si>
    <t>hiMuruggma</t>
  </si>
  <si>
    <t>hiMúrunel</t>
  </si>
  <si>
    <t>hiMurúsa</t>
  </si>
  <si>
    <t>hiNaitla</t>
  </si>
  <si>
    <t>hiNakkodái</t>
  </si>
  <si>
    <t>hiNakkolél</t>
  </si>
  <si>
    <t>hiNakshena</t>
  </si>
  <si>
    <t>hiNalune</t>
  </si>
  <si>
    <t>an Assassin's clan.</t>
  </si>
  <si>
    <t>hiNanded</t>
  </si>
  <si>
    <t>hiNando</t>
  </si>
  <si>
    <t>hiNangara</t>
  </si>
  <si>
    <t>hiNanoshme</t>
  </si>
  <si>
    <t>Pillar of Alabaster</t>
  </si>
  <si>
    <t>hiNaoma</t>
  </si>
  <si>
    <t>Gray Wand</t>
  </si>
  <si>
    <t>hiNaqúma</t>
  </si>
  <si>
    <t>hiNarka</t>
  </si>
  <si>
    <t>hiNarkome</t>
  </si>
  <si>
    <t>hiNarkoná</t>
  </si>
  <si>
    <t>hiNarodu</t>
  </si>
  <si>
    <t>hiNáshomai</t>
  </si>
  <si>
    <t>hiNatéla</t>
  </si>
  <si>
    <t>hiNaya</t>
  </si>
  <si>
    <t>hiNayar</t>
  </si>
  <si>
    <t>hiNazusa</t>
  </si>
  <si>
    <t>hiNdallu</t>
  </si>
  <si>
    <t>Ndallu ?</t>
  </si>
  <si>
    <t>hiNe'éru</t>
  </si>
  <si>
    <t>hiNegesh</t>
  </si>
  <si>
    <t>hiNejolum</t>
  </si>
  <si>
    <t>hiNekhuma</t>
  </si>
  <si>
    <t>hiNekotu</t>
  </si>
  <si>
    <t>hiNelívir</t>
  </si>
  <si>
    <t>hiNemuné</t>
  </si>
  <si>
    <t>hiNereshan</t>
  </si>
  <si>
    <t>hiNerutsu</t>
  </si>
  <si>
    <t>hiNeshkúmu</t>
  </si>
  <si>
    <t>hiNeshtuél</t>
  </si>
  <si>
    <t>hiNétkolun</t>
  </si>
  <si>
    <t>hiNeza</t>
  </si>
  <si>
    <t>hiNezár</t>
  </si>
  <si>
    <t>hiNgashte</t>
  </si>
  <si>
    <t>hiNgushí</t>
  </si>
  <si>
    <t>White Face</t>
  </si>
  <si>
    <t>hiNidran</t>
  </si>
  <si>
    <t>hiNimune</t>
  </si>
  <si>
    <t>hiNimunéhi</t>
  </si>
  <si>
    <t>hiNiriuna</t>
  </si>
  <si>
    <t>Sapphire Kirtle</t>
  </si>
  <si>
    <t>hiNokór</t>
  </si>
  <si>
    <t>hiNomehko</t>
  </si>
  <si>
    <t>hiNraga</t>
  </si>
  <si>
    <t>Advancing Shadow</t>
  </si>
  <si>
    <t>hiNranta</t>
  </si>
  <si>
    <t>Karakán and Hnálla</t>
  </si>
  <si>
    <t>hiNrantu</t>
  </si>
  <si>
    <t>hiNrashkéma</t>
  </si>
  <si>
    <t>hiNrashkému</t>
  </si>
  <si>
    <t>White Bird</t>
  </si>
  <si>
    <t>hiNrashkena</t>
  </si>
  <si>
    <t>southern isles</t>
  </si>
  <si>
    <t>hiNyelatsar</t>
  </si>
  <si>
    <t>the lineage of the Anseknekus of Fief Achura on S&amp;G map 2 hex 3016.</t>
  </si>
  <si>
    <t>hiNyetl</t>
  </si>
  <si>
    <t>hiNyókka</t>
  </si>
  <si>
    <t>hiObra</t>
  </si>
  <si>
    <t>hiOnel</t>
  </si>
  <si>
    <t>hiOnkome</t>
  </si>
  <si>
    <t>hiOnkume</t>
  </si>
  <si>
    <t>hiOroso</t>
  </si>
  <si>
    <t>hiOrrumla</t>
  </si>
  <si>
    <t>hiOtol</t>
  </si>
  <si>
    <t>hiOtonu</t>
  </si>
  <si>
    <t>hiPagártra</t>
  </si>
  <si>
    <t>hiPailun</t>
  </si>
  <si>
    <t>hiPakáillu</t>
  </si>
  <si>
    <t>hiPalumitlo</t>
  </si>
  <si>
    <t>hiParvadu</t>
  </si>
  <si>
    <t>Silver Lightening</t>
  </si>
  <si>
    <t>hiPávu</t>
  </si>
  <si>
    <t>hiPayaka</t>
  </si>
  <si>
    <t>hiPayál</t>
  </si>
  <si>
    <t>hiPayuli</t>
  </si>
  <si>
    <t>hiPenála</t>
  </si>
  <si>
    <t>hiPerchuno</t>
  </si>
  <si>
    <t>hiPhajun</t>
  </si>
  <si>
    <t>hiPi'ushan</t>
  </si>
  <si>
    <t>hiPiyamaridush</t>
  </si>
  <si>
    <t>hiPlithnor</t>
  </si>
  <si>
    <t>hiPurushqé</t>
  </si>
  <si>
    <t>hiQadaryal</t>
  </si>
  <si>
    <t>hiQancháran</t>
  </si>
  <si>
    <t>hiQaqáa</t>
  </si>
  <si>
    <t>hiQarúna</t>
  </si>
  <si>
    <t>hiQigór</t>
  </si>
  <si>
    <t>hiQizibi</t>
  </si>
  <si>
    <t>hiQolel</t>
  </si>
  <si>
    <t>hiQolsuns</t>
  </si>
  <si>
    <t>hiQolyélmu</t>
  </si>
  <si>
    <t>hiQoprosh</t>
  </si>
  <si>
    <t>hiQorisú</t>
  </si>
  <si>
    <t>A minor lineage in the Tsandáli (minor) clan</t>
  </si>
  <si>
    <t>hiQórridu</t>
  </si>
  <si>
    <t>hiQoshkunal</t>
  </si>
  <si>
    <t>Scarlet Sail</t>
  </si>
  <si>
    <t>hiQoshkural</t>
  </si>
  <si>
    <t>hiQoyelmu</t>
  </si>
  <si>
    <t>hiQuródu</t>
  </si>
  <si>
    <t xml:space="preserve"> [or Qurrodu]</t>
  </si>
  <si>
    <t>hiQurrulúma</t>
  </si>
  <si>
    <t>hiQurudo</t>
  </si>
  <si>
    <t>hiQu'úrus</t>
  </si>
  <si>
    <t>hiRadáika</t>
  </si>
  <si>
    <t>hiRanagga</t>
  </si>
  <si>
    <t>hiRanmiyal</t>
  </si>
  <si>
    <t>[TEPT]</t>
  </si>
  <si>
    <t>hiRánmiyel</t>
  </si>
  <si>
    <t>hiRaon</t>
  </si>
  <si>
    <t>hiRarenésha</t>
  </si>
  <si>
    <t>hiRasmodai</t>
  </si>
  <si>
    <t>hiRayástqa</t>
  </si>
  <si>
    <t>Triangular Monolith</t>
  </si>
  <si>
    <t>hiReda</t>
  </si>
  <si>
    <t>eclectic</t>
  </si>
  <si>
    <t>hiRelsa</t>
  </si>
  <si>
    <t>hiReretlesa</t>
  </si>
  <si>
    <t>hiReretlésu</t>
  </si>
  <si>
    <t>hiRéshkoru</t>
  </si>
  <si>
    <t>hiReshmol</t>
  </si>
  <si>
    <t>hiRestla</t>
  </si>
  <si>
    <t>hiRetetkesu</t>
  </si>
  <si>
    <t>hiRi'esu</t>
  </si>
  <si>
    <t>hiRi'inyússa</t>
  </si>
  <si>
    <t>hiRingalu</t>
  </si>
  <si>
    <t>hiRírutla</t>
  </si>
  <si>
    <t>hiRishyai</t>
  </si>
  <si>
    <t>hiSa'ásu</t>
  </si>
  <si>
    <t>hiSacháru</t>
  </si>
  <si>
    <t>hiSafénya</t>
  </si>
  <si>
    <t>hiSagái</t>
  </si>
  <si>
    <t>hiSahanmiran</t>
  </si>
  <si>
    <t>hiSaika</t>
  </si>
  <si>
    <t>hiSaitle</t>
  </si>
  <si>
    <t>hiSakódla</t>
  </si>
  <si>
    <t>hiSakógla</t>
  </si>
  <si>
    <t>hiSamineldhipuntokoi</t>
  </si>
  <si>
    <t>hiSamvara</t>
  </si>
  <si>
    <t xml:space="preserve">[EoASWI2] </t>
  </si>
  <si>
    <t>hiSanadruit</t>
  </si>
  <si>
    <t>Blue Palm</t>
  </si>
  <si>
    <t>hiSánga</t>
  </si>
  <si>
    <t>hiSankolum</t>
  </si>
  <si>
    <t>[PKP]</t>
  </si>
  <si>
    <t>hiSankoral</t>
  </si>
  <si>
    <t>hiSánkoru</t>
  </si>
  <si>
    <t>hiSankyu</t>
  </si>
  <si>
    <t>hiSanuklen</t>
  </si>
  <si>
    <t>hiSanusai</t>
  </si>
  <si>
    <t>hiSanyel</t>
  </si>
  <si>
    <t>hiSaonai</t>
  </si>
  <si>
    <t>hiSarashkü</t>
  </si>
  <si>
    <t>hiSarel</t>
  </si>
  <si>
    <t>hiSarélte</t>
  </si>
  <si>
    <t>hiSarétqa</t>
  </si>
  <si>
    <t>hiSarketél</t>
  </si>
  <si>
    <t>hiSarrán</t>
  </si>
  <si>
    <t>hiSarsan</t>
  </si>
  <si>
    <t>hiSarveshu</t>
  </si>
  <si>
    <t>hiSashán</t>
  </si>
  <si>
    <t>hiSashte</t>
  </si>
  <si>
    <t>hiSatara</t>
  </si>
  <si>
    <t>hiSathapo</t>
  </si>
  <si>
    <t>hiSayákku</t>
  </si>
  <si>
    <t>hiSayana</t>
  </si>
  <si>
    <t>hiSayanu</t>
  </si>
  <si>
    <t>hiSaynuch</t>
  </si>
  <si>
    <t>hiSayodla</t>
  </si>
  <si>
    <t>hiSayondra</t>
  </si>
  <si>
    <t>hiSáyu</t>
  </si>
  <si>
    <t>hiSayúncha</t>
  </si>
  <si>
    <t>hiSayurcha</t>
  </si>
  <si>
    <t>hiSayussar</t>
  </si>
  <si>
    <t>hiScheschel</t>
  </si>
  <si>
    <t>hiSekoru</t>
  </si>
  <si>
    <t>hiSemen</t>
  </si>
  <si>
    <t>Lineage of the Anseknekus of Fief Ajinasa in hex 3016.</t>
  </si>
  <si>
    <t>hiSemsolel</t>
  </si>
  <si>
    <t>hiSemunaika</t>
  </si>
  <si>
    <t>hiSenéru</t>
  </si>
  <si>
    <t>hiSénkolum</t>
  </si>
  <si>
    <t>Dark Stone</t>
  </si>
  <si>
    <t>hiSenkuda</t>
  </si>
  <si>
    <t>hiSenükka</t>
  </si>
  <si>
    <t>hiSérekel</t>
  </si>
  <si>
    <t>hiSeshmuel</t>
  </si>
  <si>
    <t>hiSesmuga</t>
  </si>
  <si>
    <t>hiShadika</t>
  </si>
  <si>
    <t>hiShahád</t>
  </si>
  <si>
    <t>Slave lineage</t>
  </si>
  <si>
    <t>[Fs]</t>
  </si>
  <si>
    <t>hiShainu</t>
  </si>
  <si>
    <t>hiShaisa</t>
  </si>
  <si>
    <t>hiShálane</t>
  </si>
  <si>
    <t>hiShalu</t>
  </si>
  <si>
    <t>hiShanátl</t>
  </si>
  <si>
    <t>hiShanga</t>
  </si>
  <si>
    <t>Hnálla and Karakán</t>
  </si>
  <si>
    <t>hiShánmirel</t>
  </si>
  <si>
    <t>High Hill</t>
  </si>
  <si>
    <t>hiShantethu</t>
  </si>
  <si>
    <t>hiShantlar</t>
  </si>
  <si>
    <t>hiShantolu</t>
  </si>
  <si>
    <t>hiShanuka</t>
  </si>
  <si>
    <t>hiShanyál</t>
  </si>
  <si>
    <t>hiShappu</t>
  </si>
  <si>
    <t>hiSharitla</t>
  </si>
  <si>
    <t>hiSharvóya</t>
  </si>
  <si>
    <t>hiSharza</t>
  </si>
  <si>
    <t>hiShasa</t>
  </si>
  <si>
    <t>hiShashtolu</t>
  </si>
  <si>
    <t>hiShathirin</t>
  </si>
  <si>
    <t>hiShavry</t>
  </si>
  <si>
    <t>hiShaysra</t>
  </si>
  <si>
    <t>hiShayusakoi</t>
  </si>
  <si>
    <t>hiSheppu</t>
  </si>
  <si>
    <t>hiSheresa</t>
  </si>
  <si>
    <t>hiSheretla</t>
  </si>
  <si>
    <t>hiSheritla</t>
  </si>
  <si>
    <t>hiSherpen</t>
  </si>
  <si>
    <t>hiShesánu</t>
  </si>
  <si>
    <t>hiSheschel</t>
  </si>
  <si>
    <t>hiShétla</t>
  </si>
  <si>
    <t>hiShiffume</t>
  </si>
  <si>
    <t>hiSholar</t>
  </si>
  <si>
    <t>hiShoritla</t>
  </si>
  <si>
    <t>hiShraisa</t>
  </si>
  <si>
    <t>hiShraitu</t>
  </si>
  <si>
    <t>hiShuruh</t>
  </si>
  <si>
    <t>hiSiranul</t>
  </si>
  <si>
    <t>hiSirukel</t>
  </si>
  <si>
    <t>hiSírukku</t>
  </si>
  <si>
    <t xml:space="preserve">[SotI] </t>
  </si>
  <si>
    <t>hiSiyarga</t>
  </si>
  <si>
    <t>hiSkümra</t>
  </si>
  <si>
    <t>hiSmathenu</t>
  </si>
  <si>
    <t>hiSnizar</t>
  </si>
  <si>
    <t>hiSnomyúsa</t>
  </si>
  <si>
    <t>[IC}</t>
  </si>
  <si>
    <t>hiSolmol</t>
  </si>
  <si>
    <t>from the last Éngsvanyáli Governor of Úrmish.</t>
  </si>
  <si>
    <t>hiSomerontur</t>
  </si>
  <si>
    <t>hiSorquqa</t>
  </si>
  <si>
    <t>hiSóruna</t>
  </si>
  <si>
    <t>hiSorvodai</t>
  </si>
  <si>
    <t>hiSraicha</t>
  </si>
  <si>
    <t>hiSráshar</t>
  </si>
  <si>
    <t>hiSra'una</t>
  </si>
  <si>
    <t>hiSrayaku</t>
  </si>
  <si>
    <t>hiSrésa</t>
  </si>
  <si>
    <t>hiSrírra</t>
  </si>
  <si>
    <t>hiSrisu</t>
  </si>
  <si>
    <t>hiSrivaratsu</t>
  </si>
  <si>
    <t>hiSrúnel</t>
  </si>
  <si>
    <t>hiSrügáshchéne</t>
  </si>
  <si>
    <t>hiSsá</t>
  </si>
  <si>
    <t>hiSsaimurq</t>
  </si>
  <si>
    <t>hiSsáinggela</t>
  </si>
  <si>
    <t>hiSsainggella</t>
  </si>
  <si>
    <t>hiSsaiura</t>
  </si>
  <si>
    <t>hiSsáivra</t>
  </si>
  <si>
    <t>hiSsamrin</t>
  </si>
  <si>
    <t>hiSsanchunu</t>
  </si>
  <si>
    <t>hiSsandagash</t>
  </si>
  <si>
    <t>hiSsankólen</t>
  </si>
  <si>
    <t>hiSsankólun</t>
  </si>
  <si>
    <t>hiSsánkoral</t>
  </si>
  <si>
    <t>hiSsankral</t>
  </si>
  <si>
    <t>hiSsanmira</t>
  </si>
  <si>
    <t>hiSsanmiren</t>
  </si>
  <si>
    <t>hiSsánmirin</t>
  </si>
  <si>
    <t>very high and high lineage</t>
  </si>
  <si>
    <t>hiSsanmirren</t>
  </si>
  <si>
    <t>hiSsanmure</t>
  </si>
  <si>
    <t>hiSsanyusa</t>
  </si>
  <si>
    <t>hiSsányusa</t>
  </si>
  <si>
    <t>hiSsarananu</t>
  </si>
  <si>
    <t>hiSsáronel</t>
  </si>
  <si>
    <t>Ripen Sheaf</t>
  </si>
  <si>
    <t>hiSsátu</t>
  </si>
  <si>
    <t>hiSsava</t>
  </si>
  <si>
    <t>hiSsayeti</t>
  </si>
  <si>
    <t>hiSsaynuch</t>
  </si>
  <si>
    <t>hiSseffer</t>
  </si>
  <si>
    <t>hiSsoevu</t>
  </si>
  <si>
    <t>hiSsolén</t>
  </si>
  <si>
    <t>hiSsúdune</t>
  </si>
  <si>
    <t>hiSsurilamish</t>
  </si>
  <si>
    <t>hiSsurmuteth</t>
  </si>
  <si>
    <t>hiSsurné</t>
  </si>
  <si>
    <t>hiSsussunu</t>
  </si>
  <si>
    <t>hiSsu'um</t>
  </si>
  <si>
    <t>hiSuaisha</t>
  </si>
  <si>
    <t>hiSugáni</t>
  </si>
  <si>
    <t>hiSurán</t>
  </si>
  <si>
    <t>hiSuren</t>
  </si>
  <si>
    <t>hiSureshmu</t>
  </si>
  <si>
    <t>hiSurqashchéne</t>
  </si>
  <si>
    <t>hiSurtukan</t>
  </si>
  <si>
    <t>hiSurutlén</t>
  </si>
  <si>
    <t>hiSu'úmra</t>
  </si>
  <si>
    <t>Raising Sun Disk</t>
  </si>
  <si>
    <t>hiSu'ur</t>
  </si>
  <si>
    <t>hiSúyemen</t>
  </si>
  <si>
    <t>hiTáicha</t>
  </si>
  <si>
    <t>hiTaije</t>
  </si>
  <si>
    <t>hiTáije</t>
  </si>
  <si>
    <t>hiTaika</t>
  </si>
  <si>
    <t>hiTakan</t>
  </si>
  <si>
    <t>hiTakhnem</t>
  </si>
  <si>
    <t>hiTakola</t>
  </si>
  <si>
    <t>hiTakolen</t>
  </si>
  <si>
    <t>hiTakólu</t>
  </si>
  <si>
    <t>hiTakonai</t>
  </si>
  <si>
    <t>hiTakonsi</t>
  </si>
  <si>
    <t>hiTakú</t>
  </si>
  <si>
    <t>hiTalkemu</t>
  </si>
  <si>
    <t>Lineage of the Anseknekus of a fief in hex 3016</t>
  </si>
  <si>
    <t>hiTalkomu</t>
  </si>
  <si>
    <t>hiTanegra</t>
  </si>
  <si>
    <t>hiTangetlakku</t>
  </si>
  <si>
    <t>hiTangetláku</t>
  </si>
  <si>
    <t>hiTankesh</t>
  </si>
  <si>
    <t>hiTánkolel</t>
  </si>
  <si>
    <t>Thúmis and Avánthe</t>
  </si>
  <si>
    <t>White Lintel of Purity</t>
  </si>
  <si>
    <t>hiTarguna</t>
  </si>
  <si>
    <t>hiTathennaikhnin</t>
  </si>
  <si>
    <t>hiTathlua</t>
  </si>
  <si>
    <t>hiTatolen</t>
  </si>
  <si>
    <t>hiTayantinekh</t>
  </si>
  <si>
    <t>hiTayarsha</t>
  </si>
  <si>
    <t>hiTekelsu</t>
  </si>
  <si>
    <t>hiTekéshmu</t>
  </si>
  <si>
    <t>hiTekkengsa</t>
  </si>
  <si>
    <t>hiTekkunára</t>
  </si>
  <si>
    <t>Bolt of Flame</t>
  </si>
  <si>
    <t>hiTekkú'une</t>
  </si>
  <si>
    <t>hiTekun</t>
  </si>
  <si>
    <t>hiTelkólumü</t>
  </si>
  <si>
    <t>hiTengetláku</t>
  </si>
  <si>
    <t>hiTéngka</t>
  </si>
  <si>
    <t>hiTenguna</t>
  </si>
  <si>
    <t>hiTenkalu</t>
  </si>
  <si>
    <t>hiTenkolu</t>
  </si>
  <si>
    <t>hiTe'os</t>
  </si>
  <si>
    <t>hiTeqúrnu</t>
  </si>
  <si>
    <t>hiTereshél</t>
  </si>
  <si>
    <t>hiTeshakane</t>
  </si>
  <si>
    <t>hiTeshku</t>
  </si>
  <si>
    <t>hiTéshku</t>
  </si>
  <si>
    <t>hiTeshkune</t>
  </si>
  <si>
    <t>hiTeshukáne</t>
  </si>
  <si>
    <t>hiTessukan</t>
  </si>
  <si>
    <t>hiTessukén</t>
  </si>
  <si>
    <t>hiTessune</t>
  </si>
  <si>
    <t>hiTetengkáino</t>
  </si>
  <si>
    <t>hiTetengkano</t>
  </si>
  <si>
    <t>hiTetenkáino</t>
  </si>
  <si>
    <t>hiTétkuru</t>
  </si>
  <si>
    <t>hiTeyouel</t>
  </si>
  <si>
    <t>hiTeyunehl</t>
  </si>
  <si>
    <t>hiThanu</t>
  </si>
  <si>
    <t>hiThermisa</t>
  </si>
  <si>
    <t>hiThrizelu</t>
  </si>
  <si>
    <t>Administrators of the clan.</t>
  </si>
  <si>
    <t>hiTigál</t>
  </si>
  <si>
    <t>hiTikánte</t>
  </si>
  <si>
    <t>hiTikesa</t>
  </si>
  <si>
    <t>hiTikéshmu</t>
  </si>
  <si>
    <t>an almost unbroken line from this lineage appears as commanders through most of the history of the 4th Imperial Heavy Infantry</t>
  </si>
  <si>
    <t>an almost unbroken line from this lineage appears as commanders through most of the history of the 4th Imperial Heavy Infantry, lineage is high in the clan</t>
  </si>
  <si>
    <t>hiTikésmu</t>
  </si>
  <si>
    <t>one of the lower status lineages in the clan</t>
  </si>
  <si>
    <t>[MARB &amp; BT]</t>
  </si>
  <si>
    <t>hiTikku</t>
  </si>
  <si>
    <t>hiTikkumeshmra</t>
  </si>
  <si>
    <t>hiTikushu</t>
  </si>
  <si>
    <t>hiTirisa</t>
  </si>
  <si>
    <t>hiTirissa</t>
  </si>
  <si>
    <t>hiTírissu</t>
  </si>
  <si>
    <t>hiTirrune</t>
  </si>
  <si>
    <t>hiTishkólun</t>
  </si>
  <si>
    <t>Rulers of the clan</t>
  </si>
  <si>
    <t>hiTisklen</t>
  </si>
  <si>
    <t>hiTiten</t>
  </si>
  <si>
    <t>hiTiyané</t>
  </si>
  <si>
    <t>hiTizéna</t>
  </si>
  <si>
    <t>hiTlagána</t>
  </si>
  <si>
    <t>hiTlakán</t>
  </si>
  <si>
    <t>hiTlakomana</t>
  </si>
  <si>
    <t>hiTlakotáni</t>
  </si>
  <si>
    <t>Imperial lineage</t>
  </si>
  <si>
    <t>hiTlakte</t>
  </si>
  <si>
    <t>hiTlalen</t>
  </si>
  <si>
    <t>hiTlalesu</t>
  </si>
  <si>
    <t>hiTlanátl</t>
  </si>
  <si>
    <t>hiTlangome</t>
  </si>
  <si>
    <t>hiTlángtal</t>
  </si>
  <si>
    <t>hiTlángtel</t>
  </si>
  <si>
    <t>hiTlanmera</t>
  </si>
  <si>
    <t>hiTlasesha</t>
  </si>
  <si>
    <t>hiTlashésha</t>
  </si>
  <si>
    <t>hiTlaste</t>
  </si>
  <si>
    <t>[OTWS]</t>
  </si>
  <si>
    <t>hiTlatenghita</t>
  </si>
  <si>
    <t>hiTlayel</t>
  </si>
  <si>
    <t>Black Sepulcher</t>
  </si>
  <si>
    <t>hiTleá</t>
  </si>
  <si>
    <t>hiTlekkune</t>
  </si>
  <si>
    <t>hiTleklar</t>
  </si>
  <si>
    <t>hiTlekólmü</t>
  </si>
  <si>
    <t>hiTlekolomo</t>
  </si>
  <si>
    <t>hiTlekólumü</t>
  </si>
  <si>
    <t>hiTlekomu</t>
  </si>
  <si>
    <t>hiTlélsu</t>
  </si>
  <si>
    <t xml:space="preserve">[MitV2, POS] </t>
  </si>
  <si>
    <t>hiTlénggeku</t>
  </si>
  <si>
    <t>hiTlommai</t>
  </si>
  <si>
    <t>hiTneqqu</t>
  </si>
  <si>
    <t>hiTogu</t>
  </si>
  <si>
    <t>hiTohlen</t>
  </si>
  <si>
    <t>hiTolkelmu</t>
  </si>
  <si>
    <t>hiTranáz</t>
  </si>
  <si>
    <t>hiTranukka</t>
  </si>
  <si>
    <t>hiTresal</t>
  </si>
  <si>
    <t>hiTsainue</t>
  </si>
  <si>
    <t>hiTsalunivan</t>
  </si>
  <si>
    <t>hiTsánune</t>
  </si>
  <si>
    <t>hiTsátocha</t>
  </si>
  <si>
    <t>hiTsizena</t>
  </si>
  <si>
    <t>hiTsolcum</t>
  </si>
  <si>
    <t>hiTsuna</t>
  </si>
  <si>
    <t>hiTsúnkai</t>
  </si>
  <si>
    <t>hiTsurúne</t>
  </si>
  <si>
    <t>hiTsutsoi</t>
  </si>
  <si>
    <t xml:space="preserve">[IC]  </t>
  </si>
  <si>
    <t>hiTsu'unesh</t>
  </si>
  <si>
    <t>hiTukesa</t>
  </si>
  <si>
    <t>hiTukéshmu</t>
  </si>
  <si>
    <t>hiTúkkimchash</t>
  </si>
  <si>
    <t>hiTukkólel</t>
  </si>
  <si>
    <t>[GFA]</t>
  </si>
  <si>
    <t>hiTukkolén</t>
  </si>
  <si>
    <t>hiTukkumchash</t>
  </si>
  <si>
    <t>hiTukólu</t>
  </si>
  <si>
    <t>hiTukún</t>
  </si>
  <si>
    <t>said to date to a hero of Dórmoron Plain but really dates back to late Éngsvanyáli times.</t>
  </si>
  <si>
    <t xml:space="preserve">[TL] </t>
  </si>
  <si>
    <t>hiTukútla</t>
  </si>
  <si>
    <t>an ancient lineage from the northern Chákas</t>
  </si>
  <si>
    <t>hiTungaqu</t>
  </si>
  <si>
    <t>hiTúnkesh</t>
  </si>
  <si>
    <t>hiTunku</t>
  </si>
  <si>
    <t>hiTunmiyel</t>
  </si>
  <si>
    <t>hiTunnu</t>
  </si>
  <si>
    <t>hiTuplágte</t>
  </si>
  <si>
    <t>hiTuplángte</t>
  </si>
  <si>
    <t>hiTuranúr</t>
  </si>
  <si>
    <t>hiTuriku</t>
  </si>
  <si>
    <t>hiTuritláno</t>
  </si>
  <si>
    <t>hiTurshína</t>
  </si>
  <si>
    <t>hiTurúgda</t>
  </si>
  <si>
    <t>[GDC &amp; BRA]</t>
  </si>
  <si>
    <t>hiTurukén</t>
  </si>
  <si>
    <t>hiTur'úna</t>
  </si>
  <si>
    <t>hiTurushán</t>
  </si>
  <si>
    <t>hiTurushani</t>
  </si>
  <si>
    <t>hiTu'unmra</t>
  </si>
  <si>
    <t>hiTvósret</t>
  </si>
  <si>
    <t>hiTüpellu</t>
  </si>
  <si>
    <t>hiTyur</t>
  </si>
  <si>
    <t>hiUjjain</t>
  </si>
  <si>
    <t>hiUlé'e</t>
  </si>
  <si>
    <t>hiUlél</t>
  </si>
  <si>
    <t>hiUséna</t>
  </si>
  <si>
    <t>hiVa'anme</t>
  </si>
  <si>
    <t>hiVadlanu</t>
  </si>
  <si>
    <t>hiVaika</t>
  </si>
  <si>
    <t>hiVaikshu</t>
  </si>
  <si>
    <t>hiVáishu</t>
  </si>
  <si>
    <t>hiVaishya</t>
  </si>
  <si>
    <t>hiVáisoner</t>
  </si>
  <si>
    <t>Ksárul and Hriháyal</t>
  </si>
  <si>
    <t>hiVaisura</t>
  </si>
  <si>
    <t>hiVajha</t>
  </si>
  <si>
    <t>hiVakuntlár</t>
  </si>
  <si>
    <t>hiVakuren</t>
  </si>
  <si>
    <t>hiValshan</t>
  </si>
  <si>
    <t>hiValsur</t>
  </si>
  <si>
    <t>hiVálu</t>
  </si>
  <si>
    <t>hiValúro</t>
  </si>
  <si>
    <t>[PoS &amp; DoK]</t>
  </si>
  <si>
    <t>hiVansua</t>
  </si>
  <si>
    <t>hiVárchal</t>
  </si>
  <si>
    <t>hiVarga</t>
  </si>
  <si>
    <t>hiVargai</t>
  </si>
  <si>
    <t>hiVarishnoa</t>
  </si>
  <si>
    <t>hiVársha</t>
  </si>
  <si>
    <t>hiVárshu</t>
  </si>
  <si>
    <t>hiVarsuma</t>
  </si>
  <si>
    <t>hiVarudha</t>
  </si>
  <si>
    <t>hiVaruna</t>
  </si>
  <si>
    <t>hiVarúse</t>
  </si>
  <si>
    <t>hiVasháka</t>
  </si>
  <si>
    <t>hiVashkola</t>
  </si>
  <si>
    <t>hiVáshkoru</t>
  </si>
  <si>
    <t>hiVashte</t>
  </si>
  <si>
    <t>hiVashur</t>
  </si>
  <si>
    <t>hiVásuné</t>
  </si>
  <si>
    <t>[DoK]</t>
  </si>
  <si>
    <t>hiVayéshtu</t>
  </si>
  <si>
    <t>hiVayka</t>
  </si>
  <si>
    <t>hiVazhutlan</t>
  </si>
  <si>
    <t>hiVazhü</t>
  </si>
  <si>
    <t>hiVekkúma</t>
  </si>
  <si>
    <t>Lineage of the governor of Komoré</t>
  </si>
  <si>
    <t>hiVekkuna</t>
  </si>
  <si>
    <t>hiVeredun</t>
  </si>
  <si>
    <t>hiVerudai</t>
  </si>
  <si>
    <t>hiVeschur</t>
  </si>
  <si>
    <t>hiVeshudla</t>
  </si>
  <si>
    <t>hiVeshúma</t>
  </si>
  <si>
    <t>hiVeshur</t>
  </si>
  <si>
    <t>hiVessúma</t>
  </si>
  <si>
    <t>hiVéssuma</t>
  </si>
  <si>
    <t>one of the most noble lineages in the clan</t>
  </si>
  <si>
    <t>hiVesunai</t>
  </si>
  <si>
    <t>hiVesura</t>
  </si>
  <si>
    <t>hiViridáme</t>
  </si>
  <si>
    <t>Founder of the lineage was said to be one of Ksárul's followers at the Battle of the Dómoron Plain.</t>
  </si>
  <si>
    <t>Red Crystal</t>
  </si>
  <si>
    <t>hiViridani</t>
  </si>
  <si>
    <t>hiVíriddu</t>
  </si>
  <si>
    <t>hiViridu</t>
  </si>
  <si>
    <t>hiVíridun</t>
  </si>
  <si>
    <t>hiViriktami</t>
  </si>
  <si>
    <t>hiViriktani</t>
  </si>
  <si>
    <t>hiVirisámu</t>
  </si>
  <si>
    <t>hiViriseka</t>
  </si>
  <si>
    <t>hiViritle</t>
  </si>
  <si>
    <t>hiVirridun</t>
  </si>
  <si>
    <t>hiVirritekmu</t>
  </si>
  <si>
    <t>hiVirsényal</t>
  </si>
  <si>
    <t>hiVirucha</t>
  </si>
  <si>
    <t>hiVishunai</t>
  </si>
  <si>
    <t>hiVisohu</t>
  </si>
  <si>
    <t>hiVisurte</t>
  </si>
  <si>
    <t>hiVitlánme</t>
  </si>
  <si>
    <t>hiVoltazh</t>
  </si>
  <si>
    <t>hiVorad</t>
  </si>
  <si>
    <t>hiVordésa</t>
  </si>
  <si>
    <t>hiVorkuma</t>
  </si>
  <si>
    <t>hiVorodláya</t>
  </si>
  <si>
    <t>hiVorodláyu</t>
  </si>
  <si>
    <t>hiVórodu</t>
  </si>
  <si>
    <t>hiVórudu</t>
  </si>
  <si>
    <t>hiVorúgga</t>
  </si>
  <si>
    <t>hiVorusa</t>
  </si>
  <si>
    <t>hiVorusaka</t>
  </si>
  <si>
    <t>hiVoruséka</t>
  </si>
  <si>
    <t>hiVorússa</t>
  </si>
  <si>
    <t>hiVráika</t>
  </si>
  <si>
    <t>hiVraisanu</t>
  </si>
  <si>
    <t>hiVraishya</t>
  </si>
  <si>
    <t>hiVráisu</t>
  </si>
  <si>
    <t>hiVraisuna</t>
  </si>
  <si>
    <t>hiVraisúna</t>
  </si>
  <si>
    <t>hiVraithna</t>
  </si>
  <si>
    <t>hiVramish</t>
  </si>
  <si>
    <t>hiVrasuma</t>
  </si>
  <si>
    <t>hiVravoclaya</t>
  </si>
  <si>
    <t>hiVravodáya</t>
  </si>
  <si>
    <t>hiVraya</t>
  </si>
  <si>
    <t>hiVrayel</t>
  </si>
  <si>
    <t>hiVrayússa</t>
  </si>
  <si>
    <t>hiVrázhimú</t>
  </si>
  <si>
    <t>(or hiVrázhimü)</t>
  </si>
  <si>
    <t>[DL]</t>
  </si>
  <si>
    <t>hiVréshcha</t>
  </si>
  <si>
    <t>hiVríddi</t>
  </si>
  <si>
    <t>Premier lineage of the clan</t>
  </si>
  <si>
    <t>hiVríddu</t>
  </si>
  <si>
    <t>hiVrídu</t>
  </si>
  <si>
    <t xml:space="preserve">[JD] </t>
  </si>
  <si>
    <t>hiVridun</t>
  </si>
  <si>
    <t>hiVríga</t>
  </si>
  <si>
    <t>hiVrikkáya</t>
  </si>
  <si>
    <t>hiVrinála</t>
  </si>
  <si>
    <t>hiVrisákka</t>
  </si>
  <si>
    <t>hiVriyan</t>
  </si>
  <si>
    <t>hiVriyén</t>
  </si>
  <si>
    <t>hiVriyón</t>
  </si>
  <si>
    <t>hiVrutla</t>
  </si>
  <si>
    <t>hiVsúeh</t>
  </si>
  <si>
    <t>hiVulsur</t>
  </si>
  <si>
    <t>hiVunyel</t>
  </si>
  <si>
    <t>hiVuqqumai</t>
  </si>
  <si>
    <t>hiVushimoiz</t>
  </si>
  <si>
    <t>hiVussanal</t>
  </si>
  <si>
    <t>hiVu'umal</t>
  </si>
  <si>
    <t>hiVu'unauu</t>
  </si>
  <si>
    <t>hiVu'unávu</t>
  </si>
  <si>
    <t>hiVu'urmal</t>
  </si>
  <si>
    <t>hiVu'úrtesh</t>
  </si>
  <si>
    <t>hiVu'ürtesh</t>
  </si>
  <si>
    <t>hiWarangal</t>
  </si>
  <si>
    <t>hiWarúkka</t>
  </si>
  <si>
    <t>hiWissune</t>
  </si>
  <si>
    <t>hiWísu</t>
  </si>
  <si>
    <t>hiWók</t>
  </si>
  <si>
    <t>Respected lineage</t>
  </si>
  <si>
    <t>hiWorishar</t>
  </si>
  <si>
    <t>hiWursuru</t>
  </si>
  <si>
    <t>hiWurüde</t>
  </si>
  <si>
    <t>hiYalida</t>
  </si>
  <si>
    <t>hiYán</t>
  </si>
  <si>
    <t>hiYé</t>
  </si>
  <si>
    <t>hiYrsoitl</t>
  </si>
  <si>
    <t>hiZaikolé</t>
  </si>
  <si>
    <t>hiZamck</t>
  </si>
  <si>
    <t>hiZana</t>
  </si>
  <si>
    <t>hiZavénuu</t>
  </si>
  <si>
    <t>hiZayavu</t>
  </si>
  <si>
    <t>hiZayúvu</t>
  </si>
  <si>
    <t>proud aristocratic worshipers of Karakán</t>
  </si>
  <si>
    <t>hiZhahagán</t>
  </si>
  <si>
    <t>hiZhakkél</t>
  </si>
  <si>
    <t>hiZhama'í</t>
  </si>
  <si>
    <t>hiZhanra</t>
  </si>
  <si>
    <t>hiZhanuna</t>
  </si>
  <si>
    <t>hiZharmura</t>
  </si>
  <si>
    <t>hiZharmuru</t>
  </si>
  <si>
    <t>Lineage of the Anseknekus of Fief Mirikanu in hex 3016</t>
  </si>
  <si>
    <t>hiZhayárvu</t>
  </si>
  <si>
    <t>hiZhnáyu</t>
  </si>
  <si>
    <t>Bednálljan lineage leans toward magic using.</t>
  </si>
  <si>
    <t>hiZhodami</t>
  </si>
  <si>
    <t>hiZhotlre</t>
  </si>
  <si>
    <t>hiZhotlú'e</t>
  </si>
  <si>
    <t>it is a Milumanayá lineage and does not have any status to speak of in the clan.</t>
  </si>
  <si>
    <t>hiZírudhan</t>
  </si>
  <si>
    <t>hiZiya</t>
  </si>
  <si>
    <t>Red Dawn</t>
  </si>
  <si>
    <t>hiZnáyu</t>
  </si>
  <si>
    <t>hiZuromé</t>
  </si>
  <si>
    <t>Rising Moon</t>
  </si>
  <si>
    <t>hiZushái</t>
  </si>
  <si>
    <t>hiZu'úgga</t>
  </si>
  <si>
    <t>hiZyaishoi</t>
  </si>
  <si>
    <t>Izhendo</t>
  </si>
  <si>
    <t>vriVincar</t>
  </si>
  <si>
    <t>vuCharesh</t>
  </si>
  <si>
    <t>vuChéka</t>
  </si>
  <si>
    <t>vuChráyu</t>
  </si>
  <si>
    <t>Stability except for the war gods</t>
  </si>
  <si>
    <t>Vrayáni noble lineage</t>
  </si>
  <si>
    <t>vuDekkomai</t>
  </si>
  <si>
    <t>vuHaggóshe</t>
  </si>
  <si>
    <t>vuKánsu</t>
  </si>
  <si>
    <t>vuKhrio</t>
  </si>
  <si>
    <t>vuMahkochaqu</t>
  </si>
  <si>
    <t>A lineage from Vrá.</t>
  </si>
  <si>
    <t>vuMakkocháqu</t>
  </si>
  <si>
    <t>Mokkocháqu</t>
  </si>
  <si>
    <t>royal clan of Vrá</t>
  </si>
  <si>
    <t>vuMikkai</t>
  </si>
  <si>
    <t>vuMrakhaz</t>
  </si>
  <si>
    <t>vuNaóma</t>
  </si>
  <si>
    <t>vuTeleme</t>
  </si>
  <si>
    <t>vuWasuma</t>
  </si>
  <si>
    <t>Lineages of Tsolyánu</t>
  </si>
  <si>
    <t>Lineages from rules</t>
  </si>
  <si>
    <t>Combined (no duplicates)</t>
  </si>
  <si>
    <t>Bethorm</t>
  </si>
  <si>
    <t>hiAyánmu</t>
  </si>
  <si>
    <t>hiBarrégga</t>
  </si>
  <si>
    <t>hiBeshmǘlu</t>
  </si>
  <si>
    <t>hiCháishmru</t>
  </si>
  <si>
    <t>hiChakkéna</t>
  </si>
  <si>
    <t>hiChakrésa</t>
  </si>
  <si>
    <t>hiChársha</t>
  </si>
  <si>
    <t>hiCharunái</t>
  </si>
  <si>
    <t>hiChiréngmai</t>
  </si>
  <si>
    <t>hiChráime</t>
  </si>
  <si>
    <t>hiChurgúshsha</t>
  </si>
  <si>
    <t>hiDlarútu</t>
  </si>
  <si>
    <t>hiFa’ásu</t>
  </si>
  <si>
    <t>hiHarisáyu</t>
  </si>
  <si>
    <t>hiKolkúnü’ü</t>
  </si>
  <si>
    <t>hiMakkocháqu</t>
  </si>
  <si>
    <t>hiMirkétme</t>
  </si>
  <si>
    <t>hiNemanándu</t>
  </si>
  <si>
    <t>hiNrashkéme</t>
  </si>
  <si>
    <t>hiQolsúna</t>
  </si>
  <si>
    <t>hiQurródu</t>
  </si>
  <si>
    <t>hiQúrrodu</t>
  </si>
  <si>
    <t>hiReretlésa</t>
  </si>
  <si>
    <t>hiRi’inyússa</t>
  </si>
  <si>
    <t>hiSáika</t>
  </si>
  <si>
    <t>hiSanyél</t>
  </si>
  <si>
    <t>hiSarélke</t>
  </si>
  <si>
    <t>hiSayú</t>
  </si>
  <si>
    <t>hiSenkólum</t>
  </si>
  <si>
    <t>hiSenúkka</t>
  </si>
  <si>
    <t>hiSharítla</t>
  </si>
  <si>
    <t>hiSorúna</t>
  </si>
  <si>
    <t>hiSrügáshchene</t>
  </si>
  <si>
    <t>hiSsanyúsa</t>
  </si>
  <si>
    <t>hiSsaronél</t>
  </si>
  <si>
    <t>hiSsórvu</t>
  </si>
  <si>
    <t>hiTáika</t>
  </si>
  <si>
    <t>hiTenkólu</t>
  </si>
  <si>
    <t>hiTishkólen</t>
  </si>
  <si>
    <t>hiUsúetl</t>
  </si>
  <si>
    <t>hiVáika</t>
  </si>
  <si>
    <t>hiVaisonér</t>
  </si>
  <si>
    <t>hiVaisúra</t>
  </si>
  <si>
    <t>hiVashúr</t>
  </si>
  <si>
    <t>hiVazhú</t>
  </si>
  <si>
    <t>hiVíridu</t>
  </si>
  <si>
    <t>hiVrazhímü</t>
  </si>
  <si>
    <t>hiVrázhimü</t>
  </si>
  <si>
    <t>hiVu’úrtesh</t>
  </si>
  <si>
    <t>hiWurúde</t>
  </si>
  <si>
    <t>Sóngga</t>
  </si>
  <si>
    <t>Compendium of Various Things of Tékumel for Easing the Life of Game Masters, Tékumel Enthusiasts and Other Interested Entities</t>
  </si>
  <si>
    <t>Complied of various sources list given below (source list is not complete). All glory and thanks goes to the original authors and previous collectors of data. No credit is mine.</t>
  </si>
  <si>
    <t>Origin</t>
  </si>
  <si>
    <t>Unit</t>
  </si>
  <si>
    <t>Kirén (30 minutes)</t>
  </si>
  <si>
    <t>Sivél (4.5 seconds)</t>
  </si>
  <si>
    <t>Ténmre (180 minutes)</t>
  </si>
  <si>
    <t>Yóm (90 seconds)</t>
  </si>
  <si>
    <t>180 minutes</t>
  </si>
  <si>
    <t>30 min.</t>
  </si>
  <si>
    <t>4.5 seconds</t>
  </si>
  <si>
    <t>90 seconds</t>
  </si>
  <si>
    <t>Calendar, Time and Related Things</t>
  </si>
  <si>
    <t>Names of Tsolyani Origin, random generator</t>
  </si>
  <si>
    <t>From rulebook data (common ones)</t>
  </si>
  <si>
    <t>Lineages per Clan (canon)</t>
  </si>
  <si>
    <t>(blank)</t>
  </si>
  <si>
    <t>Clans per lineage (canon)</t>
  </si>
  <si>
    <t>(make pivot table of the Lineage table)</t>
  </si>
  <si>
    <t>Yahoo Groups – Files section (now tekumel.groups.io.com)</t>
  </si>
  <si>
    <t>Also worshipped in Salarvya and Yan Kor</t>
  </si>
  <si>
    <t>SoS</t>
  </si>
  <si>
    <t>Livyáni-Shén attempt to drive the Hlüss off of Kushiíl Island (hex 0428, etc.)</t>
  </si>
  <si>
    <t>Tsolyáni expedition to Shényu to negotiate for gold</t>
  </si>
  <si>
    <r>
      <rPr>
        <b/>
        <sz val="10"/>
        <color theme="1"/>
        <rFont val="Arial"/>
        <family val="2"/>
      </rPr>
      <t xml:space="preserve">Ascension of Emperor Métlunel II “The Builder." </t>
    </r>
    <r>
      <rPr>
        <sz val="10"/>
        <color theme="1"/>
        <rFont val="Arial"/>
        <family val="2"/>
      </rPr>
      <t>The emperor drains the Imperial coffers by building many of the greatest palaces and temples in Seal history. The Sakbe roads are extended. The First Legion receives it’s epithet "... of Everpresent Glory” from Emperor Metlunel II “The Builder."</t>
    </r>
  </si>
  <si>
    <t xml:space="preserve">Canal of Métlunel II </t>
  </si>
  <si>
    <t>A lovely, elegant woman in blue with a gold crown or diadem</t>
  </si>
  <si>
    <t>A silver and blue hand, palm down, upon a blue field</t>
  </si>
  <si>
    <t>After Roger McCarthy's spell list</t>
  </si>
  <si>
    <t>After Roger McCarthy's Legions list. Legion Status after EoASW1: The Relative Status of Tsolyáni Legions By Jack Bramah</t>
  </si>
  <si>
    <t xml:space="preserve">Kind reminder: Data here is intended to help Game Masters, you do not need to know or use any of these to play. </t>
  </si>
  <si>
    <t>Métlan and Jáyo</t>
  </si>
  <si>
    <t>Thranaka</t>
  </si>
  <si>
    <t>Sketch</t>
  </si>
  <si>
    <t>??</t>
  </si>
  <si>
    <t>Hand-drawn sketch</t>
  </si>
  <si>
    <t>Beautiful color map+short index, town at the point on the mssuma river in S&amp;G hex 3115 where the sakbe crosses the river</t>
  </si>
  <si>
    <t xml:space="preserve">Digitizing Tekumel </t>
  </si>
  <si>
    <t>Map and index</t>
  </si>
  <si>
    <t>B&amp;W</t>
  </si>
  <si>
    <t>Yes</t>
  </si>
  <si>
    <t>Partial</t>
  </si>
  <si>
    <t>Partial map of underworld, city center and sewers</t>
  </si>
  <si>
    <t>Full map and index</t>
  </si>
  <si>
    <t>Tekumel Games map by Don Kaiser et al.</t>
  </si>
  <si>
    <t>S&amp;GV2, TG</t>
  </si>
  <si>
    <t>MARB, YG-F</t>
  </si>
  <si>
    <t>B&amp;W, color</t>
  </si>
  <si>
    <t>MARB, TG, AH</t>
  </si>
  <si>
    <t>Tekumel Games map by Tom Piera et al. Color map by Alva Hardison</t>
  </si>
  <si>
    <t>ETV2, AH</t>
  </si>
  <si>
    <t>ETV2 map and index, AH color map</t>
  </si>
  <si>
    <t>AH</t>
  </si>
  <si>
    <t>Color map +index and sketch</t>
  </si>
  <si>
    <t>EoASW, AH</t>
  </si>
  <si>
    <t>Color map+index</t>
  </si>
  <si>
    <t>Color map and guide/index</t>
  </si>
  <si>
    <t>SoI</t>
  </si>
  <si>
    <t>B&amp;W sketch</t>
  </si>
  <si>
    <t>MARB, EPT</t>
  </si>
  <si>
    <t>Classic map, B&amp;W version in DW print</t>
  </si>
  <si>
    <t>Color, B&amp;W</t>
  </si>
  <si>
    <t>ICv2, AH</t>
  </si>
  <si>
    <t>Color map by Alva Hardison</t>
  </si>
  <si>
    <t>Color map and index</t>
  </si>
  <si>
    <t>BG, AH, others</t>
  </si>
  <si>
    <t>Color map of city and foreigners quarter by AH, other by Felipe Morales, yet other partial one, also pencil sketch, maps differ</t>
  </si>
  <si>
    <t>Yes/no</t>
  </si>
  <si>
    <t>MARB, VAD</t>
  </si>
  <si>
    <t>Beautiful picture map by MARB, color map by VAD at tekumel fandom wiki</t>
  </si>
  <si>
    <t>Map and index,  http://tekumel.skaran.net/tekumel/kilalammu.html -high reaches of Kilalammu</t>
  </si>
  <si>
    <t>Map and short index,  http://tekumel.skaran.net/tekumel/kilalammu.html -high reaches of Kilalammu</t>
  </si>
  <si>
    <t>Fortress of Chalukolumél</t>
  </si>
  <si>
    <t>IMJII-6</t>
  </si>
  <si>
    <t>IMJII/6</t>
  </si>
  <si>
    <t>Imperial Military Journal vol 2 no 6, small map of environs</t>
  </si>
  <si>
    <t>Pala Jakálla</t>
  </si>
  <si>
    <t>Thri’íl</t>
  </si>
  <si>
    <t>Linyaró</t>
  </si>
  <si>
    <t>Seal of Imperium map and article</t>
  </si>
  <si>
    <t>Sharé rivel</t>
  </si>
  <si>
    <t>Nyélmeyal river</t>
  </si>
  <si>
    <t>Gifts to the Lost One of the Sea</t>
  </si>
  <si>
    <t>Khuoláz of Laigás</t>
  </si>
  <si>
    <t>Military naval manual of Engsvanyali period</t>
  </si>
  <si>
    <t>NWoT</t>
  </si>
  <si>
    <t>Seventeen Scrolls of Mshúruish</t>
  </si>
  <si>
    <t>Mshúruish “The Killer of Akhó”</t>
  </si>
  <si>
    <t>Naval tactics manual from Engsvanyali times</t>
  </si>
  <si>
    <t>Musings on the Gifts to the Sea</t>
  </si>
  <si>
    <t>Naval tactics commentary</t>
  </si>
  <si>
    <t>Military naval manual of Engsvanyali period, modern translation</t>
  </si>
  <si>
    <t>Kéttu hiVridáme</t>
  </si>
  <si>
    <t>Naval tactics commentary, original treatise for Avanthar 2020 A.S. describing the sorrry state of Tsolyani navy. Edited later to several more usable versions.</t>
  </si>
  <si>
    <t>First Battle of Penom (Naval)</t>
  </si>
  <si>
    <t>Great War of 2020 A.S. Naval battle</t>
  </si>
  <si>
    <t>Second Battle of Penom (Naval)</t>
  </si>
  <si>
    <t>Naval battle and siege</t>
  </si>
  <si>
    <t>Naval action at Keruna</t>
  </si>
  <si>
    <t>2293 A.S.</t>
  </si>
  <si>
    <t xml:space="preserve">Battle between Salarvyáni and Háida Pakalayáni flotillas </t>
  </si>
  <si>
    <t>Karslan</t>
  </si>
  <si>
    <t>Engsványal</t>
  </si>
  <si>
    <t>Fifth Form</t>
  </si>
  <si>
    <t>Precursor and aspect of Lord Hrü'ü</t>
  </si>
  <si>
    <t>Doctrine of the Effulgence of the Now</t>
  </si>
  <si>
    <t>Philosophy of enjoying the present</t>
  </si>
  <si>
    <t>Philosophy of glory and noble deeds by Pamaviraz the Livyani</t>
  </si>
  <si>
    <t>IC 1</t>
  </si>
  <si>
    <t>Latkolur</t>
  </si>
  <si>
    <t>IMJv2-I7</t>
  </si>
  <si>
    <t>Kumashkékkur</t>
  </si>
  <si>
    <t>ETV6</t>
  </si>
  <si>
    <t>Shrine of Mentutékka</t>
  </si>
  <si>
    <t>Ruined forest shrine</t>
  </si>
  <si>
    <t>Pop 500</t>
  </si>
  <si>
    <t>Shrine of Lord Aridzó</t>
  </si>
  <si>
    <t>ETV9</t>
  </si>
  <si>
    <t>Small desert shrine</t>
  </si>
  <si>
    <t>Many copies</t>
  </si>
  <si>
    <t>At least 20</t>
  </si>
  <si>
    <t>Spells of Lord Hrü'ü, copies in temples of change</t>
  </si>
  <si>
    <t>About 10 in libraries of Lord Ksarul</t>
  </si>
  <si>
    <t>About Gods and Cohorts, of Lord Thumis, cursed versions exists</t>
  </si>
  <si>
    <t>Abundant numbers</t>
  </si>
  <si>
    <t>Great Understanding of the Beloved-Great and Powerful Gods</t>
  </si>
  <si>
    <t>About dozen</t>
  </si>
  <si>
    <t>Two to three known</t>
  </si>
  <si>
    <t>Treasure maps &amp; stories, from the timeof Emperor Metlunel I</t>
  </si>
  <si>
    <t>Book of Mighty Generals</t>
  </si>
  <si>
    <t>Weapon and military skills</t>
  </si>
  <si>
    <t>G-DoG</t>
  </si>
  <si>
    <t>AoTG, V3</t>
  </si>
  <si>
    <t>Aids fighting against S´su (+5), of Lord Karakán (also copies for Temple of Vimuhla exists)</t>
  </si>
  <si>
    <t>numerous</t>
  </si>
  <si>
    <t>Aids fighting against S´su (+5), of Lord Vumúhla, copy of Lord Karakan's book, title and location of this recension is uncertain</t>
  </si>
  <si>
    <t>number and locations kept secret</t>
  </si>
  <si>
    <t>Summons &amp; controls Lord Origób, dangerously partial copy of Livyani version, private library in Tumissa. Found in 2360 in Jakalla.</t>
  </si>
  <si>
    <t>rumoured</t>
  </si>
  <si>
    <t>Art of Divine Intervention (+5%), copies on other languages or fakes known</t>
  </si>
  <si>
    <t>three known, others may exist</t>
  </si>
  <si>
    <t>one known, location unknown</t>
  </si>
  <si>
    <t>Five special powers/perils, legends say it is located in Mimore in eastern Salarvya</t>
  </si>
  <si>
    <t>at least three copies</t>
  </si>
  <si>
    <t>two rumoured</t>
  </si>
  <si>
    <t>at least thirteen copies</t>
  </si>
  <si>
    <t>of Drá the Uncaring, blank book, spell of total inaction</t>
  </si>
  <si>
    <t>five copies known</t>
  </si>
  <si>
    <t>one in Yan Kor</t>
  </si>
  <si>
    <t>one known in tomb at Ch'ochi, others may exist</t>
  </si>
  <si>
    <t>Duru'ob</t>
  </si>
  <si>
    <t>one known in Livyanu</t>
  </si>
  <si>
    <t>one known, others rumoured to exist (ruins of Ngala and Mrelu)</t>
  </si>
  <si>
    <t>ten in libraries of stability temples</t>
  </si>
  <si>
    <t>Picturebooks of Engsvanyali events, magical pictures which can transport reader to the past</t>
  </si>
  <si>
    <t>several different books or drawings</t>
  </si>
  <si>
    <t>Magical book of plane travel, copies contain only few pages, complete rumored to exists in the College at the End of Times</t>
  </si>
  <si>
    <t>one or two leaves known, one half-leaf in Avanthar</t>
  </si>
  <si>
    <t>Home of Wába, location unknown</t>
  </si>
  <si>
    <t>grái</t>
  </si>
  <si>
    <t>chío</t>
  </si>
  <si>
    <t>grél</t>
  </si>
  <si>
    <t>vráz</t>
  </si>
  <si>
    <t>Other-planar directions</t>
  </si>
  <si>
    <t>Moneylenders, Rural</t>
  </si>
  <si>
    <t>Purussa</t>
  </si>
  <si>
    <t>Thairba</t>
  </si>
  <si>
    <t>Mukul</t>
  </si>
  <si>
    <t>Urhimaten</t>
  </si>
  <si>
    <t>Tsipaqo</t>
  </si>
  <si>
    <t>Chapois river</t>
  </si>
  <si>
    <t>Untet</t>
  </si>
  <si>
    <t>Unpur</t>
  </si>
  <si>
    <t>Unway</t>
  </si>
  <si>
    <t>Unshap</t>
  </si>
  <si>
    <t>kep</t>
  </si>
  <si>
    <t>per</t>
  </si>
  <si>
    <t>enjeq</t>
  </si>
  <si>
    <t>sanu:r</t>
  </si>
  <si>
    <t>Nekkutháne</t>
  </si>
  <si>
    <t>Ancient poet</t>
  </si>
  <si>
    <t>Kúrutesh</t>
  </si>
  <si>
    <t>AoT:GV3</t>
  </si>
  <si>
    <t>Savadéno the Slayer</t>
  </si>
  <si>
    <t>Ancient hero warrior of change</t>
  </si>
  <si>
    <t>Sorceress of Latter Times</t>
  </si>
  <si>
    <t>Ya'éla the Sorceress</t>
  </si>
  <si>
    <t>Lesser wizard of Latter Times</t>
  </si>
  <si>
    <t>Qindánu the wizard</t>
  </si>
  <si>
    <t>From Khéiris during the Time of No Kings of Éngsvanyáli times. The Swamp Folk of Mu'ugalavya claim that Pendarte still lives, hidden in the fetid swamps ofthe Putuhenu River, and that he will return one day to build manymore monstrous devices and engines to serve the Lord of Flame.</t>
  </si>
  <si>
    <t>KD, AoT:G</t>
  </si>
  <si>
    <r>
      <rPr>
        <b/>
        <sz val="10"/>
        <color theme="1"/>
        <rFont val="Arial"/>
        <family val="2"/>
      </rPr>
      <t>The Latter Times</t>
    </r>
    <r>
      <rPr>
        <sz val="10"/>
        <color theme="1"/>
        <rFont val="Arial"/>
        <family val="2"/>
      </rPr>
      <t xml:space="preserve"> begins. Those that survived cataclysm hoard everything, even toiletries. Some new devices manufactured for a while. Mental techniques for drawing power from other dimensions (i.e. magic) developed. The power from beyond “the skin of reality” is used in the creation of many techno-magical devices. The Ru’ún and Yéleth are created by the “Lords of the Latter Times”. Experimentation with "interplanar energies” leads to technological inventions that harness interplanar energy. The early experiments are dangerous. There are strange and disturbing accidents with devices and people. Some of the very first contact with beings of other Planes is made. Later, these will come to be called ‘demons’. Some of the researchers themselves become trapped in terrifying states in which they essentially become ‘demons’ themselves. Some of the devices from the Latter Times are so bizarre that it is wondered if perhaps the researchers were driven mad by their discoveries. The Ssú and Hlüss presumably discover their own psychic talents. Wars with the Hlutrgú also begin in the Latter Times. While the Hlutrgú do not learn “magic”, something sets off rapid reproduction, and they overrun many human settlements.Hegemony of the Scarlet Queen on last years of Latter Times</t>
    </r>
  </si>
  <si>
    <t xml:space="preserve">Wizard. Born during the Time of No Kings. Known as the Many Tongued. Also reported during the last years of the dynasty called the Hegemony of the Scarlet Queen near the end of the Latter Times. </t>
  </si>
  <si>
    <t>KD, BoEB, AoT:GV3</t>
  </si>
  <si>
    <t>Fort of Sohariya</t>
  </si>
  <si>
    <t>Temple of the Sun</t>
  </si>
  <si>
    <t>Khilha</t>
  </si>
  <si>
    <t>Lemnoi</t>
  </si>
  <si>
    <t>Pala Marash</t>
  </si>
  <si>
    <t>Kaghga</t>
  </si>
  <si>
    <t>Lyshi</t>
  </si>
  <si>
    <t>Existing maps</t>
  </si>
  <si>
    <t>Isle of Burru</t>
  </si>
  <si>
    <t>SV</t>
  </si>
  <si>
    <t>Full map and gazetteer</t>
  </si>
  <si>
    <t>Full map</t>
  </si>
  <si>
    <t>Zhaigriyal</t>
  </si>
  <si>
    <t>SV &amp; LC</t>
  </si>
  <si>
    <t>Color map and gazetteer</t>
  </si>
  <si>
    <t>Castle Ninu'úr</t>
  </si>
  <si>
    <t>Pu'ér</t>
  </si>
  <si>
    <t>Temple of Patlár</t>
  </si>
  <si>
    <t>Shinúr</t>
  </si>
  <si>
    <t>Castle Vréry</t>
  </si>
  <si>
    <t>Pabnár</t>
  </si>
  <si>
    <t>Nikáir</t>
  </si>
  <si>
    <t>Ninír</t>
  </si>
  <si>
    <t>Vizhá</t>
  </si>
  <si>
    <t>Ká Miyár mines</t>
  </si>
  <si>
    <t>Castle High Jesún</t>
  </si>
  <si>
    <t>Nasomaír</t>
  </si>
  <si>
    <t>Citadel and city</t>
  </si>
  <si>
    <t>Khenér</t>
  </si>
  <si>
    <t>Íshnar</t>
  </si>
  <si>
    <t>Raisár</t>
  </si>
  <si>
    <t>Sapphire mines</t>
  </si>
  <si>
    <t>Oasis of Nri Varés</t>
  </si>
  <si>
    <t>Oasis of Di Galár</t>
  </si>
  <si>
    <t>Lake Atlayán</t>
  </si>
  <si>
    <t>Lakes of Five Brothers of Light</t>
  </si>
  <si>
    <t>Castle</t>
  </si>
  <si>
    <t>Ruins of Shikárur</t>
  </si>
  <si>
    <t>Lisár</t>
  </si>
  <si>
    <t>Jikór</t>
  </si>
  <si>
    <t>Lunír</t>
  </si>
  <si>
    <t>Khorú river</t>
  </si>
  <si>
    <t>Dha'ár river</t>
  </si>
  <si>
    <t xml:space="preserve">Vrí river  </t>
  </si>
  <si>
    <t>Bayantla Head</t>
  </si>
  <si>
    <t>Njekk shoals</t>
  </si>
  <si>
    <t>Ojór river</t>
  </si>
  <si>
    <t>FS</t>
  </si>
  <si>
    <t>Eridla river</t>
  </si>
  <si>
    <t>T:EPT</t>
  </si>
  <si>
    <t>"Opposite to the straits" location uncertain</t>
  </si>
  <si>
    <t>Engsván hla Gangá</t>
  </si>
  <si>
    <t>Kukligásh the Eater</t>
  </si>
  <si>
    <t>Hideus demon, 14 feet talI, is shaped I ike a ragged tent, and has four tentacles</t>
  </si>
  <si>
    <t>Nakóne</t>
  </si>
  <si>
    <t>Black worm with fangs</t>
  </si>
  <si>
    <t>Kurritlakál</t>
  </si>
  <si>
    <t>Cracker of Bones, Eater of Skins, Father of One Thousand Progeny, Spawn of Great Durritlamish</t>
  </si>
  <si>
    <t>BoEB, EPT</t>
  </si>
  <si>
    <t>BoEB, Mit, EPT</t>
  </si>
  <si>
    <t>Lord of the Orb of the Sea, tentacled demon</t>
  </si>
  <si>
    <t>Walled Ruins of Mad City of Du'ún</t>
  </si>
  <si>
    <t>NEG, FS</t>
  </si>
  <si>
    <t>Tlennár</t>
  </si>
  <si>
    <t>Teshkónur</t>
  </si>
  <si>
    <t>Aglár</t>
  </si>
  <si>
    <t>Umráor</t>
  </si>
  <si>
    <t>Tá Víkur</t>
  </si>
  <si>
    <t>Llyaír</t>
  </si>
  <si>
    <t>Tíngir</t>
  </si>
  <si>
    <t>Unimír</t>
  </si>
  <si>
    <t>E'ér</t>
  </si>
  <si>
    <t>Luinyír</t>
  </si>
  <si>
    <t>Boiling lake</t>
  </si>
  <si>
    <t>Kívitir</t>
  </si>
  <si>
    <t>Bazár</t>
  </si>
  <si>
    <t>Priests of Light</t>
  </si>
  <si>
    <t>Secretive sect in Saá Allaqi which reveres a manifestation of Hnalla (perhaps with admixtures of Thumis and Karakan?) but which permits no outsiders to attend its rituals or join its ranks</t>
  </si>
  <si>
    <t>Dlash Gazetteer</t>
  </si>
  <si>
    <t>Be'ésa</t>
  </si>
  <si>
    <t>Vrá isle</t>
  </si>
  <si>
    <t>Sóngayal isle</t>
  </si>
  <si>
    <t>Gunúrum isle</t>
  </si>
  <si>
    <t>Dlantlá isle</t>
  </si>
  <si>
    <t>Hlússyal</t>
  </si>
  <si>
    <t>Ssrú-Gatl Isle</t>
  </si>
  <si>
    <t>Vrídu isle</t>
  </si>
  <si>
    <t>Chinél river</t>
  </si>
  <si>
    <t>Shikél Swamp</t>
  </si>
  <si>
    <t>Ruins of Lost Timukanár</t>
  </si>
  <si>
    <t>Name NC (David Lemiere)</t>
  </si>
  <si>
    <t>Gilraná Bay</t>
  </si>
  <si>
    <t>Tlékol</t>
  </si>
  <si>
    <t>Líka</t>
  </si>
  <si>
    <t>Porudáya Gulf</t>
  </si>
  <si>
    <t>Prátu</t>
  </si>
  <si>
    <t>Ssrú-Gatl</t>
  </si>
  <si>
    <t xml:space="preserve">Váldouché </t>
  </si>
  <si>
    <t>Chris Vickers</t>
  </si>
  <si>
    <t>CV</t>
  </si>
  <si>
    <t>High Fortress (Tumissa)</t>
  </si>
  <si>
    <t>Ss-Rsá</t>
  </si>
  <si>
    <t>Temple of the Lord of Sacrifice</t>
  </si>
  <si>
    <t>Temple of the Sea-God</t>
  </si>
  <si>
    <t>Monastery of Hnalla</t>
  </si>
  <si>
    <t>Shattered Dome of Shunned Ones</t>
  </si>
  <si>
    <t>Location BRA 472</t>
  </si>
  <si>
    <t>Superficially ruined, still active use</t>
  </si>
  <si>
    <t>Músa Jakálla</t>
  </si>
  <si>
    <t>Cathy Chato</t>
  </si>
  <si>
    <t>Monastery of Illumined Ones</t>
  </si>
  <si>
    <t>2414?</t>
  </si>
  <si>
    <t>Ngalmessurakh</t>
  </si>
  <si>
    <t>3030?</t>
  </si>
  <si>
    <t>Monastery of Qulúss</t>
  </si>
  <si>
    <t>AoT4:S</t>
  </si>
  <si>
    <t>Homebase for Nchésh of Dragon Legion</t>
  </si>
  <si>
    <t>Hekéllu dispatches</t>
  </si>
  <si>
    <t>Near Mechanéno, destroyed by Ssú in time of Fisherman Kings</t>
  </si>
  <si>
    <t>Approximate route "near Jakálla"</t>
  </si>
  <si>
    <t>Town east of Penóm</t>
  </si>
  <si>
    <t>Jakálla environs map</t>
  </si>
  <si>
    <t>Has map and brief description</t>
  </si>
  <si>
    <t xml:space="preserve"> Flotilla of Hagárr of Paránta at the marine base</t>
  </si>
  <si>
    <t>Ruins of wall or Sákbe-road hex 4711-4713</t>
  </si>
  <si>
    <t>Northwest of City of Thri’íl</t>
  </si>
  <si>
    <t>Village outside of Jakálla</t>
  </si>
  <si>
    <t>Monastery of Lady Hriháyal</t>
  </si>
  <si>
    <t>Large monastery outside Chéne Ho</t>
  </si>
  <si>
    <t xml:space="preserve">Monastery of Lord Ksárul </t>
  </si>
  <si>
    <t>Monastery of Lord Hnálla (desert north of Thri’íl)</t>
  </si>
  <si>
    <t>Few Tsán to the Jakálla from Sétnakh, minor monastery</t>
  </si>
  <si>
    <t xml:space="preserve">Monastery of Lord Keténgku </t>
  </si>
  <si>
    <t>Monastery of Lord Thúmis</t>
  </si>
  <si>
    <t>Monastery of Lady Hriháyal, NE of Thri’íl</t>
  </si>
  <si>
    <t>Secret monastery of Vimúhla near Butrús, of Society of Scroll of Blaze revealed</t>
  </si>
  <si>
    <t>Monastery of Lord Keténgku (mental illnesses)</t>
  </si>
  <si>
    <t>Monastery of Lord Ksárul</t>
  </si>
  <si>
    <t>Harbour town near Jakálla</t>
  </si>
  <si>
    <t>Fief of Jikutlár</t>
  </si>
  <si>
    <t>Jakálla map</t>
  </si>
  <si>
    <t>Fortress of the hero Hrúgga</t>
  </si>
  <si>
    <t>Secretive sect which reveres a manifestation of Hnálla</t>
  </si>
  <si>
    <t>Also, BAR</t>
  </si>
  <si>
    <t>Ruins of Hlüss city</t>
  </si>
  <si>
    <t>North of Thráya, VoG 3 adventure</t>
  </si>
  <si>
    <t>Form of Vimúhla. On isle of Vrídu</t>
  </si>
  <si>
    <t xml:space="preserve">Form of Karakán, </t>
  </si>
  <si>
    <t>Jakálla environs map, internet search</t>
  </si>
  <si>
    <t>Capital of Etk-mnùtikt-ssâ</t>
  </si>
  <si>
    <t>Village capital of Pe-Choi state during the Second Imperium, Pe Choi netbook article</t>
  </si>
  <si>
    <t>2809?</t>
  </si>
  <si>
    <t>DoEG</t>
  </si>
  <si>
    <t>Pit of Ón</t>
  </si>
  <si>
    <t>Crater of the Ochre Sword</t>
  </si>
  <si>
    <t>Feature</t>
  </si>
  <si>
    <t>Ruins?</t>
  </si>
  <si>
    <t>Mount Srúkar</t>
  </si>
  <si>
    <t>Dajánar Peak</t>
  </si>
  <si>
    <t>Monolith of King Lrü</t>
  </si>
  <si>
    <t>10x value</t>
  </si>
  <si>
    <t>Fandom</t>
  </si>
  <si>
    <t>Kálikor</t>
  </si>
  <si>
    <t>Tenkare prefecture map</t>
  </si>
  <si>
    <t>Hex map 2817 from yahoo group? Tenkare Prefecture map</t>
  </si>
  <si>
    <t>Tsántsan</t>
  </si>
  <si>
    <t>Tenkare prefecture map, Tsandáli cult center</t>
  </si>
  <si>
    <t>Southeast of Penóm (ancient Paranta?)</t>
  </si>
  <si>
    <t>Slightly different placement in sources (NWG vs S&amp;G)</t>
  </si>
  <si>
    <t>2630?</t>
  </si>
  <si>
    <t>Tsólotha area map yahoo group files</t>
  </si>
  <si>
    <t>3015?</t>
  </si>
  <si>
    <t>3325?</t>
  </si>
  <si>
    <t>2814?</t>
  </si>
  <si>
    <t>Contains Forbidden Isle</t>
  </si>
  <si>
    <t>2111?</t>
  </si>
  <si>
    <t>Middle of southern end</t>
  </si>
  <si>
    <t>2921?</t>
  </si>
  <si>
    <t>Distance table</t>
  </si>
  <si>
    <t>Chalúkatl</t>
  </si>
  <si>
    <t>3522?</t>
  </si>
  <si>
    <t>Referred in Fásiltum map</t>
  </si>
  <si>
    <t>Maigár river</t>
  </si>
  <si>
    <t>BW</t>
  </si>
  <si>
    <t>3220?</t>
  </si>
  <si>
    <t xml:space="preserve"> 2815?</t>
  </si>
  <si>
    <t>Abásum river</t>
  </si>
  <si>
    <t>Thótha river</t>
  </si>
  <si>
    <t>Stephen Vossler &amp; Digitizing Tékumel, Howard Fielding</t>
  </si>
  <si>
    <t>Vusse</t>
  </si>
  <si>
    <t>Tsohl</t>
  </si>
  <si>
    <t>Nudaihlatl</t>
  </si>
  <si>
    <t>Ngemson</t>
  </si>
  <si>
    <t>Mrihaur</t>
  </si>
  <si>
    <t>Amam</t>
  </si>
  <si>
    <t>Eastern Protectorates map</t>
  </si>
  <si>
    <t>BRA M329</t>
  </si>
  <si>
    <t>Assumed to be of Shunned one origin (BRA M460)</t>
  </si>
  <si>
    <t>Kashgar</t>
  </si>
  <si>
    <t>Akbeshshánu</t>
  </si>
  <si>
    <t>Thukúma</t>
  </si>
  <si>
    <t>Tableland/plateau, Excellent Travelling volume n 6</t>
  </si>
  <si>
    <t>Excellent Travelling volume n 6, village of 200</t>
  </si>
  <si>
    <t>4333?</t>
  </si>
  <si>
    <t>3416?</t>
  </si>
  <si>
    <t>Erroneously swapped with Eridla river. (Map of Thri'iI)</t>
  </si>
  <si>
    <t>Unknown, pretty city map</t>
  </si>
  <si>
    <t>AH = Ahoggya</t>
  </si>
  <si>
    <t>AR = Artillery</t>
  </si>
  <si>
    <t>BW = Archers</t>
  </si>
  <si>
    <t>CB = Crossbow</t>
  </si>
  <si>
    <t>HI = Heavy infantry</t>
  </si>
  <si>
    <t>HL = Hlaka</t>
  </si>
  <si>
    <t>LI = Light infantry</t>
  </si>
  <si>
    <t>MI = Medium infantry</t>
  </si>
  <si>
    <t>MR = Marines</t>
  </si>
  <si>
    <t>PC = Pe Choi</t>
  </si>
  <si>
    <t>PL - Pachi Lei</t>
  </si>
  <si>
    <t>SH = Shen</t>
  </si>
  <si>
    <t>SL = Slingers</t>
  </si>
  <si>
    <t>SP = Sappers</t>
  </si>
  <si>
    <t>CB</t>
  </si>
  <si>
    <t>SH</t>
  </si>
  <si>
    <t>SP</t>
  </si>
  <si>
    <t>PG = Prison Guards</t>
  </si>
  <si>
    <t>PL</t>
  </si>
  <si>
    <t>MR</t>
  </si>
  <si>
    <t>HL</t>
  </si>
  <si>
    <t>AR</t>
  </si>
  <si>
    <t xml:space="preserve">Monastery of Light of Dawn, Ruins of </t>
  </si>
  <si>
    <t>Monastery of Fallen Leaves</t>
  </si>
  <si>
    <t>3527?</t>
  </si>
  <si>
    <t>JB</t>
  </si>
  <si>
    <t>Monastery of the Serpent of Dread</t>
  </si>
  <si>
    <t>Horokaingai</t>
  </si>
  <si>
    <t>Guardians of Monastery of Fallen Leaves, fanatic worshippers of Lord Vimuhla The Lord of Flame appointed them to be Lord Ksarul's standard-bearers at the Battle of Dormoron Plain, and they stood form when Lord Vimuhla defected to the lords of Stability.</t>
  </si>
  <si>
    <t>Lake Hekéllu</t>
  </si>
  <si>
    <t>Also named as lake Kavayagra in Eastern Protectorates map</t>
  </si>
  <si>
    <t>Also named as river Kanayagari in Eastern Protectorates map</t>
  </si>
  <si>
    <t>Imperial dispatches from Hekéllu, also named as river Kanyagari</t>
  </si>
  <si>
    <t>Monastery of Horokaingai</t>
  </si>
  <si>
    <t>Monastery of Lord Ksárul north of Sirsúm</t>
  </si>
  <si>
    <t>Lake of Arídzo</t>
  </si>
  <si>
    <t>Landmark</t>
  </si>
  <si>
    <t>Ancient lake before the fall of Gánga</t>
  </si>
  <si>
    <t>Lake of Gray Mist</t>
  </si>
  <si>
    <t>Chúnai river</t>
  </si>
  <si>
    <t>IMJv2-I6</t>
  </si>
  <si>
    <t>Imperial Dispatches from Governor of Fenúl</t>
  </si>
  <si>
    <t>Bázkur river</t>
  </si>
  <si>
    <t>Nuráis river</t>
  </si>
  <si>
    <t>White Salts River</t>
  </si>
  <si>
    <t>Bé Urún salt flats</t>
  </si>
  <si>
    <t>Secret Academy of Ksarúl</t>
  </si>
  <si>
    <t>Chatlár</t>
  </si>
  <si>
    <t>Also AoT:CoAiT</t>
  </si>
  <si>
    <t>Arvér</t>
  </si>
  <si>
    <t>Ruined city of Ssurayál</t>
  </si>
  <si>
    <t>2831?</t>
  </si>
  <si>
    <t>Blue Room Archives M176</t>
  </si>
  <si>
    <t>kilometers</t>
  </si>
  <si>
    <t>Black Bough</t>
  </si>
  <si>
    <t>Surúim</t>
  </si>
  <si>
    <t>Village with HQ of Red Horde of Kilámmu</t>
  </si>
  <si>
    <t>Qún</t>
  </si>
  <si>
    <t>Village with HQ of Legion of Chigármu of Qún</t>
  </si>
  <si>
    <t>Village of Clan of Second Moon, legion HQ of the same name</t>
  </si>
  <si>
    <t>Village of Clan of Black Bough, legion HQ of the same name</t>
  </si>
  <si>
    <t>Monastery of Keténgku</t>
  </si>
  <si>
    <t>Monastery of Dilinála</t>
  </si>
  <si>
    <t>Nunnery near Tu'unmrá</t>
  </si>
  <si>
    <t>4107?</t>
  </si>
  <si>
    <t>2114?</t>
  </si>
  <si>
    <t>Nunnery in Gánga isle</t>
  </si>
  <si>
    <t>Monastery of Ksarul, manned by Horokaingai, days march from Hekéllu, [Jeff Berry]</t>
  </si>
  <si>
    <t>3609?</t>
  </si>
  <si>
    <t>Lord Karákan's monastery near Katalál</t>
  </si>
  <si>
    <t>Demonology research facilities of Dlamélish and Hriháyal (AoTGIUT)</t>
  </si>
  <si>
    <t>Abbey of Aureate Peace</t>
  </si>
  <si>
    <t>Monastery</t>
  </si>
  <si>
    <t>3119?</t>
  </si>
  <si>
    <t>Monastery of Lord Belkhánu near Thráya</t>
  </si>
  <si>
    <t>Ferinára Gazetteer, [Lance Curry]</t>
  </si>
  <si>
    <t>Tower of Copper Disk</t>
  </si>
  <si>
    <t>3916?</t>
  </si>
  <si>
    <t>Monastery of Lord Sárku south of City of Sárku in Kra'a hills</t>
  </si>
  <si>
    <t>Ruined city inside a crater, monasteries of Ksárul and Hru'u</t>
  </si>
  <si>
    <t>Lost temple of Ksárul</t>
  </si>
  <si>
    <t>Monastery of Amber Coiling</t>
  </si>
  <si>
    <t>Monastery of Breathen of Amber Coiling, near pass of skulls</t>
  </si>
  <si>
    <t>4522?</t>
  </si>
  <si>
    <t>4204?</t>
  </si>
  <si>
    <t>Monastery of Lord Thúmis near foothills of Dó Cháka</t>
  </si>
  <si>
    <t>Monastery of House of Heroic Swords</t>
  </si>
  <si>
    <t>Legion of the Tangled Root Eaters</t>
  </si>
  <si>
    <t>Legion of the Forest of Hh-kk--ssa</t>
  </si>
  <si>
    <t>Legion of the Many-Legged Serpent</t>
  </si>
  <si>
    <t>Legion of the Dancer Without Eyes</t>
  </si>
  <si>
    <t>Regiment of the Knower of Spells</t>
  </si>
  <si>
    <t>Legion of the Prince of the Blue Room</t>
  </si>
  <si>
    <t>Horde of Hrk-ss, the Eater of Eggs</t>
  </si>
  <si>
    <t>Legion of the Wind of Iron 10th CB</t>
  </si>
  <si>
    <t>Regiment of the Clan of the Silver Lightning 7th BW</t>
  </si>
  <si>
    <t>Legion of the Tangled Root Eaters 2nd PL</t>
  </si>
  <si>
    <t>Legion of Tik-nekw-ket 1st PC</t>
  </si>
  <si>
    <t>Legion of Morusai the Chieftain 40th MI</t>
  </si>
  <si>
    <t>Legion of Translucent Emerald ? HI</t>
  </si>
  <si>
    <t>Legion of the Whistling Peak 4th HL</t>
  </si>
  <si>
    <t>Legion of the Many-Legged Serpent 20th MI</t>
  </si>
  <si>
    <t>Legion of the Storm of Fire 21st MI</t>
  </si>
  <si>
    <t>Legion of the Dancer Without Eyes 2nd AH</t>
  </si>
  <si>
    <t>Legion of the Blue Peak 26th HI</t>
  </si>
  <si>
    <t>Slayers of Cities 5th SP</t>
  </si>
  <si>
    <t>Legion of Tikik-dsa-ke 14th PC</t>
  </si>
  <si>
    <t>Legion of the Inverted Hand 27th LI</t>
  </si>
  <si>
    <t>Regiment of the Knower of Spells 5th CB</t>
  </si>
  <si>
    <t>Legion of Glorious Destiny 9th CB</t>
  </si>
  <si>
    <t>Legion of the Nest of Ttik-Deqeq 9th PC</t>
  </si>
  <si>
    <t>Armoured Vision of Death 29th MI</t>
  </si>
  <si>
    <t>Legion of the Prince of the Blue Room 35th MI</t>
  </si>
  <si>
    <t>Legion of the Crystalline Peak 41st BW</t>
  </si>
  <si>
    <t>Legion of Aerial Joy 9th HL</t>
  </si>
  <si>
    <t>Horde of Hrk-ss, the Eater of Eggs 9th SH</t>
  </si>
  <si>
    <t>Legion of the Clan of the Golden Sphere 13th MI</t>
  </si>
  <si>
    <t>Legion of the Citadel of Glory 13th CB</t>
  </si>
  <si>
    <t>Legion of the Sapphire Kirtle 12th LI</t>
  </si>
  <si>
    <t>Legion of the Clan of the Standing Stone 2nd SL</t>
  </si>
  <si>
    <t>Forces of Chai Miridai 41st MI</t>
  </si>
  <si>
    <t xml:space="preserve">Legion of the Shattering of Ssúyal  </t>
  </si>
  <si>
    <t xml:space="preserve">Legion of the Smiting of the East  </t>
  </si>
  <si>
    <t xml:space="preserve">Legion of the Wind of Arrows  </t>
  </si>
  <si>
    <t>Legion of the Night of Shadows 15th MI</t>
  </si>
  <si>
    <t>Legion of Gr-Ga the Egg Layer 5th SH</t>
  </si>
  <si>
    <t>Legion of the Deep Green Shade 6th PL</t>
  </si>
  <si>
    <t>Legion of the Mace Raised High 23rd HI</t>
  </si>
  <si>
    <t>Legion of Golden Sunburst 11th MI</t>
  </si>
  <si>
    <t>Legion of the Lord of Red Devastation 18th MI</t>
  </si>
  <si>
    <t>Legion of the Deep Purple Dark 16th HI</t>
  </si>
  <si>
    <t>Legion of the All-Consuming Flame 24th HI</t>
  </si>
  <si>
    <t>Legion of the Clan of the Broken Bough 19th BW</t>
  </si>
  <si>
    <t>Battalions of the Seal of the Worm 9th MI</t>
  </si>
  <si>
    <t>24th</t>
  </si>
  <si>
    <t>22nd</t>
  </si>
  <si>
    <t>17th</t>
  </si>
  <si>
    <t>34th</t>
  </si>
  <si>
    <t>11th</t>
  </si>
  <si>
    <t>18th</t>
  </si>
  <si>
    <t>Legion of the Splendor of Shényu</t>
  </si>
  <si>
    <t>Aridáni Legion of Lady Mrissa</t>
  </si>
  <si>
    <t>Legion of the Band of Mnérr</t>
  </si>
  <si>
    <t>Legion of the Black Band of Mirizhá</t>
  </si>
  <si>
    <t>Legion of Lord Langshá of Jaikalór</t>
  </si>
  <si>
    <t>Battalions of Vrishtára the Mole</t>
  </si>
  <si>
    <t>Forces of Lord Ga’ánish of Katalál</t>
  </si>
  <si>
    <t>Regiment of Noble Ssiyór of Mrelú</t>
  </si>
  <si>
    <t>Legion of the Twelve Paths of Avánthe</t>
  </si>
  <si>
    <t>Legion of Chulín the Foreigner</t>
  </si>
  <si>
    <t>Cohorts of Lord Chegárra, the Hero-King</t>
  </si>
  <si>
    <t>Legion of Mnáshu of Thri’íl</t>
  </si>
  <si>
    <t>Legion of Lord Khariháya</t>
  </si>
  <si>
    <t>Legion of Lord Kurukáà</t>
  </si>
  <si>
    <t>Legion of the City of Chrí</t>
  </si>
  <si>
    <t>Legion of Eléchu of Usenánu</t>
  </si>
  <si>
    <t>Battalions of Srüma of Vrá</t>
  </si>
  <si>
    <t>Legion of Lord Hnálla Master of Light</t>
  </si>
  <si>
    <t>Legion of Potent Destiny</t>
  </si>
  <si>
    <t>Legion of the Mighty Prince</t>
  </si>
  <si>
    <t>Legion of the Ruby Hand</t>
  </si>
  <si>
    <t>Legion of the Peaks of Kraá</t>
  </si>
  <si>
    <t>Legion of the Scales of Brown</t>
  </si>
  <si>
    <t>Legion of the Clan of the Broken Bough</t>
  </si>
  <si>
    <t>Legion of Defense Against Evil</t>
  </si>
  <si>
    <t>Legion of the All-Consuming Flame</t>
  </si>
  <si>
    <t>Legion of Mighty Jakálla</t>
  </si>
  <si>
    <t>Legion of the Night of Shadows</t>
  </si>
  <si>
    <t>Legion of Gr-Ga the Egg Layer</t>
  </si>
  <si>
    <t>Legion of the Lord of Wisdom</t>
  </si>
  <si>
    <t>Legion of Guruggma</t>
  </si>
  <si>
    <t>Phalanx of Lord Durritlámish of the Rotted Face</t>
  </si>
  <si>
    <t>Phalanx of Heretlékka of Sokátis</t>
  </si>
  <si>
    <t>Legion of Gagársha of Mmilláka</t>
  </si>
  <si>
    <t>Legion of the Mace Raised High</t>
  </si>
  <si>
    <t>Legion of the Deep Green Shade</t>
  </si>
  <si>
    <t>Legion of Kaikama of Béy Sü</t>
  </si>
  <si>
    <t>Legion of Lord Káingmra of Béy Sü</t>
  </si>
  <si>
    <t>Omnipotent Azure Legion  HI</t>
  </si>
  <si>
    <t>Legion of Lord Káingmra of Béy Sü 8th AR</t>
  </si>
  <si>
    <t>Legion of Kaikama of Béy Sü 36th MI</t>
  </si>
  <si>
    <t>Legion of the Splendor of Shényu 4th SH</t>
  </si>
  <si>
    <t>Legion of Lord Hnálla Master of Light 4th HI</t>
  </si>
  <si>
    <t>Legion of Potent Destiny 2nd HI</t>
  </si>
  <si>
    <t>Legion of the Mighty Prince 5th HI</t>
  </si>
  <si>
    <t>Legion of the Portals of Death 6th HI</t>
  </si>
  <si>
    <t>Legion of the Ruby Hand 15th HI</t>
  </si>
  <si>
    <t>Legion of Kétl 1 PG</t>
  </si>
  <si>
    <t>Legion of the Forest of Hh-kk--ssa 10th PC</t>
  </si>
  <si>
    <t>Legion of the Givers of Sorrow 8th HI</t>
  </si>
  <si>
    <t>Aridáni Legion of Lady Mrissa 19th MI</t>
  </si>
  <si>
    <t>Legion of the Band of Mnérr 37th MI</t>
  </si>
  <si>
    <t>Legion of the Black Band of Mirizhá 42nd MI</t>
  </si>
  <si>
    <t>Legion of the Peaks of Kraá 12th BW</t>
  </si>
  <si>
    <t>Legion of the Scales of Brown 9th HI</t>
  </si>
  <si>
    <t>Legion of the Searing Flame 10th HI</t>
  </si>
  <si>
    <t>Legion of the Clan of the Sweet Singers of Nakomé 12th HI</t>
  </si>
  <si>
    <t>Legion of Defense Against Evil 27th MI</t>
  </si>
  <si>
    <t>Legion of Lord Langshá of Jaikalór 8th MI</t>
  </si>
  <si>
    <t>Legion of Mighty Jakálla 27th HI</t>
  </si>
  <si>
    <t>Legion of Sérqu, Sword of the Empire 14th HI</t>
  </si>
  <si>
    <t>Squadrons of Tlanéno the Steersman 3rd MR</t>
  </si>
  <si>
    <t>Legion of Gúsha the Khirgári 7th MI</t>
  </si>
  <si>
    <t>Battalions of Vrishtára the Mole 2nd SP</t>
  </si>
  <si>
    <t>Legion of Giriktéshmu 23rd BW</t>
  </si>
  <si>
    <t>Legion of Mengáno the Jakállan 12th AR</t>
  </si>
  <si>
    <t>Forces of Lord Ga’ánish of Katalál 23rd MI</t>
  </si>
  <si>
    <t>Regiment of Noble Ssiyór of Mrelú 25th MI</t>
  </si>
  <si>
    <t>Legion of the Lord of Wisdom 22nd HI</t>
  </si>
  <si>
    <t>Flotilla of Hagárr of Paránta 1st MR</t>
  </si>
  <si>
    <t>Legion of the Fishers of Death 21st HI</t>
  </si>
  <si>
    <t>Legion of Guruggma 3rd AH</t>
  </si>
  <si>
    <t>Legion of the Twelve Paths of Avánthe 9th SL</t>
  </si>
  <si>
    <t>Legion of Chulín the Foreigner 33rd MI</t>
  </si>
  <si>
    <t>Legion of Héketh of Púrdimal 17th HI</t>
  </si>
  <si>
    <t>Phalanx of Lord Durritlámish of the Rotted Face 6th MI</t>
  </si>
  <si>
    <t>First Legion of Ever-Present Glory 1st HI</t>
  </si>
  <si>
    <t>Phalanx of Heretlékka of Sokátis 34th HI</t>
  </si>
  <si>
    <t>Legion of Gagársha of Mmilláka 14th AR</t>
  </si>
  <si>
    <t>Cohorts of Lord Chegárra, the Hero-King 12th MI</t>
  </si>
  <si>
    <t>Legion of Mnáshu of Thri’íl 10th MI</t>
  </si>
  <si>
    <t>Legion of the Echoing Stone 11th HI</t>
  </si>
  <si>
    <t>Legion of Lord Khariháya 14th CB</t>
  </si>
  <si>
    <t>Legion of Lord Kurukáà 25th HI</t>
  </si>
  <si>
    <t>Legion of the City of Chrí 7th SH</t>
  </si>
  <si>
    <t>Legion of Eléchu of Usenánu 30th BW</t>
  </si>
  <si>
    <t>Battalions of Srüma of Vrá 39th MI</t>
  </si>
  <si>
    <t>Legion of the Joyful Clan of the Noble Vrayáni 3rd SL</t>
  </si>
  <si>
    <t>Legion of Mirkitáni, Hero of Victories 7th HI</t>
  </si>
  <si>
    <t>Béy Sü-Tólek Kana Pits</t>
  </si>
  <si>
    <t>Chéne Ho</t>
  </si>
  <si>
    <t>Milumanayáni frontier</t>
  </si>
  <si>
    <t>Tu’unmrá</t>
  </si>
  <si>
    <t>Tépu</t>
  </si>
  <si>
    <t>5514?</t>
  </si>
  <si>
    <t>Scattered across empire</t>
  </si>
  <si>
    <t>Khirgar,  (Chene Ho?)</t>
  </si>
  <si>
    <t>Béy Sü (Chene Ho?)</t>
  </si>
  <si>
    <t>32nd</t>
  </si>
  <si>
    <t>Dlamelish &amp; Hrihayal</t>
  </si>
  <si>
    <t>Avanthe &amp; Dlamelish</t>
  </si>
  <si>
    <t>Dnakaimu, the terrible Slayer of the East in the reign of Ssirandar IV defeated. He fled into the deserts around Fasiltum and legends say  he founded a cult and a priesthood of his own, devoted to a deity much like Hru’u, and that this sect dwelt in the fringes of the desert near the present town of Ferinara.</t>
  </si>
  <si>
    <t>Temple of the Fourth Worm</t>
  </si>
  <si>
    <t>Outside of Penom, holds undead troops of legion of Armoured Vision of Death</t>
  </si>
  <si>
    <t>NE of Khirgar to Pelesar, last stand of 9th imperial slingers</t>
  </si>
  <si>
    <t>Long spears or short pikes, mixed short weapons, 2 cohorts light crossbows, Full armor, round shield, plain visored helmets</t>
  </si>
  <si>
    <t>Fenul</t>
  </si>
  <si>
    <t>Yúninash hiAnchólbel, governor of Fénul</t>
  </si>
  <si>
    <t>43rd</t>
  </si>
  <si>
    <t>Mixed weapons, full chainmail, round shield, plain helmets covering back of head</t>
  </si>
  <si>
    <t>Lady Tuyanàlljayéne hiLísh</t>
  </si>
  <si>
    <t>Ancient legion perished in the reign of Hjjeka IV, recently activated to curb Ssu incursions, mostly followers of stability, includes mercenaries.</t>
  </si>
  <si>
    <t>New legion being raised at Fénul to combat Ssü incursions</t>
  </si>
  <si>
    <t>Chaigari composite bow, short sword, leather armour, simple helmet, round shield</t>
  </si>
  <si>
    <t>Karòlarukéshed hiBegódgin</t>
  </si>
  <si>
    <t>New legion being raised at Fénul to combat Ssü incursions. The ancient legion perished during the reign of Metlunél V</t>
  </si>
  <si>
    <t>Tráshgar</t>
  </si>
  <si>
    <t>Dléttu'u</t>
  </si>
  <si>
    <t>Baresá</t>
  </si>
  <si>
    <t>Cháyil</t>
  </si>
  <si>
    <t>Fatikámsil</t>
  </si>
  <si>
    <t>Chétha</t>
  </si>
  <si>
    <t>Tlamarká</t>
  </si>
  <si>
    <t>Fortress of Hóritl</t>
  </si>
  <si>
    <t>Imperial Stronghold of Taxation</t>
  </si>
  <si>
    <t>Zhanáya</t>
  </si>
  <si>
    <t>Castle Ngetlón</t>
  </si>
  <si>
    <t>Shrine of Ba’alán</t>
  </si>
  <si>
    <t>Greatest shrine of Lord Keténgu's aspect</t>
  </si>
  <si>
    <t>Charkú</t>
  </si>
  <si>
    <t>Also in Flamesong</t>
  </si>
  <si>
    <t>Síketla</t>
  </si>
  <si>
    <t>Árgarunkh</t>
  </si>
  <si>
    <t>Harsú</t>
  </si>
  <si>
    <t>Kelél</t>
  </si>
  <si>
    <t>Dlánü</t>
  </si>
  <si>
    <t>Kirúna</t>
  </si>
  <si>
    <t>Station of Brave Peripatation</t>
  </si>
  <si>
    <t>Tláva</t>
  </si>
  <si>
    <t>Koyél</t>
  </si>
  <si>
    <t>Mirrá</t>
  </si>
  <si>
    <t>Vrén</t>
  </si>
  <si>
    <t>Fortress Mu'án</t>
  </si>
  <si>
    <t>Hléksa</t>
  </si>
  <si>
    <t>Kásh Keep</t>
  </si>
  <si>
    <t>Fortress of Hu'ón</t>
  </si>
  <si>
    <t>Fortress of Trade</t>
  </si>
  <si>
    <t>Vrikú</t>
  </si>
  <si>
    <t>Tánaligasu</t>
  </si>
  <si>
    <t>Estate</t>
  </si>
  <si>
    <t>Fortress of Hnésu</t>
  </si>
  <si>
    <t>Legion of the Regiment of the Knower of Spells (5th CB)</t>
  </si>
  <si>
    <t>Estate of Vrikú the Returner</t>
  </si>
  <si>
    <t>Fortress of Valor</t>
  </si>
  <si>
    <t>Inflammed Fortress</t>
  </si>
  <si>
    <t>Fief of Nrayamú</t>
  </si>
  <si>
    <t>Various Locations from variable sources (included in Atlas of Tékumel)</t>
  </si>
  <si>
    <t>Burru isle Gazetteer, [Lance Curry]</t>
  </si>
  <si>
    <t>Road to Avanthár -novel [David Lemier]</t>
  </si>
  <si>
    <t>IMP</t>
  </si>
  <si>
    <t>TLCNP</t>
  </si>
  <si>
    <t>Book of the Crystal Bindings, fanon project</t>
  </si>
  <si>
    <t>Publisher</t>
  </si>
  <si>
    <t>Compiled by Shawn Bond</t>
  </si>
  <si>
    <t>M.A.R. Barker</t>
  </si>
  <si>
    <t>John E. Tiehen</t>
  </si>
  <si>
    <t>Various, mostly M.A.R. Barker</t>
  </si>
  <si>
    <t>Adventure Games</t>
  </si>
  <si>
    <t>Michael E. Magean</t>
  </si>
  <si>
    <t>Judges Guild</t>
  </si>
  <si>
    <t>Fred Schwarz</t>
  </si>
  <si>
    <t>The Northwest Frontier Maps and Gazetteer</t>
  </si>
  <si>
    <t>Thomas Thompson &amp; M.A.R. Barker</t>
  </si>
  <si>
    <t>Jeff Barry &amp; M.A.R. Barker</t>
  </si>
  <si>
    <t>Man of Gold</t>
  </si>
  <si>
    <t>Lords of Tsámra</t>
  </si>
  <si>
    <t>Alva Hardison</t>
  </si>
  <si>
    <t>Self published zine</t>
  </si>
  <si>
    <t>Mark Pettigrew</t>
  </si>
  <si>
    <t>Bob Alberti and M.A.R. Barker</t>
  </si>
  <si>
    <t>Theatre of the Mind Enterprises</t>
  </si>
  <si>
    <t>Tékumel Games</t>
  </si>
  <si>
    <t>M.A.R. Barker. and Bob Brynildson</t>
  </si>
  <si>
    <t>Gary Rudolph and M.A.R. Barker</t>
  </si>
  <si>
    <t>UNIGames</t>
  </si>
  <si>
    <t>Jeff Dee and M.A.R. Barker</t>
  </si>
  <si>
    <t>Death of Kings</t>
  </si>
  <si>
    <t>https://heroesoftheage.blogspot.com/</t>
  </si>
  <si>
    <t>Howard Fielding</t>
  </si>
  <si>
    <t>Digitizing Tékumel, fanon project</t>
  </si>
  <si>
    <t>Zottola Publishing</t>
  </si>
  <si>
    <t>Empire of the Petal Throne</t>
  </si>
  <si>
    <t>Tactical Studies Rules</t>
  </si>
  <si>
    <t>Netbook, https://www.drivethrurpg.com/</t>
  </si>
  <si>
    <t>Dave Morris ed. et al.</t>
  </si>
  <si>
    <t>1992-1996</t>
  </si>
  <si>
    <t>Unpublished</t>
  </si>
  <si>
    <t>DAW Books</t>
  </si>
  <si>
    <t>M.A.R. Barker and Neil R. Cauley</t>
  </si>
  <si>
    <t>M.A.R.Barker and Neil R. Cauley</t>
  </si>
  <si>
    <t>GoS</t>
  </si>
  <si>
    <t>Jeff Berry ed.</t>
  </si>
  <si>
    <t>1980-1983</t>
  </si>
  <si>
    <t>Thursday Night Group</t>
  </si>
  <si>
    <t>1982-1984</t>
  </si>
  <si>
    <t xml:space="preserve">http://tekumel.skaran.net/tekumel/kilalammu.html </t>
  </si>
  <si>
    <t>Blue Room Archives</t>
  </si>
  <si>
    <t>http://www.echnology.net/blueroom/blueroom.php</t>
  </si>
  <si>
    <t>1984-1985</t>
  </si>
  <si>
    <t>Talzhemir and Jeff Dee</t>
  </si>
  <si>
    <t>David Sutherland</t>
  </si>
  <si>
    <t>Imperium Publishing</t>
  </si>
  <si>
    <t>M.A.R. Barker, open citation</t>
  </si>
  <si>
    <t>Self-published</t>
  </si>
  <si>
    <t>ENotAGoYK</t>
  </si>
  <si>
    <t>Prince of Skulls</t>
  </si>
  <si>
    <t>Pyramid Magazine</t>
  </si>
  <si>
    <t>Steve Jackson Games</t>
  </si>
  <si>
    <t>Bednálljan The Script of the First Imperium</t>
  </si>
  <si>
    <t>BtSotFI</t>
  </si>
  <si>
    <t>Gamescience</t>
  </si>
  <si>
    <t>Different Worlds</t>
  </si>
  <si>
    <t>Kathy Marschall, and Jean Messer, ed.</t>
  </si>
  <si>
    <t>1977-1978</t>
  </si>
  <si>
    <t>Gary Rudolph ed.</t>
  </si>
  <si>
    <t>Visitations of Glory no1-12 fandom fanzine</t>
  </si>
  <si>
    <t>Internet, tekumel.groups.io</t>
  </si>
  <si>
    <t>2001-2008</t>
  </si>
  <si>
    <t>defunct</t>
  </si>
  <si>
    <t>Unpublished, 2018 version at tekumel.groups.io.com</t>
  </si>
  <si>
    <t>tekumel.com</t>
  </si>
  <si>
    <t>Various, Peter Gifford ed.</t>
  </si>
  <si>
    <t>Seal of the Imperium v1-2 i1-2</t>
  </si>
  <si>
    <t>Various, Carl Brodt ed.</t>
  </si>
  <si>
    <t>Tita's House of Games</t>
  </si>
  <si>
    <t>1999-2009</t>
  </si>
  <si>
    <t>Jeff Berry ed. et al.</t>
  </si>
  <si>
    <t>Kim Kuroda</t>
  </si>
  <si>
    <t>Bob Alberti ed. Various</t>
  </si>
  <si>
    <t>Antony Farrell</t>
  </si>
  <si>
    <t>Imperial Military Journal Vol II, no 1-7</t>
  </si>
  <si>
    <t>River patrol HQ-station [Mikko Moisio]</t>
  </si>
  <si>
    <t>[Mikko Moisio]</t>
  </si>
  <si>
    <t>Aspect of Avánthe, souls lost on waters [Mikko Moisio]</t>
  </si>
  <si>
    <t>Village with Grand Repository of Perpetual Comprehension (library-monastery of Lord Thumis ) [Mikko Moisio]</t>
  </si>
  <si>
    <t>Temple to the 18th Aspect of Hriháyal, Nisimáya [Mikko Moisio]</t>
  </si>
  <si>
    <t>Digitizing Tékumel  [Howard Fielding]</t>
  </si>
  <si>
    <t>[Brett Slocum]</t>
  </si>
  <si>
    <t>Blue Room Archives M460</t>
  </si>
  <si>
    <t>Blue Room Archives M932, town of 3500, 30% Salarvyáni</t>
  </si>
  <si>
    <t>Blue Room Archives M 187</t>
  </si>
  <si>
    <t>Blue Room Archive M 201</t>
  </si>
  <si>
    <t>Provincial capital of Nidlár, village of 5000 "middle of province" [Blue Room Archives M724]</t>
  </si>
  <si>
    <t>BL?/TLCNP</t>
  </si>
  <si>
    <t xml:space="preserve"> http://tekumel.skaran.net/tekumel/kilalammu.html -high reaches of Kilalámmu [Anthony Farrell]</t>
  </si>
  <si>
    <t>BGG:Nightmare Crypts of Belkhanu [Unknown]</t>
  </si>
  <si>
    <t>S&amp;GV1, NWG</t>
  </si>
  <si>
    <t>S&amp;GV1,EPT</t>
  </si>
  <si>
    <t>Cliff fort, Ganga Gazetteer [Stephen Vossler]</t>
  </si>
  <si>
    <t>Fortified town, port, Ganga Gazetteer [Stephen Vossler]</t>
  </si>
  <si>
    <t>Fishing village. Shrine of Dlamélish. Ganga Gazetteer [Stephen Vossler]</t>
  </si>
  <si>
    <t>Monastery of the Lord of Omniscient Acumen (Thúmis) Ganga Gazetteer [Stephen Vossler]</t>
  </si>
  <si>
    <t>Sanctuary of Hnálla, Ganga Gazetteer [Stephen Vossler]</t>
  </si>
  <si>
    <t xml:space="preserve"> [Stephen Vossler]</t>
  </si>
  <si>
    <t>Zhaigriyal Gazetteer [Stephen Vossler]</t>
  </si>
  <si>
    <t>Pop 65 000, Zhaigriyal Gazetteer [Stephen Vossler]</t>
  </si>
  <si>
    <t>[Stephen Vossler]</t>
  </si>
  <si>
    <t>TPC</t>
  </si>
  <si>
    <t>[VAD]</t>
  </si>
  <si>
    <t>Dave Morris</t>
  </si>
  <si>
    <t>Self published</t>
  </si>
  <si>
    <t>https://tekumel.fandom.com</t>
  </si>
  <si>
    <t>Guardians of Order</t>
  </si>
  <si>
    <t>Patrick Brady, Joe Saul and Edwin Voskamp</t>
  </si>
  <si>
    <t>Various, James Malizewski ed.</t>
  </si>
  <si>
    <t>2014-2021</t>
  </si>
  <si>
    <t>The Excellent Travelling Volume, issues 1-13</t>
  </si>
  <si>
    <t>M.A.R Barker and Victor Raymond</t>
  </si>
  <si>
    <t>https://www.oocities.org/stevejohnson.geo/Tekumel/Tsolyanu.htm</t>
  </si>
  <si>
    <t>Tekumel.groups.io.com</t>
  </si>
  <si>
    <t>Sources and fountains of information</t>
  </si>
  <si>
    <t>Chaosium Inc.</t>
  </si>
  <si>
    <t>Games Workshop</t>
  </si>
  <si>
    <t>White Dwarf Magazine</t>
  </si>
  <si>
    <t>Butrús Gazetteer, fanon project</t>
  </si>
  <si>
    <t>tekumel.groups.io.com</t>
  </si>
  <si>
    <t>Internet, moved to tekumel.groups.io</t>
  </si>
  <si>
    <t>War of Wizards</t>
  </si>
  <si>
    <t>Radius (km)</t>
  </si>
  <si>
    <t>km/deg on equator</t>
  </si>
  <si>
    <t>Latitude</t>
  </si>
  <si>
    <t>Ssa'atis</t>
  </si>
  <si>
    <t>34.8 N</t>
  </si>
  <si>
    <t>22.8 N</t>
  </si>
  <si>
    <t>33.6 N</t>
  </si>
  <si>
    <t>28.8 N</t>
  </si>
  <si>
    <t>39 N</t>
  </si>
  <si>
    <t>23.4 N</t>
  </si>
  <si>
    <t>IC v1 n5</t>
  </si>
  <si>
    <t>Eastern Protectorates map [Chris Vickers?]</t>
  </si>
  <si>
    <t>Beautiful detailed map by Jeff Dee in Kurt Hills Atlas</t>
  </si>
  <si>
    <t>UNIgames</t>
  </si>
  <si>
    <t>Great Aqueduct of Bey Sü</t>
  </si>
  <si>
    <t>Indirectly refered, course non-canon [Mikko Moisio]</t>
  </si>
  <si>
    <t>Brad Johnson, ed.</t>
  </si>
  <si>
    <t>AoTv6</t>
  </si>
  <si>
    <t>AoTv1</t>
  </si>
  <si>
    <t>AoTv2</t>
  </si>
  <si>
    <t>AoTv3</t>
  </si>
  <si>
    <t>AoTv4</t>
  </si>
  <si>
    <t>AoTv5</t>
  </si>
  <si>
    <t>AoTPTv1</t>
  </si>
  <si>
    <t>AoTPTv2</t>
  </si>
  <si>
    <t>AoTPTv3</t>
  </si>
  <si>
    <t>SotIv1</t>
  </si>
  <si>
    <t>S&amp;Gv1</t>
  </si>
  <si>
    <t>S&amp;Gv2 TPH</t>
  </si>
  <si>
    <t>S&amp;Gv1B1</t>
  </si>
  <si>
    <t>S&amp;Gv1B2</t>
  </si>
  <si>
    <t>Year</t>
  </si>
  <si>
    <t>AoTPO</t>
  </si>
  <si>
    <t xml:space="preserve">Adventures on Tékumel - Part One: Growing up on Tékumel </t>
  </si>
  <si>
    <t xml:space="preserve">Adventures on Tékumel - Part Two Volume One: Coming of Age in Tékumel </t>
  </si>
  <si>
    <t xml:space="preserve">Adventures on Tékumel - Part Two Volume Two: Beyond the Borders of Tsolyáni </t>
  </si>
  <si>
    <t xml:space="preserve">Adventures on Tékumel - Part Two Volume Three: Beneath the Lands of Tsolyáni </t>
  </si>
  <si>
    <t>Art of Tactical Sorcery - A Treatise on Military Magic on the World of Tékumel</t>
  </si>
  <si>
    <t>The Armies of Tékumel Volume 1 Tsolyánu</t>
  </si>
  <si>
    <t>The Armies of Tékumel Volume 2 Yan Kór &amp; Allies</t>
  </si>
  <si>
    <t xml:space="preserve">The Armies of Tékumel Volume 3 Mu’ugalavyá </t>
  </si>
  <si>
    <t xml:space="preserve">The Armies of Tékumel Volume 4 Salarvyá </t>
  </si>
  <si>
    <t xml:space="preserve">The Armies of Tékumel Volume 5 Livyánu </t>
  </si>
  <si>
    <t>The Armies of Tékumel Volume 6 Shényu</t>
  </si>
  <si>
    <t>Bethorm the Plane of Tékumel</t>
  </si>
  <si>
    <t>Chronological Presentation of Tékumel</t>
  </si>
  <si>
    <t>Deeds of the Ever-Glorious (Histories of the Tsolyáni Legions)</t>
  </si>
  <si>
    <t>Ever-Glorious Empire: Éngsvan hlá Ganga</t>
  </si>
  <si>
    <t>Excellent Names of the Almighty Gods of the Yan Kór, Tékumel netbook</t>
  </si>
  <si>
    <t>EoASWI#</t>
  </si>
  <si>
    <t>Gardásiyal -Deeds of Glory</t>
  </si>
  <si>
    <t>Grammar of Engsvanyáli, Tékumel netbook</t>
  </si>
  <si>
    <t>Grammar of Livyáni, Tékumel netbook</t>
  </si>
  <si>
    <t>Grammar of Sunúz, Tékumel netbook</t>
  </si>
  <si>
    <t>Grammar of Yán Kór, Tékumel netbook</t>
  </si>
  <si>
    <t>High Reaches of Kilalámmu, fanon project</t>
  </si>
  <si>
    <t>IC v#n#</t>
  </si>
  <si>
    <t>Imperial Mapping Project (aka. Tékumel Land Grab), fanon project</t>
  </si>
  <si>
    <t>Jakállan Intrigue, Introductory Level Adventure on the World of Tékumel</t>
  </si>
  <si>
    <t>JoTAv#n#</t>
  </si>
  <si>
    <t xml:space="preserve">Journal of Tékumel Affairs, Vol III, no 1-9. Summer 2360 AS - Summer 2361. </t>
  </si>
  <si>
    <t xml:space="preserve">Missúm (Miniatures rules) </t>
  </si>
  <si>
    <t xml:space="preserve">Miniatures of Tékumel Painting Guide </t>
  </si>
  <si>
    <t>The Northeast Frontier Maps and Gazetteer</t>
  </si>
  <si>
    <t>Nightmare Maze of Jgrésh</t>
  </si>
  <si>
    <t>Naval Warfare on Tékumel</t>
  </si>
  <si>
    <t>Qadárdàlikoi (Miniatures Campaigns on the World of Tékumel)</t>
  </si>
  <si>
    <t>Swords &amp; Glory Volume 1 - Tékumel Source Book</t>
  </si>
  <si>
    <t xml:space="preserve">Swords &amp; Glory, vol. 1 Tékumel Source Book -  Book 1 </t>
  </si>
  <si>
    <t xml:space="preserve">Swords &amp; Glory, vol. 1 Tékumel Source Book - Book 2 </t>
  </si>
  <si>
    <t>Swords &amp; Glory Volume 2 - Tékumel Players Handbook</t>
  </si>
  <si>
    <t>Splendor of Shényu, Tékumel Netbook</t>
  </si>
  <si>
    <t xml:space="preserve">Tékumel Bestiary </t>
  </si>
  <si>
    <t>Tomb Complex of Nereshánbo</t>
  </si>
  <si>
    <t>Tirikélu Role-playing in M.A.R. Barker’s classic world of Tékumel</t>
  </si>
  <si>
    <t>The Tsolyáni Language v1-2</t>
  </si>
  <si>
    <t>Tékumel Clans, Lineages, Notes and People</t>
  </si>
  <si>
    <t>Tékumel Netbooks</t>
  </si>
  <si>
    <t>The Tongue of those who journey Beyond: Sunúz</t>
  </si>
  <si>
    <t>The Pe Chói article, Tékumel netbook</t>
  </si>
  <si>
    <t>The Radiant Eye of Prince Eselné</t>
  </si>
  <si>
    <t>Tékumel Wiki  Fanon project</t>
  </si>
  <si>
    <t>Internet, unpublished, (partially published in SoI v2 n2)</t>
  </si>
  <si>
    <t>Castle Vrél</t>
  </si>
  <si>
    <t>Hex 3427 map. Eastern Protectorates map (named as Zrel)</t>
  </si>
  <si>
    <t>Tékumel Land Grab / Imperial Mapping Project [Bill Acheson]</t>
  </si>
  <si>
    <t>Engsvanyali poet of romantics, of Ganga, author of Lesser Odes</t>
  </si>
  <si>
    <t>Shatsdiur</t>
  </si>
  <si>
    <t>Burru isle map [Lance Curry]</t>
  </si>
  <si>
    <t>Seal Emperor</t>
  </si>
  <si>
    <t>Legion I of First Palace</t>
  </si>
  <si>
    <t>Legion II of First Palace</t>
  </si>
  <si>
    <t>Legion III of First Palace</t>
  </si>
  <si>
    <t>Legion I of Second Palace</t>
  </si>
  <si>
    <t>Legion II of Second Palace</t>
  </si>
  <si>
    <t>Legion III of Second Palace</t>
  </si>
  <si>
    <t>Legion IV of Second Palace</t>
  </si>
  <si>
    <t>Legion V of Second Palace</t>
  </si>
  <si>
    <t>Legion I of Third Palace</t>
  </si>
  <si>
    <t>Legion II of Third Palace</t>
  </si>
  <si>
    <t>Legion III of Third Palace</t>
  </si>
  <si>
    <t>Legion I of Fourth Palace</t>
  </si>
  <si>
    <t>Legion II of Fourth Palace</t>
  </si>
  <si>
    <t>Legion III of Fourth Palace</t>
  </si>
  <si>
    <t>Legion I of Mighty Legions of Ssa’atis</t>
  </si>
  <si>
    <t>Legion II of Mighty Legions of Ssa’atis</t>
  </si>
  <si>
    <t>Legion III of Mighty Legions of Ssa’atis</t>
  </si>
  <si>
    <t>Legion IV of Mighty Legions of Ssa’atis</t>
  </si>
  <si>
    <t>Legion IV of First Palace</t>
  </si>
  <si>
    <t>Legion V of First Palace</t>
  </si>
  <si>
    <t>Legion VI of First Palace</t>
  </si>
  <si>
    <t>Legion VII of First Palace</t>
  </si>
  <si>
    <t>Legion VI of Second Palace</t>
  </si>
  <si>
    <t>Legion VII of Second Palace</t>
  </si>
  <si>
    <t>Legion IV of Third Palace</t>
  </si>
  <si>
    <t>Legion V of Third Palace</t>
  </si>
  <si>
    <t>Legion VI of Third Palace</t>
  </si>
  <si>
    <t>Legion IV of Fourth Palace</t>
  </si>
  <si>
    <t>Legion V of Fourth Palace</t>
  </si>
  <si>
    <t>Legion VI of Fourth Palace</t>
  </si>
  <si>
    <t>Legion VII of Fourth Palace</t>
  </si>
  <si>
    <t>Legion VIII of Second Palace</t>
  </si>
  <si>
    <t>Legion IX of Second Palace</t>
  </si>
  <si>
    <t>Legion X of Second Palace</t>
  </si>
  <si>
    <t>Legion VII of Third Palace</t>
  </si>
  <si>
    <t>Legion VIII of Fourth Palace</t>
  </si>
  <si>
    <t>Legion IX of Fourth Palace</t>
  </si>
  <si>
    <t>Legion VIII of First Palace</t>
  </si>
  <si>
    <t>Legion IX of First Palace</t>
  </si>
  <si>
    <t>Legion XI of Second Palace</t>
  </si>
  <si>
    <t>Legion VIII of Third Palace</t>
  </si>
  <si>
    <t>Legion X of Fourth Palace</t>
  </si>
  <si>
    <t>Legion X of First Palace</t>
  </si>
  <si>
    <t>Legion XII of Second Palace</t>
  </si>
  <si>
    <t>Legion I of Legions of the Sea</t>
  </si>
  <si>
    <t>Legion II of Legions of the Sea</t>
  </si>
  <si>
    <t>Legion III of Legions of the Sea</t>
  </si>
  <si>
    <t>Legion XI of First Palace</t>
  </si>
  <si>
    <t>Legion XIII of Second Palace</t>
  </si>
  <si>
    <t>Legion IX of Third Palace</t>
  </si>
  <si>
    <t>Legion XI of Fourth Palace</t>
  </si>
  <si>
    <t>Legion XII of First Palace</t>
  </si>
  <si>
    <t>Legion XIV of Second Palace</t>
  </si>
  <si>
    <t>Legion X of Third Palace</t>
  </si>
  <si>
    <t>Legion XIII of First Palace</t>
  </si>
  <si>
    <t>Legion XIV of First Palace</t>
  </si>
  <si>
    <t>Legion XII of Fourth Palace</t>
  </si>
  <si>
    <t>Legion XIII of Fourth Palace</t>
  </si>
  <si>
    <t>Legion I of Special Forces</t>
  </si>
  <si>
    <t>Victorious in Vimuhla</t>
  </si>
  <si>
    <t>Never Die</t>
  </si>
  <si>
    <t>Slay All</t>
  </si>
  <si>
    <t>Destroy in Glory</t>
  </si>
  <si>
    <t>Mighty Power</t>
  </si>
  <si>
    <t>Wreak Death</t>
  </si>
  <si>
    <t>Rise to Strike</t>
  </si>
  <si>
    <t>The Hand of Might</t>
  </si>
  <si>
    <t>Deathblow</t>
  </si>
  <si>
    <t>Ornament of the Empire</t>
  </si>
  <si>
    <t>Triumphant of Terror</t>
  </si>
  <si>
    <t>Imperishable</t>
  </si>
  <si>
    <t>Illustrious Advance</t>
  </si>
  <si>
    <t>On Guard</t>
  </si>
  <si>
    <t>The Crimson Battalion</t>
  </si>
  <si>
    <t>The Scarlet Battalion</t>
  </si>
  <si>
    <t>The Vermilion Battalion</t>
  </si>
  <si>
    <t>The Maroon Battalion</t>
  </si>
  <si>
    <t>Strike</t>
  </si>
  <si>
    <t>Sanguine Victory</t>
  </si>
  <si>
    <t>BattleCry</t>
  </si>
  <si>
    <t>Reslendent</t>
  </si>
  <si>
    <t>Exalted Flame</t>
  </si>
  <si>
    <t>Sword Swinger</t>
  </si>
  <si>
    <t>Decreed by Vimuhla</t>
  </si>
  <si>
    <t>Scintilliation of the Fire</t>
  </si>
  <si>
    <t>Fear Us</t>
  </si>
  <si>
    <t>Storm of Terror</t>
  </si>
  <si>
    <t>Fated Doom</t>
  </si>
  <si>
    <t>Awake</t>
  </si>
  <si>
    <t>Release from Life</t>
  </si>
  <si>
    <t>Invisible Rain</t>
  </si>
  <si>
    <t>Lightning Shaft</t>
  </si>
  <si>
    <t>Whispering Arrow</t>
  </si>
  <si>
    <t>Steel Quarrel</t>
  </si>
  <si>
    <t>Chief-Slayer</t>
  </si>
  <si>
    <t>Dune Leapers</t>
  </si>
  <si>
    <t>Long-Arrow</t>
  </si>
  <si>
    <t>Swift-is-Death</t>
  </si>
  <si>
    <t>Blood-Dart</t>
  </si>
  <si>
    <t>Swath of Dread</t>
  </si>
  <si>
    <t>Bowmen of Kru’u</t>
  </si>
  <si>
    <t>Tower-Breaker</t>
  </si>
  <si>
    <t>Fist of Vimuhla</t>
  </si>
  <si>
    <t>Tide of Death</t>
  </si>
  <si>
    <t>Blood-Sail</t>
  </si>
  <si>
    <t>Spear Prow</t>
  </si>
  <si>
    <t>Pride of Xax</t>
  </si>
  <si>
    <t>Egg-Destroyers</t>
  </si>
  <si>
    <t>Iridescent Egg</t>
  </si>
  <si>
    <t>Head-Breaker</t>
  </si>
  <si>
    <t>Mandibles of Iron</t>
  </si>
  <si>
    <t>The Slayers of Chket</t>
  </si>
  <si>
    <t>Glory in Flight</t>
  </si>
  <si>
    <t>The Band of Grdra</t>
  </si>
  <si>
    <t>The Horde of Mrrgssha of N’luss</t>
  </si>
  <si>
    <t>The Bank of Ffrsha</t>
  </si>
  <si>
    <t>Sword in Hand</t>
  </si>
  <si>
    <t>The Company of the Mourners in Sable, the Legion of Executioners</t>
  </si>
  <si>
    <t>Mighty Legions of Ssa’atis</t>
  </si>
  <si>
    <t>Legions of the Sea</t>
  </si>
  <si>
    <t>Special Forces</t>
  </si>
  <si>
    <t>Prince Miridatish Samundaya of Ssa'átis</t>
  </si>
  <si>
    <t>Prince of the 2nd Rank, Kainunish Borodlya of Pagús</t>
  </si>
  <si>
    <t>Hurrumenish Vilodyu</t>
  </si>
  <si>
    <t>Vu’utlekish Birundnaya of Khéiris</t>
  </si>
  <si>
    <t>Kakomanish Tu’un of Village Tu’unket in hex 4029 map 1</t>
  </si>
  <si>
    <t>Lord DU’umunish Tlatluga</t>
  </si>
  <si>
    <t>Lord Ssimunamish Dleku’u</t>
  </si>
  <si>
    <t>Lord Ku’umish Telessu</t>
  </si>
  <si>
    <t>Lord Ksemenish Firu’una of Trahlu</t>
  </si>
  <si>
    <t>Lord Ka’elsih Kra</t>
  </si>
  <si>
    <t>Lord Ss’udish Dza’a</t>
  </si>
  <si>
    <t>Muentlashish Kayvenu, Chie Pries of Lord Hrsh</t>
  </si>
  <si>
    <t>Lord Sumenkalish Chrekaino</t>
  </si>
  <si>
    <t>Lord Rekumish Tlaunu</t>
  </si>
  <si>
    <t>Prince Tu’umunsih Ssa’amussa, First Prince of the Empire</t>
  </si>
  <si>
    <t>Prince Dilitlazish Ko’ol</t>
  </si>
  <si>
    <t>Prince Gremendurish Firu’una of Trahlu</t>
  </si>
  <si>
    <t>Prince Herekkunish Ketlaino</t>
  </si>
  <si>
    <t>Commandant Re’edluish Turuva</t>
  </si>
  <si>
    <t>Commandant Brumidanish Hiru’ula</t>
  </si>
  <si>
    <t>Commandant Gu’uumish Shu’uta</t>
  </si>
  <si>
    <t>Commandant Ettuminish Ri’i</t>
  </si>
  <si>
    <t>Commandant Mrekkelish Srevu</t>
  </si>
  <si>
    <t>Commandant Chershmu’ulish Dvarka</t>
  </si>
  <si>
    <t>Prince of the 2nd Rank, Ka’uleggish Firu’una of Tráhlu</t>
  </si>
  <si>
    <t>Mak’ulish Kra Prince of the Third Rank</t>
  </si>
  <si>
    <t>Commandant Mrussalish Chnekku</t>
  </si>
  <si>
    <t>Commandant Kurukkumish Birendnya</t>
  </si>
  <si>
    <t>Commandant Vu’ushrenish Kaqo</t>
  </si>
  <si>
    <t>Lord of the Third Rank, Chrequlainish Sequkra of Gashchne</t>
  </si>
  <si>
    <t>Commandant Be’unish Ssa’a Second Circle Priest of Vimuhla</t>
  </si>
  <si>
    <t>Commandant E;ekumish Dneya</t>
  </si>
  <si>
    <t>Commandant Re’ekmainsih Drussa</t>
  </si>
  <si>
    <t>Lord of the Third Rank, Kreku’utlish Ryesma Vrayo</t>
  </si>
  <si>
    <t>Commandant A’isenish Grenu’u</t>
  </si>
  <si>
    <t>Commandant Hequ’uvish Durikta’a</t>
  </si>
  <si>
    <t>Commandant Dlo’o Chief of the Desert Tribe of the Mr’y: The Thirsty Ones of the Dunes</t>
  </si>
  <si>
    <t>Commandant Chru’ukulish Dzreqqu</t>
  </si>
  <si>
    <t>Commandant Ho’okish Mrellinainu</t>
  </si>
  <si>
    <t>Commandant Srisu’unish Verqquisha</t>
  </si>
  <si>
    <t>Chief Khedz Dvotl of the tribe of Fungus Eaters</t>
  </si>
  <si>
    <t>Commandant Diresenish Kru’u</t>
  </si>
  <si>
    <t>Lord of the Third Rank Nequ’enish Virinkaino</t>
  </si>
  <si>
    <t>Lord of the Second Rank Chrikulinish Vreshqu</t>
  </si>
  <si>
    <t>Commandant A’isunish Gre’e</t>
  </si>
  <si>
    <t>Commandant (Name unpronouncable)</t>
  </si>
  <si>
    <t>Ss-qa Hs</t>
  </si>
  <si>
    <t>Fr-Ssa-Chi</t>
  </si>
  <si>
    <t>Dr-Ss-Hrra</t>
  </si>
  <si>
    <t>Ptekw Tlun Tkik</t>
  </si>
  <si>
    <t>roughly Tk-n-mtk</t>
  </si>
  <si>
    <t>Chrao Eyuo Maii</t>
  </si>
  <si>
    <t>Chief Grdra of N’luss</t>
  </si>
  <si>
    <t>Chief of the Second Rank, Mrrgsha of N’luss</t>
  </si>
  <si>
    <t>Chief Vrebo kha’Ffrsha of N’luss</t>
  </si>
  <si>
    <t>Takonesha hi Treeshcel of Bey Su</t>
  </si>
  <si>
    <t>Prince Hur’usamish Gatlena</t>
  </si>
  <si>
    <t xml:space="preserve">HI </t>
  </si>
  <si>
    <t xml:space="preserve">AR </t>
  </si>
  <si>
    <t>LIAR</t>
  </si>
  <si>
    <t>AT</t>
  </si>
  <si>
    <t>MAR</t>
  </si>
  <si>
    <t>SHEN HI</t>
  </si>
  <si>
    <t>Pe Choi MI</t>
  </si>
  <si>
    <t>Hlaka</t>
  </si>
  <si>
    <t>N’luss LI</t>
  </si>
  <si>
    <t>Nluss MI</t>
  </si>
  <si>
    <t>N’luss MI</t>
  </si>
  <si>
    <t>Human/Ahoggya MI</t>
  </si>
  <si>
    <t>COH training</t>
  </si>
  <si>
    <t>Hex 5027 outside Chi’i Mu’ugha</t>
  </si>
  <si>
    <t>Hex 4629 outside Pagus</t>
  </si>
  <si>
    <t>Hex 5132 map 1 Kurdis</t>
  </si>
  <si>
    <t>Hex 3631 map 1 Kheisis</t>
  </si>
  <si>
    <t>Hex 4029 map 1</t>
  </si>
  <si>
    <t>Hex 4228</t>
  </si>
  <si>
    <t>Hex 4429 map 1</t>
  </si>
  <si>
    <t>Hex 4326 along the Putuhenu River</t>
  </si>
  <si>
    <t xml:space="preserve">Hex 3827 </t>
  </si>
  <si>
    <t>Hex 4120 Map 1 Ch’ochi</t>
  </si>
  <si>
    <t>Hex 4619 map 1 Tlarket Mreggu near Tlar</t>
  </si>
  <si>
    <t xml:space="preserve">Hex 4823 map </t>
  </si>
  <si>
    <t>Hex 4813 map1</t>
  </si>
  <si>
    <t>Hex 4524 map 1</t>
  </si>
  <si>
    <t>Hex 5027 near Chi’i Mu’ugha</t>
  </si>
  <si>
    <t>Hex 5332 map 1</t>
  </si>
  <si>
    <t>Hex 4527 map 1 Rukkunket Village</t>
  </si>
  <si>
    <t>Hex 5424 map 1</t>
  </si>
  <si>
    <t>Hex 3631 outside Kheiris</t>
  </si>
  <si>
    <t>Hex 5419</t>
  </si>
  <si>
    <t>Hex 5021</t>
  </si>
  <si>
    <t>Hex 4720</t>
  </si>
  <si>
    <t>Hex 4614</t>
  </si>
  <si>
    <t>Hex 3630</t>
  </si>
  <si>
    <t>Hex 3825</t>
  </si>
  <si>
    <t xml:space="preserve">Hex 4327 </t>
  </si>
  <si>
    <t>Hex 4922 on the shores of Lake Mu’ugalla</t>
  </si>
  <si>
    <t>Hex 5420</t>
  </si>
  <si>
    <t>Hex 5224</t>
  </si>
  <si>
    <t>Hex 4830</t>
  </si>
  <si>
    <t>Hex 4030</t>
  </si>
  <si>
    <t>Hex 4318</t>
  </si>
  <si>
    <t>Hex 5223</t>
  </si>
  <si>
    <t>Hex 4530</t>
  </si>
  <si>
    <t>Hex 3629 near Kheiris</t>
  </si>
  <si>
    <t>Kheris</t>
  </si>
  <si>
    <t>Kheiris</t>
  </si>
  <si>
    <t>Tu’unket</t>
  </si>
  <si>
    <t>Ssa’atis</t>
  </si>
  <si>
    <t>Pagus</t>
  </si>
  <si>
    <t>Hex 4302</t>
  </si>
  <si>
    <t>Trahlu</t>
  </si>
  <si>
    <t>Kurdis</t>
  </si>
  <si>
    <t>Hex 5321</t>
  </si>
  <si>
    <t>Gashchen 4913</t>
  </si>
  <si>
    <t>Hex 5021 map 1</t>
  </si>
  <si>
    <t>Hex 4223</t>
  </si>
  <si>
    <t>The Forbidden City of Mu’ugalla on the island in the lake of the same name. Hex 5024</t>
  </si>
  <si>
    <t>Tlallu 5002</t>
  </si>
  <si>
    <t>Hex 4101 map 1</t>
  </si>
  <si>
    <t>at base</t>
  </si>
  <si>
    <t>Hex 3901 map 1</t>
  </si>
  <si>
    <t>at Base</t>
  </si>
  <si>
    <t>Hex 4303 map 1 Pe choi country</t>
  </si>
  <si>
    <t>Hex 3801 map 1</t>
  </si>
  <si>
    <t>Hex 5002 with Legion I</t>
  </si>
  <si>
    <t>Hex 4534</t>
  </si>
  <si>
    <t>Hex 3901 map 1 with Legion 1 “Destroy in Glory</t>
  </si>
  <si>
    <t>Hex 3727 in Trahlu</t>
  </si>
  <si>
    <t>Hex 4021</t>
  </si>
  <si>
    <t>Hex 4819</t>
  </si>
  <si>
    <t>TU’unil</t>
  </si>
  <si>
    <t>Hex 3901 w “Destroy in Glory”</t>
  </si>
  <si>
    <t>Hex 5002 with Victorious in Vimuhla</t>
  </si>
  <si>
    <t>Hex 5132 Kurdis w “Slay All”</t>
  </si>
  <si>
    <t>Hex 4120 w “ornament of the Empire”</t>
  </si>
  <si>
    <t>attached as diaspora of 500 men to the frontier legions of the Fourth Palace</t>
  </si>
  <si>
    <t>A Diaspora of units of 500 scattered amoung the frontier units of the Fourth Palace</t>
  </si>
  <si>
    <t>Hex 5424 w “Resplendent”</t>
  </si>
  <si>
    <t>Hex 4705</t>
  </si>
  <si>
    <t>Hex 3833 Patrolling</t>
  </si>
  <si>
    <t>at abase</t>
  </si>
  <si>
    <t>Hex 3833 with  Legion XI (2P) “Blood Dart”</t>
  </si>
  <si>
    <t>At base</t>
  </si>
  <si>
    <t>Cult of the Emerald Hand</t>
  </si>
  <si>
    <t>Traditionally a border-guard unit, well organised and staffed, ready to fight.. Often participates in “Qadárni” against Tsolyáni, units have engaged Pijéni and Yan Koryáni</t>
  </si>
  <si>
    <t xml:space="preserve">Another traditional border unit led by a good, but unimaginative general. The skill of the legion has more than compensated for any lack of leadership. </t>
  </si>
  <si>
    <t xml:space="preserve">An old and traditional Legion, well officered but without much recent battle experience. </t>
  </si>
  <si>
    <t xml:space="preserve">An excellent border unit which has often seen Qadárni expeditions into Tsolyánu and who has also confronted Pachi Lei many time in these battles, usually with success.. </t>
  </si>
  <si>
    <t xml:space="preserve">A good but undistinguished Legion, traditional used to watch no only the non human Swamp Folk area, but also occasionally used in Border wars against Tsolyánu. </t>
  </si>
  <si>
    <t xml:space="preserve">A rural based Legion with considerable experience but no distinguished service or “glamour” Often understrength due unavailability of recruits in the area.. </t>
  </si>
  <si>
    <t xml:space="preserve">A good Legion of Veterans but led by a man more given to Liquor and women than to military matters: he is currently absent in Ssa’átis while his men sit idle in a forest camp near the Tsolyáni border. </t>
  </si>
  <si>
    <t xml:space="preserve">A new Legion, raised by command of the Prince of the Second Palace, but lacking funding and support. The general is a protege of Lord Birudnaya (legion 4). </t>
  </si>
  <si>
    <t xml:space="preserve">The special Legion of the Prince of the Third Palace – Lord Ksemenish /Firu’una. His Palace Guards (1 cohort) are considered extremely fine troops, but the rest of the legion has seen little action  on the quite Livyáni frontier. </t>
  </si>
  <si>
    <t xml:space="preserve">A legion devoted to Graryaldi Ssa, a localized form of the Goddess Dlamélish. This Legion is specialised for desert and mountain fighting and elements have penetrated the terrible wastes of the Chürstálli and returned alive. (The Chürstálli have since vacated the SE corner of their ancient land). </t>
  </si>
  <si>
    <t xml:space="preserve">A priestly Legion employed to guard the approaches of the forbidden city of Mu’ugálla on the Island of the same name. This Legion has no fought for well over a thousand years, yet maintains training and structure. The men count as fanatics.. </t>
  </si>
  <si>
    <t xml:space="preserve">An Experienced and well run Legion charged with the duty of patrolling the dangerous Sákbe Road between Tar and Hu. Soldiers of this legion receive special pay for taking risks in Chürstálli territory. Reserves in HU.. </t>
  </si>
  <si>
    <t xml:space="preserve">This Legion is traditionally charged with guard duty on the farthest frontier of Mu’ugalavyá: the mournful emptiness of the Plain of Towers to the west, the deadly Chürstálli to the north, and the sly and vicious tribes of M’mórcha to the south. This legion is specially appointed by the Four Princes, and its veterans receive honours and gifts upon retirement. . </t>
  </si>
  <si>
    <t xml:space="preserve">A traditional ceremonial unit of great apparent strength, but little practical experience in the field: its best men are recruited from the experienced troops of the various border Legions. The leadership of this legion is, theoretically, the personal responsibility of the Prince, but in practice, delegated to a much younger man – Lord Kaykodish of Ssa’átis. </t>
  </si>
  <si>
    <t xml:space="preserve">Another ceremonial unit, less “Noble” than the Legion I. The Prince Lavishes money upon this legion and has attracted many good men, but they have seen little service. He took 2000 to the Tsolyáni border for Qadárni, but was defeated at Butrús. He put great effort into improving his skills, but simply lacks certain military skills.. </t>
  </si>
  <si>
    <t xml:space="preserve">. </t>
  </si>
  <si>
    <t xml:space="preserve">Prince Ketalaino is from Gashchné and has personal battle experience,. Hi is an excellent, though grim commander with leanings toward Guru’úmish, Mu’ugalavyáni equivalent of Sárku. He is cruel and covetous, though a brilliant strategist, and he would like to replace Lord Tlaunu (On Guard) with one of his own puppets. This Legion has won several Qadárni battles against Livyáni and a few against Tsolyáni. Only a lack of wealth in his clan prevents the general improving the legion.. </t>
  </si>
  <si>
    <t xml:space="preserve">An Auxiliary legion attached to Legion 1 Palace 1 “Victorious in Vimúhla”; good fighters with experience on the Tsolyáni border. </t>
  </si>
  <si>
    <t xml:space="preserve">A Mediocre Border Legion set to guard the frontiers of N’lüss and Ghatón. This Legion has seen battle against  the N’lüss barbarians and has also won one Qadárni with the Tsolyáni. </t>
  </si>
  <si>
    <t xml:space="preserve">A good legion of auxiliary troops serving Legion II “Never Dies” . </t>
  </si>
  <si>
    <t xml:space="preserve">The troops are traditionally border guards deployed against the incursions of the N’lüss. They are not considered Auxiliaries for any other Legions. </t>
  </si>
  <si>
    <t>A good Auxiliary Legion now in operation with its parent unit. . Much service in the Chaka Forest</t>
  </si>
  <si>
    <t xml:space="preserve">Another good Auxiliary Legion. It is attached to Legion IV “rise to Strike”; this unit has a reputation of being hard to control; commands are often ignored in the flush of victory and independent action results, sometime for good, and sometimes for ill. </t>
  </si>
  <si>
    <t>This Auxiliary Legion works with Legion I “Death blow” and commanded by the brother of Ksemenish Firu’una. He has spent much time and money and influence to obtain enough steel armour and weapons to equip a 500 man strike force. . Very little experience</t>
  </si>
  <si>
    <t>This Legion is commanded by the Half brother of Lord Ka’elish Kra “Ornament of the Empire”, and functions as its auxiliary. This Legion was recently decimated.. Attempted to locate the “Lost City of Bayársha”. Nearly wiped out by Jungle tribes of Nmartúsha.</t>
  </si>
  <si>
    <t xml:space="preserve">Commanded by Lord Dza’a’s (Triumphant of Terror) Male Lover, a young lordling of Tlár. The troops are skilled mountaineers and have accompanied their parent Legion (Triumphant of Terror) into the deserts of Chürstálli. </t>
  </si>
  <si>
    <t xml:space="preserve">This Auxiliary Legions is attached to “Illustrious Advance” It is a light, efficient force, much experienced in the dangerous Chürstálli deserts and as far north as N’lüss. </t>
  </si>
  <si>
    <t xml:space="preserve">This Auxiliar Legion is also technically attached to Illustrious Advance. But is had had traditional independence due to its isolated frontier duties. It is often supplied with criminals, undesirables and problem persons who are give the choice of prison, death of service along the Chürstálli frontier. It general is himself a felon,  convicted of slaying half a dozen opposing clansmen, two priests and several city guards in a brasli n Khéiris. Hi now denied the privilege of entering any city or receiving food at any house of his clan.. </t>
  </si>
  <si>
    <t xml:space="preserve">An Auxiliar of “On Guard”, its commander is younger brother to Rekumilish Tlaunu. An excellent unit with long traditions of desert, mountain and jungle fighting. Primarily a border guard unit.. </t>
  </si>
  <si>
    <t xml:space="preserve">This priestly Legion is supposedly an auxiliary to “Imperishable’ but is mainly used as a civil patrol force  by the priest of Vimúhla in Tu’unil. It has seen few battles.. </t>
  </si>
  <si>
    <t>This excellent unit is typically sent to the more difficult areas on the Tsolyáni Border.. In 2020 A.S. it was a member of this Legion that picked the Tsolyáni general Vrinumu off the walls of Bey Sü, almost precipitating the defeat of the Tsolyáni</t>
  </si>
  <si>
    <t>This forest based Legion is also a find unit with much battle experience behind it. It has several major citations for valour in battle and its commander  is much loved in Mu’ugalavyá as a the hero of several battles with Tsolyáni I the Chákas.</t>
  </si>
  <si>
    <t>This Legion comes from the Agricultural heartland of Mu’ugalavyá It is the special creation of Prince Dilitlazish Ko’ol. It is relatively untried, but basically well run.</t>
  </si>
  <si>
    <t xml:space="preserve">A good, but undistinguished unit with a long record of service along the Livyáni frontier.. </t>
  </si>
  <si>
    <t>This Legion traditionally supplies missile troops for the frontier Legions of the Northwest. It is almost always broken up into units of 500 men and assigned to various border Legions. The Commandant is almost permanently attached to the staff of Lord Chrekaino “Illustrious Advance”. The origin of the name is lost to history, but it is thought to have been responsible for the slaying of one of the Dragon Lord Princes from the N’lüss.</t>
  </si>
  <si>
    <t xml:space="preserve">This tribe is semi-nomadic and semi agricultural, living along the fringes of the terrible Chürstálli deserts. They wear tight garments of striped woo with a woollen overcoat, plus mask like head gear that protects from the sun and retains moisture.  They are somewhat leary of discipline and show more courage than sense, but can be a ferocious foe.  The Barbarians of N’lüss fear the poisoned quarrels, which carry certain and instantaneous death. . </t>
  </si>
  <si>
    <t xml:space="preserve">A legion of expert Archers. This group is usually broken up for service along N’lüss, Ghatóni, and the Tsolyáni border. </t>
  </si>
  <si>
    <t xml:space="preserve">A Legion of scouts and forest fighters with much experience against the Pe Choi and related groups in the Chaka Forests. </t>
  </si>
  <si>
    <t xml:space="preserve">Another Legion of Forest Scouts, Hunters and Trackers. Spread among the forces charged with defending the Tsolyáni Border. </t>
  </si>
  <si>
    <t xml:space="preserve">These forest dwellers are the guardians of the Marches of M’mórcha and the Praku Chaya Mountains. They are only semi-human, being perhaps mutants from original human stock, but now clearly different from human kind. They are extremely tall, slender, and sinuous-looking beings, with long skulls painted in back, extra-large eyes, and almost non-existent nostrils. They are loyal to Mu’ugalavyá only because they worship Lord Hrsh, as do the ancient traditionalists among the Mu’ugalavyáni. They are thus impervious to discipline, or military organization, but they fight to the death as fanatics for the standards of Hrsh.. </t>
  </si>
  <si>
    <t>This Legion is traditionally the guardian of the Mount of Flies and the Pass of Bones on the southern border of the N’lüss. They are skilled archers, and are much feared by the N’lüss, who have little skill with bows. They are clannish, silent group, unwilling to share with outsiders the secrets of their ancient mountains, and the swift torrent of the Putuhénu River which rushes through the Pass of Bones.</t>
  </si>
  <si>
    <t xml:space="preserve">An old and well trained artillery unit. Although all of the unit is presnetly together in Pagus, it is customary to break up this legion into smaller units of 500 men or so and attach them to other Legions requiring their services. However, they have not seen actual   operations since the battle of Butrus.. </t>
  </si>
  <si>
    <t xml:space="preserve">A good Legion under mediocre leadership. Thise men are well-trained, but have seen no sservice except for practice maneuvers. They are organized so they can be transported by ship from Khéiris.. </t>
  </si>
  <si>
    <t xml:space="preserve">4/5ths swamp folk. This is one of the two major sea_Legions. The Wamp folk are good sailors but generally hate fighting. There are thus approximately 1000 humanis in this Legion wo whear light armour and fight with composiste boses, short, chopping swords, and carry medium round shields. The sommander iof this Legion is a hua offficer form Keriris. . </t>
  </si>
  <si>
    <t xml:space="preserve">2/1 Swamp Folk. And their commandant isa n old and experienced sailor, a member of the samp folk himself and known to his troops as “Purple Crest”. This legion serves as forign maritime sailors and marines.. </t>
  </si>
  <si>
    <t xml:space="preserve">½ Human/Swamp Folk. This Legion is officerd by a Swam Folk commandant nnicknamed “Steel-First” by his human troops. About half of this Legion is human, and its main duty is river patrol all the way from Ssa’átis and Lake Mu’ugalla in the north to Khéiris in the south. </t>
  </si>
  <si>
    <t xml:space="preserve">This Legion is raised from the “Nest of Xax” and is composed almost entirely of Shen from that region. Rival Loyalties make it impossible to recruit shen from any other Shen enclave for such a clan based Legion. </t>
  </si>
  <si>
    <t xml:space="preserve">This is an excellen unit, officered by a fierce princelin fo the Shen enclave Mmatugual. </t>
  </si>
  <si>
    <t xml:space="preserve">These troops are maintained by Lord Ka’elish Kra as part of his entourage. Most of the these Shen are from Shenyu itself and are thus excelle nt warriors. . </t>
  </si>
  <si>
    <t xml:space="preserve">This Legion is under the person command of Prince Herekunish Ketlaino and it operates as an auxiliary to Legion IV “The Marron Battalion” of Mighty Ssa’tis. </t>
  </si>
  <si>
    <t xml:space="preserve">This Legion of Pe Choi prefer Mu’ugalavyá although many of their fellows prefer to serve Tsolyánu. </t>
  </si>
  <si>
    <t xml:space="preserve">This is the main Pe Choi Legion in service to Mu’ugalavyá. It is an excellent Legion of forest fighters and scouts and si has theree Qadárni battle victories to its credit against Tsolyáni.. </t>
  </si>
  <si>
    <t xml:space="preserve">This unit of Hlaka flyers has been brought all the way from distant Kilalammu at gret grouble and expense by Lord Ksemenish Firu’una. It is the only Legion of Flying scouts that the Mu’ugalavyani have; therefore it is much pampered and cherished. Attemps are being made to procure further Hlaka through the Salarvya and Yan Kor.. </t>
  </si>
  <si>
    <t xml:space="preserve">The Legion of Human Barbarians of the N’lüss is one of the Mercenary “Legions” emplyed by Mu’ugalavyá. It is assigned as an auxiliary to Legion III (1P) “Slay all”. </t>
  </si>
  <si>
    <t xml:space="preserve">Anothe band of N’lüss Barbarian. This group is assigned as an Auxiliary to Legion V (1P) ‘Sanguine Victory”. </t>
  </si>
  <si>
    <t xml:space="preserve">A much “civilized” band of N’lüss, tribesmen who have taken the attributes of the regular Mu’ugalavyani troops. Their leader, the young son of old Chif Ffrsha, hope for eventual full recongition as a Mu’ugalavanyai citizen. Tehy are excellent mountaineers and desert men.. </t>
  </si>
  <si>
    <t xml:space="preserve">5% Ahoggya troops. This is a Legion of mercnearies from a variety of lands. The comander is a young Tsolyáni who claimes to be of noble bierth. He has Yan Koryáni, Mu’ugalavyani, some Livyáni, and a host of odd adventurers in his unit, including about 100 Ahoggya. The Mu’ugalavyani have set the task of patrolling the farthest borders of their territories to this Legion. . </t>
  </si>
  <si>
    <t xml:space="preserve">This is the special guard of the forbidden city of Mu’ugalla, the servants of the Lord Hrsh. They are entrusted with the gaternign of information, the administration of the direful penal system, and the secret rites of the ancient worship of Hrsh. Their members are specially chosen form amoung the best of the Mu’ugalavayani nobility, and their skill as assassins, spies, trackers, etc, is proverial in all the lands of Tekumel. Exept for the higlyimportant individual missions, members of the Mourners in Sable never leave their island Fastness. . </t>
  </si>
  <si>
    <t>I</t>
  </si>
  <si>
    <t>II</t>
  </si>
  <si>
    <t>III</t>
  </si>
  <si>
    <t>IV</t>
  </si>
  <si>
    <t>V</t>
  </si>
  <si>
    <t>VI</t>
  </si>
  <si>
    <t>VII</t>
  </si>
  <si>
    <t>VIII</t>
  </si>
  <si>
    <t>IX</t>
  </si>
  <si>
    <t>XI</t>
  </si>
  <si>
    <t>XII</t>
  </si>
  <si>
    <t>XIII</t>
  </si>
  <si>
    <t>XIV</t>
  </si>
  <si>
    <t>Grg´Msa Sh’r’r Prince of Mmatugual</t>
  </si>
  <si>
    <t xml:space="preserve">A good Legion trained in jungle fighting in the miasmic forest of M’mórcha against hostile tribes. However they have little regular battle experience. Devotees of a local cult led by a renegade priest of Vimúhla. </t>
  </si>
  <si>
    <t>Stela of Scarlet Glory</t>
  </si>
  <si>
    <t>Periplus of Farther Voyaging (aka. Wabas Almanac)</t>
  </si>
  <si>
    <t>Goddess, the</t>
  </si>
  <si>
    <t>Engsvanyali name</t>
  </si>
  <si>
    <t>Chrél?</t>
  </si>
  <si>
    <t>Zhekkát</t>
  </si>
  <si>
    <t>Ja'akáth (M.E Ja'akál)</t>
  </si>
  <si>
    <t>Jmái?</t>
  </si>
  <si>
    <t>S&amp;G map</t>
  </si>
  <si>
    <t>km</t>
  </si>
  <si>
    <t>Height</t>
  </si>
  <si>
    <t>Width</t>
  </si>
  <si>
    <t>12 to 48 deg</t>
  </si>
  <si>
    <t>km/deg</t>
  </si>
  <si>
    <t>from map</t>
  </si>
  <si>
    <t>text</t>
  </si>
  <si>
    <t>34x61 hexes</t>
  </si>
  <si>
    <t>Bey Su to Avanthar</t>
  </si>
  <si>
    <t>degrees</t>
  </si>
  <si>
    <t>1 mm eq.</t>
  </si>
  <si>
    <t>map</t>
  </si>
  <si>
    <t>mm</t>
  </si>
  <si>
    <t>to 20 Nlat</t>
  </si>
  <si>
    <t>hex (mm)</t>
  </si>
  <si>
    <t>Atlas of Tekumel</t>
  </si>
  <si>
    <t>hex height in km</t>
  </si>
  <si>
    <t>From map edge</t>
  </si>
  <si>
    <t>deg</t>
  </si>
  <si>
    <t>Bey Sy to hlussa</t>
  </si>
  <si>
    <t>Bey su to 10</t>
  </si>
  <si>
    <t>Deg lat</t>
  </si>
  <si>
    <t>circ. Km</t>
  </si>
  <si>
    <t>equator</t>
  </si>
  <si>
    <t>Ratio</t>
  </si>
  <si>
    <t>Hex width km</t>
  </si>
  <si>
    <t>from globe -not accurate</t>
  </si>
  <si>
    <t>text km</t>
  </si>
  <si>
    <t>measured</t>
  </si>
  <si>
    <t>12 deg width</t>
  </si>
  <si>
    <t>Map based lat</t>
  </si>
  <si>
    <t>mm&gt;km E-W</t>
  </si>
  <si>
    <t>12 to 50,9 deg N</t>
  </si>
  <si>
    <t>width of all maps</t>
  </si>
  <si>
    <t>Mit, S&amp;G</t>
  </si>
  <si>
    <t>First battle of Mar</t>
  </si>
  <si>
    <t>Second battle of Mar</t>
  </si>
  <si>
    <t>Third battle of Mar</t>
  </si>
  <si>
    <t>Milumanaya/Saa Allaqi) war</t>
  </si>
  <si>
    <t>2363 A.S.</t>
  </si>
  <si>
    <t>Battle of Akarsha</t>
  </si>
  <si>
    <t>2361 A.S.</t>
  </si>
  <si>
    <t>2366 A.S.</t>
  </si>
  <si>
    <t>First battle of Dlakar</t>
  </si>
  <si>
    <t>Battle of Anohl</t>
  </si>
  <si>
    <t>Battle of the Hill of Stone Serudla</t>
  </si>
  <si>
    <t>Siege of Tleku Miriya</t>
  </si>
  <si>
    <t>Second Battle of Dlakar</t>
  </si>
  <si>
    <t>Battle of the Town of Arver</t>
  </si>
  <si>
    <t>2364 A.S.</t>
  </si>
  <si>
    <t>Battle at the Fortress of Ti’Gurue</t>
  </si>
  <si>
    <t>Siege of Kai</t>
  </si>
  <si>
    <t>fandom work</t>
  </si>
  <si>
    <t>Chung An Satar, an island to the south-west of the lands of Tane</t>
  </si>
  <si>
    <t>Extensive treatise of demonology and summoning of greatest demons, dangerous</t>
  </si>
  <si>
    <t>ICv2N2</t>
  </si>
  <si>
    <t>Treatise of numerology, magic diagrammes and squares</t>
  </si>
  <si>
    <t>TN, ICv2n2</t>
  </si>
  <si>
    <t>The Seventy-Seven Specimens of Dirrésa the Copyist</t>
  </si>
  <si>
    <t>Dirrésa the Copyist</t>
  </si>
  <si>
    <t xml:space="preserve"> One of the traditional references on calligraphy used in priestly schools</t>
  </si>
  <si>
    <t>modern?</t>
  </si>
  <si>
    <t>Elué, the poetess</t>
  </si>
  <si>
    <t>Author of The Illusion of Life, satire</t>
  </si>
  <si>
    <t>S&amp;GV1, TCLNP</t>
  </si>
  <si>
    <t>Chóhlu’arth</t>
  </si>
  <si>
    <t>Demon of Dragon Warriors</t>
  </si>
  <si>
    <t xml:space="preserve"> Poem/story of Ascension of Girandu 29th/start of the Rebellion of the Right Hand, by 3rd Epoch Engsvanyali poet- priest</t>
  </si>
  <si>
    <t>Jeléshqu</t>
  </si>
  <si>
    <t>Mysterious aspect of Lord Ksarul. Monastery at hex 4740</t>
  </si>
  <si>
    <t>Tekumel List of Things</t>
  </si>
  <si>
    <t>Shesmudlésa of Büró</t>
  </si>
  <si>
    <t>Scholar/demonogist of Büró (ancient Vrá?)</t>
  </si>
  <si>
    <t>Citadel of twelve Pylons of Ta'alar</t>
  </si>
  <si>
    <t xml:space="preserve">Citadel of Harkóntio </t>
  </si>
  <si>
    <t>Powerful citadel of Engsvanyali near modern Tumissa</t>
  </si>
  <si>
    <t>Legendary shield-bearer of Lord Chegárra</t>
  </si>
  <si>
    <t>Danúo</t>
  </si>
  <si>
    <t>Citadel of Ksarul on the 45th Demon Plane is massive and gloomy and ruled by the demon-lord Qu'u</t>
  </si>
  <si>
    <t>Navai</t>
  </si>
  <si>
    <t>Village near Tumissa, location of Stele of Scarlet Glory</t>
  </si>
  <si>
    <t>3707?</t>
  </si>
  <si>
    <t>3806?</t>
  </si>
  <si>
    <t>Citadel of the Fourth Skull</t>
  </si>
  <si>
    <t>ruin about half a Tsan from the Fasiltum</t>
  </si>
  <si>
    <t>Ekárish Wars</t>
  </si>
  <si>
    <t>-3589 A.S</t>
  </si>
  <si>
    <t>Salarvyá's Ekárish Wars, 7326 of the Era of Tsatsayágga (-3589 AS)</t>
  </si>
  <si>
    <t>Allumér</t>
  </si>
  <si>
    <t>Arjuggash</t>
  </si>
  <si>
    <t>Balachyéshmu</t>
  </si>
  <si>
    <t>Banattárga</t>
  </si>
  <si>
    <t>Bechagga</t>
  </si>
  <si>
    <t>Bejjéksa</t>
  </si>
  <si>
    <t>Burrudnákha</t>
  </si>
  <si>
    <t>Charodáqqu</t>
  </si>
  <si>
    <t>Chegreshmu</t>
  </si>
  <si>
    <t>Chekwtládu</t>
  </si>
  <si>
    <t>Chgayar Dleru</t>
  </si>
  <si>
    <t>Chikarja</t>
  </si>
  <si>
    <t>Chnaiga</t>
  </si>
  <si>
    <t>Chuggillishmayul</t>
  </si>
  <si>
    <t>Churrugteshmu</t>
  </si>
  <si>
    <t>Daggála</t>
  </si>
  <si>
    <t>Dnálegh Varrám</t>
  </si>
  <si>
    <t>Dreshshélmü</t>
  </si>
  <si>
    <t>Driggulúnnu</t>
  </si>
  <si>
    <t>Durritu'úna</t>
  </si>
  <si>
    <t>Dza'íth</t>
  </si>
  <si>
    <t>Dzonnur</t>
  </si>
  <si>
    <t>Edlúchcho</t>
  </si>
  <si>
    <t>Faréssu</t>
  </si>
  <si>
    <t>Fayés</t>
  </si>
  <si>
    <t>Firringáqmu</t>
  </si>
  <si>
    <t>Ghe'lek</t>
  </si>
  <si>
    <t>Goggalmike</t>
  </si>
  <si>
    <t>Góridza</t>
  </si>
  <si>
    <t>Greshtlá'úna</t>
  </si>
  <si>
    <t>Gyekkudlárru</t>
  </si>
  <si>
    <t>Gürrüshánmül</t>
  </si>
  <si>
    <t>Gyúsh</t>
  </si>
  <si>
    <t>Horrükhü</t>
  </si>
  <si>
    <t>Jíchka</t>
  </si>
  <si>
    <t>Kechkúgga</t>
  </si>
  <si>
    <t>Kurek Tiqinnu</t>
  </si>
  <si>
    <t>Kúrru</t>
  </si>
  <si>
    <t>Marzhák</t>
  </si>
  <si>
    <t>Menrin</t>
  </si>
  <si>
    <t>Meshshútla</t>
  </si>
  <si>
    <t>Miridakche</t>
  </si>
  <si>
    <t>M'r</t>
  </si>
  <si>
    <t>Némmuru</t>
  </si>
  <si>
    <t>Nikkutléshshu</t>
  </si>
  <si>
    <t>Njurja</t>
  </si>
  <si>
    <t>Norréshshu</t>
  </si>
  <si>
    <t>Nráyen</t>
  </si>
  <si>
    <t>Nzutlmanshi</t>
  </si>
  <si>
    <t>Peshshumítru</t>
  </si>
  <si>
    <t>Purutémmu</t>
  </si>
  <si>
    <t>Qaggéshshu</t>
  </si>
  <si>
    <t>Réshma</t>
  </si>
  <si>
    <t>Schirrínmü</t>
  </si>
  <si>
    <t>Shomish</t>
  </si>
  <si>
    <t>Snakkasháyyu</t>
  </si>
  <si>
    <t>Taladléssu</t>
  </si>
  <si>
    <t>Tekkümmíkksha</t>
  </si>
  <si>
    <t>Thresh'sha'a</t>
  </si>
  <si>
    <t>Thurrekáiga</t>
  </si>
  <si>
    <t>Tiqónmu</t>
  </si>
  <si>
    <t>Tsagéshsha</t>
  </si>
  <si>
    <t>Vindumákh</t>
  </si>
  <si>
    <t>Vurréshu</t>
  </si>
  <si>
    <t>Vurrighend</t>
  </si>
  <si>
    <t>Zéshsha Tiqinnu</t>
  </si>
  <si>
    <t>Znakkoshayyu</t>
  </si>
  <si>
    <t>KD</t>
  </si>
  <si>
    <t>AoTV4</t>
  </si>
  <si>
    <t>LoT PoS</t>
  </si>
  <si>
    <t>BtB</t>
  </si>
  <si>
    <t>KD DoK</t>
  </si>
  <si>
    <t>EoASWI4</t>
  </si>
  <si>
    <t>BtB BRA</t>
  </si>
  <si>
    <t>BtB &amp; PoS &amp; DoK</t>
  </si>
  <si>
    <t>Names of Salarvyani origin (TLCNP, Alva Hardison)</t>
  </si>
  <si>
    <t>Lineages of Salarvyani origin</t>
  </si>
  <si>
    <t>Abbesra</t>
  </si>
  <si>
    <t>Chrayyarrksha</t>
  </si>
  <si>
    <t>Chruggilléshmu</t>
  </si>
  <si>
    <t>Chruggílléshmu</t>
  </si>
  <si>
    <t>Chss</t>
  </si>
  <si>
    <t>Daqráshqinè</t>
  </si>
  <si>
    <t>Dhrengngommo</t>
  </si>
  <si>
    <t>Di'ibála</t>
  </si>
  <si>
    <t>Dirritsáme</t>
  </si>
  <si>
    <t>Dzekkága</t>
  </si>
  <si>
    <t>Dzuvayya</t>
  </si>
  <si>
    <t>Gaggalmiké</t>
  </si>
  <si>
    <t>Gazhzka</t>
  </si>
  <si>
    <t>Ghezhna</t>
  </si>
  <si>
    <t>Giyúshsha</t>
  </si>
  <si>
    <t>Gürrüshyúgga</t>
  </si>
  <si>
    <t>Harukku</t>
  </si>
  <si>
    <t>Jaggäsh</t>
  </si>
  <si>
    <t>Jajjai</t>
  </si>
  <si>
    <t>Kagai</t>
  </si>
  <si>
    <t>Khekhessa</t>
  </si>
  <si>
    <t>Khekhkhéssa</t>
  </si>
  <si>
    <t>Khu'úmené</t>
  </si>
  <si>
    <t>Láchish</t>
  </si>
  <si>
    <t>Melleshsha</t>
  </si>
  <si>
    <t>Mirridái</t>
  </si>
  <si>
    <t>Mukrotórr</t>
  </si>
  <si>
    <t>Murrisáda</t>
  </si>
  <si>
    <t>Murúggma</t>
  </si>
  <si>
    <t>Nektómmu</t>
  </si>
  <si>
    <t>Niriyágga</t>
  </si>
  <si>
    <t>Odréng</t>
  </si>
  <si>
    <t>Péllu</t>
  </si>
  <si>
    <t>Sharínna</t>
  </si>
  <si>
    <t>Shiggashko'ónmu</t>
  </si>
  <si>
    <t>Sriggélchu</t>
  </si>
  <si>
    <t>Suzhán</t>
  </si>
  <si>
    <t>Thirreqúmmu</t>
  </si>
  <si>
    <t>Tukkushshaürü</t>
  </si>
  <si>
    <t>Vaggáda</t>
  </si>
  <si>
    <t>Valeshyégga</t>
  </si>
  <si>
    <t>Várdla</t>
  </si>
  <si>
    <t>Varékha</t>
  </si>
  <si>
    <t>Visól</t>
  </si>
  <si>
    <t>Vringgamuluk</t>
  </si>
  <si>
    <t>Achao</t>
  </si>
  <si>
    <t>Ajesh</t>
  </si>
  <si>
    <t>Anjésh</t>
  </si>
  <si>
    <t>Aoz</t>
  </si>
  <si>
    <t>Apáz</t>
  </si>
  <si>
    <t>Argonáz</t>
  </si>
  <si>
    <t>Arkannu</t>
  </si>
  <si>
    <t>Arkuo</t>
  </si>
  <si>
    <t>Arkúvuz</t>
  </si>
  <si>
    <t>Arrukaz</t>
  </si>
  <si>
    <t>Arsummaz</t>
  </si>
  <si>
    <t>Artúz</t>
  </si>
  <si>
    <t>Arúmaz</t>
  </si>
  <si>
    <t>Ásqar</t>
  </si>
  <si>
    <t>Báleth</t>
  </si>
  <si>
    <t>Báluab</t>
  </si>
  <si>
    <t>Biyobanaz</t>
  </si>
  <si>
    <t>Búoz</t>
  </si>
  <si>
    <t>Chákkunaz</t>
  </si>
  <si>
    <t>Chákmaz</t>
  </si>
  <si>
    <t>Cháomiz</t>
  </si>
  <si>
    <t>Chathtu'éltu</t>
  </si>
  <si>
    <t>Cháuvaz</t>
  </si>
  <si>
    <t>Chékme</t>
  </si>
  <si>
    <t>Chélez</t>
  </si>
  <si>
    <t>Chigáz</t>
  </si>
  <si>
    <t>Chímudaz</t>
  </si>
  <si>
    <t>Chítlaz</t>
  </si>
  <si>
    <t>Chni</t>
  </si>
  <si>
    <t>Chorgház</t>
  </si>
  <si>
    <t>Chrí'iz</t>
  </si>
  <si>
    <t>Chunátl</t>
  </si>
  <si>
    <t>Chúny</t>
  </si>
  <si>
    <t>Dáileb</t>
  </si>
  <si>
    <t>Dálayeb</t>
  </si>
  <si>
    <t>Dekune</t>
  </si>
  <si>
    <t>Déuz</t>
  </si>
  <si>
    <t>Dlaké</t>
  </si>
  <si>
    <t>Dloó</t>
  </si>
  <si>
    <t>Do'ónish</t>
  </si>
  <si>
    <t>Dúmuab</t>
  </si>
  <si>
    <t>Dú'uz</t>
  </si>
  <si>
    <t>Dyáomaz</t>
  </si>
  <si>
    <t>Dzin</t>
  </si>
  <si>
    <t>Éasyz</t>
  </si>
  <si>
    <t>Elóya</t>
  </si>
  <si>
    <t>Eóz</t>
  </si>
  <si>
    <t>Esraiu</t>
  </si>
  <si>
    <t>Esudáz</t>
  </si>
  <si>
    <t>Ettó</t>
  </si>
  <si>
    <t>Eúniz</t>
  </si>
  <si>
    <t>Eúz</t>
  </si>
  <si>
    <t>Fórudaz</t>
  </si>
  <si>
    <t>Gámuz</t>
  </si>
  <si>
    <t>Gekkúz</t>
  </si>
  <si>
    <t>Gemén</t>
  </si>
  <si>
    <t>Gúoz</t>
  </si>
  <si>
    <t>Gyúmiz</t>
  </si>
  <si>
    <t>Háiz</t>
  </si>
  <si>
    <t>Hákuz</t>
  </si>
  <si>
    <t>Haumáiz</t>
  </si>
  <si>
    <t>Heomúlüz</t>
  </si>
  <si>
    <t>Hngaku</t>
  </si>
  <si>
    <t>Hss-nn-Skü</t>
  </si>
  <si>
    <t>Húoz</t>
  </si>
  <si>
    <t>Isu'ab</t>
  </si>
  <si>
    <t>Jómuz</t>
  </si>
  <si>
    <t>Kandesa</t>
  </si>
  <si>
    <t>Ka'oz</t>
  </si>
  <si>
    <t>Karunaz</t>
  </si>
  <si>
    <t>Ká-Tésh</t>
  </si>
  <si>
    <t>Kétkorez</t>
  </si>
  <si>
    <t>Khálakuz</t>
  </si>
  <si>
    <t>Kítumish</t>
  </si>
  <si>
    <t>K'nés</t>
  </si>
  <si>
    <t>Kóduz</t>
  </si>
  <si>
    <t>Kormuz</t>
  </si>
  <si>
    <t>Kra'a</t>
  </si>
  <si>
    <t>Kuruktén</t>
  </si>
  <si>
    <t>Láilueb</t>
  </si>
  <si>
    <t>Líu</t>
  </si>
  <si>
    <t>Me'eléth</t>
  </si>
  <si>
    <t>Mékkutaz</t>
  </si>
  <si>
    <t>Mélunez</t>
  </si>
  <si>
    <t>Méshab</t>
  </si>
  <si>
    <t>Míkkunuz</t>
  </si>
  <si>
    <t>Míkuz</t>
  </si>
  <si>
    <t>Miriyeb</t>
  </si>
  <si>
    <t>Mirure</t>
  </si>
  <si>
    <t>Mithésh</t>
  </si>
  <si>
    <t>Míuz</t>
  </si>
  <si>
    <t>Miyab</t>
  </si>
  <si>
    <t>Miyutláyo</t>
  </si>
  <si>
    <t>Mlileb</t>
  </si>
  <si>
    <t>Morkúnuz</t>
  </si>
  <si>
    <t>Mríduz</t>
  </si>
  <si>
    <t>Mrigonaz</t>
  </si>
  <si>
    <t>Mrío</t>
  </si>
  <si>
    <t>Néttuz</t>
  </si>
  <si>
    <t>Niáz</t>
  </si>
  <si>
    <t>Nikkuleb</t>
  </si>
  <si>
    <t>Niudáomi</t>
  </si>
  <si>
    <t>Nyeranáz</t>
  </si>
  <si>
    <t>Okkúru</t>
  </si>
  <si>
    <t>Otenéeb</t>
  </si>
  <si>
    <t>Otunúz</t>
  </si>
  <si>
    <t>Páruvez</t>
  </si>
  <si>
    <t>Piréltu</t>
  </si>
  <si>
    <t>Qayel</t>
  </si>
  <si>
    <t>Qayéla</t>
  </si>
  <si>
    <t>Qelyúz</t>
  </si>
  <si>
    <t>Rámetha</t>
  </si>
  <si>
    <t>Rekteng</t>
  </si>
  <si>
    <t>Rétumez</t>
  </si>
  <si>
    <t>Rítumez</t>
  </si>
  <si>
    <t>Riumáliz</t>
  </si>
  <si>
    <t>Riyuz</t>
  </si>
  <si>
    <t>Rúoz</t>
  </si>
  <si>
    <t>Sa'aráz</t>
  </si>
  <si>
    <t>Sárab</t>
  </si>
  <si>
    <t>Sénjukaz</t>
  </si>
  <si>
    <t>Shakkán</t>
  </si>
  <si>
    <t>Shardz</t>
  </si>
  <si>
    <t>Shenáz</t>
  </si>
  <si>
    <t>Sheshna'ób</t>
  </si>
  <si>
    <t>Shéumayuz</t>
  </si>
  <si>
    <t>Shikoz</t>
  </si>
  <si>
    <t>Síkuleb</t>
  </si>
  <si>
    <t>Sikuoz</t>
  </si>
  <si>
    <t>Síruoz</t>
  </si>
  <si>
    <t>Síyuneb</t>
  </si>
  <si>
    <t>Sorúhi</t>
  </si>
  <si>
    <t>Ssdrú-Ss-khâ</t>
  </si>
  <si>
    <t>Ss-Hrr-Ga</t>
  </si>
  <si>
    <t>Ssunruel</t>
  </si>
  <si>
    <t>Sukkaneb</t>
  </si>
  <si>
    <t>Sukr</t>
  </si>
  <si>
    <t>Súruz</t>
  </si>
  <si>
    <t>Swamp Folk (Name unpronounceable)</t>
  </si>
  <si>
    <t>Taktúz</t>
  </si>
  <si>
    <t>Táluvaz</t>
  </si>
  <si>
    <t>Tarshaz</t>
  </si>
  <si>
    <t>Te'énu</t>
  </si>
  <si>
    <t>Tekkurén</t>
  </si>
  <si>
    <t>Tékmuz</t>
  </si>
  <si>
    <t>Tenggútla</t>
  </si>
  <si>
    <t>Tétumuz</t>
  </si>
  <si>
    <t>Thayara</t>
  </si>
  <si>
    <t>Ti Ro Lo</t>
  </si>
  <si>
    <t>Tí Sá Qó</t>
  </si>
  <si>
    <t>Tíudaz</t>
  </si>
  <si>
    <t>T-lóya</t>
  </si>
  <si>
    <t>Toraz</t>
  </si>
  <si>
    <t>Tsáuhl</t>
  </si>
  <si>
    <t>Túoz</t>
  </si>
  <si>
    <t>Umüel</t>
  </si>
  <si>
    <t>Vrauqáz</t>
  </si>
  <si>
    <t>Vúoz</t>
  </si>
  <si>
    <t>Vusómish</t>
  </si>
  <si>
    <t>Yenueb</t>
  </si>
  <si>
    <t>Yuléneb</t>
  </si>
  <si>
    <t>Zhúvaz</t>
  </si>
  <si>
    <t>KD, AoTv5, BtB, LoT</t>
  </si>
  <si>
    <t xml:space="preserve">BRA  </t>
  </si>
  <si>
    <t xml:space="preserve">FS &amp; KD, FS </t>
  </si>
  <si>
    <t>LoT, BRA</t>
  </si>
  <si>
    <t>AoTv5, BRA</t>
  </si>
  <si>
    <t>AoTv5, LoT</t>
  </si>
  <si>
    <t xml:space="preserve">AoTv5 </t>
  </si>
  <si>
    <t>AoTv5}</t>
  </si>
  <si>
    <t>GFA</t>
  </si>
  <si>
    <t xml:space="preserve">KD, YG-TM </t>
  </si>
  <si>
    <t>AoTv5,LoT</t>
  </si>
  <si>
    <t>Fs &amp; KD</t>
  </si>
  <si>
    <t>LoT, PoS, MoG</t>
  </si>
  <si>
    <t>MoG, YG-TM, MARB, BRA</t>
  </si>
  <si>
    <t xml:space="preserve">MARB, BRA </t>
  </si>
  <si>
    <t>TMJ</t>
  </si>
  <si>
    <t>BRA, MARB</t>
  </si>
  <si>
    <t xml:space="preserve">LoT, MARB </t>
  </si>
  <si>
    <t>Names of Livyani origin</t>
  </si>
  <si>
    <t>Arkhúaz</t>
  </si>
  <si>
    <t>Adléb</t>
  </si>
  <si>
    <t>Adé</t>
  </si>
  <si>
    <t>Ártubaz</t>
  </si>
  <si>
    <t>Aluéb</t>
  </si>
  <si>
    <t>Archán</t>
  </si>
  <si>
    <t>Ámiyeb</t>
  </si>
  <si>
    <t>Asómu</t>
  </si>
  <si>
    <t>Chakkáz</t>
  </si>
  <si>
    <t>Anjáb</t>
  </si>
  <si>
    <t>Bóizhu</t>
  </si>
  <si>
    <t>Du'úz</t>
  </si>
  <si>
    <t>Arjaléb</t>
  </si>
  <si>
    <t>Chalúna</t>
  </si>
  <si>
    <t>Easüz</t>
  </si>
  <si>
    <t>Ba'áb</t>
  </si>
  <si>
    <t>Chigái</t>
  </si>
  <si>
    <t>Bakéb</t>
  </si>
  <si>
    <t>Chínngar</t>
  </si>
  <si>
    <t>Hakkunáz</t>
  </si>
  <si>
    <t>Haláz</t>
  </si>
  <si>
    <t>Dalúeb</t>
  </si>
  <si>
    <t>Chi'úna</t>
  </si>
  <si>
    <t>Harkúz</t>
  </si>
  <si>
    <t>Dikáb</t>
  </si>
  <si>
    <t>Dashqúz</t>
  </si>
  <si>
    <t>Honúz</t>
  </si>
  <si>
    <t>Disíb</t>
  </si>
  <si>
    <t>Dekúne</t>
  </si>
  <si>
    <t>Jesház</t>
  </si>
  <si>
    <t>Hékkab</t>
  </si>
  <si>
    <t>Dlésha</t>
  </si>
  <si>
    <t>Ka'óz</t>
  </si>
  <si>
    <t>Káeb</t>
  </si>
  <si>
    <t>Essúra</t>
  </si>
  <si>
    <t>Kekéz</t>
  </si>
  <si>
    <t>Má'ab</t>
  </si>
  <si>
    <t>Galáku</t>
  </si>
  <si>
    <t>Miúz</t>
  </si>
  <si>
    <t>Máyyeb</t>
  </si>
  <si>
    <t>Itáya</t>
  </si>
  <si>
    <t>Mélleb</t>
  </si>
  <si>
    <t>Jáisha</t>
  </si>
  <si>
    <t>Mi'éb</t>
  </si>
  <si>
    <t>Kárcha</t>
  </si>
  <si>
    <t>Nyédz</t>
  </si>
  <si>
    <t>Míriyeb</t>
  </si>
  <si>
    <t>Mikkán</t>
  </si>
  <si>
    <t>Pusúaz</t>
  </si>
  <si>
    <t>Mísheb</t>
  </si>
  <si>
    <t>Mirshá</t>
  </si>
  <si>
    <t>Nárayeb</t>
  </si>
  <si>
    <t>Modzúo</t>
  </si>
  <si>
    <t>Shaikáz</t>
  </si>
  <si>
    <t>Nitlánab</t>
  </si>
  <si>
    <t>Narán</t>
  </si>
  <si>
    <t>Sürüz</t>
  </si>
  <si>
    <t>Oáb</t>
  </si>
  <si>
    <t>Tluváz</t>
  </si>
  <si>
    <t>Shárqa</t>
  </si>
  <si>
    <t>Tónusaz</t>
  </si>
  <si>
    <t>So'ó</t>
  </si>
  <si>
    <t>Trináz</t>
  </si>
  <si>
    <t>Sínkureb</t>
  </si>
  <si>
    <t>Tarkú'o</t>
  </si>
  <si>
    <t>Truváz</t>
  </si>
  <si>
    <t>Tayéb</t>
  </si>
  <si>
    <t>Vidlárka</t>
  </si>
  <si>
    <t>Zhuváz</t>
  </si>
  <si>
    <t>Zaléb</t>
  </si>
  <si>
    <t>Vrío</t>
  </si>
  <si>
    <t>Lineages of Livyani origin</t>
  </si>
  <si>
    <t>Green Spreading Ferns</t>
  </si>
  <si>
    <t>Ivory Pavillion</t>
  </si>
  <si>
    <t>Green Omen</t>
  </si>
  <si>
    <t>Intertwined Flowers</t>
  </si>
  <si>
    <t>Iron Ring</t>
  </si>
  <si>
    <t>Mingled Dust</t>
  </si>
  <si>
    <t>Orb of Green Jasper</t>
  </si>
  <si>
    <t>Portico of Yellow Gold</t>
  </si>
  <si>
    <t>Sibilant Singing Rain</t>
  </si>
  <si>
    <t>Silver Girdle</t>
  </si>
  <si>
    <t>Veiled Fury</t>
  </si>
  <si>
    <t>Water of Life</t>
  </si>
  <si>
    <t>Woven Red Shawl</t>
  </si>
  <si>
    <t>Worshippers of Ndárka</t>
  </si>
  <si>
    <t>Worshippers of Ru’ungkáno</t>
  </si>
  <si>
    <t>Worshippers of Qúyo</t>
  </si>
  <si>
    <t>Ancient and powerful clan  Worshippers of Ndárka</t>
  </si>
  <si>
    <t>Worshippers of the One of Fears</t>
  </si>
  <si>
    <t>Worshippers of Kirrinéb</t>
  </si>
  <si>
    <t>Worshippers of Qame’él</t>
  </si>
  <si>
    <t>Beryl Amulet of Mighty Kikumársha</t>
  </si>
  <si>
    <t>Bright Eye of Qame'él</t>
  </si>
  <si>
    <t>Dark Pentacle</t>
  </si>
  <si>
    <t>Dark Pinnacle</t>
  </si>
  <si>
    <t>Fading Sunset</t>
  </si>
  <si>
    <t>Gilded Wing of Qame'él</t>
  </si>
  <si>
    <t>High Shining Sphere</t>
  </si>
  <si>
    <t>Striking Sword-Eel</t>
  </si>
  <si>
    <t>Whispering Blue Grotto</t>
  </si>
  <si>
    <t>Blue-Green Ocean</t>
  </si>
  <si>
    <t>Bright Feathered Cloak</t>
  </si>
  <si>
    <t>Dying Breeze of Dawn</t>
  </si>
  <si>
    <t>Fine Sand</t>
  </si>
  <si>
    <t>Girdle of Scarlet</t>
  </si>
  <si>
    <t>Crackling Lightning</t>
  </si>
  <si>
    <t>Gilded Wing</t>
  </si>
  <si>
    <t>Gleaming Pearl</t>
  </si>
  <si>
    <t>Worshippers of Vrusáemaz</t>
  </si>
  <si>
    <t>Aristocratic clan of Tsámra Worshippers of Qame’él</t>
  </si>
  <si>
    <t>Worshippers of Guodái</t>
  </si>
  <si>
    <t>Blended Sands</t>
  </si>
  <si>
    <t>Bright Pentagon</t>
  </si>
  <si>
    <t>Clans of Foreign origin</t>
  </si>
  <si>
    <t>Worshippers of the Sea-Goddess of Kakársha</t>
  </si>
  <si>
    <t>Worshippers of Kikkumársha</t>
  </si>
  <si>
    <t>Worshippers of the Horned One of Secrets</t>
  </si>
  <si>
    <t>Deity:Kikumársha</t>
  </si>
  <si>
    <t>Deity:Qame'él</t>
  </si>
  <si>
    <t>Deity:Kirrinéb</t>
  </si>
  <si>
    <t xml:space="preserve">Ásqar Gyardánaz belongs. Very High. </t>
  </si>
  <si>
    <t>Found also in Jakálla.  Deity:Kirrinéb</t>
  </si>
  <si>
    <t>High cast in Dlásh.  Deity:One of Fears</t>
  </si>
  <si>
    <t>Found in Dlásh. C Deity:One of Fears</t>
  </si>
  <si>
    <t xml:space="preserve">An old maritime clan.  </t>
  </si>
  <si>
    <t xml:space="preserve">Very High. Ruling clan in Tsámra.  </t>
  </si>
  <si>
    <t xml:space="preserve">High status.  </t>
  </si>
  <si>
    <t>Low caste in Dlásh.   Deity:One of Fears</t>
  </si>
  <si>
    <t xml:space="preserve">Sept of Káng Mmrál.  </t>
  </si>
  <si>
    <t>Allied with Dark Fear. Friendly To:Tsolyáni Dark Fear  Deity:One of Fears</t>
  </si>
  <si>
    <t>A female member is married to a Shadowed Moon man. Friendly To:Tsolyáni Shadowed Moon. NC</t>
  </si>
  <si>
    <t>Claw of Kirrinéb</t>
  </si>
  <si>
    <t>Cube of Light</t>
  </si>
  <si>
    <t>Dlekkaniyán</t>
  </si>
  <si>
    <t>Foam Topped Wave</t>
  </si>
  <si>
    <t>Heights of Rejoicing</t>
  </si>
  <si>
    <t>Mighty Blue Green Wave</t>
  </si>
  <si>
    <t>Morning Mist</t>
  </si>
  <si>
    <t>Raging Black Wave</t>
  </si>
  <si>
    <t>Seven Tiered Mansion</t>
  </si>
  <si>
    <t>Spinning Sphere of Gold</t>
  </si>
  <si>
    <t>Srajaniyán</t>
  </si>
  <si>
    <t xml:space="preserve">Striking Sword Eel </t>
  </si>
  <si>
    <t>Sweeping Gloom</t>
  </si>
  <si>
    <t>Winds of Night</t>
  </si>
  <si>
    <t>TLCNP, NC</t>
  </si>
  <si>
    <t>White Cliff</t>
  </si>
  <si>
    <t xml:space="preserve">Very High. Centered on Tsatsayágga and has occupied the monarchy for 200 years. </t>
  </si>
  <si>
    <t xml:space="preserve">Based in Fort Órmichash. </t>
  </si>
  <si>
    <t xml:space="preserve">A client clan of the Thirreqúmmu lords of Koylugá. It is more political intelligence organization than actual thieves clan. </t>
  </si>
  <si>
    <t>Houses in Tsatsayágga and Sokátis. Merchants</t>
  </si>
  <si>
    <t xml:space="preserve">Very High. Centered on Tsa'avtúlgu and has ruled there for over a thousand years. </t>
  </si>
  <si>
    <t xml:space="preserve">Very High. </t>
  </si>
  <si>
    <t xml:space="preserve">Very High. Centered on Cham'él. </t>
  </si>
  <si>
    <t>Also in Pecháno and Tsolyánu. Scribes, Copyists, Booksellers, Low-level Bureaucrats. NC</t>
  </si>
  <si>
    <t>A sub-lineage of the Shiggashko'ónmu.</t>
  </si>
  <si>
    <t xml:space="preserve">Centered on Héru. </t>
  </si>
  <si>
    <t>Centered around Lake Mrissútl.  Deity:Shiringgáyi</t>
  </si>
  <si>
    <t xml:space="preserve">Retsúllu. </t>
  </si>
  <si>
    <t xml:space="preserve">Very High. Fort Órmichash. An Éngsvanyáli clan to which the ruler belongs. </t>
  </si>
  <si>
    <t xml:space="preserve">Centered on Jækánta. There are 40 sub-lineages. </t>
  </si>
  <si>
    <t xml:space="preserve">Centered on Koylugá. </t>
  </si>
  <si>
    <t>Also in Jakálla.  Deity:Shiringgáyi</t>
  </si>
  <si>
    <t>Chrugilleshmu</t>
  </si>
  <si>
    <t>Deep Green Waters</t>
  </si>
  <si>
    <t>Hrüchcháqsha</t>
  </si>
  <si>
    <t>Jajgái</t>
  </si>
  <si>
    <t>Mreshshél-Átl</t>
  </si>
  <si>
    <t>Perfect Crystal</t>
  </si>
  <si>
    <t>Resounding Wave</t>
  </si>
  <si>
    <t>Visible Night</t>
  </si>
  <si>
    <t>Black Pyramid</t>
  </si>
  <si>
    <t>Bright Gold</t>
  </si>
  <si>
    <t>Carpet of Gold</t>
  </si>
  <si>
    <t>Dark Horizon</t>
  </si>
  <si>
    <t>Green Forest (also Tsolyáni)</t>
  </si>
  <si>
    <t>Green Sheaf</t>
  </si>
  <si>
    <t>Rippling Gauze</t>
  </si>
  <si>
    <t>Roaring Black Wind</t>
  </si>
  <si>
    <t>Rolling Thunder</t>
  </si>
  <si>
    <t>Sapphire Bird (also Tsolyáni)</t>
  </si>
  <si>
    <t>Thatched Cottage</t>
  </si>
  <si>
    <t>Shiggashko’ónmu</t>
  </si>
  <si>
    <t>The noble ruling clan of Tsatsayágga (hex 1832), as well as the current royal clan of Salarvyá.</t>
  </si>
  <si>
    <t>A clan of professional thieves allied with the Thirreqúmmu clan (see below)</t>
  </si>
  <si>
    <t xml:space="preserve">The noble ruling clan of Tsa’avtúlgu (hex 2510). </t>
  </si>
  <si>
    <t>The noble ruling clan of Chame’él (hex 1618).</t>
  </si>
  <si>
    <t>The noble ruling clan of Héru (hex 1922).</t>
  </si>
  <si>
    <t>The noble ruling clan of Lake Mrissútl (hex 2430), which controls the Inner Shrine of the goddess Shiringgáyi.</t>
  </si>
  <si>
    <t>The noble ruling clan of Jækánta (hex 2712).</t>
  </si>
  <si>
    <t>The noble ruling clan of Koylúga (hex 2627).</t>
  </si>
  <si>
    <t>ETV3</t>
  </si>
  <si>
    <t>Black Pillar</t>
  </si>
  <si>
    <t>Black Sun</t>
  </si>
  <si>
    <t>Blade Red with Blood</t>
  </si>
  <si>
    <t>Blazing Breeze</t>
  </si>
  <si>
    <t>Blazing Sword</t>
  </si>
  <si>
    <t>Blazing Sun</t>
  </si>
  <si>
    <t>Blazing Sun of Day</t>
  </si>
  <si>
    <t>Blood Sword</t>
  </si>
  <si>
    <t>Bright Blade</t>
  </si>
  <si>
    <t>Brightoin</t>
  </si>
  <si>
    <t>Bronze Oblong</t>
  </si>
  <si>
    <t>Burning Tower</t>
  </si>
  <si>
    <t>Conflagration of Victory</t>
  </si>
  <si>
    <t>Copper Worm</t>
  </si>
  <si>
    <t>Crimson Sphere</t>
  </si>
  <si>
    <t>Dappled Forest</t>
  </si>
  <si>
    <t>Deep River of Fire</t>
  </si>
  <si>
    <t>Deep Well of Joy</t>
  </si>
  <si>
    <t>Dust of Gold</t>
  </si>
  <si>
    <t>Golden Blood</t>
  </si>
  <si>
    <t>Goldenoin</t>
  </si>
  <si>
    <t>Golden Dagger</t>
  </si>
  <si>
    <t>Golden Glory</t>
  </si>
  <si>
    <t>Hanging Rug</t>
  </si>
  <si>
    <t>Heat of the Flame</t>
  </si>
  <si>
    <t>High Red Peak</t>
  </si>
  <si>
    <t>Ironrown</t>
  </si>
  <si>
    <t>Lacquered Shield</t>
  </si>
  <si>
    <t>Lintle of Iron</t>
  </si>
  <si>
    <t>Marbled Pinnacle</t>
  </si>
  <si>
    <t>Maroon Tabard</t>
  </si>
  <si>
    <t>Mask of Blood</t>
  </si>
  <si>
    <t>Mighty Tower</t>
  </si>
  <si>
    <t>Night of Shadows</t>
  </si>
  <si>
    <t>Omen of Red</t>
  </si>
  <si>
    <t xml:space="preserve">Palace of the Vermilion Banner </t>
  </si>
  <si>
    <t>Praiseworthy Ones</t>
  </si>
  <si>
    <t>Raised Dagger</t>
  </si>
  <si>
    <t>Rapture in Flame</t>
  </si>
  <si>
    <t>Red Flames Rising</t>
  </si>
  <si>
    <t>Red Sundance</t>
  </si>
  <si>
    <t>Red Sunrise</t>
  </si>
  <si>
    <t>Round Pebble</t>
  </si>
  <si>
    <t>Roaring Flame</t>
  </si>
  <si>
    <t>Scarlet Eye</t>
  </si>
  <si>
    <t>Scarlet Flame of Blood</t>
  </si>
  <si>
    <t>Scarlet Keepers of the Flame</t>
  </si>
  <si>
    <t>Scroll of Divine Wisdom</t>
  </si>
  <si>
    <t>Servitors of Vimúhla</t>
  </si>
  <si>
    <t>Shield of Might</t>
  </si>
  <si>
    <t>Smoke of Burning</t>
  </si>
  <si>
    <t>Sun at Dusk</t>
  </si>
  <si>
    <t>Swathe of Grey</t>
  </si>
  <si>
    <t>Sweet Fragrance of Joy</t>
  </si>
  <si>
    <t>Tilted Stone Table</t>
  </si>
  <si>
    <t>Vermilion Helm</t>
  </si>
  <si>
    <t>Vermilion Lightning</t>
  </si>
  <si>
    <t>Visiblehaos</t>
  </si>
  <si>
    <t>Weeping Tree</t>
  </si>
  <si>
    <t>Wondrous Visage</t>
  </si>
  <si>
    <t xml:space="preserve">Medium.   </t>
  </si>
  <si>
    <t xml:space="preserve">   </t>
  </si>
  <si>
    <t>In Tsolyánu also. NC. Agricultural Vimúhla Change</t>
  </si>
  <si>
    <t>Gashchné.   Vimúhla Change</t>
  </si>
  <si>
    <t xml:space="preserve">Medium from Khéiris also found in Butrús. C Merchants  </t>
  </si>
  <si>
    <t xml:space="preserve">Very Low.  Slavers  </t>
  </si>
  <si>
    <t xml:space="preserve">  Vimúhla Change</t>
  </si>
  <si>
    <t>Very High. Ruling clan of the First Palace. C  Hŕsh Change</t>
  </si>
  <si>
    <t xml:space="preserve">Low.   </t>
  </si>
  <si>
    <t>Found throughout the country and also in Tsolyánu. Lower Class Carpenters, Masons, etc. Vimúhla Change</t>
  </si>
  <si>
    <t>In and bordering upon M'mórcha.   Chiténg Change</t>
  </si>
  <si>
    <t xml:space="preserve">Medium. In Khéiris. NC. Merchants  </t>
  </si>
  <si>
    <t>Khéiris.   Hŕsh Change</t>
  </si>
  <si>
    <t>In Khéiris. Maritime Crews Hŕsh Change</t>
  </si>
  <si>
    <t>In Gashchné.   Vimúhla Change</t>
  </si>
  <si>
    <t xml:space="preserve">Very High. Ruling clan of the Fourth Palace. C   </t>
  </si>
  <si>
    <t xml:space="preserve">Very High. Ruling clan of the Third Palace.    </t>
  </si>
  <si>
    <t xml:space="preserve">High. Also in Tsolyánu.  War Gods </t>
  </si>
  <si>
    <t xml:space="preserve">In Khéiris.   </t>
  </si>
  <si>
    <t xml:space="preserve">Medium.    </t>
  </si>
  <si>
    <t>In Gashchné.  Hŕsh Change</t>
  </si>
  <si>
    <t xml:space="preserve">High. Also in Tsolyánu.   War Gods </t>
  </si>
  <si>
    <t xml:space="preserve">In Khéiris. NC.   </t>
  </si>
  <si>
    <t>Very High. Ruling clan of the Second Palace.   Vimúhla Change</t>
  </si>
  <si>
    <t xml:space="preserve"> Very High. Also in Tsolyánu.   </t>
  </si>
  <si>
    <t>In Khéiris.   Hŕsh Change</t>
  </si>
  <si>
    <t>In Ch'óchi.   Vimúhla Change</t>
  </si>
  <si>
    <t>In western Tsolyánu also. NC. Agricultural Vimúhla Change</t>
  </si>
  <si>
    <t>In Khéris.   Grugánu Change</t>
  </si>
  <si>
    <t xml:space="preserve"> High. Also in Tsolyánu.   </t>
  </si>
  <si>
    <t xml:space="preserve">Based in Ssa'átis. Tsahltén judges. Found throughout the Five Empires. C Game Judges  </t>
  </si>
  <si>
    <t>Crimson Victory of Hrsh</t>
  </si>
  <si>
    <t>Vimúhla Change</t>
  </si>
  <si>
    <t>Sárku Change</t>
  </si>
  <si>
    <t>Names of Mu'ugalavyani origin</t>
  </si>
  <si>
    <t>Arámish</t>
  </si>
  <si>
    <t>Ardana</t>
  </si>
  <si>
    <t>Bi'isúmish</t>
  </si>
  <si>
    <t>Dló'ò</t>
  </si>
  <si>
    <t>Fr-Ssâ-Chi</t>
  </si>
  <si>
    <t>Histlai</t>
  </si>
  <si>
    <t>Komálish</t>
  </si>
  <si>
    <t>Metlúnish</t>
  </si>
  <si>
    <t>Mi'itlénish</t>
  </si>
  <si>
    <t>Miluna</t>
  </si>
  <si>
    <t>Meshkúmish</t>
  </si>
  <si>
    <t>Rasukánish</t>
  </si>
  <si>
    <t>Tektilish</t>
  </si>
  <si>
    <t>Tlu'én</t>
  </si>
  <si>
    <t>Tsuganish</t>
  </si>
  <si>
    <t>Male</t>
  </si>
  <si>
    <t>Arjuggósh</t>
  </si>
  <si>
    <t>Birrishúna</t>
  </si>
  <si>
    <t>Abbésra</t>
  </si>
  <si>
    <t>Chikárja</t>
  </si>
  <si>
    <t>Chagíllma</t>
  </si>
  <si>
    <t>Archégga</t>
  </si>
  <si>
    <t>Chnesúru</t>
  </si>
  <si>
    <t>Cheyúshsha</t>
  </si>
  <si>
    <t>Bordlyánu</t>
  </si>
  <si>
    <t>Chegréshmu</t>
  </si>
  <si>
    <t>Chgayár</t>
  </si>
  <si>
    <t>Burrugásh</t>
  </si>
  <si>
    <t>Dreyyakanéya</t>
  </si>
  <si>
    <t>Charéshshu</t>
  </si>
  <si>
    <t>Dre’éshma</t>
  </si>
  <si>
    <t>Chráiga</t>
  </si>
  <si>
    <t>Durritu’úna</t>
  </si>
  <si>
    <t>Dzé</t>
  </si>
  <si>
    <t>Di’ibála</t>
  </si>
  <si>
    <t>Gdeshmáru</t>
  </si>
  <si>
    <t>Greshtlan’úna</t>
  </si>
  <si>
    <t>Dirritsámè</t>
  </si>
  <si>
    <t>Kúrek</t>
  </si>
  <si>
    <t>Hála</t>
  </si>
  <si>
    <t>Dléru</t>
  </si>
  <si>
    <t>Meshshúula</t>
  </si>
  <si>
    <t>Hayeshmá’alla</t>
  </si>
  <si>
    <t>Gárja</t>
  </si>
  <si>
    <t>Mridákche</t>
  </si>
  <si>
    <t>Hiréchchesha</t>
  </si>
  <si>
    <t>Gazhzhá</t>
  </si>
  <si>
    <t>Nekotléggu</t>
  </si>
  <si>
    <t>Maggadzá’ana</t>
  </si>
  <si>
    <t>Harúkku</t>
  </si>
  <si>
    <t>Njúrja</t>
  </si>
  <si>
    <t>Marúggechcha</t>
  </si>
  <si>
    <t>Kalésh</t>
  </si>
  <si>
    <t>Ovársh</t>
  </si>
  <si>
    <t>Nashállmagga</t>
  </si>
  <si>
    <t>Olligósh</t>
  </si>
  <si>
    <t>Qaggéshu</t>
  </si>
  <si>
    <t>Nía</t>
  </si>
  <si>
    <t>Sharrínna</t>
  </si>
  <si>
    <t>Qeshshélmu</t>
  </si>
  <si>
    <t>Nrayén</t>
  </si>
  <si>
    <t>Shirrínmü</t>
  </si>
  <si>
    <t>Rayáshzè</t>
  </si>
  <si>
    <t>Tiqónnu</t>
  </si>
  <si>
    <t>Tekkümmikkhsha</t>
  </si>
  <si>
    <t>Tukkúshshmrü</t>
  </si>
  <si>
    <t>Vajjáka</t>
  </si>
  <si>
    <t>Trunéya</t>
  </si>
  <si>
    <t>Valmiggásh</t>
  </si>
  <si>
    <t>Vrummíshsha</t>
  </si>
  <si>
    <t>Zarríshcha</t>
  </si>
  <si>
    <t>Vorroggá</t>
  </si>
  <si>
    <t>Zéshsha</t>
  </si>
  <si>
    <t>Vréchesh</t>
  </si>
  <si>
    <t>Lineages of Mu'ugalavyani origin</t>
  </si>
  <si>
    <t>Ántiu</t>
  </si>
  <si>
    <t>Khoru</t>
  </si>
  <si>
    <t>Krai</t>
  </si>
  <si>
    <t>Kuyumaénish</t>
  </si>
  <si>
    <t>Miyo</t>
  </si>
  <si>
    <t>Sh'utlendh</t>
  </si>
  <si>
    <t>Silitlenish</t>
  </si>
  <si>
    <t>Surugdamish</t>
  </si>
  <si>
    <t>Tleo</t>
  </si>
  <si>
    <t>TLNCP</t>
  </si>
  <si>
    <t>Karutla</t>
  </si>
  <si>
    <t>Virsa</t>
  </si>
  <si>
    <t>Dvötl</t>
  </si>
  <si>
    <t>Matir</t>
  </si>
  <si>
    <t>Aidza</t>
  </si>
  <si>
    <t>Nettukánu</t>
  </si>
  <si>
    <t>Giyo</t>
  </si>
  <si>
    <t>Chréya</t>
  </si>
  <si>
    <t>Barrága</t>
  </si>
  <si>
    <t>Gra'ácha</t>
  </si>
  <si>
    <t>Bé</t>
  </si>
  <si>
    <t>Desátl</t>
  </si>
  <si>
    <t>Satléna</t>
  </si>
  <si>
    <t>Krá</t>
  </si>
  <si>
    <t>Dza'á</t>
  </si>
  <si>
    <t>Teléssu</t>
  </si>
  <si>
    <t>Seqúkra</t>
  </si>
  <si>
    <t>Ko'ól</t>
  </si>
  <si>
    <t>Tlatlúga</t>
  </si>
  <si>
    <t>Ryésma Vráyo</t>
  </si>
  <si>
    <t>Firu'úna</t>
  </si>
  <si>
    <t>Virinkáino</t>
  </si>
  <si>
    <t>Tlaúnu</t>
  </si>
  <si>
    <t>Dleku'ú</t>
  </si>
  <si>
    <t>Chrekáino</t>
  </si>
  <si>
    <t>Birudnáya</t>
  </si>
  <si>
    <t>Arodlé</t>
  </si>
  <si>
    <t>Tiritlanu</t>
  </si>
  <si>
    <t>Tarket</t>
  </si>
  <si>
    <t>Kaime</t>
  </si>
  <si>
    <t>Virunai</t>
  </si>
  <si>
    <t>Didoku</t>
  </si>
  <si>
    <t>Kalelu</t>
  </si>
  <si>
    <t>Dlasunish</t>
  </si>
  <si>
    <t>Qáran</t>
  </si>
  <si>
    <t>Duyumachrsh</t>
  </si>
  <si>
    <t>Nezar</t>
  </si>
  <si>
    <t>Chaghan</t>
  </si>
  <si>
    <t>Chicha</t>
  </si>
  <si>
    <t>Ssa'á</t>
  </si>
  <si>
    <t>Kayvénu</t>
  </si>
  <si>
    <t>Ketlino</t>
  </si>
  <si>
    <t>Boródlya</t>
  </si>
  <si>
    <t>Samundáya</t>
  </si>
  <si>
    <t>Ssa'amússa</t>
  </si>
  <si>
    <t>Dilésa</t>
  </si>
  <si>
    <t>Echekwa</t>
  </si>
  <si>
    <t>Srá</t>
  </si>
  <si>
    <t>Dighér</t>
  </si>
  <si>
    <t>Tnéqqu</t>
  </si>
  <si>
    <t>Viú</t>
  </si>
  <si>
    <t>Viggásh</t>
  </si>
  <si>
    <t>Grénu'u</t>
  </si>
  <si>
    <t>Gishko</t>
  </si>
  <si>
    <t>Gusatl</t>
  </si>
  <si>
    <t>Hirú'uia</t>
  </si>
  <si>
    <t>Bá Rasan</t>
  </si>
  <si>
    <t>Dvárka</t>
  </si>
  <si>
    <t>Dzréqqu</t>
  </si>
  <si>
    <t>Khinangin</t>
  </si>
  <si>
    <t>Kru'ú</t>
  </si>
  <si>
    <t>Dnéya</t>
  </si>
  <si>
    <t>Ri'í</t>
  </si>
  <si>
    <t>Shru'úta</t>
  </si>
  <si>
    <t>Hri'ar</t>
  </si>
  <si>
    <t>Duriltá'a</t>
  </si>
  <si>
    <t>Mrellináinu</t>
  </si>
  <si>
    <t>Gatléna</t>
  </si>
  <si>
    <t>Vilódyu</t>
  </si>
  <si>
    <t>Tu'ún</t>
  </si>
  <si>
    <t>Birédnya</t>
  </si>
  <si>
    <t>Srévu</t>
  </si>
  <si>
    <t>Chnékku</t>
  </si>
  <si>
    <t>Drússa</t>
  </si>
  <si>
    <t>Turúva</t>
  </si>
  <si>
    <t>Vreqqúisha</t>
  </si>
  <si>
    <t>Melé</t>
  </si>
  <si>
    <t>Kaqó</t>
  </si>
  <si>
    <t>Gre'é</t>
  </si>
  <si>
    <t>Telka'a</t>
  </si>
  <si>
    <t>Miridai</t>
  </si>
  <si>
    <t xml:space="preserve">Mse Biyobanaz </t>
  </si>
  <si>
    <t xml:space="preserve">Gómu  </t>
  </si>
  <si>
    <t xml:space="preserve">Mishantle  </t>
  </si>
  <si>
    <t xml:space="preserve">Hé'u  </t>
  </si>
  <si>
    <t xml:space="preserve">Deletheb  </t>
  </si>
  <si>
    <t xml:space="preserve">Minaz  </t>
  </si>
  <si>
    <t xml:space="preserve">Dorúa  </t>
  </si>
  <si>
    <t xml:space="preserve">Ma'asen  </t>
  </si>
  <si>
    <t xml:space="preserve">Halúz Dió </t>
  </si>
  <si>
    <t xml:space="preserve">Dlévu  </t>
  </si>
  <si>
    <t xml:space="preserve">Káng Méku </t>
  </si>
  <si>
    <t xml:space="preserve">Achao Mse </t>
  </si>
  <si>
    <t xml:space="preserve">Reosámrüz  </t>
  </si>
  <si>
    <t xml:space="preserve">Demil  </t>
  </si>
  <si>
    <t xml:space="preserve">Deshshuqómez  </t>
  </si>
  <si>
    <t xml:space="preserve">Káng Nékko </t>
  </si>
  <si>
    <t xml:space="preserve">Gátha  </t>
  </si>
  <si>
    <t xml:space="preserve">Qaséyo  </t>
  </si>
  <si>
    <t xml:space="preserve">T'kop  </t>
  </si>
  <si>
    <t xml:space="preserve">Líu Tláshte </t>
  </si>
  <si>
    <t xml:space="preserve">Dikkúna  </t>
  </si>
  <si>
    <t xml:space="preserve">Nyédz Boízhu </t>
  </si>
  <si>
    <t xml:space="preserve">Essúra  </t>
  </si>
  <si>
    <t xml:space="preserve">Miriyeb  </t>
  </si>
  <si>
    <t xml:space="preserve">Káng-Mmrál  </t>
  </si>
  <si>
    <t xml:space="preserve">Erúva  </t>
  </si>
  <si>
    <t xml:space="preserve">Néma  </t>
  </si>
  <si>
    <t xml:space="preserve">Divráimu  </t>
  </si>
  <si>
    <t xml:space="preserve">Dísib Cháoseb </t>
  </si>
  <si>
    <t xml:space="preserve">Káeb Esúeb </t>
  </si>
  <si>
    <t xml:space="preserve">Saomiré  </t>
  </si>
  <si>
    <t xml:space="preserve">Druób Shienáz </t>
  </si>
  <si>
    <t xml:space="preserve">K'kes  </t>
  </si>
  <si>
    <t xml:space="preserve">Disúlu-Káng-Dlók  </t>
  </si>
  <si>
    <t xml:space="preserve">Asomu  </t>
  </si>
  <si>
    <t xml:space="preserve">Mísheb  </t>
  </si>
  <si>
    <t xml:space="preserve">Giyán  </t>
  </si>
  <si>
    <t xml:space="preserve">Fodóa  </t>
  </si>
  <si>
    <t xml:space="preserve">Káng Tlén </t>
  </si>
  <si>
    <t xml:space="preserve">Léthlun Misedim </t>
  </si>
  <si>
    <t xml:space="preserve">Bilitanúu  </t>
  </si>
  <si>
    <t xml:space="preserve">Úo  </t>
  </si>
  <si>
    <t xml:space="preserve">Rérusa  </t>
  </si>
  <si>
    <t xml:space="preserve">So'ó  </t>
  </si>
  <si>
    <t xml:space="preserve">Káng-Dlók  </t>
  </si>
  <si>
    <t xml:space="preserve">Jaggäsh  </t>
  </si>
  <si>
    <t xml:space="preserve">Milśaóz  </t>
  </si>
  <si>
    <t xml:space="preserve">Kormuz  </t>
  </si>
  <si>
    <t xml:space="preserve">Psu'o Suriz </t>
  </si>
  <si>
    <t xml:space="preserve">Tanákku  </t>
  </si>
  <si>
    <t xml:space="preserve">Tíche  </t>
  </si>
  <si>
    <t xml:space="preserve">Chráio  </t>
  </si>
  <si>
    <t xml:space="preserve">Kandesa  </t>
  </si>
  <si>
    <t xml:space="preserve">Miyab  </t>
  </si>
  <si>
    <t xml:space="preserve">Tláshte  </t>
  </si>
  <si>
    <t xml:space="preserve">Anyál  </t>
  </si>
  <si>
    <t xml:space="preserve">Easámüz  </t>
  </si>
  <si>
    <t xml:space="preserve">Dekane  </t>
  </si>
  <si>
    <t xml:space="preserve">Káng Bákko </t>
  </si>
  <si>
    <t xml:space="preserve">Barátlab  </t>
  </si>
  <si>
    <t xml:space="preserve">Kra'a  </t>
  </si>
  <si>
    <t xml:space="preserve">Káng Seth </t>
  </si>
  <si>
    <t xml:space="preserve">Chíka  </t>
  </si>
  <si>
    <t xml:space="preserve">Árrio  </t>
  </si>
  <si>
    <t xml:space="preserve">Jna'ón Súriz </t>
  </si>
  <si>
    <t xml:space="preserve">A'ám  </t>
  </si>
  <si>
    <t xml:space="preserve">Zhaggáo  </t>
  </si>
  <si>
    <t xml:space="preserve">Háosaz  </t>
  </si>
  <si>
    <t xml:space="preserve">Dlékka  </t>
  </si>
  <si>
    <t xml:space="preserve">Jála  </t>
  </si>
  <si>
    <t xml:space="preserve">Kórudu  </t>
  </si>
  <si>
    <t xml:space="preserve">Taghomé  </t>
  </si>
  <si>
    <t xml:space="preserve">Jna'ó Súriz </t>
  </si>
  <si>
    <t xml:space="preserve">Hélmu  </t>
  </si>
  <si>
    <t xml:space="preserve">Murúshu  </t>
  </si>
  <si>
    <t xml:space="preserve">Mu'uvéliz  </t>
  </si>
  <si>
    <t xml:space="preserve">Mashíu'uz  </t>
  </si>
  <si>
    <t xml:space="preserve">Suriz  </t>
  </si>
  <si>
    <t xml:space="preserve">Dlésha  </t>
  </si>
  <si>
    <t xml:space="preserve">nSúriz  </t>
  </si>
  <si>
    <t xml:space="preserve">Dáshquz  </t>
  </si>
  <si>
    <t xml:space="preserve">Dlá  </t>
  </si>
  <si>
    <t xml:space="preserve">Chaishyáni  </t>
  </si>
  <si>
    <t xml:space="preserve">Dayyár  </t>
  </si>
  <si>
    <t xml:space="preserve">Díya  </t>
  </si>
  <si>
    <t xml:space="preserve">Káng Shákh </t>
  </si>
  <si>
    <t xml:space="preserve">Hiusu'úmiz  </t>
  </si>
  <si>
    <t xml:space="preserve">Kaodíz Cháqqib </t>
  </si>
  <si>
    <t xml:space="preserve">Dáqqo  </t>
  </si>
  <si>
    <t xml:space="preserve">Chaka  </t>
  </si>
  <si>
    <t xml:space="preserve">Fálla  </t>
  </si>
  <si>
    <t xml:space="preserve">Aodiólyz Qá </t>
  </si>
  <si>
    <t>Viyu</t>
  </si>
  <si>
    <t xml:space="preserve">Aovíddeb </t>
  </si>
  <si>
    <t xml:space="preserve">Baosámüz </t>
  </si>
  <si>
    <t xml:space="preserve">Buódla </t>
  </si>
  <si>
    <t xml:space="preserve">Chigái </t>
  </si>
  <si>
    <t xml:space="preserve">Chi'úna </t>
  </si>
  <si>
    <t xml:space="preserve">Gyardánaz </t>
  </si>
  <si>
    <t xml:space="preserve">Kitáz </t>
  </si>
  <si>
    <t xml:space="preserve">Mandákiz </t>
  </si>
  <si>
    <t xml:space="preserve">Nmíriz </t>
  </si>
  <si>
    <t xml:space="preserve">Shritlimáno </t>
  </si>
  <si>
    <t>BtB &amp; PoS</t>
  </si>
  <si>
    <t>Lineages of Salarvya</t>
  </si>
  <si>
    <t>Lineages of Livyanu</t>
  </si>
  <si>
    <t>Lineages of Mu'ugalavya</t>
  </si>
  <si>
    <t>Lineages of Yan Koryani origin</t>
  </si>
  <si>
    <t>Kormu</t>
  </si>
  <si>
    <t>Niktanbo</t>
  </si>
  <si>
    <t>Ssa</t>
  </si>
  <si>
    <t>Ta Su</t>
  </si>
  <si>
    <t>Vachen</t>
  </si>
  <si>
    <t>Zhu</t>
  </si>
  <si>
    <t>D'Bor</t>
  </si>
  <si>
    <t>Mimnor</t>
  </si>
  <si>
    <t>Mrér</t>
  </si>
  <si>
    <t>Vo'u</t>
  </si>
  <si>
    <t>Vtekh</t>
  </si>
  <si>
    <t xml:space="preserve">Agmaisha </t>
  </si>
  <si>
    <t>Álni Áld</t>
  </si>
  <si>
    <t>Álni Ku'árch</t>
  </si>
  <si>
    <t xml:space="preserve">Buráqsha </t>
  </si>
  <si>
    <t xml:space="preserve">Burdan </t>
  </si>
  <si>
    <t>Chái Vidúr</t>
  </si>
  <si>
    <t>Chása Vedlan</t>
  </si>
  <si>
    <t>Chná Áld</t>
  </si>
  <si>
    <t>Chná Qaqél</t>
  </si>
  <si>
    <t>Chná Qayél</t>
  </si>
  <si>
    <t xml:space="preserve">D'Bor </t>
  </si>
  <si>
    <t xml:space="preserve">Dimáni </t>
  </si>
  <si>
    <t xml:space="preserve">Dléppa </t>
  </si>
  <si>
    <t xml:space="preserve">Dru </t>
  </si>
  <si>
    <t>Éle Fáiz</t>
  </si>
  <si>
    <t>Fásh N'Yahár</t>
  </si>
  <si>
    <t xml:space="preserve">Fesh </t>
  </si>
  <si>
    <t xml:space="preserve">Gánmrul </t>
  </si>
  <si>
    <t xml:space="preserve">Garútta </t>
  </si>
  <si>
    <t>Ghuru Sa</t>
  </si>
  <si>
    <t xml:space="preserve">Hésha </t>
  </si>
  <si>
    <t xml:space="preserve">Hetrudákte </t>
  </si>
  <si>
    <t xml:space="preserve">hiKaggmodu </t>
  </si>
  <si>
    <t>Hné Tío</t>
  </si>
  <si>
    <t xml:space="preserve">Hokóida </t>
  </si>
  <si>
    <t xml:space="preserve">Hoyogon </t>
  </si>
  <si>
    <t>Khéssa Tíu</t>
  </si>
  <si>
    <t xml:space="preserve">Kormu </t>
  </si>
  <si>
    <t xml:space="preserve">Kriyór </t>
  </si>
  <si>
    <t xml:space="preserve">Mashtikáne </t>
  </si>
  <si>
    <t xml:space="preserve">Mimnor </t>
  </si>
  <si>
    <t xml:space="preserve">Morituúne </t>
  </si>
  <si>
    <t xml:space="preserve">Mrér </t>
  </si>
  <si>
    <t>Mrí Dimáni</t>
  </si>
  <si>
    <t xml:space="preserve">Nalokwéya </t>
  </si>
  <si>
    <t xml:space="preserve">Niktanbo </t>
  </si>
  <si>
    <t>Nyél Chárshu</t>
  </si>
  <si>
    <t xml:space="preserve">Okhón </t>
  </si>
  <si>
    <t xml:space="preserve">Qaqáa </t>
  </si>
  <si>
    <t xml:space="preserve">Qáya </t>
  </si>
  <si>
    <t>Qre Mua</t>
  </si>
  <si>
    <t>Sa Hehele</t>
  </si>
  <si>
    <t xml:space="preserve">Saqomé </t>
  </si>
  <si>
    <t xml:space="preserve">Shirikú </t>
  </si>
  <si>
    <t xml:space="preserve">Ssa </t>
  </si>
  <si>
    <t xml:space="preserve">Ssu-tla </t>
  </si>
  <si>
    <t>Tlá Shké</t>
  </si>
  <si>
    <t xml:space="preserve">Tru-dha </t>
  </si>
  <si>
    <t>Vá Kriyór</t>
  </si>
  <si>
    <t xml:space="preserve">Vachen </t>
  </si>
  <si>
    <t xml:space="preserve">Vishetru </t>
  </si>
  <si>
    <t xml:space="preserve">Vorúna </t>
  </si>
  <si>
    <t xml:space="preserve">Vo'u </t>
  </si>
  <si>
    <t>Vríshn Tlárik</t>
  </si>
  <si>
    <t xml:space="preserve">Vtekh </t>
  </si>
  <si>
    <t xml:space="preserve">Zhu </t>
  </si>
  <si>
    <t>Zíris Qáya</t>
  </si>
  <si>
    <t>Zíris Qré</t>
  </si>
  <si>
    <t>Lineages of Yan Kor</t>
  </si>
  <si>
    <t>Primú'esh</t>
  </si>
  <si>
    <t>Ovarish</t>
  </si>
  <si>
    <t>Thurchagga</t>
  </si>
  <si>
    <t>Sa'unush</t>
  </si>
  <si>
    <t>Dádrinan</t>
  </si>
  <si>
    <t>Chi'utléna</t>
  </si>
  <si>
    <t>Metkumish</t>
  </si>
  <si>
    <t>Rinumarish</t>
  </si>
  <si>
    <t>Khedz</t>
  </si>
  <si>
    <t>Hekkunish</t>
  </si>
  <si>
    <t>Sadal</t>
  </si>
  <si>
    <t>Ransrü</t>
  </si>
  <si>
    <t>Jajáish</t>
  </si>
  <si>
    <t>Hakmúnish</t>
  </si>
  <si>
    <t>Dhilmánish</t>
  </si>
  <si>
    <t>Jagash</t>
  </si>
  <si>
    <t>Vrétlish</t>
  </si>
  <si>
    <t>Wektúdhish</t>
  </si>
  <si>
    <t>Zhnemúish</t>
  </si>
  <si>
    <t>Alyána</t>
  </si>
  <si>
    <t>Maya</t>
  </si>
  <si>
    <t>Ssiriei</t>
  </si>
  <si>
    <t>Hurusámish</t>
  </si>
  <si>
    <t>Tupénish</t>
  </si>
  <si>
    <t>Ka'élish</t>
  </si>
  <si>
    <t>Ss'üdish</t>
  </si>
  <si>
    <t>Ku'úmish</t>
  </si>
  <si>
    <t>Chrequláinish</t>
  </si>
  <si>
    <t>Diltlázish</t>
  </si>
  <si>
    <t>Du'umúnish</t>
  </si>
  <si>
    <t>Kaykódish</t>
  </si>
  <si>
    <t>Kreku'ótlish</t>
  </si>
  <si>
    <t>Kserménish</t>
  </si>
  <si>
    <t>Nequ'énish</t>
  </si>
  <si>
    <t>Relumílish</t>
  </si>
  <si>
    <t>Ssimunámish</t>
  </si>
  <si>
    <t>Sumenkálish</t>
  </si>
  <si>
    <t>Tewfik</t>
  </si>
  <si>
    <t>Vu'útlékish</t>
  </si>
  <si>
    <t>Korchek</t>
  </si>
  <si>
    <t>Chekú'unish</t>
  </si>
  <si>
    <t>Hoguna</t>
  </si>
  <si>
    <t>Kabish</t>
  </si>
  <si>
    <t>Ksamanduish</t>
  </si>
  <si>
    <t>Tsumikel</t>
  </si>
  <si>
    <t>Chirkesh</t>
  </si>
  <si>
    <t>Buyutlenish</t>
  </si>
  <si>
    <t>Girsakkish</t>
  </si>
  <si>
    <t>Hamárr</t>
  </si>
  <si>
    <t>Inkanish</t>
  </si>
  <si>
    <t>Mengau</t>
  </si>
  <si>
    <t>Miriktash</t>
  </si>
  <si>
    <t>Ochtengu</t>
  </si>
  <si>
    <t>Utúnish</t>
  </si>
  <si>
    <t>Vra'anish</t>
  </si>
  <si>
    <t>Mirigdai</t>
  </si>
  <si>
    <t>Vrusumorish</t>
  </si>
  <si>
    <t>Be'únish</t>
  </si>
  <si>
    <t>Muentláshish</t>
  </si>
  <si>
    <t>Gremendúish</t>
  </si>
  <si>
    <t>Herekkúnish</t>
  </si>
  <si>
    <t>Kainúnish</t>
  </si>
  <si>
    <t>Ka'uléggish</t>
  </si>
  <si>
    <t>Maku'élish</t>
  </si>
  <si>
    <t>Miridátish</t>
  </si>
  <si>
    <t>Tu'umúnish</t>
  </si>
  <si>
    <t>Chuvunish</t>
  </si>
  <si>
    <t>Dengetl</t>
  </si>
  <si>
    <t>Ilumúnish</t>
  </si>
  <si>
    <t>Kruamaalish</t>
  </si>
  <si>
    <t>Terukai</t>
  </si>
  <si>
    <t>Tremúnish</t>
  </si>
  <si>
    <t>Dijjákish</t>
  </si>
  <si>
    <t>Fékmish</t>
  </si>
  <si>
    <t>Homón</t>
  </si>
  <si>
    <t>Khmúish</t>
  </si>
  <si>
    <t>Meléllish</t>
  </si>
  <si>
    <t>Mezgánish</t>
  </si>
  <si>
    <t>Mu'ugáyish</t>
  </si>
  <si>
    <t>Ssümunish</t>
  </si>
  <si>
    <t>A'isénish</t>
  </si>
  <si>
    <t>Atvallish</t>
  </si>
  <si>
    <t>Birelish</t>
  </si>
  <si>
    <t>Brumidánish</t>
  </si>
  <si>
    <t>Chayumish</t>
  </si>
  <si>
    <t>Chékkish</t>
  </si>
  <si>
    <t>Chreshmu'úlish</t>
  </si>
  <si>
    <t>Chru'ukúlish</t>
  </si>
  <si>
    <t>Chusuni</t>
  </si>
  <si>
    <t>Diresénish</t>
  </si>
  <si>
    <t>E'ekúmish</t>
  </si>
  <si>
    <t>Ettumínish</t>
  </si>
  <si>
    <t>Gu'úunmish</t>
  </si>
  <si>
    <t>Hautmekkish</t>
  </si>
  <si>
    <t>Hequ'úvish</t>
  </si>
  <si>
    <t>Ho'ókish</t>
  </si>
  <si>
    <t>Hurruménish</t>
  </si>
  <si>
    <t>Kakománish</t>
  </si>
  <si>
    <t>Kurukkúmish</t>
  </si>
  <si>
    <t>Mrekkélish</t>
  </si>
  <si>
    <t>Mrussálish</t>
  </si>
  <si>
    <t>Re'ekmáinish</t>
  </si>
  <si>
    <t>Re'edlúish</t>
  </si>
  <si>
    <t>Srisu'únish</t>
  </si>
  <si>
    <t>Takóláinish</t>
  </si>
  <si>
    <t>Takonésha</t>
  </si>
  <si>
    <t>Usanesh</t>
  </si>
  <si>
    <t>Vu'ushrénish</t>
  </si>
  <si>
    <t>A'isúnish</t>
  </si>
  <si>
    <t>Khmúlsh</t>
  </si>
  <si>
    <t>Pendarte</t>
  </si>
  <si>
    <t>Qanaish</t>
  </si>
  <si>
    <t>Ayanish</t>
  </si>
  <si>
    <t>AoTV3</t>
  </si>
  <si>
    <t>S&amp;GPH</t>
  </si>
  <si>
    <t>BtB.</t>
  </si>
  <si>
    <t xml:space="preserve">BRA KD </t>
  </si>
  <si>
    <t>Names of Yan Koryani origin</t>
  </si>
  <si>
    <t>Bélkhet</t>
  </si>
  <si>
    <t>Bésa</t>
  </si>
  <si>
    <t>Buraqsha</t>
  </si>
  <si>
    <t>Burdán</t>
  </si>
  <si>
    <t>Chnau</t>
  </si>
  <si>
    <t>Chnúle of Krél</t>
  </si>
  <si>
    <t>Dáiche</t>
  </si>
  <si>
    <t>Déq</t>
  </si>
  <si>
    <t>Dhiriku</t>
  </si>
  <si>
    <t>Dókku</t>
  </si>
  <si>
    <t>Drú</t>
  </si>
  <si>
    <t>Dumiélu</t>
  </si>
  <si>
    <t>Fésh</t>
  </si>
  <si>
    <t>Fyenk</t>
  </si>
  <si>
    <t>Garutta</t>
  </si>
  <si>
    <t>Ghuro</t>
  </si>
  <si>
    <t>Grázhu</t>
  </si>
  <si>
    <t>Hehek</t>
  </si>
  <si>
    <t>Hehele</t>
  </si>
  <si>
    <t>Hesha</t>
  </si>
  <si>
    <t>H'hranka</t>
  </si>
  <si>
    <t>Hishén</t>
  </si>
  <si>
    <t>Hmoqòór</t>
  </si>
  <si>
    <t>Hokoida</t>
  </si>
  <si>
    <t>Hoyógon</t>
  </si>
  <si>
    <t>Hrís</t>
  </si>
  <si>
    <t>Hu'myék</t>
  </si>
  <si>
    <t>Jái</t>
  </si>
  <si>
    <t>Ka'ám</t>
  </si>
  <si>
    <t>Kórmu</t>
  </si>
  <si>
    <t>Kriyor</t>
  </si>
  <si>
    <t>Ku'árch</t>
  </si>
  <si>
    <t>Kü</t>
  </si>
  <si>
    <t>Mashitikane</t>
  </si>
  <si>
    <t>Morituune</t>
  </si>
  <si>
    <t>Múa</t>
  </si>
  <si>
    <t>Murga</t>
  </si>
  <si>
    <t>Náitl</t>
  </si>
  <si>
    <t>Niktanbó</t>
  </si>
  <si>
    <t>Nmri</t>
  </si>
  <si>
    <t>Oghán</t>
  </si>
  <si>
    <t>Ón</t>
  </si>
  <si>
    <t>Penjánul</t>
  </si>
  <si>
    <t>Qú'a</t>
  </si>
  <si>
    <t>Qúrtul</t>
  </si>
  <si>
    <t>Réghnu</t>
  </si>
  <si>
    <t>Rídek</t>
  </si>
  <si>
    <t>Saá</t>
  </si>
  <si>
    <t>Saqome</t>
  </si>
  <si>
    <t>Shékka</t>
  </si>
  <si>
    <t>Shiriku</t>
  </si>
  <si>
    <t>Sihán</t>
  </si>
  <si>
    <t>Srí</t>
  </si>
  <si>
    <t>Srukkem</t>
  </si>
  <si>
    <t>Suendélish</t>
  </si>
  <si>
    <t>Titkasa</t>
  </si>
  <si>
    <t>Truvársh</t>
  </si>
  <si>
    <t>Ulgáis</t>
  </si>
  <si>
    <t>Vachén</t>
  </si>
  <si>
    <t>Vo'ó</t>
  </si>
  <si>
    <t>Voruna</t>
  </si>
  <si>
    <t>Voruzhzha</t>
  </si>
  <si>
    <t>Zhú</t>
  </si>
  <si>
    <t>Zíris</t>
  </si>
  <si>
    <t>Various &amp; MARB</t>
  </si>
  <si>
    <t>AoTv2 MitV2 Fs</t>
  </si>
  <si>
    <t>AoTV2 MARB</t>
  </si>
  <si>
    <t>AoTV KD MARB</t>
  </si>
  <si>
    <t>SB KD</t>
  </si>
  <si>
    <t>SB AoTV2 MARB</t>
  </si>
  <si>
    <t>DotE-G &amp; KD</t>
  </si>
  <si>
    <t>Fs AoTV2 KD MARB</t>
  </si>
  <si>
    <t>Fs KD</t>
  </si>
  <si>
    <t>SB</t>
  </si>
  <si>
    <t>Ssu</t>
  </si>
  <si>
    <t>Tru</t>
  </si>
  <si>
    <t>Ruins  in the Whispering Desert. A city near the center of the southern continent where some of the   Accelerators live with about 2,000 other people. The ancient, automated defense and food/water systems from before the Time of Darkness still operate.</t>
  </si>
  <si>
    <t>Enigmatic place where all time and space are one. located in a same named crater in the Plains of Glass</t>
  </si>
  <si>
    <t>City of the Clanless</t>
  </si>
  <si>
    <t>Stronghold of  Blasphemous Accelerators</t>
  </si>
  <si>
    <t>Wrecked alien walls of the Ssǘ capital before humankind’s arrival on Tékumel. Hex 2831</t>
  </si>
  <si>
    <t>Mechanéno in Pecháno</t>
  </si>
  <si>
    <t>Na’ath Khor</t>
  </si>
  <si>
    <t>Writing on Ssuganár by Na’ath Khor, a Mechanéno scholar</t>
  </si>
  <si>
    <t>M176</t>
  </si>
  <si>
    <t>Ssurayál</t>
  </si>
  <si>
    <t>Human city ruins from latter times. “Sideways City”, in Pecháno. Once the headquarters of the human guards tasked with watching over the nearby Ssǘ reservation.</t>
  </si>
  <si>
    <t xml:space="preserve">Gloomy ruins are said to be filled with undead guards and servitors, and storehouses filled with ancient artifacts and knowledge. Hex 4113 </t>
  </si>
  <si>
    <t>City of the Nyaggá</t>
  </si>
  <si>
    <t xml:space="preserve">Submerged, very-much inhabited capital city. (S&amp;G Map 2 Hex 5532) </t>
  </si>
  <si>
    <t>Pecháno Tomb Complex</t>
  </si>
  <si>
    <t>large tomb complex</t>
  </si>
  <si>
    <t>Khu'és vuNaóma</t>
  </si>
  <si>
    <t>From Vrá during the Fisherman Kings period. A lengendary slinger</t>
  </si>
  <si>
    <t>Khársa of Tsámra-Laris</t>
  </si>
  <si>
    <t>Carried the Petal Throne to Avanthár</t>
  </si>
  <si>
    <t>Kokún the Swordbearer</t>
  </si>
  <si>
    <t>From Gánga in the Epic</t>
  </si>
  <si>
    <t>Illoa Tláshte</t>
  </si>
  <si>
    <t>An Hero of the Age. Lord of Achan Tláshte</t>
  </si>
  <si>
    <t>Hóldukai hiVirsényal</t>
  </si>
  <si>
    <t>Heroes of Wisdom</t>
  </si>
  <si>
    <t>Other Planar beings. Opposed To:Change &amp; Pariah</t>
  </si>
  <si>
    <t>Heretlékka</t>
  </si>
  <si>
    <t xml:space="preserve">Epic hero and demigod during the time of the Dragon Lords. </t>
  </si>
  <si>
    <t>Eddyána</t>
  </si>
  <si>
    <t xml:space="preserve">Princess of Vrá who was captured after the invasion of Vrá by imperial forces in 1115 AS. Known as “the Singer in the Golden Cage”. </t>
  </si>
  <si>
    <t>Dumielu the Wave Cleaver</t>
  </si>
  <si>
    <t>A renown sailor who discovered the Northern Passage around the eastern end of the northern continent</t>
  </si>
  <si>
    <t>Chnúr</t>
  </si>
  <si>
    <t>King of the Grey Ssǘ of Ssuyál who attended the wedding of the Pecháno Princess Alítle to the 17th Sérqu</t>
  </si>
  <si>
    <t>Cha'olé</t>
  </si>
  <si>
    <t>A virgin in a myth.</t>
  </si>
  <si>
    <t>King of the Black Ssǘ</t>
  </si>
  <si>
    <t>Arkonái Vríddi</t>
  </si>
  <si>
    <t>Fought with his master, Lord Vimúhla at the Battle of the Dórmoron Plain. He is the legendary progenitor of the Vríddi line</t>
  </si>
  <si>
    <t>Ardza the Slayer</t>
  </si>
  <si>
    <t>Inter planar companion of Sarvodáya the undying wizard</t>
  </si>
  <si>
    <t>Achan Tláshte</t>
  </si>
  <si>
    <t>An Hero of the Age. Underling of Illoa Tláshte</t>
  </si>
  <si>
    <t>Mikkonu of Butrus</t>
  </si>
  <si>
    <t>The Bard of the Age</t>
  </si>
  <si>
    <t>Pashán</t>
  </si>
  <si>
    <t>The coward in the Epic of Mighty Hrúgga</t>
  </si>
  <si>
    <t>Great warrior and mythical hero, battle with the minions of She Who Cannot Be Named. He confronted the demon Ru'utlánesh</t>
  </si>
  <si>
    <t>Princess Piruvé of Engsvan hla Ganga. Found a magical staircase in the Epic of Tháunü of Sokátis</t>
  </si>
  <si>
    <t>Piruvé, Princess</t>
  </si>
  <si>
    <t>Scholar Psánkunel the Knower</t>
  </si>
  <si>
    <t>Sunares the Doom-Ridden</t>
  </si>
  <si>
    <t>A monarch mentioned in the Lament to the Wheel of Black. All of his military exploits ended in shattering defeat</t>
  </si>
  <si>
    <t>EoASWI2</t>
  </si>
  <si>
    <t>Mythical follower of Ksárul during the Battle of the Dórmoron Plain when the god lost and was imprisoned in the Blue Room</t>
  </si>
  <si>
    <t>Warlord of the East</t>
  </si>
  <si>
    <t>Ruled during the Time of Chaos. He was perhaps a local king between Béy Sǘ and Fasiltúm</t>
  </si>
  <si>
    <t>Éris of Pecháno</t>
  </si>
  <si>
    <t>Daughter of the Goddess Sehta and Demon Behdeq. Was turned into a pillar of granite</t>
  </si>
  <si>
    <t>Warrior-hero of great importance in Pecháno</t>
  </si>
  <si>
    <t>Battle Against the Ssú, victorious Ssü attack against Pechani. Tuhéshmu Rekhmél won Pyrrihic victory</t>
  </si>
  <si>
    <t>Viyár Far-Wanderer</t>
  </si>
  <si>
    <t>A mythological person from Pecháno</t>
  </si>
  <si>
    <t>Pe Choi. Hero of the Age during the 4th Epoch of Éngsvanyáli times from Kúrdis</t>
  </si>
  <si>
    <t>Famous sculptor. Sculpted two famous statues during the reign of Bashdis Mssá I (1350-1376 AP - 1st Epoch) “Woman of Tsámra”, and “Thúmis Ascending to the Sun”</t>
  </si>
  <si>
    <t>2nd Epoch. Known as the “Killer of Akhó”. Greatest  authority on naval tactics</t>
  </si>
  <si>
    <t>Described every known demon and interplanar race.during the 2nd Epoch</t>
  </si>
  <si>
    <t>Mighty Deeds of Our Realm</t>
  </si>
  <si>
    <t>Mirkitani’s Castle</t>
  </si>
  <si>
    <t>Ruins of castle near Usermu. Ancient hero general.</t>
  </si>
  <si>
    <t>Pinnacle of Silence</t>
  </si>
  <si>
    <t>3622?</t>
  </si>
  <si>
    <t>Ruins of Engsvanyali castle north of Fasiltum</t>
  </si>
  <si>
    <t>Lost city in NE-Tsolyanu, period of Queen Nayari of the Silken Thighs, battle of</t>
  </si>
  <si>
    <t>Kuentainu</t>
  </si>
  <si>
    <t>Uruse</t>
  </si>
  <si>
    <t>Modern Urmish? Siege of</t>
  </si>
  <si>
    <t>BoEB, DotE-G</t>
  </si>
  <si>
    <t>City destroyed by Lord Jnéksh'a, build by Ssirandár VI</t>
  </si>
  <si>
    <t xml:space="preserve">Bright Victory, Scarlet Sash, Band of Noble Diversion </t>
  </si>
  <si>
    <t>EoASW2</t>
  </si>
  <si>
    <t>Buried Pyramid</t>
  </si>
  <si>
    <t>Pyramid in the Vale [Alva Hardison]</t>
  </si>
  <si>
    <t>Book of Sapid Delectation</t>
  </si>
  <si>
    <t>PC [David Bailey]</t>
  </si>
  <si>
    <t>Cookbook of recepies from Bedjnáljan era</t>
  </si>
  <si>
    <t>Law of the Present Hand</t>
  </si>
  <si>
    <t>Statuary of laws, some conserning tomb-robbing/exploration</t>
  </si>
  <si>
    <t>Reflections (or musings?) of the Prisoner in Blue</t>
  </si>
  <si>
    <t>Ancient Ksarulite holy book</t>
  </si>
  <si>
    <t>protection against scrying and spells of Chusetl-dimension (NC)</t>
  </si>
  <si>
    <t>Items of navigation, helping lost persons</t>
  </si>
  <si>
    <t>The nineteen-sided Divan of Héres Fáà</t>
  </si>
  <si>
    <t>Inner Hall of the High Chancery of Avanthár</t>
  </si>
  <si>
    <t>Found in an excavation of ancient Mihálli ruins in Nuru’ún about a hundred years ago, visitors often stop to marvel at the incised optical illusions which cover its surface.</t>
  </si>
  <si>
    <t>Mihailli (?) ancient</t>
  </si>
  <si>
    <t xml:space="preserve">Ice Temple </t>
  </si>
  <si>
    <t>in the further reaches of Ghaton?</t>
  </si>
  <si>
    <t>YG</t>
  </si>
  <si>
    <t>Married to Váris</t>
  </si>
  <si>
    <t>Married to Aridzo or Heshuél depending on sect</t>
  </si>
  <si>
    <t>Combine Avánthe and Dlamélish</t>
  </si>
  <si>
    <t>Complex theological relations, brother of Aridzó</t>
  </si>
  <si>
    <t>Complex theological relations, brother of Heshuel</t>
  </si>
  <si>
    <t>Tlónu</t>
  </si>
  <si>
    <t>S&amp;G V1</t>
  </si>
  <si>
    <t>Non physical demonic beings from far nort-east, birthed by Varis, possibly related to /disquised Mihailli</t>
  </si>
  <si>
    <t>Celebration of the Cruel Jest of Kikumarsha</t>
  </si>
  <si>
    <t>Ditlana of Khirgar and several other cities</t>
  </si>
  <si>
    <t>V1I1 p 9</t>
  </si>
  <si>
    <t>Master of Demons, bringer of calamities</t>
  </si>
  <si>
    <t>Corpse-Lord, Knower of Underworlds</t>
  </si>
  <si>
    <t>Ceremony of the Barring the Gate Which Looks Out Onto the Endless Void</t>
  </si>
  <si>
    <t>Tunkul-gong, ritual</t>
  </si>
  <si>
    <t>Tunkul-gong is rung 17 times an hour for three nights</t>
  </si>
  <si>
    <t>ToL</t>
  </si>
  <si>
    <t>Queen Nayári’s counsellor, confidante, and lover supposedly lies entombed beneath the city of Jakalla</t>
  </si>
  <si>
    <t>Engsvanyali calligrapher of great renown, author of The Book of the Priestkings"</t>
  </si>
  <si>
    <t>Ténmre of The Dawn</t>
  </si>
  <si>
    <t>Beckoning of the Shades</t>
  </si>
  <si>
    <t xml:space="preserve">The gong rings 4 time to call the wandering spirits back to their planes.  It wakes the workers before dawn.  </t>
  </si>
  <si>
    <t xml:space="preserve">Retreat of the Achromatic Veil </t>
  </si>
  <si>
    <t xml:space="preserve">12 deep monotonous gongs punctuate the official ending of the night and the time for travellers to rise.  The gates of the city open  </t>
  </si>
  <si>
    <t>Coming of the King</t>
  </si>
  <si>
    <t>Congregation of Fellows</t>
  </si>
  <si>
    <t>Rosy Fingered Dawn</t>
  </si>
  <si>
    <t>The peal of the high-pitched chimes wakes the clan girls for the morning ritual when concluded it is officially day.</t>
  </si>
  <si>
    <t xml:space="preserve">Opening of the Eye of Flame </t>
  </si>
  <si>
    <t xml:space="preserve">Coming of Glory </t>
  </si>
  <si>
    <t xml:space="preserve">Daylight Reign </t>
  </si>
  <si>
    <t>Mantra of the Opening of the All Seeing Eye</t>
  </si>
  <si>
    <t xml:space="preserve">Adoration of Glory </t>
  </si>
  <si>
    <t xml:space="preserve">3 gong strikes announce the beginning of the daily battle and the start of services at the temple.  </t>
  </si>
  <si>
    <t xml:space="preserve">Radiant Visage </t>
  </si>
  <si>
    <t xml:space="preserve">High chimes call the sisters together to beautify the face of the world.  </t>
  </si>
  <si>
    <t xml:space="preserve">Expansion of Light </t>
  </si>
  <si>
    <t xml:space="preserve">This gong announces the complete reign of the emperor of heaven and opens many civic bureaus.  </t>
  </si>
  <si>
    <t>Ténmre of the Market</t>
  </si>
  <si>
    <t xml:space="preserve">Noble Hour </t>
  </si>
  <si>
    <t xml:space="preserve">Constant ringing for 1 minute.  This is the time that noble edicts are read, noble’s meetings start or court is opened.  </t>
  </si>
  <si>
    <t xml:space="preserve">Spark of Conflagration </t>
  </si>
  <si>
    <t xml:space="preserve">A cascade of 90 beats of the gong marks the start of the first section of the afternoon’s procession of rituals  </t>
  </si>
  <si>
    <t xml:space="preserve">Maternal Adoration </t>
  </si>
  <si>
    <t xml:space="preserve">The gongs sound in a sustained chiming as the temple ritual begins a devotion to Avánthe.   </t>
  </si>
  <si>
    <t xml:space="preserve">Brightest Gaze </t>
  </si>
  <si>
    <t xml:space="preserve">2 groups of three gong strikes mark the start of the ceremony of the brightest gaze which lasts until 12:30. Many take this time for lunch or a work break. </t>
  </si>
  <si>
    <t>Ténmre of the Resting</t>
  </si>
  <si>
    <t xml:space="preserve">Victory of the Master of Light </t>
  </si>
  <si>
    <t xml:space="preserve">Noon Rampant Light </t>
  </si>
  <si>
    <t xml:space="preserve">Praise of Victory </t>
  </si>
  <si>
    <t xml:space="preserve">Zenith of Illumination </t>
  </si>
  <si>
    <t xml:space="preserve">Immolation Mundus </t>
  </si>
  <si>
    <t xml:space="preserve">Harmonization of the Feminine Spirit </t>
  </si>
  <si>
    <t xml:space="preserve">Chimes sound in slow cadence as part of a ritual bonding the sororal essence.  </t>
  </si>
  <si>
    <t xml:space="preserve">Climax of Tuléng </t>
  </si>
  <si>
    <t>A crescendo of gong strikes marks the point that the sun bursts with the culmination of the day’s sensations.</t>
  </si>
  <si>
    <t xml:space="preserve">Blaze of Grandeur </t>
  </si>
  <si>
    <t>A single strike of the gong ends the series of daily rituals.</t>
  </si>
  <si>
    <t xml:space="preserve">Fête of Desiccation </t>
  </si>
  <si>
    <t xml:space="preserve">5 booming strikes of the gong starts a ritual intended to remind one that death and decay are pervasive.  </t>
  </si>
  <si>
    <t>Ténmre of the Labour</t>
  </si>
  <si>
    <t xml:space="preserve">Power of Burning </t>
  </si>
  <si>
    <t xml:space="preserve">Hour of Solemnity </t>
  </si>
  <si>
    <t xml:space="preserve">Ceremony of Brilliant Light </t>
  </si>
  <si>
    <t xml:space="preserve">This single gong stroke represents the acme of the sun’s power over Tékumel.  </t>
  </si>
  <si>
    <t xml:space="preserve">Strengthening of the Sinews </t>
  </si>
  <si>
    <t xml:space="preserve">Sheathing of the sword </t>
  </si>
  <si>
    <t xml:space="preserve">3 gong strikes announce the end of the daily battle and the dispersal of the sellers in the marketplace.  For many this is the signal to stop work.  </t>
  </si>
  <si>
    <t xml:space="preserve">Calling of the Mournful </t>
  </si>
  <si>
    <t xml:space="preserve">3 series of five chimes calls the mournful to the graves of their ancestors for visitation.  It also alerts the necropolis guards to approaching desecrators.   </t>
  </si>
  <si>
    <t xml:space="preserve">Abdication of Light </t>
  </si>
  <si>
    <t>Ténmre of the Home</t>
  </si>
  <si>
    <t xml:space="preserve">Encroachment of the Dark </t>
  </si>
  <si>
    <t xml:space="preserve">Announces the passing of Hnálla onto his paradise.  The gongs signal the end of the evening ceremony.  </t>
  </si>
  <si>
    <t xml:space="preserve">Visible Glory </t>
  </si>
  <si>
    <t xml:space="preserve">Entreaties of the Gods </t>
  </si>
  <si>
    <t>Clanging of the gong beckons devotees and the public into the nightly theatrical performance and religious ritual.</t>
  </si>
  <si>
    <t>Blessing of the Hearth</t>
  </si>
  <si>
    <t xml:space="preserve">Returning to the Bosom </t>
  </si>
  <si>
    <t>The three chimes are used in a cascade of pattern in combination with the gong of the temple Avánthe.</t>
  </si>
  <si>
    <t xml:space="preserve">Dance of Shadows </t>
  </si>
  <si>
    <t xml:space="preserve">10 rhythmic beats of the gong in a 4-4-2 pattern call the hungry to the tables of pleasure.  This is a time to eat with ones clan or to search for what your ardour craves.  The main gates to the town are closed. </t>
  </si>
  <si>
    <t xml:space="preserve">Opening of the Dark </t>
  </si>
  <si>
    <t xml:space="preserve">Seal Against the Night </t>
  </si>
  <si>
    <t xml:space="preserve">Four knells each louder than the preceding announces the beginning of the journey of the spirit to paradise.  </t>
  </si>
  <si>
    <t xml:space="preserve">Awakening in Azure </t>
  </si>
  <si>
    <t>Three sets of eight clangs of the gong announce the temples most public ceremony.</t>
  </si>
  <si>
    <t xml:space="preserve">Opening of Pandemonium </t>
  </si>
  <si>
    <t xml:space="preserve">Seven strikes of the gong herald the opening of the portals of the underworld.  </t>
  </si>
  <si>
    <t xml:space="preserve">Loosing of the Many Legged Serpent </t>
  </si>
  <si>
    <t xml:space="preserve">Ringing from faint to booming of the gong marking the freeing of the Unnameable beasts of night </t>
  </si>
  <si>
    <t xml:space="preserve">Closing of the Eye </t>
  </si>
  <si>
    <t>A different 6 groups of nine gongs herald the start of the public display of fire in the night.</t>
  </si>
  <si>
    <t xml:space="preserve">Reading of the Incantations </t>
  </si>
  <si>
    <t>Four beats of the gong inaugurate the inner rituals and the procession to the underworld.</t>
  </si>
  <si>
    <t xml:space="preserve">Raising of the Five Headed Lord </t>
  </si>
  <si>
    <t xml:space="preserve">Five couplets on the gong announce the inner rituals and the opening of the catacombs.  </t>
  </si>
  <si>
    <t xml:space="preserve">Visitation of the Sepulchre </t>
  </si>
  <si>
    <t>Five mournful claps of the gong signal the priests moving into the catacombs to confer with the dead.</t>
  </si>
  <si>
    <t>Ténmre of Sleep</t>
  </si>
  <si>
    <t xml:space="preserve">Piecing the Veil of Night </t>
  </si>
  <si>
    <t>Six claps of the gong bring the priests together to protect the world from darkness.</t>
  </si>
  <si>
    <t xml:space="preserve">Obeisance to the Unknowable Dark </t>
  </si>
  <si>
    <t>A peal of eight gongs assembles the priests to demonstrate their obedience to the Dark Lord.</t>
  </si>
  <si>
    <t>Ténmre of Darkness</t>
  </si>
  <si>
    <t xml:space="preserve">Welling of Chaos </t>
  </si>
  <si>
    <t xml:space="preserve">Non-rhythmic beating of the gong marking the end of the holiest of daily rituals.  </t>
  </si>
  <si>
    <t xml:space="preserve">Victory of the Master of the Planets </t>
  </si>
  <si>
    <t xml:space="preserve">Sating of the Spirit </t>
  </si>
  <si>
    <t xml:space="preserve">10 soft gongs is the good night kiss of the temple having satisfied her sensual desires  </t>
  </si>
  <si>
    <t xml:space="preserve">Reading of Spells </t>
  </si>
  <si>
    <t>One strike of the gong reminds the world that the sorcerous arts are being practiced in the dark.</t>
  </si>
  <si>
    <t>Ténmre of Dreams</t>
  </si>
  <si>
    <t xml:space="preserve">Diffusion of Dark Entities </t>
  </si>
  <si>
    <t>Strong to faint ringing of gongs marking the sealing ceremony.</t>
  </si>
  <si>
    <t xml:space="preserve">Flight of Reason </t>
  </si>
  <si>
    <t xml:space="preserve">A single clang of the gong closes the portals to the underworld.  </t>
  </si>
  <si>
    <t xml:space="preserve">Repose of the Dead </t>
  </si>
  <si>
    <t xml:space="preserve">A single beat of the gong signals the lower shrine to be sealed.  </t>
  </si>
  <si>
    <t xml:space="preserve">Ward Against Light </t>
  </si>
  <si>
    <t xml:space="preserve">Three knells of the gong in between those of Hrü’ü and Sárku signal the securing of the catacombs.  </t>
  </si>
  <si>
    <t xml:space="preserve">End of the Rule of Night </t>
  </si>
  <si>
    <t xml:space="preserve">A slow cadence of 8 signals the retreat back into the confines of the blue room. There are many more soundings of the Tunkúl gongs based on risings and settings of moons and planets, weather, special celebrations etc. The schedule on Danuel is also different having weekly rituals that have a greater attendance by the public.   </t>
  </si>
  <si>
    <t>The gong rings 24 times in quick couplets as a harbinger of the coming sun.  Calling worshippers to services which start at 6:03 am</t>
  </si>
  <si>
    <t>Announces the Royal presence of Lord Hnálla and is the gong that opens the market.  Services at the temple commence at 6:40 am</t>
  </si>
  <si>
    <t>6 chimes mark when the sun dips below the level of the world.  It marks the end of the work day.  Evening services begin after the reading of the Mantra of the “Wardings of the Night” about 6:10 am</t>
  </si>
  <si>
    <t xml:space="preserve">In conjunction with Avánthe’s chimes,  the gong sounds 6 times.  The procession of the ill begins making its way to the temple infirmaries.  </t>
  </si>
  <si>
    <t>6 chimes mark when the sun is first higher than the world. It marks the beginning of the workday. Morning services begin after the reading of the Mantra of the Opening of the All Seeing Eye about 6:25 am</t>
  </si>
  <si>
    <t xml:space="preserve">Start of the hot time. </t>
  </si>
  <si>
    <t xml:space="preserve">A second,  2 groups of three gong strikes marks the end of the ceremony of the brightest gaze.  These gongs signal many to return to work.   </t>
  </si>
  <si>
    <t xml:space="preserve">Constant ringing for 1 minute. This is the time that public executions are performed and the closings of Lordly courts. </t>
  </si>
  <si>
    <t>Chimes sound,  calling women to common call and common support.</t>
  </si>
  <si>
    <t>The gong rings 24 times in quick couplets as a harbinger of the coming night.  Calling worshippers to services which start at 6:30 am</t>
  </si>
  <si>
    <t>Eight sets of eight clangs of the gong announce the dark processional,  the temples most public ceremony.</t>
  </si>
  <si>
    <t xml:space="preserve">Midnight </t>
  </si>
  <si>
    <t xml:space="preserve">2 kirén past midnight (-7 for Hrü’ü) </t>
  </si>
  <si>
    <t xml:space="preserve">Depths of Darkness </t>
  </si>
  <si>
    <t xml:space="preserve">½ kirén before Hrü’ü gong </t>
  </si>
  <si>
    <t xml:space="preserve">1 kirén before dawn </t>
  </si>
  <si>
    <t xml:space="preserve">½ kirén before end of night </t>
  </si>
  <si>
    <t xml:space="preserve">Start of astrological twilight. </t>
  </si>
  <si>
    <t xml:space="preserve">Appearance of horizon </t>
  </si>
  <si>
    <t>Twilight before dawn</t>
  </si>
  <si>
    <t xml:space="preserve">First glint of sun </t>
  </si>
  <si>
    <t xml:space="preserve">Sun full in the sky </t>
  </si>
  <si>
    <t xml:space="preserve">solar parallel </t>
  </si>
  <si>
    <t xml:space="preserve">20 degrees rising </t>
  </si>
  <si>
    <t xml:space="preserve">4 Kiren past first service </t>
  </si>
  <si>
    <t xml:space="preserve">4 Kiren past first ritual </t>
  </si>
  <si>
    <t xml:space="preserve">60 degrees rising </t>
  </si>
  <si>
    <t>6 Kiren past second ritual</t>
  </si>
  <si>
    <t>82 degrees rising</t>
  </si>
  <si>
    <t>Perpendicular</t>
  </si>
  <si>
    <t xml:space="preserve">82 degrees setting. </t>
  </si>
  <si>
    <t xml:space="preserve">65 degrees setting. </t>
  </si>
  <si>
    <t xml:space="preserve">2 kirén past noon (-7 for Hrü’ü) </t>
  </si>
  <si>
    <t>End of the hot time</t>
  </si>
  <si>
    <t>48 degrees setting</t>
  </si>
  <si>
    <t xml:space="preserve">Mid afternoon </t>
  </si>
  <si>
    <t xml:space="preserve">60 degrees setting </t>
  </si>
  <si>
    <t xml:space="preserve">Hottest part of the day </t>
  </si>
  <si>
    <t xml:space="preserve">6 kirén after last service </t>
  </si>
  <si>
    <t>20 degrees setting</t>
  </si>
  <si>
    <t xml:space="preserve">1 kirén before dusk </t>
  </si>
  <si>
    <t xml:space="preserve">Equal-horizontal </t>
  </si>
  <si>
    <t xml:space="preserve">Sun touching horizon </t>
  </si>
  <si>
    <t xml:space="preserve">Last glint of sun </t>
  </si>
  <si>
    <t xml:space="preserve">Beginning of Dusk </t>
  </si>
  <si>
    <t xml:space="preserve">Dusk </t>
  </si>
  <si>
    <t xml:space="preserve">Disappearance of horizon </t>
  </si>
  <si>
    <t>Deep dusk</t>
  </si>
  <si>
    <t xml:space="preserve">End of Astrological Twilight </t>
  </si>
  <si>
    <t>Secured Dark</t>
  </si>
  <si>
    <t xml:space="preserve">1 kirén after sunset </t>
  </si>
  <si>
    <t xml:space="preserve">½ kirén after Hrü’ü gong </t>
  </si>
  <si>
    <t xml:space="preserve">2 kirén after sunset </t>
  </si>
  <si>
    <t xml:space="preserve">4 kirén after the Entireties </t>
  </si>
  <si>
    <t xml:space="preserve">Astronomical calculation? </t>
  </si>
  <si>
    <t xml:space="preserve">Traditional </t>
  </si>
  <si>
    <t xml:space="preserve">Third Syncopation </t>
  </si>
  <si>
    <t xml:space="preserve">Unknown </t>
  </si>
  <si>
    <t>When</t>
  </si>
  <si>
    <t>Division of Day</t>
  </si>
  <si>
    <t>PC-SV</t>
  </si>
  <si>
    <t>Mit/PC-SV</t>
  </si>
  <si>
    <t>Dawn of the Flame</t>
  </si>
  <si>
    <t xml:space="preserve">Gong rings three groups of three and is said to raise the troops.  It marks the change of the night to morning shifts. Tunkul-gong, incense, chanting, animal sacrifices when Káshi is full </t>
  </si>
  <si>
    <t>3 gongs call the very faithful to the least attended of the daily rituals. Smaller ritual, omitted in smaller temples</t>
  </si>
  <si>
    <t>Ritual of the Transience of Life</t>
  </si>
  <si>
    <t>The four temples join in harmonized melody to celebrate the middle of the day which starts certain ceremonies and signals lunch time to many.  Midday, sun at zenith, elaborate and joyful,</t>
  </si>
  <si>
    <t>A varied chiming of the gong marks the celebration of Ksárul’s victory over the entire universe .</t>
  </si>
  <si>
    <t xml:space="preserve">Six groups of three gongs marks the change from day to night when the faithful are gathered to light the world. Ritual feast after sunset, human sacrifices when Kashi is new moon </t>
  </si>
  <si>
    <t>Dressing of the image of the Goddess</t>
  </si>
  <si>
    <t>Remembering the Dead</t>
  </si>
  <si>
    <t>Transience of Life</t>
  </si>
  <si>
    <t>Ritual of those Going Forth By the Day</t>
  </si>
  <si>
    <t>Mantra of the Wardings of the Night</t>
  </si>
  <si>
    <t>Protection spell of Temple of Lord Ketengu</t>
  </si>
  <si>
    <t>of Temple of Lord Thumis</t>
  </si>
  <si>
    <t>Rise of Gayel-moon</t>
  </si>
  <si>
    <t>Setting of first moon (Kashi)</t>
  </si>
  <si>
    <t>No atmosphere, retrograde orbit, first moon</t>
  </si>
  <si>
    <t>Apparently no atmosphere, second moon</t>
  </si>
  <si>
    <t>Setting of the Káshi- Moon</t>
  </si>
  <si>
    <t>Daily rites</t>
  </si>
  <si>
    <t>Rituals of the Tsolyani Day, cacophony of Tunkul-gongs</t>
  </si>
  <si>
    <t>Daily rituals, Tunkul-gongs, timekeeping (Stephen Vossler), partially fandom work</t>
  </si>
  <si>
    <t xml:space="preserve">Ragáth </t>
  </si>
  <si>
    <t>Demon race called upon by Lord Ksarul in the Battle of Dórmoron Plain</t>
  </si>
  <si>
    <t>Exercises of Heart's Intent</t>
  </si>
  <si>
    <t>During the reign of Ssirandar V the concept of a priestly council that elected its leaders was abandoned.  Succession to the throne of Gánga was then made hereditary</t>
  </si>
  <si>
    <t>FB</t>
  </si>
  <si>
    <t>Buried in the jungles of M’mórcha (hex 4313) and defended by the tribe of the Fungus-Eaters, half-humans fanatically loyal to Hŕsh</t>
  </si>
  <si>
    <t>TLCN, ETV11</t>
  </si>
  <si>
    <t>BoEB, Mit, ETV11</t>
  </si>
  <si>
    <t>Dzuruna bay</t>
  </si>
  <si>
    <t>Dragon v1 no 4 reports submitted to the Petal Throne</t>
  </si>
  <si>
    <t>Book of Eternal Existence</t>
  </si>
  <si>
    <t>special</t>
  </si>
  <si>
    <t>DM v1no4</t>
  </si>
  <si>
    <t>DMv3no3</t>
  </si>
  <si>
    <t>Heavy book of the dreaded Crs'tchen, their purpose and history, automatically translates itself (NC?)</t>
  </si>
  <si>
    <t>Mandír</t>
  </si>
  <si>
    <t>WD51, NWG</t>
  </si>
  <si>
    <t>Village and ruined temple of Ksarul</t>
  </si>
  <si>
    <t>Klar</t>
  </si>
  <si>
    <t>Bill Hoyt - My Old Campaign</t>
  </si>
  <si>
    <t xml:space="preserve">Horókkoi Ghurúlmo </t>
  </si>
  <si>
    <t>Toad god, Smoking Toad</t>
  </si>
  <si>
    <t>Wells, caves</t>
  </si>
  <si>
    <t>Nankhétiu</t>
  </si>
  <si>
    <t>"the Eager"</t>
  </si>
  <si>
    <t>Pan Chakan local aspect/demon lord/deity, outer aspect</t>
  </si>
  <si>
    <t>Students, academics</t>
  </si>
  <si>
    <t>Young child</t>
  </si>
  <si>
    <t>Knowledge, competitiveness</t>
  </si>
  <si>
    <t>Outer local aspect of Butrus</t>
  </si>
  <si>
    <t>Tests, painting, games</t>
  </si>
  <si>
    <t xml:space="preserve">Géthu </t>
  </si>
  <si>
    <t>Lakes, fishing</t>
  </si>
  <si>
    <t>Outer aspect of Butrus</t>
  </si>
  <si>
    <t>Nlülu</t>
  </si>
  <si>
    <t>"the rigger"</t>
  </si>
  <si>
    <t>Traps</t>
  </si>
  <si>
    <t>Trap hunting</t>
  </si>
  <si>
    <t>Trappers</t>
  </si>
  <si>
    <t>Outer hero-aspect of Butrus</t>
  </si>
  <si>
    <t>Tlíra</t>
  </si>
  <si>
    <t>Mist</t>
  </si>
  <si>
    <t>Fame and vanity</t>
  </si>
  <si>
    <t>Fame, fog</t>
  </si>
  <si>
    <t>Tánti’iki</t>
  </si>
  <si>
    <t>Woman</t>
  </si>
  <si>
    <t>Hearth and kitchen-fires</t>
  </si>
  <si>
    <t>Fires of utility (not "industrial")</t>
  </si>
  <si>
    <t>Trainers of Serudla, hidden monasteries. was shamed by the goddess Iyách who rules Gayél, and that is the reason Ghatoni detest women.</t>
  </si>
  <si>
    <t>Iyách</t>
  </si>
  <si>
    <t>Goddess of Gayél</t>
  </si>
  <si>
    <t>Moon Gayél</t>
  </si>
  <si>
    <t>Sun god, Ghé was shamed by the goddess and that is the reason Ghatoni detest women.</t>
  </si>
  <si>
    <t>Tsoléi isles, western Livyanu</t>
  </si>
  <si>
    <t>Dlásh-Livyánu treaty signed by the Dynasty of Thirty Swords 5,000 yrs before the happenings in Lords of Tsámra. With it Tsámra must content itself with taxes collected from afar. No non-Dláshi meddles in Dláshi internal affairs.</t>
  </si>
  <si>
    <t>Caves of Klarár</t>
  </si>
  <si>
    <t>legend has it that there is a great store of relics from the ancients</t>
  </si>
  <si>
    <t>Yi'ita</t>
  </si>
  <si>
    <t>Village of 5000, app. 100 tsan north of Tumissa. Source unknown</t>
  </si>
  <si>
    <t>Libation unto the Final Master</t>
  </si>
  <si>
    <t>Masked Demons of the Inner Path of Ko'aar</t>
  </si>
  <si>
    <t>TD</t>
  </si>
  <si>
    <t>Tekumel Dictionary</t>
  </si>
  <si>
    <t>Unpublished, based on Tsolyani Languages</t>
  </si>
  <si>
    <t>Daniel U. Thibault</t>
  </si>
  <si>
    <t>Concerning Aspects and Rituals of Lady Avanthe</t>
  </si>
  <si>
    <t>Thek</t>
  </si>
  <si>
    <t>FO issue6</t>
  </si>
  <si>
    <t>KIlalámmu</t>
  </si>
  <si>
    <t>Tsolyani consider him as an aspect of Thumis</t>
  </si>
  <si>
    <t>Tradition and rule of Clan Elders, Sun</t>
  </si>
  <si>
    <t>FO</t>
  </si>
  <si>
    <t>Fight On! Magazine</t>
  </si>
  <si>
    <t>2002-2015</t>
  </si>
  <si>
    <t>Master of the White Mountains, Watcher against Evil, Reciter of Lore</t>
  </si>
  <si>
    <t>Béhlme-plant</t>
  </si>
  <si>
    <t>Modern Livyáni Vátlaz</t>
  </si>
  <si>
    <t>Used for sorcery</t>
  </si>
  <si>
    <t>Used for clensing</t>
  </si>
  <si>
    <t>Black pen, charcoal</t>
  </si>
  <si>
    <t xml:space="preserve">Yetlé-wood </t>
  </si>
  <si>
    <t xml:space="preserve">Used for drawing the Paragon of Patterns </t>
  </si>
  <si>
    <t>Used for controlling (?) Mighty Beast Without a Tail</t>
  </si>
  <si>
    <t>Whip of the Crescent King</t>
  </si>
  <si>
    <t>Control the Beast Without Tail</t>
  </si>
  <si>
    <t>Herb incense, common in southern Mu'ugalavya and northern Livyanu.</t>
  </si>
  <si>
    <t>Maze of Jigrésh</t>
  </si>
  <si>
    <t>Ruined temple and nightmarish maze of Sarku</t>
  </si>
  <si>
    <t>Túran</t>
  </si>
  <si>
    <t>4508?</t>
  </si>
  <si>
    <t>VoG7</t>
  </si>
  <si>
    <t>"Death in Do Chaka" story, north of Khirgar near Sakbe-road (not in NWG)</t>
  </si>
  <si>
    <t>Kaikór</t>
  </si>
  <si>
    <t>VIllage</t>
  </si>
  <si>
    <t>Rüélu</t>
  </si>
  <si>
    <t>Sorihái River</t>
  </si>
  <si>
    <t>Réi</t>
  </si>
  <si>
    <t>Hlanupén</t>
  </si>
  <si>
    <t>Producer of soft toilet tissues from rice straw. (Farthest SE corner of protectorate)</t>
  </si>
  <si>
    <t>3406?</t>
  </si>
  <si>
    <t>Penu'im bay</t>
  </si>
  <si>
    <t>A'áb</t>
  </si>
  <si>
    <t>Animal</t>
  </si>
  <si>
    <t>Leaf</t>
  </si>
  <si>
    <t>Forests</t>
  </si>
  <si>
    <t>An odd small animal resembling a fluttering leaf, found in the forests of southern Livyánu and around Dlásh</t>
  </si>
  <si>
    <t>Achayá</t>
  </si>
  <si>
    <t>Monster</t>
  </si>
  <si>
    <t>Subterranean</t>
  </si>
  <si>
    <t>Bubbling mass of pseudopods, slain victims turn into Chagrúo, from Expanse of the Cold Dark</t>
  </si>
  <si>
    <t>ETV12</t>
  </si>
  <si>
    <t>Nonhuman</t>
  </si>
  <si>
    <t>Universal</t>
  </si>
  <si>
    <t xml:space="preserve">Ahoggyá, the "Knobbed Ones", one of the nonhuman races that share Tékumel, originally from Achernar (Alpha Eridani) </t>
  </si>
  <si>
    <t>Ahúh</t>
  </si>
  <si>
    <t>Reptile</t>
  </si>
  <si>
    <t>Lizard</t>
  </si>
  <si>
    <t>Meat, Leather</t>
  </si>
  <si>
    <t>A lizard in central and eastern Rannálu that is considered a delicacy by the eastern Salarvyáni. Leather made from its skin is locally prized.</t>
  </si>
  <si>
    <t>DoK, S&amp;GV1</t>
  </si>
  <si>
    <t>Aika</t>
  </si>
  <si>
    <t>Has black leaves</t>
  </si>
  <si>
    <t>Grass</t>
  </si>
  <si>
    <t>Clear Terrain</t>
  </si>
  <si>
    <t>Greenish grass, chewed as an anaesthetic, Paste used to dope someone up after an operation or tooth pulling.</t>
  </si>
  <si>
    <t>Airánu</t>
  </si>
  <si>
    <t>Food, Fiber</t>
  </si>
  <si>
    <t>Banana-like yellowish plant. Aka. /Airándu</t>
  </si>
  <si>
    <t>Ajátl</t>
  </si>
  <si>
    <t>Bows, Wood</t>
  </si>
  <si>
    <t>Tree, used for bow staves</t>
  </si>
  <si>
    <t>Ajjnáthu</t>
  </si>
  <si>
    <t>Deserts</t>
  </si>
  <si>
    <t>Meat</t>
  </si>
  <si>
    <t>"The Creaker" Segmented, venomous creature from Dry Bay of Ssu'úm</t>
  </si>
  <si>
    <t>Ajodúm</t>
  </si>
  <si>
    <t>Invertebrate</t>
  </si>
  <si>
    <t>Worm</t>
  </si>
  <si>
    <t>"The Copper Crawler" worm-like creature with a circular mouth, roughly the size of a man’s leg. It is considered sacred to Lord Sárku. Attracted to copper.</t>
  </si>
  <si>
    <t>Swamps</t>
  </si>
  <si>
    <t>Drug, Poison</t>
  </si>
  <si>
    <t>A swamp fruit common in Púrdimal, causes numbness, paralysis.</t>
  </si>
  <si>
    <t>Akhána</t>
  </si>
  <si>
    <t>Nettles</t>
  </si>
  <si>
    <t>Nettles. Held by their long stalks and used as a whip to punish.</t>
  </si>
  <si>
    <t>Sea monster</t>
  </si>
  <si>
    <t>Aquatic</t>
  </si>
  <si>
    <t>The "Embracer of Ships", "Servitor of Mrettén", a large (up to +10 m in diameter) sea monster resembling both a medusa and an octopus. An Akhó typically attacks a ship’s hull, with larger ones able to crush it. It may snatch defenders with their tentacles, swallowing nearly everything, including treasures, found later in their remains.</t>
  </si>
  <si>
    <t>TB, E-GE:EhG, S&amp;GV1, ToTWJBS</t>
  </si>
  <si>
    <t>Akhótleb</t>
  </si>
  <si>
    <t>Parasitic worm, may infest brains</t>
  </si>
  <si>
    <t>Alásh</t>
  </si>
  <si>
    <t>Snake</t>
  </si>
  <si>
    <t>Tiny, red, deadly snake</t>
  </si>
  <si>
    <t>TB, S&amp;GV1</t>
  </si>
  <si>
    <t>Amalén</t>
  </si>
  <si>
    <t>Grows in groves</t>
  </si>
  <si>
    <t>Anátl</t>
  </si>
  <si>
    <t>Beast</t>
  </si>
  <si>
    <t>Sand-skate, a desert predator. It glides for distances of up to 60-90 feet from dune to dune, using desert winds. It is omnivorous eating any living thing, animal or plant, it is usually seen in herd of 20-50.</t>
  </si>
  <si>
    <t>Anjé</t>
  </si>
  <si>
    <t>Antidote</t>
  </si>
  <si>
    <t>Fruit paste is antidote to ingested poisons (not effective against Food of Ssú or Dele buds)</t>
  </si>
  <si>
    <t>Apók</t>
  </si>
  <si>
    <t>It has ashen-hued leaves which are oval.</t>
  </si>
  <si>
    <t>Aqáà</t>
  </si>
  <si>
    <t>Giant worm</t>
  </si>
  <si>
    <t>The "Worm of the Catacombs", a large (up to 20 m in length) subterranean worm-like creature, a relative of the /ayákh/</t>
  </si>
  <si>
    <t>Aqpú</t>
  </si>
  <si>
    <t>Insect</t>
  </si>
  <si>
    <t>Beetle</t>
  </si>
  <si>
    <t>Beetle (large, bumbling blackish green night-beetle); also a nickname for Yán Koryáni soldiers because of their green livery</t>
  </si>
  <si>
    <t>Ardúro</t>
  </si>
  <si>
    <t>Bark</t>
  </si>
  <si>
    <t>Found in Kilalammuyáni or Chayákku, tree whose bark is an antidote to ingested poisons (Dele buds, Ssalán root).</t>
  </si>
  <si>
    <t>DoK, S&amp;GV2</t>
  </si>
  <si>
    <t>Armidzá</t>
  </si>
  <si>
    <t>Fungus</t>
  </si>
  <si>
    <t>Fungus that looks like a scattering of coins</t>
  </si>
  <si>
    <t>Árukan</t>
  </si>
  <si>
    <t>Spice</t>
  </si>
  <si>
    <t>Local plant root is used for hot and fiery spice</t>
  </si>
  <si>
    <t>Atlún</t>
  </si>
  <si>
    <t>Spider</t>
  </si>
  <si>
    <t>Spider (generic, although 4, 6, and 8-legged varieties exist)</t>
  </si>
  <si>
    <t>Aulléb</t>
  </si>
  <si>
    <t>Poison, Leather</t>
  </si>
  <si>
    <t>Venomous lizard, prized for its skin when bright yellow, venomous but not lethal, found in western Mu’ugalavyá</t>
  </si>
  <si>
    <t>Aunú</t>
  </si>
  <si>
    <t>Cosmetics</t>
  </si>
  <si>
    <t>Flower, the pollen of which is used as a blush (copper red)</t>
  </si>
  <si>
    <t>Autéshri</t>
  </si>
  <si>
    <t>Tree (generic term)</t>
  </si>
  <si>
    <t>Autéshrini</t>
  </si>
  <si>
    <t>Bush</t>
  </si>
  <si>
    <t>Bush (generic term)</t>
  </si>
  <si>
    <t>Avá</t>
  </si>
  <si>
    <t>Jungles</t>
  </si>
  <si>
    <t>Fiber</t>
  </si>
  <si>
    <t>Plant found in the jungles of M’mórcha and Nmartúsha, whose fibre is used, amongst other things, to hold armour together</t>
  </si>
  <si>
    <t>Awlmouth viper</t>
  </si>
  <si>
    <t>Urban</t>
  </si>
  <si>
    <t>Fat brown-black viper with a vicious temper. Its massive fangs (about the size of a human index finger) can easily puncture light plate armor, and its bite causes massive swelling around the wound and an ugly yellow-purplish discoloration, followed by necrosis and sloughing off of flesh down to the bone. Gangrene often then spreads outward from the affected area as well.</t>
  </si>
  <si>
    <t>Ayá</t>
  </si>
  <si>
    <t>Great desert worm</t>
  </si>
  <si>
    <t>The "Lord of Sands", the great desert sandworm, probably the largest land creature of Tékumel (up to 100 m in length)</t>
  </si>
  <si>
    <t>Balǘr</t>
  </si>
  <si>
    <t>Torches, Insect Repeller</t>
  </si>
  <si>
    <t>Slender, slow-burning tree with blackish-green needles, found in high forests; used for torches, and the bark is burned to keep off insects. [/Balüe]</t>
  </si>
  <si>
    <t>Bámir</t>
  </si>
  <si>
    <t>Magical</t>
  </si>
  <si>
    <t>A race of flying demons, servitors of Durritlámish</t>
  </si>
  <si>
    <t>Banyé</t>
  </si>
  <si>
    <t>Vermin</t>
  </si>
  <si>
    <t>A small, soft, damp creature that infests grain stores. It releases an enzyme onto the grain that breaks it down into a black, stinking, runny liquid, which renders it digestible to the Banyé.</t>
  </si>
  <si>
    <t>Báomuz</t>
  </si>
  <si>
    <t>Has ashen bark.</t>
  </si>
  <si>
    <t>Bazhá'ab</t>
  </si>
  <si>
    <t>Bird</t>
  </si>
  <si>
    <t>A bird. Livyáni saying: Bazhá'ab-bird skips lightly about the web of the sea spider so as not to awaken it</t>
  </si>
  <si>
    <t>Draught beast</t>
  </si>
  <si>
    <t>A six-legged riding beast, originally from Deneb (Alpha Cygni), found in the mountains and grassy plains of the Tané peninsula, west of Mu'ugalavyá</t>
  </si>
  <si>
    <t>Béhlme</t>
  </si>
  <si>
    <t>Tree, similar to /tíukh/, oil used for ritual cleansing. Livyáni /Vátlaz. Grows in the wild heights above the plains of Tsámra.</t>
  </si>
  <si>
    <t>TD, BoEB</t>
  </si>
  <si>
    <t>Bén</t>
  </si>
  <si>
    <t>Fish</t>
  </si>
  <si>
    <t>Game fish</t>
  </si>
  <si>
    <t>A fish that is considered a delicacy in eastern Salarvyá. It is similar to Khoródla fish but Khoródla is a deadly poison if not cooked just right.</t>
  </si>
  <si>
    <t>Edible fern stalks</t>
  </si>
  <si>
    <t>Biridlú</t>
  </si>
  <si>
    <t>Mantle</t>
  </si>
  <si>
    <t>The "Mantle". Flying creatures who drop from ceiling down upon the unwary. It then suffocates their victim. It cannot be cut by weapons of Chlén-hide but steel only. Its body must be burned. Used for guarding ancient treasures.</t>
  </si>
  <si>
    <t>Bisówa</t>
  </si>
  <si>
    <t>Tree, notable for its saw-toothed branches</t>
  </si>
  <si>
    <t>Bíth</t>
  </si>
  <si>
    <t>Spider, Tékumel's largest at 2-3 m in length, found in the mountains of the northeast.</t>
  </si>
  <si>
    <t>Bitterling</t>
  </si>
  <si>
    <t>These beings — apparently wormlike or snakelike in form — are kept by men and women of evil nature for their many powers. They live in little pots at their masters’ homes, but invisibly or spectrally follow them around wherever they go and are inherited through the patriline from owner to owner. They magically clean and keep house for their masters, and require human sacrifices at irregular intervals or else they will turn on their masters and kill them. They will also gladly slay anyone pointed out to them, or sometimes chose to do so spontaneously, and guests in a Bitterling-master’s house are frequently followed and attacked by the little horror after they leave.</t>
  </si>
  <si>
    <t>Ivy</t>
  </si>
  <si>
    <t>Healing powder drug for Shen, painful to humans</t>
  </si>
  <si>
    <t>Bó</t>
  </si>
  <si>
    <t>Coral</t>
  </si>
  <si>
    <t>A type of coral with long, serrated, flexible branches, used by the Nyaggá as a whip-like weapon</t>
  </si>
  <si>
    <t>Bólu</t>
  </si>
  <si>
    <t>Fruit, similar to green tomatoes</t>
  </si>
  <si>
    <t>Brylloo</t>
  </si>
  <si>
    <t>Automata</t>
  </si>
  <si>
    <t>"Insatiable saboteurs". Assemblages of ancient nanotechnology repair system. They appear to be a gorgeous iridescent sheet of cobweb, many layers deep, and in constant motion. They look for things to repair, and repair them, scavenging materials from matter out of place and the storehouses of the ancients. Can be dangerous and can form packs of huge size. [NC]</t>
  </si>
  <si>
    <t>PC (David Bailey)</t>
  </si>
  <si>
    <t>Búlu Malagá’a</t>
  </si>
  <si>
    <t>Seed</t>
  </si>
  <si>
    <t>Oil</t>
  </si>
  <si>
    <t>Oily seeds of the plant make excellent waterproofing agent</t>
  </si>
  <si>
    <t>Búreb</t>
  </si>
  <si>
    <t>A fish found off the west coast of Livyánu</t>
  </si>
  <si>
    <t>Calenderer</t>
  </si>
  <si>
    <t>Forests, Swamps, Freshwaters</t>
  </si>
  <si>
    <t>A very large constrictor snake, up  to 10 m long. It actively stalks solitary prey, and while it avoids groups of larger animals or people it often follows them in hopes of one member separating from the herd or party.</t>
  </si>
  <si>
    <t>Bug</t>
  </si>
  <si>
    <t>Segmented creatures the size of two fists together, with five powerful gnawing mandibles. They chew Chlén hide and wooden items apart. Only found on Mire of Túmiru (Hex 3710)</t>
  </si>
  <si>
    <t>Chabísu</t>
  </si>
  <si>
    <t>Plants that make a Chlén beast sick</t>
  </si>
  <si>
    <t>Chákan bat</t>
  </si>
  <si>
    <t>Bat</t>
  </si>
  <si>
    <t>Forests, Subterranean</t>
  </si>
  <si>
    <t>Huge meter-long vampiric bats</t>
  </si>
  <si>
    <t>Chakkarjáne</t>
  </si>
  <si>
    <t>Under-people</t>
  </si>
  <si>
    <t>Underpeople, serve lord of the Azure Citadel.</t>
  </si>
  <si>
    <t>ETV5</t>
  </si>
  <si>
    <t>Chargrúo</t>
  </si>
  <si>
    <t>Undead icy spawn of Achayá.</t>
  </si>
  <si>
    <t>The "Water Maiden", an aquatic predator with hypnotic powers.</t>
  </si>
  <si>
    <t>TB, ToTWJBS</t>
  </si>
  <si>
    <t>Cháu</t>
  </si>
  <si>
    <t>Deadly snake. Venomous.</t>
  </si>
  <si>
    <t>Chaúri</t>
  </si>
  <si>
    <t>Predatory beast</t>
  </si>
  <si>
    <t>"The Snarling One" Short-haired six-legged pack-hunting animal size of a dog.</t>
  </si>
  <si>
    <t>Ch'é</t>
  </si>
  <si>
    <t>Armor</t>
  </si>
  <si>
    <t>Fish, whose bones are used, stitched vertically onto neck-to-thigh coats, as body armour in the Nyémesel Isles</t>
  </si>
  <si>
    <t>Chelk</t>
  </si>
  <si>
    <t>Parasite</t>
  </si>
  <si>
    <t>Freshwaters</t>
  </si>
  <si>
    <t>A parasite that is amorphous, nearly transparent except for a network of pale green filaments. When exposed to abundant quantities of water it releases spores, and these lye in the water. When the water containing these spores is drunk, they grow into a Chelk which consumes the host from the inside. Full grown Chelk is 12” L x 5” Round. Found on in the Shadow Gate Fief.</t>
  </si>
  <si>
    <t>Chém</t>
  </si>
  <si>
    <t>Wood, Furniture</t>
  </si>
  <si>
    <t xml:space="preserve">Tree whose greenish wood is used by the Hlutrgú for furnishings </t>
  </si>
  <si>
    <t>Chémbim</t>
  </si>
  <si>
    <t>Crocodile</t>
  </si>
  <si>
    <t>Leather</t>
  </si>
  <si>
    <t>A species of small, albino gavial (crocodilian). Snappish but generally harmless if left alone, their fine supple hides can be made into a valuable white leather. They are found in small pockets and colonies everywhere in the protectorate west of the</t>
  </si>
  <si>
    <t>Cheshchá</t>
  </si>
  <si>
    <t>Domestic beast</t>
  </si>
  <si>
    <t>Meat, Wool</t>
  </si>
  <si>
    <t>"The Wooly Ones" Similar to Hmá, domesticated by Naqsái of the southern continent</t>
  </si>
  <si>
    <t>ETV8</t>
  </si>
  <si>
    <t>Chétp-dé</t>
  </si>
  <si>
    <t>Ant</t>
  </si>
  <si>
    <t>Resembles flying ants that are common in the Chákas during the early months of the year.</t>
  </si>
  <si>
    <t>Chetú</t>
  </si>
  <si>
    <t>Mollusc</t>
  </si>
  <si>
    <t>Paint</t>
  </si>
  <si>
    <t xml:space="preserve">Shell is a gleaming gray in color (like the old mother-of-pearl on Terra) and is used as backgrounds for portraits and miniatures. </t>
  </si>
  <si>
    <t>Paper</t>
  </si>
  <si>
    <t>Tree whose leaves, square cut, are used instead of paper as a book substrate in Salarvyá, Háida Pakála, and the Nyémesel Isles</t>
  </si>
  <si>
    <t xml:space="preserve">Chíma, the "Seafarers", one of the nonhuman races that share Tékumel, origin unknown </t>
  </si>
  <si>
    <t>Chi'omiq</t>
  </si>
  <si>
    <t>A grass-like plant that grows wherever it can find shelter from the wind in Milumanayá.</t>
  </si>
  <si>
    <t>FS, TLCN</t>
  </si>
  <si>
    <t>Chiténg’s Spittles</t>
  </si>
  <si>
    <t>Amphibian</t>
  </si>
  <si>
    <t>Frog</t>
  </si>
  <si>
    <t>Poison</t>
  </si>
  <si>
    <t>A species of smooth-bodied, large-eyed tree frog, very small, very bright, and very toxic. Growing to a maximum size of six or seven centimetres, and with skins of swirled orange and red, they tend to cling to the tips of large leaves in the jungle, like lurid raindrops. Their bubbling calls are particularly pleasant and soothing to the human and Páchi Lei ear, exerting an almost hypnotic effect; if they were not so dangerous to handle, they would probably make desirable cage pets. The contact poison exuded by their skins and covering them entirely causes almost instant numbness and ringing in the ears, followed swiftly by distorted vision, confusion, and sometimes permanent insanity or brain damage; toxic doses result in convulsions and death. Fortunately, the toxin breaks down very rapidly and cannot effectively be used as a blade or food poison by hunters or assassins.</t>
  </si>
  <si>
    <t>Chiténg's candle</t>
  </si>
  <si>
    <t>Small spike shaped fungi, mildly toxic. Rare and slow growing.</t>
  </si>
  <si>
    <t>Hide, Armor, Weapons</t>
  </si>
  <si>
    <t>Large draught animal, the thick hide of which can be peeled off and tanned to make strong armour and weapons, produces no more than one calf at a time, born oviparously in a leathery sac.</t>
  </si>
  <si>
    <t>TB, ToTWJBS, E-GE:EhG, S&amp;GV1, GoE, DotE-G</t>
  </si>
  <si>
    <t>Fruit, a staple of the /hegléthyal/ (Swamp Folk)</t>
  </si>
  <si>
    <t>Chmé</t>
  </si>
  <si>
    <t>Tree, known for its thick, bowed branches</t>
  </si>
  <si>
    <t>Chnáu</t>
  </si>
  <si>
    <t>Wetlands, Forests</t>
  </si>
  <si>
    <t>Black, segmented, venomous snake-like wetland creature.</t>
  </si>
  <si>
    <t>Chnáu maggots</t>
  </si>
  <si>
    <t>Maggots, Food, Special</t>
  </si>
  <si>
    <t>Chnáu lays its eggs on it deceased victims, and these hatch into chunky pale pink maggots about three inches long that glow faintly in the dark. Maggots smell and hunt rotting meat from miles away. Tomb-robbers use them for tracking fresh tombs and they are known to be used to find dead bodies by City Guard or spoiled meat by conscientious Market inspectors. Ahoggyá consider them as delicacy. Cost in Jakálla port is 2 hlásh per maggot. Fresh maggots last a day without food and will undergo moulting to their final form in 5-10 days. [NC]</t>
  </si>
  <si>
    <t>VoG11</t>
  </si>
  <si>
    <t>Ape</t>
  </si>
  <si>
    <t>The "Ape-Mutant", an ape-like creature</t>
  </si>
  <si>
    <t>Chodhícha</t>
  </si>
  <si>
    <t>"The Bone Swallower" disjointed skeletons inside a thick layer of translucent dark slime, spells against undead do not work against them.</t>
  </si>
  <si>
    <t>Chólokh</t>
  </si>
  <si>
    <t>The "Flying Octopoid Creature", a six-legged, eight-tentacled predator</t>
  </si>
  <si>
    <t>Plant; the bottle-shaped greenish root is eaten as a vegetable, tuber with seeds</t>
  </si>
  <si>
    <t>PoS, MoG</t>
  </si>
  <si>
    <t>Chrál</t>
  </si>
  <si>
    <t>Found in Kilalammuyáni and Saá Allaqí. Plant, from which a deadly blood-poison is extracted</t>
  </si>
  <si>
    <t>Poison is made of the roots</t>
  </si>
  <si>
    <t>Chrí</t>
  </si>
  <si>
    <t>Fly</t>
  </si>
  <si>
    <t>Fly-like insect, common housefly</t>
  </si>
  <si>
    <t>Melon</t>
  </si>
  <si>
    <t>Melon, a staple of the Shén, which humans find inedible from the Shén /chŕ/]</t>
  </si>
  <si>
    <t>Crustacean</t>
  </si>
  <si>
    <t>A large (up to 20 m in length) nocturnal, semi-intelligent crustacean-like desert dwelling creature, related to the Hlǘss. Venomous (paralysis and lethal).</t>
  </si>
  <si>
    <t>Crs'tchen</t>
  </si>
  <si>
    <t>Human-like</t>
  </si>
  <si>
    <t>Extraplanar creature in human form? Assassin (non-canon? Joke-monster). [NC]</t>
  </si>
  <si>
    <t>DM v3no3</t>
  </si>
  <si>
    <t>Fiber, Rope, Cloth</t>
  </si>
  <si>
    <t>Deciduous tree with three-pointed leaves, found in the Chákan forests and the Kúrt Hills; the bark is used for rope, fibre, pounded into a type of cloth, etc.</t>
  </si>
  <si>
    <t>KHA, MoG</t>
  </si>
  <si>
    <t>Dalmé</t>
  </si>
  <si>
    <t>Insectoid</t>
  </si>
  <si>
    <t>An insectoid semi-intelligent desert predator of humanoid appearance</t>
  </si>
  <si>
    <t>Dazhu</t>
  </si>
  <si>
    <t>Sweet and aromatic little pink flower that grows on the plain west of Bey Su</t>
  </si>
  <si>
    <t>BRA642</t>
  </si>
  <si>
    <t>Dedlán</t>
  </si>
  <si>
    <t>Eel</t>
  </si>
  <si>
    <t>A black, sticky, stinky critter that is used to feed the poor in eastern Salarvyá.</t>
  </si>
  <si>
    <t>Delé</t>
  </si>
  <si>
    <t>Bud</t>
  </si>
  <si>
    <t>Powdered buds create lethal poison</t>
  </si>
  <si>
    <t>Dlákolel</t>
  </si>
  <si>
    <t>Beetle, carnivorous</t>
  </si>
  <si>
    <t>The "Flying Beetle" or "Steed of Sárku", a very large (3-5 m in length) carnivorous beetle (that cannot actually fly, just hop)</t>
  </si>
  <si>
    <t>Dlaqó</t>
  </si>
  <si>
    <t>Beetle, scavenging</t>
  </si>
  <si>
    <t>The "Carrion-Beetle", a subterranean carrion-eating beetle-like creature (ranging in size from a few cm to 6 m). Cannot fly.</t>
  </si>
  <si>
    <t>Brandy, Sorcery</t>
  </si>
  <si>
    <t>Plum-like blue fruit, grows on low tree (probably designated by the same name); /datsúkh/ brandy is made from them. Ancient /Dohétel, used for sorcerous purposes.</t>
  </si>
  <si>
    <t>Dlikkén</t>
  </si>
  <si>
    <t>Millipede</t>
  </si>
  <si>
    <t>The "One Who Is Many", a segmented, millipede-like creature, able to regrow from individual segments</t>
  </si>
  <si>
    <t>Dlǘsh</t>
  </si>
  <si>
    <t>Zucchini</t>
  </si>
  <si>
    <t>Edible plant, similar to zucchini, a Mu'ugalavyáni staple</t>
  </si>
  <si>
    <t>Dmí</t>
  </si>
  <si>
    <t>Tuber</t>
  </si>
  <si>
    <t>Sugar</t>
  </si>
  <si>
    <t>Round, dark brown tuber, found in well-watered plains, from which sugar (/tseyóhlikh/) is extracted</t>
  </si>
  <si>
    <t>Dmóz</t>
  </si>
  <si>
    <t>Round, juicy fruit, a staple of the Páchi Léi but nauseating to humans</t>
  </si>
  <si>
    <t>Grain</t>
  </si>
  <si>
    <t>Grain, reddish, large-kerneled also used as the generic term for “grain”</t>
  </si>
  <si>
    <t>Dne'é</t>
  </si>
  <si>
    <t>Oil from a plant and used to waterproof leather in N’lüss</t>
  </si>
  <si>
    <t>Dnélu</t>
  </si>
  <si>
    <t>The "Concealed Leaper", hairy, six-legged reddish-brown predator</t>
  </si>
  <si>
    <t>Donudú</t>
  </si>
  <si>
    <t>Coconut</t>
  </si>
  <si>
    <t>Coconut-like edible vegetable, with a sour creamy sap</t>
  </si>
  <si>
    <t>Dopey snake</t>
  </si>
  <si>
    <t>Smallish and generally mild-mannered serpent with colorful white, green, and pinkish-yellow bands; odd markings on its face give it a sleepily smiling expression. It eats large insects and other small pests, but is also very poisonous to humans and Pachi Lei alike. It rarely bites except when in its nest or when in or near water, but its venom causes loss of muscular control in the limbs, neck, and torso – not dangerous to the heart or lungs, fortunately, merely causing sudden and  complete limpness for several hours. The dopey snake prefers to nest in high tree branches and enjoys hunting in shallow waters.</t>
  </si>
  <si>
    <t>Dragon colts</t>
  </si>
  <si>
    <t>Small, harmless, rather friendly coiling snakes of a bright blue color. Only found in the region of the old Lúshmun Canal</t>
  </si>
  <si>
    <t>Drí</t>
  </si>
  <si>
    <t>Ant-like insect.</t>
  </si>
  <si>
    <t>TB, E-GE:EhG</t>
  </si>
  <si>
    <t>Dríkope</t>
  </si>
  <si>
    <t>Nuts</t>
  </si>
  <si>
    <t>Edible nuts, grows in Kurt Hills</t>
  </si>
  <si>
    <t>Dzímush</t>
  </si>
  <si>
    <t>Mu'ugalavyáni /ukókh/ (melon)</t>
  </si>
  <si>
    <t>Dzíya</t>
  </si>
  <si>
    <t>Yellow melon</t>
  </si>
  <si>
    <t>Dzöntï</t>
  </si>
  <si>
    <t>Yán Koryáni name of a decorative scarlet flower, found in Yán Kór</t>
  </si>
  <si>
    <t>Dzór</t>
  </si>
  <si>
    <t>The "Forest Giant", semi-intelligent forest dweller</t>
  </si>
  <si>
    <t>Ebzál</t>
  </si>
  <si>
    <t>Buildings</t>
  </si>
  <si>
    <t>Great willowy tree of great size and height, found in Pán Cháka and the Forest of Gilráya; the Páchi Léi "grow" their dwellings in the sides of these trees</t>
  </si>
  <si>
    <t>Edhéka</t>
  </si>
  <si>
    <t>A yellow flowering broad leaf tree that is unknown in Tsolyánu, but common in eastern Salarvyá.</t>
  </si>
  <si>
    <t>Ejjék</t>
  </si>
  <si>
    <t>Ek A’ek</t>
  </si>
  <si>
    <t>Vine</t>
  </si>
  <si>
    <t>“The Climbing Tormenter” This is a species of weed that grows up trees. It is found in more obscure places of the Kúrt Hills, irritant both touched and burned.</t>
  </si>
  <si>
    <t>Emerald-armed Magpie</t>
  </si>
  <si>
    <t>Pets</t>
  </si>
  <si>
    <t>Appear a solid glossy black when perched, but in flight reveal brilliant green feathers lining their wings. Their only other markings are small white or yellow discs around the eyes, giving them a wide-eyed and perpetually surprised appearance. While their song is a pleasant metallic warble, they have a characteristic throaty snigger when pleased or excited. Intelligent, clean, and generally attractive, they are fairly popular pets, though not trusted out of their cages. They are intensely curious and clever, often messily so, and seem uncannily apt at playing pranks on humans or other animals within reach.</t>
  </si>
  <si>
    <t>Epéng</t>
  </si>
  <si>
    <t>Compound being</t>
  </si>
  <si>
    <t>Deserts, Jungles, Swamps</t>
  </si>
  <si>
    <t>Desert-dwelling, venomous, nocturnal stinging insect, a colony creature comprising up to 50 separate segment beings</t>
  </si>
  <si>
    <t>Erúnu</t>
  </si>
  <si>
    <t>The "Old Woman of the Dunes", a tentacular desert predator. Venomous.</t>
  </si>
  <si>
    <t>Esúsha</t>
  </si>
  <si>
    <t>“The Tunnel Clearer” mysterious worms having a face roughly like a humans, only upside down with no nose. The smallest are twice the mass of a man. The largest are easily the mass of a full-grown Chlén beast.</t>
  </si>
  <si>
    <t>Étla</t>
  </si>
  <si>
    <t>Crab</t>
  </si>
  <si>
    <t>A crab-like aquatic crustacean, sub-species of which can reach almost 2 m in diameter, can be dangerous</t>
  </si>
  <si>
    <t>Fa'á</t>
  </si>
  <si>
    <t>A shape-changing venomous desert predator</t>
  </si>
  <si>
    <t>Fang-toothed Muntjac</t>
  </si>
  <si>
    <t>Mammal</t>
  </si>
  <si>
    <t>Game beast</t>
  </si>
  <si>
    <t>A deer-like mammal, the muntjac is valuable for the leather it provides to make finely crafted and bright-dyed boots.</t>
  </si>
  <si>
    <t>Faru</t>
  </si>
  <si>
    <t>Shells are scalloped /Faru-sheu?? (sp.?)</t>
  </si>
  <si>
    <t>Fat Eel</t>
  </si>
  <si>
    <t>A freshwater creature up to 3 m long, found especially in muddy sloughs and pools formed for agriculture. They are thick-bodied, with many rippling fins and streamers, colored an ugly pink and silver. Their large rectangular mouths are filled with flat blade-like teeth for taking chunks out of whatever cannot be swallowed whole.</t>
  </si>
  <si>
    <t>Aquatic, Jungles</t>
  </si>
  <si>
    <t>The "Many-Legged Serpent", huge (1.5 - 15 meters) a lizard-like aquatic predator, running on thirty pairs of tiny legs. Bite is venomous and requires sorcerous healing. Natives of M'mórcha have herbal antidote. In Five Empires it is called "the One that introduces you to Lord Srükárum".</t>
  </si>
  <si>
    <t>Firyá</t>
  </si>
  <si>
    <t>Reed</t>
  </si>
  <si>
    <t>Fiber, Cloth, Paper</t>
  </si>
  <si>
    <t>A type of cloth, made from a reed-like plant which also produces a kind of paper</t>
  </si>
  <si>
    <t>Tékumel’s native, purulent “Old Life”, the purplish vegetation. Poisonous and highly corrosive. /Ssúmani</t>
  </si>
  <si>
    <t>S&amp;GV1, S&amp;GV2, DotE-G</t>
  </si>
  <si>
    <t>Intoxicant</t>
  </si>
  <si>
    <t>Plant, whose greasy black roots the Shén chew to induce a reeling drunken stupor (alcohol makes the Shén ill at very low doses)</t>
  </si>
  <si>
    <t>TD, S&amp;GV1</t>
  </si>
  <si>
    <t>Ft'á</t>
  </si>
  <si>
    <t>Fish, found in the Nyémesel Isles, from which the recreational drug /osí-kh/ is extracted</t>
  </si>
  <si>
    <t>The "Lizard-Dragon", a purple-blue dragon-like lizard, originally from the Shén worlds</t>
  </si>
  <si>
    <t>Gáin</t>
  </si>
  <si>
    <t>Wheat</t>
  </si>
  <si>
    <t>A type of wheat, grown in the north (N’lǘss, Yán Kór, and Saá Allaqí)</t>
  </si>
  <si>
    <t>Fiber, Bedding</t>
  </si>
  <si>
    <t>Spongy marsh plant, used by the Hlutrgú as sleeping mattresses</t>
  </si>
  <si>
    <t>Gapúl</t>
  </si>
  <si>
    <t>Large, deciduous shade-tree with oval leaves, glossy and bright green, found in northern forests</t>
  </si>
  <si>
    <t>G'ár</t>
  </si>
  <si>
    <t>Blue-fleshed edible nut, similar to the coconut, abundant in Shényu</t>
  </si>
  <si>
    <t>Shell</t>
  </si>
  <si>
    <t>Crustacean, found in Penóm waters, with a venomous, spiny shell</t>
  </si>
  <si>
    <t>A root</t>
  </si>
  <si>
    <t>Drug, Sacrifice</t>
  </si>
  <si>
    <t>These glowing green berries are allegedly native to the moon Gayel and are thus sacred to Dlamélish and Hriháyal. They can be sacrificed to these deities for favours and also eaten as a very powerful aphrodisiac. Use of berries can lead to loss of strength and addiction. They can be bought outside most Dlamélish temples for 20-50 Káitars per berry.</t>
  </si>
  <si>
    <t>Gerednyá</t>
  </si>
  <si>
    <t>Poison, Armor</t>
  </si>
  <si>
    <t>The "Flying Worm", a large (3-5 m in length) predator, venomous. Wing cases are worth 100 Káitars each to Chlén-hide armourers as softener.</t>
  </si>
  <si>
    <t>Getlara'ába</t>
  </si>
  <si>
    <t>Livyánu rock worm that is fried on a griddle with si'éb grass and spices. Considered a delicacy.</t>
  </si>
  <si>
    <t>Gétlen</t>
  </si>
  <si>
    <t>"The Phase Spider ". Can jump between dimensions, see invisible, venomous, bite causes hallucinations. May infest victim via fourth dimension and plant its eggs to be hatched. [NC]</t>
  </si>
  <si>
    <t>Ghá(i)</t>
  </si>
  <si>
    <t>Tree, found in Kilalámmu and the far northeast states, whose bark yields the recreational drug /mághzikh/</t>
  </si>
  <si>
    <t>Gháikh</t>
  </si>
  <si>
    <t>A far north-eastern tree, its brownish powder produces recreational drug Mághz, that softens the mood to a drowsy peacefulness</t>
  </si>
  <si>
    <t>Ghár</t>
  </si>
  <si>
    <t>Pearl</t>
  </si>
  <si>
    <t>The "Armoured Barge", a large aquatic quadruped with a turtle-like shell. The inside of its shell is iridescent as mother-of-pearl, shell is worth 80-1600 Káitars.</t>
  </si>
  <si>
    <t>Ghighánnok</t>
  </si>
  <si>
    <t>Shellfish</t>
  </si>
  <si>
    <t>Shellfish found in Ojjárga flats in Salarvyá, a disk shaped, 12-legged, creature in a hard shell) that is baked over coals</t>
  </si>
  <si>
    <t>BRA#368</t>
  </si>
  <si>
    <t>Ghost Carriage</t>
  </si>
  <si>
    <t>Spirit owl</t>
  </si>
  <si>
    <t>A spirit in the form of an owl-like bird it has a tiny body and huge wings when flying, but takes on the form of a normal owl when landed. They perch on rooftops at night and normally crane their heads upward, as if searching for something in the sky. If they should look down on top of someone’s head — especially that of a child — that person’s soul is instantly carried off and he or she will die.</t>
  </si>
  <si>
    <t>The "Flying Reptile", a nocturnal bluish-green flying reptile. Wings are used for sorcerous purposes. Venomous.</t>
  </si>
  <si>
    <t>TB, ToTWJBS, BoEB</t>
  </si>
  <si>
    <t>Gíyo</t>
  </si>
  <si>
    <t>Pigment, Lacquer</t>
  </si>
  <si>
    <t>Tree, native to most of the swampy lowlands of the continent, whose boiled bark yields a lacquer pigment used for military equipment (what's the colour?)</t>
  </si>
  <si>
    <t>Giyú</t>
  </si>
  <si>
    <t>Flower, Incense, Sorcery</t>
  </si>
  <si>
    <t>Rose-colored flower, made into an incense; its paste has other uses, flower that almost all people have allergic reactions to. Used for sorcerous purposes.</t>
  </si>
  <si>
    <t>BG, BoEB</t>
  </si>
  <si>
    <t>Gliders</t>
  </si>
  <si>
    <t>Tree frogs with membranes beneath the front limbs which allow them to soar from branch to branch in the upper canopy of the jungle. Non-poisonous despite their bright coloration (blue-green, solid red, green and red, or blue and red), but very quick and wary. The largest grow up to 20 cm, but have relatively long, light bodies.</t>
  </si>
  <si>
    <t>A type of berry</t>
  </si>
  <si>
    <t>Gré’a</t>
  </si>
  <si>
    <t>Weeping Trees, evergreen coniferous trees which collect water efficiently</t>
  </si>
  <si>
    <t>Tree found in Shényu, originally from the Shén worlds</t>
  </si>
  <si>
    <t>Gudá</t>
  </si>
  <si>
    <t>Stalk</t>
  </si>
  <si>
    <t>Plant, known for its rubbery stalks</t>
  </si>
  <si>
    <t>Gǘdru</t>
  </si>
  <si>
    <t>Fiber, Silk, Cloth</t>
  </si>
  <si>
    <t>Type of fine, silk-like cloth; also the fibre it is made from</t>
  </si>
  <si>
    <t>TD, KHA</t>
  </si>
  <si>
    <t>H’láulo</t>
  </si>
  <si>
    <t>Dye</t>
  </si>
  <si>
    <t xml:space="preserve">Vine, crimson dye is made from the seven-petalled flowers </t>
  </si>
  <si>
    <t>Haâk</t>
  </si>
  <si>
    <t>Oil, Perfume</t>
  </si>
  <si>
    <t>A Kilalammuyáni plant, from whose seeds a perfumed oil is extracted</t>
  </si>
  <si>
    <t>Haichútl</t>
  </si>
  <si>
    <t>A demon race of the flame, dwelling in extreme incandescence, which burn all they touch</t>
  </si>
  <si>
    <t>Háiga</t>
  </si>
  <si>
    <t>Predatory fish</t>
  </si>
  <si>
    <t>Large predatory toothed fish</t>
  </si>
  <si>
    <t>The "Toothed Dweller Below", an edible, large (up to 15 m in length), fish-like aquatic predator, dangerous.</t>
  </si>
  <si>
    <t>Hasún</t>
  </si>
  <si>
    <t>Shelled mollusc, flat and oval, found along the southern coasts of Tsolyánu</t>
  </si>
  <si>
    <t>"Those Who Are Seen Yet Unseen", an extra-planar race of minions serving the Goddess of the Pale Bone</t>
  </si>
  <si>
    <t>Hegléth</t>
  </si>
  <si>
    <t>Humanoid</t>
  </si>
  <si>
    <t>Swamp Folk, the nonhuman race dwelling in central Mu'ugalavyá, originally from Unukalhai (Alpha Serpentis). Psychically sensitive.</t>
  </si>
  <si>
    <t xml:space="preserve">Swamp People, the "First Ones", inhabitants of the Great Morass; cf. Also /huqúnikh/ </t>
  </si>
  <si>
    <t xml:space="preserve">Hehegánu </t>
  </si>
  <si>
    <t xml:space="preserve"> A subterranean people related to the /hehechárukoi/, found in particular under Púrdimal and its surrounding swamps]</t>
  </si>
  <si>
    <t>Hésal-Churéng</t>
  </si>
  <si>
    <t>Liqueur</t>
  </si>
  <si>
    <t>"a Most Precious Flower" A love stimulating nectar is made as guarded secret of Iron Helm clan. Flowers every 19th year.</t>
  </si>
  <si>
    <t>Hésal-Jámudan</t>
  </si>
  <si>
    <t>A counterfeit version of the Hésal-Churéng, lacks any effect besides offering a rich and pleasant fruity flavor.</t>
  </si>
  <si>
    <t>Hídz</t>
  </si>
  <si>
    <t>A large but harmless water-seeking desert creature</t>
  </si>
  <si>
    <t>Híkkutu</t>
  </si>
  <si>
    <t>Rat</t>
  </si>
  <si>
    <t>"the vermin". Small six-legged rat-like vermin from Southern Continent</t>
  </si>
  <si>
    <t>Hkú</t>
  </si>
  <si>
    <t>Weed</t>
  </si>
  <si>
    <t>Medicinal weed: Imported from the Shén, also used as sauce for Shen cuisine.</t>
  </si>
  <si>
    <t>winged humanoid</t>
  </si>
  <si>
    <t>Hláka, the "Furred Flyers", one of the nonhuman races that share Tékumel, originally from Ensis (Eta Orionis). Use poisoned weapons.</t>
  </si>
  <si>
    <t>Hlássu</t>
  </si>
  <si>
    <t>Generic bird</t>
  </si>
  <si>
    <t>Hli'ír</t>
  </si>
  <si>
    <t>The "Beast with the Unendurable Face", a madness-inducing subterranean otherplanar creature. Can only be harmed with metal weapon.</t>
  </si>
  <si>
    <t>Hlíng</t>
  </si>
  <si>
    <t>Spicy seed used esp. in Jakállan cuisine.</t>
  </si>
  <si>
    <t>Hlingá</t>
  </si>
  <si>
    <t>"The Nuisance" Tine six-legged nocturnal lizard from Southern Continent. Secretes paralysing slime.</t>
  </si>
  <si>
    <t>Hlinnghóm</t>
  </si>
  <si>
    <t>Pods</t>
  </si>
  <si>
    <t>Sea-plant, clusters of small pods with a salty taste that is usually fried. Found in Ojjárga flats in Salarvyá. Taste can be vile for non-locals, vomiting and diarrhea can occur.</t>
  </si>
  <si>
    <t xml:space="preserve">Hlǘss </t>
  </si>
  <si>
    <t>Hlǘss, the "Spawn of the Old Ones", one of the two nonhuman races autochtonous to Tékumel. Venomous. Use weapons and sorcery and are great seafarers. /Hlüss</t>
  </si>
  <si>
    <t>Hlütán</t>
  </si>
  <si>
    <t>Vine, grey-green and thick-leaved, from which lamp oil is extracted; cf. Also /hlǘnikh/</t>
  </si>
  <si>
    <t xml:space="preserve">Hlutrgú, the "Swamp Frogs", one of the nonhuman races that share Tékumel, originally from Algenubi (Epsilon Leonis) </t>
  </si>
  <si>
    <t>Hlu'ún</t>
  </si>
  <si>
    <t>Predatory insect</t>
  </si>
  <si>
    <t>Gauzy-winged humanoid insect predator</t>
  </si>
  <si>
    <t>Wool, Meat, Milk</t>
  </si>
  <si>
    <t>Large wool-bearing animal cf. Also /hnákh/, one will feed 10 persons</t>
  </si>
  <si>
    <t>TB, S&amp;GV1, ToTWJBS</t>
  </si>
  <si>
    <t>Meat, Milk</t>
  </si>
  <si>
    <t>Sheep-like animal, a smaller cousin of the /hmákh/; its meat is used for food, One will feed average of 5 people.</t>
  </si>
  <si>
    <t>Weed grown by the Shén, whose dried and powdered bark is prized for its pharmaceutical properties</t>
  </si>
  <si>
    <t>Hmúo</t>
  </si>
  <si>
    <t>Moth</t>
  </si>
  <si>
    <t>Moth, renowned for its elegance</t>
  </si>
  <si>
    <t>Hnéqu</t>
  </si>
  <si>
    <t>Reddish-brown weed. Nonaddictive chewed stimulant. Best weed comes from Sokátis.</t>
  </si>
  <si>
    <t>S&amp;GV1, ETV2</t>
  </si>
  <si>
    <t xml:space="preserve">Hokún, the "Glass-Monsters", one of the nonhuman races that share Tékumel, originally from Markeb (Kappa Velorum); they call themselves /sáàkhü/ </t>
  </si>
  <si>
    <t>Hopping Beetle</t>
  </si>
  <si>
    <t>A large earth-borer up to 50 cm long, with powerful mandibles and a mildly caustic bite. It can tunnel swiftly through loose soil, but constructs no permanent warrens or passages.</t>
  </si>
  <si>
    <t>Hóral</t>
  </si>
  <si>
    <t>Sea-beast</t>
  </si>
  <si>
    <t>Ivory</t>
  </si>
  <si>
    <t>Source of "ivory"</t>
  </si>
  <si>
    <t>Horned Tortoises</t>
  </si>
  <si>
    <t>Tortoise</t>
  </si>
  <si>
    <t>Clear Terrain, Forests</t>
  </si>
  <si>
    <t>Often over 1 m at the shoulder and up to 4 m long) with extremely heavy, banded shells, armored heads and limbs (six in number), and in many species the ability to spray an acidic spittle at the eyes of those who disturb them. The spittle causes blindness (usually temporary) and painful irritation of the eyes, nose, mouth, and in cases even the skin.</t>
  </si>
  <si>
    <t>Horók</t>
  </si>
  <si>
    <t>The "Warty One", generic term for frog-like swamp creatures</t>
  </si>
  <si>
    <t>TB, E-GE:EhG, ToTWJBS</t>
  </si>
  <si>
    <t>Hotékpu</t>
  </si>
  <si>
    <t>A mythical type of superior undead, aides to Lord Sárku at the Battle of Dórmoron Plain of Llyáni origin</t>
  </si>
  <si>
    <t>Hrá</t>
  </si>
  <si>
    <t>The "Bloodsucker", a vampiric undead creature. Creations of the ancient priests of Ksárul. There exist several varieties of the creature. It can only be slain by touching it with an "Amulet of the Great God" after it has been brought down.</t>
  </si>
  <si>
    <t>Hrákh</t>
  </si>
  <si>
    <t>Small lizard-like creatures kept getting rid of vermin</t>
  </si>
  <si>
    <t>Hra'úr</t>
  </si>
  <si>
    <t>A large flying creature that has a gooey slime with acid properties. The goo will eat through the deck of a ship. Known in Livyánu</t>
  </si>
  <si>
    <t>Hrèniríu</t>
  </si>
  <si>
    <t>A race of demons, servants of the Demon Lord Tkél (affiliated to Lord Chiténg), in appearance like flat sheets of fire flowing along the ground</t>
  </si>
  <si>
    <t>A black fruit with a short season and best right before the month of Halír</t>
  </si>
  <si>
    <t>Hríqa</t>
  </si>
  <si>
    <t>Sweet, black fruit</t>
  </si>
  <si>
    <t>Hruchán</t>
  </si>
  <si>
    <t xml:space="preserve">Reed-like plant from which paper is made </t>
  </si>
  <si>
    <t>BG, S&amp;GV1</t>
  </si>
  <si>
    <t>Hú</t>
  </si>
  <si>
    <t>Water /huvúrikh/water bat, a species of swamp creature. Also /tázan/</t>
  </si>
  <si>
    <t>Hupó</t>
  </si>
  <si>
    <t>Hurú'u</t>
  </si>
  <si>
    <t>Spectral</t>
  </si>
  <si>
    <t>The "Howler", a spectral/otherplanar undead creature that attacks with its deafening how. They can be driven off by magic or by fire. Their howling deafens all within 10 feet of them.</t>
  </si>
  <si>
    <t>Hwo'ár</t>
  </si>
  <si>
    <t>The "Bat wings". Undead creature created by Lord Srükárum to plague his enemies. Hwo’ár may be destroyed by Chlén-hide weapons, but unless burned by fire they will regenerate in three turns. They are destroyed by steel and/or magic are permanently destroyed. Cause paralysis and unhealable wounds.</t>
  </si>
  <si>
    <t>Hyahyú'u</t>
  </si>
  <si>
    <t>The "Whooper", a six-limbed predator comparable to the hyena</t>
  </si>
  <si>
    <t>Í'a</t>
  </si>
  <si>
    <t>Clam</t>
  </si>
  <si>
    <t>Hard-shelled burrowing small creatures, the "sand-clam", a staple of the desert nomads of Milumanayá</t>
  </si>
  <si>
    <t>TB, ETV6</t>
  </si>
  <si>
    <t>Ímbo</t>
  </si>
  <si>
    <t>Starchy tubers are either pan-fried or beaten out into strips and dried to become porridge,  delicious but high in starch and poor in nutrients .</t>
  </si>
  <si>
    <t>Itlú'ush</t>
  </si>
  <si>
    <t>Beetle; the grubs are eaten fried (a Mu'ugalavyáni dish)</t>
  </si>
  <si>
    <t>Ja'athéb</t>
  </si>
  <si>
    <t>Red blooming tree with fronds that droop and leaves like feathers. Very common in Livyánu.</t>
  </si>
  <si>
    <t>ToTWJBS. MoG</t>
  </si>
  <si>
    <t>Sawblades</t>
  </si>
  <si>
    <t>Jájalu</t>
  </si>
  <si>
    <t>Oily berries that grow only in Jajalu wetlands. Grows higher than human height.</t>
  </si>
  <si>
    <t>Jájgi</t>
  </si>
  <si>
    <t>Jájgi, the "Exalted Undead", those that can pass off as living humans.</t>
  </si>
  <si>
    <t>Jájnekursh</t>
  </si>
  <si>
    <t>Sea shellfish from lands of Nasqái. Ingredient for Rushqá-ceramic armor.</t>
  </si>
  <si>
    <t>Small, fox-like, edible animal (tastes something like guinea fowl)</t>
  </si>
  <si>
    <t>Jál Hrám</t>
  </si>
  <si>
    <t>Anemone</t>
  </si>
  <si>
    <t>Sea anemone from the lands of Naqsái. Source of black and turquoise dye used as body-paint. Kept as pets.</t>
  </si>
  <si>
    <t>Jálu</t>
  </si>
  <si>
    <t>"The prowler" Large (length 6-8 ft) predator from southern Plain of Towers</t>
  </si>
  <si>
    <t>Jalush</t>
  </si>
  <si>
    <t>Insect-like demonic being, poisonous spines with permanent damage</t>
  </si>
  <si>
    <t>WDM54</t>
  </si>
  <si>
    <t>Jarédha</t>
  </si>
  <si>
    <t>A bird, mates for life</t>
  </si>
  <si>
    <t>Jéptk-tí</t>
  </si>
  <si>
    <t>Pé Chói make cakes of it, causes diarrhoea for humans</t>
  </si>
  <si>
    <t>Jíttayeb</t>
  </si>
  <si>
    <t>Wood</t>
  </si>
  <si>
    <t>Its wood is orange-red in color. Used for furniture.</t>
  </si>
  <si>
    <t>Wetlands</t>
  </si>
  <si>
    <t>Frogs. They are pop-eyed and run in packs.</t>
  </si>
  <si>
    <t>Jujjókhkh</t>
  </si>
  <si>
    <t>Globule</t>
  </si>
  <si>
    <t>Sea-vegetable, a muddy-green globule of a rubbery consistency. Livens in Ojjárga flats in Salarvyá</t>
  </si>
  <si>
    <t>Berry carrying tree</t>
  </si>
  <si>
    <t>Jǘtl</t>
  </si>
  <si>
    <t>Tree, found on the high slopes of the Tlashé Range in Livyánu, used for sorcerous purposes. Ancient /Yetlé -tree.</t>
  </si>
  <si>
    <t>PoS, BoEB</t>
  </si>
  <si>
    <t>Large jungle flower, found in M’mórcha and Nmartúsha</t>
  </si>
  <si>
    <t>Káika</t>
  </si>
  <si>
    <t>Dodo</t>
  </si>
  <si>
    <t>Large, edible egg-laying bird, similar to a dodo, originally from the Páchi Léi worlds (tastes like duck).  One will feed 2-3 persons.</t>
  </si>
  <si>
    <t>Weedy pond plant; eaten by Káika-birds and humans.</t>
  </si>
  <si>
    <t>KHA, TLCN</t>
  </si>
  <si>
    <t>Kakaotl</t>
  </si>
  <si>
    <t>Sweet</t>
  </si>
  <si>
    <t xml:space="preserve">Bush, the bean of which is used to brew /chókolatlkoi/ </t>
  </si>
  <si>
    <t>Kánari</t>
  </si>
  <si>
    <t>Varnish</t>
  </si>
  <si>
    <t>Olive like fruits can be used as breath freshener. Sap is used for boat varnish.</t>
  </si>
  <si>
    <t>Kaó</t>
  </si>
  <si>
    <t>Vegetable</t>
  </si>
  <si>
    <t>Yellow squash-like vegetable</t>
  </si>
  <si>
    <t>Kapok</t>
  </si>
  <si>
    <t>The Pachi Lei tree that grows up to 200' tall and sometimes grows 13' in a year. It has a max of 9'-10' in diameter with blood red sap.</t>
  </si>
  <si>
    <t>Kapúra</t>
  </si>
  <si>
    <t>Source of precious oily ointment (camphor: kapúra)</t>
  </si>
  <si>
    <t>Kátrü</t>
  </si>
  <si>
    <t>Meat, Pearls</t>
  </si>
  <si>
    <t>Edible, pearl-bearing clam-like shellfish (tastes similar to soft-shelled crab)</t>
  </si>
  <si>
    <t>Káuna</t>
  </si>
  <si>
    <t>Palm</t>
  </si>
  <si>
    <t>Tree, similar to a palm, found in southern Tsolyánu</t>
  </si>
  <si>
    <t>Kayá</t>
  </si>
  <si>
    <t>Thorny bush</t>
  </si>
  <si>
    <t>Káyi</t>
  </si>
  <si>
    <t>Wetlands, Forests, Subterranean</t>
  </si>
  <si>
    <t>"The Eye", a swamp-dwelling lighter-than-air predator. A large grey-white bag of gas with single huge eye. It hovers in the air hiding and drops thin, fiber-tentacles down on prey  below. Tentacles are covered with sharp, hollow needles which can suck the blood out of its victim. Venomous.</t>
  </si>
  <si>
    <t>Kéq Yóssu</t>
  </si>
  <si>
    <t>Black mould</t>
  </si>
  <si>
    <t>Kézhmul</t>
  </si>
  <si>
    <t>Bamboo</t>
  </si>
  <si>
    <t>Rare local corkscrew-like shaped plant that grows up to fifty meters. Host to Yísülüss moth larvae</t>
  </si>
  <si>
    <t>Khá'a</t>
  </si>
  <si>
    <t>Teak</t>
  </si>
  <si>
    <t>Teak-like tree grows over 40ft tall. Yellow-brown lumber, resinous. Resistant to rot and insects.</t>
  </si>
  <si>
    <t>Kháish</t>
  </si>
  <si>
    <t>Tall plant with saw-toothed leaves, with a bright red or orange edible tuber, sweet as honey.</t>
  </si>
  <si>
    <t>Khápa</t>
  </si>
  <si>
    <t>Cactus</t>
  </si>
  <si>
    <t>Against Alásh snake venom, from Desert of Sighs</t>
  </si>
  <si>
    <t>K'hatún</t>
  </si>
  <si>
    <t>A Mu'ugalavyáni fruit /spelling uncertain</t>
  </si>
  <si>
    <t>Khéshchàl</t>
  </si>
  <si>
    <t>Falcon</t>
  </si>
  <si>
    <t>Decoration, Pet</t>
  </si>
  <si>
    <t>"Plumed Bird", bird, famous for its long, brilliantly coloured plumes.  Captured bird is worth  3000-4000 Káitars (Livyáni varieties are more expensive). It cannot be domesticated but is known to live in captivity.</t>
  </si>
  <si>
    <t>Leaves</t>
  </si>
  <si>
    <t>Fiber, Furniture</t>
  </si>
  <si>
    <t>Plant, whose leaves are used in M’mórcha and Nmartúsha as temporary couch furnishings</t>
  </si>
  <si>
    <t>Khisa</t>
  </si>
  <si>
    <t>Small and numerous blue fish from valleys around Fénul, tasty but which stain the tongue and lips a blackish-blue. The Fenulyani are thus jestingly referred to as "Blue Mouths".</t>
  </si>
  <si>
    <t>BRA#979</t>
  </si>
  <si>
    <t>Khmélakh</t>
  </si>
  <si>
    <t>"The Mouth with Many Wings", carapaced compound creatures, each with a pair of wings. They cannot fly on their own; it requires at least three, locked together.</t>
  </si>
  <si>
    <t>Khomórg</t>
  </si>
  <si>
    <t>6-legged sea creature, about 6” long (152mm) that crawls ashore to raid storehouses and fruit stands. It is a bright blue-green in color and is sacred to Shiringgáyi. A rapacious little beast.</t>
  </si>
  <si>
    <t>Khoródla</t>
  </si>
  <si>
    <t>Food, Poison</t>
  </si>
  <si>
    <t>Poisonous if not cooked just right. Found in eastern Salarvyá. See Bén</t>
  </si>
  <si>
    <t>Khré</t>
  </si>
  <si>
    <t>A bright red fish</t>
  </si>
  <si>
    <t>Khurruhirrükhú</t>
  </si>
  <si>
    <t>Flying beast</t>
  </si>
  <si>
    <t>"Gobblers"  flying mammals are well-known inhabitants of the settled part of Pan Cháka and the lighter forests. They range 15-60 cm in height (depending on age and subspecies), are black-skinned and covered in golden-chocolate fur, and have long muzzles, large pointed ears and huge orange eyes. Their wings are bat-like morphologically, but densely covered with broad feather-shaped hairs. They are social animals, hanging upside down from caves, attics or eaves, and dark tangled groves during the day and flying out in flocks to hunt at night.</t>
  </si>
  <si>
    <t>Kiliri</t>
  </si>
  <si>
    <t>Flower, Sorcery</t>
  </si>
  <si>
    <t>Used for summoning servants of Stability [NC]</t>
  </si>
  <si>
    <t>Kité</t>
  </si>
  <si>
    <t>The "Little Whirlwind", a small, vicious six-legged carnivore, similar to the /jakkóhlikh/ in appearance</t>
  </si>
  <si>
    <t>Kóitlan</t>
  </si>
  <si>
    <t>"Water-people", gypsy-like secretive nonhumans,  inhabits the coastal area of Chakas, trade with luxurious rare plants etc.</t>
  </si>
  <si>
    <t>Kókh</t>
  </si>
  <si>
    <t>Lizard-like green creature that attacks sleeping creatures paralysing them and drinking their blood. Venomous. They are sacred to a demonesses of Lady Dlamélish.</t>
  </si>
  <si>
    <t>Kruá</t>
  </si>
  <si>
    <t>The "Slasher of the Deeps", a large (up to 12 m in width) crustacean-like aquatic predator</t>
  </si>
  <si>
    <t>Tree, the pith of which the Páchi Léi consider a delicacy</t>
  </si>
  <si>
    <t>Kukligásh</t>
  </si>
  <si>
    <t>A predator?</t>
  </si>
  <si>
    <t>Küni</t>
  </si>
  <si>
    <t xml:space="preserve">Bird, a falcon-like bird of prey which can also be trained to talk </t>
  </si>
  <si>
    <t>TB, DotE-G, E-GE:EhG, S&amp;GV1, ToTWJBS</t>
  </si>
  <si>
    <t>Kúrgha</t>
  </si>
  <si>
    <t>The "Eater of Carrion", a subterranean scavenging creature</t>
  </si>
  <si>
    <t>Kurruné</t>
  </si>
  <si>
    <t>Decoration, Sacrifice</t>
  </si>
  <si>
    <t xml:space="preserve">Large, long-beaked, plume-tailed forest bird, sacred to Lord Thúmis </t>
  </si>
  <si>
    <t>Kurukú</t>
  </si>
  <si>
    <t>Monkey</t>
  </si>
  <si>
    <t>The "Small Giggler", a sort of six-legged ground-dwelling monkey</t>
  </si>
  <si>
    <t>Kurúsh</t>
  </si>
  <si>
    <t>Brilliant flowers carpet some portions of the Dry Bay of Ssu'úm each spring, continuing into early summer.</t>
  </si>
  <si>
    <t>Kütépi</t>
  </si>
  <si>
    <t>Bulgy-eyed fish used to help growing Yáfa-rice</t>
  </si>
  <si>
    <t>Flowering bush that needs sun and is more of a southern plant.</t>
  </si>
  <si>
    <t>Kütlátli</t>
  </si>
  <si>
    <t>Water-lily</t>
  </si>
  <si>
    <t>Water-lily like plant which shoots nuts with narcotic or hallucinogenic mist.</t>
  </si>
  <si>
    <t>Kuvéb</t>
  </si>
  <si>
    <t>A starved looking bird that eats clams on the west coast of Livyánu.</t>
  </si>
  <si>
    <t>KwezÍl</t>
  </si>
  <si>
    <t>Herbivore beast</t>
  </si>
  <si>
    <t>"The Spiny Nuisance", wide-mouthed grazers that resemble enormous six-legged hedgehogs with wide triangular heads. They are roughly elephant-sized. They are good swimmers, and they become pugnacious when there is something they want, such as long clumps of grass. They  are eyeless.</t>
  </si>
  <si>
    <t>Kyúsikai</t>
  </si>
  <si>
    <t>Aquatic beast</t>
  </si>
  <si>
    <t>"the Sun Wheel" flat furry harmless and quiet things. Valued for its waterproof pelt. They keep water clean. Only found in village of Zháth (hex 3711)</t>
  </si>
  <si>
    <t>Léksa</t>
  </si>
  <si>
    <t>Aka. Chíkum, riding animal mutations of Hokún</t>
  </si>
  <si>
    <t>ETV11</t>
  </si>
  <si>
    <t>Lésame</t>
  </si>
  <si>
    <t>Rafts, Boats</t>
  </si>
  <si>
    <t>Found in Kurt Hills, soft and buoyant wood.</t>
  </si>
  <si>
    <t>Lightning-of-Karakan</t>
  </si>
  <si>
    <t>Flower, Sacrifice</t>
  </si>
  <si>
    <t>Decorative, offerings on the altars, recognizable by its twisted lightning stem" and red, pointed, poinsettia-like petals.</t>
  </si>
  <si>
    <t>Root, chewed by women as a contraceptive</t>
  </si>
  <si>
    <t>Lmé</t>
  </si>
  <si>
    <t>Purplish edible berries</t>
  </si>
  <si>
    <t>Lobipála</t>
  </si>
  <si>
    <t>Lord Mrúgga's Dragons</t>
  </si>
  <si>
    <t>Saurian-like creatures, as big as a Sró, 6-legged, and covered with a horny integument that is neither skin nor scales. They have a racial telepathy with which they communicate not only with one another but also with their human handlers</t>
  </si>
  <si>
    <t>Lrí</t>
  </si>
  <si>
    <t>The "Flying Stinger", a six-legged, winged, venomous, insectoid swamp predator, related to the Hlǘss</t>
  </si>
  <si>
    <t>Luó</t>
  </si>
  <si>
    <t>The "squash-beetle", a largish, soft, gooey edible insect, prized in Penóm</t>
  </si>
  <si>
    <t>Lusátimun</t>
  </si>
  <si>
    <t>the "Wall-tongues" are nuisance worm-creatures that infest damp buildings in cities like Jakálla, burrowing into walls with acid and anchoring with resin. Their pink, tongue-like intestine-appendages dangle from the wall, trapping insects with glue-covered hairs for digestion. Left unchecked, they can quickly weaken structures, so Jakálla's building inspectors fine owners who delay removal. [NC]</t>
  </si>
  <si>
    <t>VoG12</t>
  </si>
  <si>
    <t>Má'év Lúach Várds</t>
  </si>
  <si>
    <t>Mutated Terran horse, only located on island south of the equator on other side of Tékumel</t>
  </si>
  <si>
    <t>Marashyálu</t>
  </si>
  <si>
    <t>The "Whimperer", an intelligent supernatural/otherplanar creature with hypnotic powers, They can command victims to fight against their own. They are masters of illusion, appearing as children, women, wounded friends, etc.</t>
  </si>
  <si>
    <t xml:space="preserve">Marékyal </t>
  </si>
  <si>
    <t xml:space="preserve">The "guardians" of the decision nodes in the Tree of Reality, individuals selected by the College of Undying Wizards for this task and endowed with magical powers </t>
  </si>
  <si>
    <t>Masán</t>
  </si>
  <si>
    <t>Centipede</t>
  </si>
  <si>
    <t>Forests, Clear Terrain</t>
  </si>
  <si>
    <t>A large (up to 25 cm long) and solid red-colored centipede; they are colonial insects that build massive castle-like hives from wood pulp. The warriors have large dark-red mandibles that they carry upright (looking like horns) while traveling. Pan Chákans, like other Tsolyáni, consider them to be intelligent, if alien, “demons” (sharétlyal) who owe allegiance to the deity Karakán.</t>
  </si>
  <si>
    <t>Brandy</t>
  </si>
  <si>
    <t>Broad-leaved deciduous tree, thin-skinned yellow fruit, tasting like a cross between apple, mango, and citrus; it produces excellent brandy (the word designates the fruit and the tree)</t>
  </si>
  <si>
    <t>Máugha</t>
  </si>
  <si>
    <t>Cinnamon</t>
  </si>
  <si>
    <t>A cinnamon-like spice, also called /omóggakh/</t>
  </si>
  <si>
    <t>Mazhán</t>
  </si>
  <si>
    <t>Wasp</t>
  </si>
  <si>
    <t>Wasp-like insect, whose buzzing disorients dogs, cats, and other sensitive animals (and can drive a Pé Chói to convulsions)</t>
  </si>
  <si>
    <t>M'bor</t>
  </si>
  <si>
    <t>An eel-fish living in seas around Dhalái that eats wood</t>
  </si>
  <si>
    <t>Méng-Méng</t>
  </si>
  <si>
    <t>Clone</t>
  </si>
  <si>
    <t>Clone-like tree, grows branches in same direction but can be misleading</t>
  </si>
  <si>
    <t>Mézh</t>
  </si>
  <si>
    <t>A light wood found in eastern Salarvyá that is used to build ships.</t>
  </si>
  <si>
    <t>Miché</t>
  </si>
  <si>
    <t>Mighá</t>
  </si>
  <si>
    <t>Meat, Drug</t>
  </si>
  <si>
    <t>Eight-legger crustacean up to foot and half in diameter. Cooked meat is delicious, eaten raw causes intoxication</t>
  </si>
  <si>
    <t>ETV6, TB</t>
  </si>
  <si>
    <t>"The "Shape-Shifters", one of the nonhuman races that share Tékumel, originally from Dorsum (Theta Capricorni). There are 2 types of Mihálli: 1) Dréngh- The “formed” Mihálli who's basic shape is a carnivorous humanoid creature with red eyes; 2) Vítru- The Mihálli who's basic form is a mass of shapeless protoplasm. They are more flexible in the shapes they can assume." Psychically sensitive.</t>
  </si>
  <si>
    <t>A blue flower</t>
  </si>
  <si>
    <t>Míku</t>
  </si>
  <si>
    <t>An armadillo-like desert carnivore</t>
  </si>
  <si>
    <t>Mintleaf Zrne</t>
  </si>
  <si>
    <t>A distant descendant of the jaguar of old Earth. It is a small, stocky creature with a thick, soft pelt of dark brown or black, covered in spearhead-shaped yellow spots; it is equally at home in trees, on land, or in water. While solitary, stealthy, shy, and only moderately territorial, it preys heavily on livestock and is a severe danger to children. It rarely attacks adult humans (or Páchi Lei), but its patience and craftiness make it a dangerous foe.</t>
  </si>
  <si>
    <t>Miríkku</t>
  </si>
  <si>
    <t>Omnivorous beast</t>
  </si>
  <si>
    <t>"The Burrower". Sturdy omnivorous burrowing animal from southwestern Plain of Towers</t>
  </si>
  <si>
    <t>Mírish</t>
  </si>
  <si>
    <t>Generic word of fish, variety of species exist.</t>
  </si>
  <si>
    <t>Mirozjulú</t>
  </si>
  <si>
    <t>Ebony</t>
  </si>
  <si>
    <t>Ebony-like fine grained tree used for masks of Priest of Ksárul.</t>
  </si>
  <si>
    <t>Mmígrikh</t>
  </si>
  <si>
    <t>Plant with edible stalks, abundant in Shényu</t>
  </si>
  <si>
    <t>Mmuó</t>
  </si>
  <si>
    <t>Tree, whose bark is the only drug used by the Páchi Léi; it induces a refreshing catatonic sleep.</t>
  </si>
  <si>
    <t>Mnéktan</t>
  </si>
  <si>
    <t>Corpse</t>
  </si>
  <si>
    <t>The sword handed, reanimated corpse with sharp bone blades instead of hands, Sárku and Ksárul temple guardians.</t>
  </si>
  <si>
    <t>Mnór</t>
  </si>
  <si>
    <t>Furred</t>
  </si>
  <si>
    <t>Pelts</t>
  </si>
  <si>
    <t>The "Shaggy Insect", a semi-intelligent desert dweller, whose silky pearly-grey fur is prized.</t>
  </si>
  <si>
    <t>Mnósa</t>
  </si>
  <si>
    <t>Plant with a sweet, edible whitish-yellow root, chewed as candy</t>
  </si>
  <si>
    <t>TD, MoG</t>
  </si>
  <si>
    <t>Mo’ími</t>
  </si>
  <si>
    <t>Thorns</t>
  </si>
  <si>
    <t>Arrows</t>
  </si>
  <si>
    <t>"Tooth Plant” a rare shrub. Its “thorns” are flat, white and glossy, and resemble three-edged teeth of a shark.</t>
  </si>
  <si>
    <t>Morass of the Péne Kánth</t>
  </si>
  <si>
    <t>A throttle-plant that is semi-intelligent and able to bait people with jewels and illusions. It is a yellowish-green phosphorescence with branches, leaves, and twisting tendrils. An Éngsvanyáli legion motions from the shore and the “stuff” offers jewels and valuables to tempt sailors. If caught, the victims are eaten.</t>
  </si>
  <si>
    <t>Mosquito Bats</t>
  </si>
  <si>
    <t>Small and mostly solitary animals which, like vampire bats, feed on warm blood. Unlike their better-known cousins, however, these have short siphons folded into their mouths that are used to suck the blood directly from their victims’ veins.  When presented with a human donor, they tend to gorge so much that they bloat up like small furry balls and are unable to fly away; only very rarely are they directly dangerous to larger animals, though they can and do spread virulent diseases. On occasions when they do flock together, however, they can very easily and rapidly drain a human being of blood so that he dies.</t>
  </si>
  <si>
    <t>Mótteb</t>
  </si>
  <si>
    <t>Toothbrush</t>
  </si>
  <si>
    <t>Twigs used for toothbrushes</t>
  </si>
  <si>
    <t>Mótti</t>
  </si>
  <si>
    <t>Resembles an elongated frog or salamander and fills a niche somewhere between that of a particularly large and cunning rat and a small, vicious raccoon. Fond of stealing not only fine foodstuffs, but also jewelry and other shiny objects.</t>
  </si>
  <si>
    <t>Mrájin of Nyétla</t>
  </si>
  <si>
    <t>Feathered, semi-intelligent snake-creature from Nyétla</t>
  </si>
  <si>
    <t>Mredín</t>
  </si>
  <si>
    <t>"The Befouler" a cat-sized insect-like creature that flies in swarms, preying on Hú bats, causes infesting wounds</t>
  </si>
  <si>
    <t>Mredú’</t>
  </si>
  <si>
    <t>"The Harvester" enormous version of the Mredín. It usually hunts at night, striking with terrifying speed, its flexible tail seizing up a person with two huge claws</t>
  </si>
  <si>
    <t>Mreggéth</t>
  </si>
  <si>
    <t>Edible berries</t>
  </si>
  <si>
    <t>Mrígako</t>
  </si>
  <si>
    <t>"The Brain plant" Bizarre plant-like creature able to charm its prey from Dry Bay of Ssu'úm</t>
  </si>
  <si>
    <t>Mrúchru</t>
  </si>
  <si>
    <t>Cereal</t>
  </si>
  <si>
    <t>Leafy cereal from Ni'ikmá valley.</t>
  </si>
  <si>
    <t>Mrúr</t>
  </si>
  <si>
    <t xml:space="preserve">Mrúr, the "Undead", corpses, usually human, reanimated by magic (also the generic term) </t>
  </si>
  <si>
    <t>Mu'ágh</t>
  </si>
  <si>
    <t>Aquatic, Subterranean</t>
  </si>
  <si>
    <t>The "Jellyfish", a large (up to 3 m diameter) jellyfish-like aquatic predator. Venomous acid secretion dissolves flesh and is nearly un-healable. Does not work on Chlén -hide armor. Edged weapons or crushing damage is not effective, fire or cold harms normally.</t>
  </si>
  <si>
    <t>Muntjac deer</t>
  </si>
  <si>
    <t>Muntjac vampire deer</t>
  </si>
  <si>
    <t>Petite, albino, cunning, malicious, and utterly pitiless “vampire deer”. A quaint rustic superstition to the urban dweller, it is a vivid, living terror for the backwoods farmer.</t>
  </si>
  <si>
    <t>Mveggéth</t>
  </si>
  <si>
    <t>Sour-tasting Salarvyáni fruit</t>
  </si>
  <si>
    <t>Arrows are also made from a reed found in the swampy lowlands of the Flats of Tsechélnu.</t>
  </si>
  <si>
    <t>S&amp;GV1, 2</t>
  </si>
  <si>
    <t>Used for decoration</t>
  </si>
  <si>
    <t>Nalúm</t>
  </si>
  <si>
    <t>Wine</t>
  </si>
  <si>
    <t>Bears purple berries, makes red Ngálu wine. /Nálum</t>
  </si>
  <si>
    <t>PoS, S&amp;GV1</t>
  </si>
  <si>
    <t>Nandélu</t>
  </si>
  <si>
    <t>Perfume, Flower</t>
  </si>
  <si>
    <t>Ornamental plant like frangipani</t>
  </si>
  <si>
    <t>Nanggál</t>
  </si>
  <si>
    <t>Small crab, found in the Tsoléi Isles</t>
  </si>
  <si>
    <t>Narúr</t>
  </si>
  <si>
    <t>Preservative</t>
  </si>
  <si>
    <t>Tree from whose bark an antifungal paste is extracted (used to preserve leather and cloth in humid conditions)</t>
  </si>
  <si>
    <t>Nbé</t>
  </si>
  <si>
    <t>Nut, part of the standard military ration in Milumanayá</t>
  </si>
  <si>
    <t>Needle Eel</t>
  </si>
  <si>
    <t>Green-black eels, very thin and long (up to 1 m) and hard to see in the water, as they look like stalks of grass or reeds. They feed by burrowing directly into the flesh of larger animals and eating their way through the body. Both these and the "fat eels" tend to spread into irrigation works and flooded paddies from surrounding waters, and are the biggest, if not most common, of the occupational hazards wetland farmers in the southwest face.</t>
  </si>
  <si>
    <t>Ne'él</t>
  </si>
  <si>
    <t>Rope</t>
  </si>
  <si>
    <t>Plant that provides a strong fibre used for ropes, etc.</t>
  </si>
  <si>
    <t>Nemésh</t>
  </si>
  <si>
    <t>Used for walking staffs</t>
  </si>
  <si>
    <t>Nenyélu</t>
  </si>
  <si>
    <t>The "Eel Fish", an eel-like, venomous, semi-intelligent aquatic predator</t>
  </si>
  <si>
    <t>Nga'á</t>
  </si>
  <si>
    <t>Underpeople, lake Parunál, interbreeded with Nyaggá</t>
  </si>
  <si>
    <t>Ngálu</t>
  </si>
  <si>
    <t xml:space="preserve">Berries form /Nálum/vine. Makes heady red wine with the same name. </t>
  </si>
  <si>
    <t>MoG, S&amp;GV1</t>
  </si>
  <si>
    <t>Ngánuke</t>
  </si>
  <si>
    <t>Variety of ornamental azalea- or rhododendron-like flowery plant. Widespread and multi-cocoured.</t>
  </si>
  <si>
    <t>Ngáru</t>
  </si>
  <si>
    <t>Root, pounded and used as sleeping medicine, Pounded into powder and drunk keeps a person on the borderland of sleeping and waking leaving the mind free to speak what is sealed in the heart</t>
  </si>
  <si>
    <t>Ngásh</t>
  </si>
  <si>
    <t>Used for sorcerous purposes</t>
  </si>
  <si>
    <t>Ng'atlmóch</t>
  </si>
  <si>
    <t>Bulb</t>
  </si>
  <si>
    <t>A flabby mass with crisp black bulbs throughout, lives in Ojjárga flats in Salarvyá</t>
  </si>
  <si>
    <t>A fragrant tree fungus found in the Chákas</t>
  </si>
  <si>
    <t>Ngáyu</t>
  </si>
  <si>
    <t>The "Eater of Swords", a subterranean crustacean creature, known for spitting a metal-dissolving secretion a great distance</t>
  </si>
  <si>
    <t>Pigment</t>
  </si>
  <si>
    <t>Forest plant, the gum of whose root is used in most paint pigments</t>
  </si>
  <si>
    <t>A delicate, six-legged riding beast, originally from Rigel (Beta Orionis), thought to be mythological</t>
  </si>
  <si>
    <t>S&amp;GV1, TB, ETV11</t>
  </si>
  <si>
    <t>Ngevék</t>
  </si>
  <si>
    <t>The "sandy mouth” or "shadow-shooter". It is a small round aquatic reptile, black and hard-shelled like a beetle or turtle, and about the size of a small Káika egg, with a single four-branched horn on its head and small insect-like wings. It has the unwelcome habit of spitting grains of sand (or some substance very much like sand) upon the shadows of passersby, which has fatal results.  Strangely, one tribe of the head-hunters of the inner jungles is immune.</t>
  </si>
  <si>
    <t>Ngí</t>
  </si>
  <si>
    <t>Timid lizards</t>
  </si>
  <si>
    <t>Ngóro</t>
  </si>
  <si>
    <t>The "Whelk", an intelligent subterranean colony being</t>
  </si>
  <si>
    <t xml:space="preserve">Ngósh </t>
  </si>
  <si>
    <t>Gives bitter little Tsévu-fruits</t>
  </si>
  <si>
    <t>Ngrútha</t>
  </si>
  <si>
    <t>The "Leech", a large (up to 5 m in length) crab- and beetle-like aquatic predator</t>
  </si>
  <si>
    <t>Nhá</t>
  </si>
  <si>
    <t>Armor is made from the shell of the Salarvyáni Nhá mollusk.  Armorer grows the mollusk to size and shape for the customer. They employ molds, chemicals, and “other” processes to “persuade” the Nhá to shape itself to the desired shape and form.</t>
  </si>
  <si>
    <t>Ninín</t>
  </si>
  <si>
    <t xml:space="preserve">Humanoid </t>
  </si>
  <si>
    <t xml:space="preserve">Pygmy Folk, the "Little Ones", one of the nonhuman races that share Tékumel, originally from Mirach (Beta Andromedae) </t>
  </si>
  <si>
    <t>Nlé</t>
  </si>
  <si>
    <t>Tree found in the north (Kilalámmu, Mihállu, Jánnu, etc.) Whose timber is used in palisades because it won't burn and is light</t>
  </si>
  <si>
    <t>Nmatl</t>
  </si>
  <si>
    <t>Species of fish found in Salarvyáni waters.</t>
  </si>
  <si>
    <t>Nmidz</t>
  </si>
  <si>
    <t>A thorny plant on which the population of Isle of Dlanta live on.</t>
  </si>
  <si>
    <t>BRA#1054</t>
  </si>
  <si>
    <t>A precious wood, found in the far northeast, used, among other things, for book making</t>
  </si>
  <si>
    <t>Npé</t>
  </si>
  <si>
    <t>Six-legged deer-like animal</t>
  </si>
  <si>
    <t>Nró</t>
  </si>
  <si>
    <t>Critter resembling N'goro in the Deeps of the east coast and south-western seas. It does not seem to be intelligent and can be driven off by fire. Large ones can envelope entire ships</t>
  </si>
  <si>
    <t>Nrǘ</t>
  </si>
  <si>
    <t>Pens, Sorcery</t>
  </si>
  <si>
    <t>Reed, favoured for the writing of magical texts</t>
  </si>
  <si>
    <t>Nshé</t>
  </si>
  <si>
    <t>The "Flowing One", a liquid subterranean creature, the product of ancient sorcery</t>
  </si>
  <si>
    <t>A fine white dust shaken from the leaves of the /vèntókh/ tree of M’mórcha and Nmartúsha, that induces volubility and giddy joy</t>
  </si>
  <si>
    <t>Nyaggá</t>
  </si>
  <si>
    <t>Nyaggá, the aquatic "Dwellers Below", one of the nonhuman races that share Tékumel, originally from Alhena (Gamma Geminorum). They live beneath the waves of Lake Parunál.</t>
  </si>
  <si>
    <t>Nyár</t>
  </si>
  <si>
    <t>TB, ETV9</t>
  </si>
  <si>
    <t>Nyüré</t>
  </si>
  <si>
    <t>Nzí</t>
  </si>
  <si>
    <t>Bee</t>
  </si>
  <si>
    <t>Bee-like black insect, of Pé Chói origin. Produces honey. Sting can be lethal if victim is allergic.</t>
  </si>
  <si>
    <t>Ó Tí</t>
  </si>
  <si>
    <t>Paste made from leaves ingested is effective against Puff-spider toxin, causes catatonic sleep. Comes from northern Livyáni</t>
  </si>
  <si>
    <t>Obúp</t>
  </si>
  <si>
    <t>A many-eyed fist-sized local creature which resembles a terrestrial trilobite. Delicacy.</t>
  </si>
  <si>
    <t>Okhíba</t>
  </si>
  <si>
    <t>A huge, fat food-animal whose only defence is a stunningly loud, croaking roar. Meat is considered as delicacy.</t>
  </si>
  <si>
    <t>TB, PoS</t>
  </si>
  <si>
    <t>Olürech</t>
  </si>
  <si>
    <t>Incense, Sorcery, Sacrifice</t>
  </si>
  <si>
    <t>"The Sweet Death " Incense is made of the plant nectar. Used in Inner Temple ceremonies of Lord Sárku and  Durritlámish. Poisonous if ingested.</t>
  </si>
  <si>
    <t>Olúresh</t>
  </si>
  <si>
    <t>Carnivorous plant</t>
  </si>
  <si>
    <t>Carnivorous plant, the Olúresh, is grown in waist-deep waters. It is the source of an incense of the same name.</t>
  </si>
  <si>
    <t>Ómi</t>
  </si>
  <si>
    <t>Amaranth</t>
  </si>
  <si>
    <t>Amaranth-looking plant. Produces a precious crystalline powder known locally as “ómi” used in secret steel-making and glass blowing industries.</t>
  </si>
  <si>
    <t>Omógga</t>
  </si>
  <si>
    <t>A cinnamon-like spice, also called /máughakh/</t>
  </si>
  <si>
    <t>BG, EPT</t>
  </si>
  <si>
    <t>Onqé</t>
  </si>
  <si>
    <t>Bean</t>
  </si>
  <si>
    <t>Strong emetic, against ingested poisons</t>
  </si>
  <si>
    <t>Onúmish</t>
  </si>
  <si>
    <t>Plant whose leaf is violently poisonous</t>
  </si>
  <si>
    <t>Ór</t>
  </si>
  <si>
    <t>The "puff-spider", Tékumel's deadliest, found in M’mórcha and Nmartúsha</t>
  </si>
  <si>
    <t>Osó</t>
  </si>
  <si>
    <t>Dun-coloured, tree-boring beetle, found in the north (Yán Kór, Sa'á Allaqí, and Pijéna)</t>
  </si>
  <si>
    <t>Osrudhá</t>
  </si>
  <si>
    <t>Incense, Sorcery</t>
  </si>
  <si>
    <t>A flowering plant common in southern Mu'ugalavyá and northern Livyánu; incense is made from it, and its dried and pulverised leaves also have various sorcerous uses</t>
  </si>
  <si>
    <t>Óyakket</t>
  </si>
  <si>
    <t>Spice, Meat</t>
  </si>
  <si>
    <t>“The Leaping Trap”.  Fish-like creature is a local delicacy from the Shirúna River to Lake Tsurún (hex 3510). It is a turquoise plate-sized predator with a mouth like a bear trap.</t>
  </si>
  <si>
    <t>Ozhain</t>
  </si>
  <si>
    <t>Nutritious fungi</t>
  </si>
  <si>
    <t>Grows wherever there is darkness and Hú-bat dung or carrion; it tastes like Dná-grain porridge mixed with sea fish and seasoned with swamp water.</t>
  </si>
  <si>
    <t>Pa'áb</t>
  </si>
  <si>
    <t>Perfume, Wood</t>
  </si>
  <si>
    <t>Scented tree, used for privacy screens in Livyánu</t>
  </si>
  <si>
    <t xml:space="preserve">Páchi Léi, the "Forest Dwellers", one of the nonhuman races that share Tékumel, originally from Arcturus (Alpha Boötis) </t>
  </si>
  <si>
    <t>Pággharek</t>
  </si>
  <si>
    <t>Perfume</t>
  </si>
  <si>
    <t>White-flowered plant with unique pleasant aroma</t>
  </si>
  <si>
    <t>Palán</t>
  </si>
  <si>
    <t>Incense, Sacrifice</t>
  </si>
  <si>
    <t>A type of incense, used exclusively by the Temple of Lord Hnálla</t>
  </si>
  <si>
    <t>Pállis</t>
  </si>
  <si>
    <t>Poisonous, slow-moving predatory swamp-plant, resembling a large, puffy, blue-purple cabbage, found in the swamps around Penóm and Púrdimal, the "Pállis Weeper", another name for the /pállisikh/</t>
  </si>
  <si>
    <t>TB, BRA#740</t>
  </si>
  <si>
    <t xml:space="preserve">Pé Chói, the "Listeners", one of the nonhuman races that share Tékumel, originally from Procyon (Alpha Canis Minoris) </t>
  </si>
  <si>
    <t xml:space="preserve">Pe'deth </t>
  </si>
  <si>
    <t>"The spawn of Tsuru'u" Little things look like purple rubber socks with spiny tentacles on one end. If they succeed in attack they will mind control the victim to hiding where victim will be slowly devoured. [NC]</t>
  </si>
  <si>
    <t>Péne Kánth</t>
  </si>
  <si>
    <t>Colony animal. It is made up of many little beings of enough intelligence to bait passersby with jewellery it took from a company of Engsvanyáli soldiers it killed and ate. It has tentacles and looks like a seaweed but has a phosphorescent glow. It can also assume forms with which to lure its victims. Found in coast of Salarvyá.</t>
  </si>
  <si>
    <t>Périda</t>
  </si>
  <si>
    <t>A grass that grows in Haida Pakala. It is a deadly poison.</t>
  </si>
  <si>
    <t>Pét-tnk</t>
  </si>
  <si>
    <t>Flea</t>
  </si>
  <si>
    <t>Fleas.</t>
  </si>
  <si>
    <t>Pirá</t>
  </si>
  <si>
    <t>Bushes are jagged-leaved.</t>
  </si>
  <si>
    <t>Póira</t>
  </si>
  <si>
    <t>An eel in eastern Salarvyá.</t>
  </si>
  <si>
    <t>Potóro</t>
  </si>
  <si>
    <t>A monster in the legends who is defeated, slain, cut to ribbons, but ever eager to fight again.</t>
  </si>
  <si>
    <t>Venomous spider, cannot climb vertical surfaces. Inhabit southwestern Mu’ugalavyá and northern Livyánu. Fast acting poison (must be injected).</t>
  </si>
  <si>
    <t>E-GE:EhG, S&amp;GV1</t>
  </si>
  <si>
    <t>Pú'om</t>
  </si>
  <si>
    <t>Fruit, similar to the apple</t>
  </si>
  <si>
    <t>Purná</t>
  </si>
  <si>
    <t>Food, Lamps</t>
  </si>
  <si>
    <t>A mollusk that grow to be several feet across. The shell is translucent and used as lamp holders in eastern Salarvyá.</t>
  </si>
  <si>
    <t>Pu'úr</t>
  </si>
  <si>
    <t>Low, broad-leaved plant, found in hilly areas; the stems of its reddish-veined, glossy leaves yield /purúkh/ perfume-oil</t>
  </si>
  <si>
    <t>Püwüss</t>
  </si>
  <si>
    <t>Preservative for food, especially meat also used as embalming fluid</t>
  </si>
  <si>
    <t>Qàá</t>
  </si>
  <si>
    <t>Bush which yields purple leaves, prized by the Ahoggyá (drug?)</t>
  </si>
  <si>
    <t>Qáqtla</t>
  </si>
  <si>
    <t>Swamps, Wetlands</t>
  </si>
  <si>
    <t>The "Swamp Snake", a venomous snake-like aquatic predator</t>
  </si>
  <si>
    <t>Qásu</t>
  </si>
  <si>
    <t>Screeching swamp-dwelling carrion-eating bird, purple and black, Tékumel's largest (up to 6 m wingspan), sacred to Lord Hrü'ǘ and Wurú</t>
  </si>
  <si>
    <t>Qigékh</t>
  </si>
  <si>
    <t>Lice</t>
  </si>
  <si>
    <t>Verminous creatures resembling six-inch-long woodlice, but with distinct adaptations: digging legs in the back and spiny front claws to catch prey. These omnivores thrive in urban refuse, sewers, and granaries, feeding on smaller pests. Though their poison deters most predators, they’re hunted by Kurukú and Aschaunë-birds, which extract their meat while avoiding the toxic spines​​​. [NC]</t>
  </si>
  <si>
    <t>"The Serpent-Headed One", an intelligent humanoid subterranean creature, sometimes considered undead but more likely a mutated humans from ancient sorcerous experiments. They use poisoned weapons, e.g. arrows and javelins, and their fangs are venomous. They will not attack if outnumbered.</t>
  </si>
  <si>
    <t>TB, TL, DotE-G</t>
  </si>
  <si>
    <t>Qon’s splashes</t>
  </si>
  <si>
    <t>Gaudy blue kingfishers common along the Turín River, the remaining segments of the Lúshmun Canal, and water-filled sinkholes and ponds in the highlands. “Qon’s splashes” winter in southern Livyánu and Shényu, but migrate into southern Tsolyánu during the summer and early autumn in vast tinkling flocks. These are tiny (5-8 cm) flocking songbirds with very high-pitched calls and songs, a bright solid yellow color overall. They are also popular cage birds throughout this region, though they are somewhat delicate and do poorly if not kept with others of their kind.</t>
  </si>
  <si>
    <t>Qósoth</t>
  </si>
  <si>
    <t>The "Shambling One", a tall, gaunt, five-legged, insubstantial, ghost-like otherplanar nocturnal monster</t>
  </si>
  <si>
    <t>Qumqúm</t>
  </si>
  <si>
    <t>The "Thunderer", a subterranean, intelligent, mostly invisible spectral/otherplanar creature</t>
  </si>
  <si>
    <t>Qu'úm</t>
  </si>
  <si>
    <t>Creature, monster</t>
  </si>
  <si>
    <t>Shrimp</t>
  </si>
  <si>
    <t>"The crustacean" a semi-intelligent, shrimp-like species, found on the island of the City of the Red-Tiled Roofs</t>
  </si>
  <si>
    <t>TB, ETV11, S&amp;GV1</t>
  </si>
  <si>
    <t>Raggúgje</t>
  </si>
  <si>
    <t>Isopod</t>
  </si>
  <si>
    <t xml:space="preserve">Harmless small crustaceans that vaguely resemble earthly isopods </t>
  </si>
  <si>
    <t>Ráyapu</t>
  </si>
  <si>
    <t>The Sedge Nut, aka “Dríkope of the marshes”. Ancient edible nut from old Earth. Grows in Swamps of Ksárul</t>
  </si>
  <si>
    <t>Réndu</t>
  </si>
  <si>
    <t>A shunned and ill-omened creature. For some reason they are associated with “broken mirror magic” (q.v.). At the same time, they are sometimes considered to be transfigured ghosts and have the names in taboo and poetry of “wetnurse birds” and “night-strolling girls”. Despite these prejudices against them, it is also believed that they prevent house fires from breaking out if they nest in the roof or attic.</t>
  </si>
  <si>
    <t>The "Loyal Follower", a semi-intelligent dog-like humanoid. Can speak and use weapons of their own. Can be trained to be a loyal servant. Psychically sensitive.</t>
  </si>
  <si>
    <t>Riyúl</t>
  </si>
  <si>
    <t xml:space="preserve">Worm </t>
  </si>
  <si>
    <t>Riyúlkoi</t>
  </si>
  <si>
    <t>The “Worm of Sárku” aka. "Worms of Death." These are vicious flesh-burrowing worms, rendered dormant and sealed into clay "coins," and are  supplied to the assassin clans to be used as their weapons.</t>
  </si>
  <si>
    <t>TB, Mit</t>
  </si>
  <si>
    <t>Rukétra</t>
  </si>
  <si>
    <t>"The river lizard", large crocodile-like reptile from Southern Continent. Venomous.</t>
  </si>
  <si>
    <t>Rúkkun</t>
  </si>
  <si>
    <t>Sap</t>
  </si>
  <si>
    <t>Lacquer</t>
  </si>
  <si>
    <t>Sap is used for Butrus lacquerware (Rúktsu)</t>
  </si>
  <si>
    <t>Fiber, Bows</t>
  </si>
  <si>
    <t>Plant, from which the best bowstrings are made</t>
  </si>
  <si>
    <t>Rüshé</t>
  </si>
  <si>
    <t>Brushes, Sorcery</t>
  </si>
  <si>
    <t>Plant, whose fibres are used in the making of harsh brushes, used for sorcerous cleansing.</t>
  </si>
  <si>
    <t>Ru'ún</t>
  </si>
  <si>
    <t>The "Demon of Bronze", generic name for intelligent ancient automata, encountered in the Catacombs</t>
  </si>
  <si>
    <t>Sá</t>
  </si>
  <si>
    <t>A common Tsoléini fish</t>
  </si>
  <si>
    <t>Sa’áwi</t>
  </si>
  <si>
    <t>"The Winged Browser" Edible small flyers travel in herds. They are shaped like short-legged deer with four transparent insectoid wings. They have wedge-shaped heads ending in small mouths</t>
  </si>
  <si>
    <t>Sáàkhü</t>
  </si>
  <si>
    <t>Aka. Hokún, /Sáàkü or /Sáàkhü live near the Naqsái realms of the southern continent southwest of Livyánu resemble 2.44 meter tall sculptures of cloudy green-grey glass. Related to Pe Choi.</t>
  </si>
  <si>
    <t>Sáchau</t>
  </si>
  <si>
    <t>Oleander</t>
  </si>
  <si>
    <t>Perfumed ornamental oleander-like plant</t>
  </si>
  <si>
    <t>The "Fungus", a subterranean, slow-moving fungus-like creature. Poisonous spores with no known antidote (other than sorcery).</t>
  </si>
  <si>
    <t>TB, S&amp;GV1, S&amp;GV2</t>
  </si>
  <si>
    <t>Sáhaleb</t>
  </si>
  <si>
    <t>Cord, Fiber</t>
  </si>
  <si>
    <t>Cord reed. Many things are made from it in southern Livyánu. One of the most numerous are sleeping mats.</t>
  </si>
  <si>
    <t>The "fern-wing", golden-yellow wild bird, sought for its excellent meat, similar to quail. One will feed 1-2 people. /Sahulén</t>
  </si>
  <si>
    <t>Sákh</t>
  </si>
  <si>
    <t>Grass is used as bedding.</t>
  </si>
  <si>
    <t>Sambar</t>
  </si>
  <si>
    <t>A deer-like mammal</t>
  </si>
  <si>
    <t>Sauqǘn</t>
  </si>
  <si>
    <t>Flowering plant with waxy-orange flower [/Sauqin? /Sauqün]</t>
  </si>
  <si>
    <t>Sáyu</t>
  </si>
  <si>
    <t>Mangrove</t>
  </si>
  <si>
    <t>Tree similar to the mangrove tree, found in the swamps of Shényu</t>
  </si>
  <si>
    <t>Selé</t>
  </si>
  <si>
    <t>Harmless lizard, found in the Desert of Sighs</t>
  </si>
  <si>
    <t>Wood, Bows, Furniture</t>
  </si>
  <si>
    <t>Small, deciduous, slow-growing tree with spiky blue-green leaves and whitish bark, the wood of which is used for long bows (and furniture)</t>
  </si>
  <si>
    <t>Sérudla</t>
  </si>
  <si>
    <t>The "Pale Murderer", a semi-intelligent dragon-like creature, which only the Ghatóni know how to tame</t>
  </si>
  <si>
    <t>Sézhme</t>
  </si>
  <si>
    <t>Snake (generic term)</t>
  </si>
  <si>
    <t>The "Flying Carnivore", a large, winged predator.  They are relatives of the Hláka, and a Hláka can control them occasionally. Bite can cause diseases.</t>
  </si>
  <si>
    <t>TB, ToTWJBS, E-GE:EhG</t>
  </si>
  <si>
    <t>Sha'u Nte</t>
  </si>
  <si>
    <t>Drug, Sorcery</t>
  </si>
  <si>
    <t xml:space="preserve">Drug made by boiling the bark of a tree in Mihállu. The Mihálli used it to bring about visions and a sort of mental tranquillity, its puts humans into a trance for a time. </t>
  </si>
  <si>
    <t>Shédra</t>
  </si>
  <si>
    <t>The "Eater of the Dead", human flesh-eating undead creature.</t>
  </si>
  <si>
    <t xml:space="preserve">Shén, the "Demon Warriors", one of the nonhuman races that share Tékumel, originally from Antares (Alpha Scorpii) </t>
  </si>
  <si>
    <t>Staple plant with scalloped leaves, its large, oval tuber yields a pulpy white meat with a chestnut-like flavour</t>
  </si>
  <si>
    <t>Shivrá</t>
  </si>
  <si>
    <t>Stick insect</t>
  </si>
  <si>
    <t>Large, predatory boring stick insect</t>
  </si>
  <si>
    <t>Shon Tinur</t>
  </si>
  <si>
    <t>A fungus that grows in the Ochuna “the Serpent which Winds Within.” It was grown by the Mihálli as decoration. It can be harmful to humans if it gets into the body.</t>
  </si>
  <si>
    <t>Shqá</t>
  </si>
  <si>
    <t>Large tunnelling beetle</t>
  </si>
  <si>
    <t>TB, S&amp;GV1, E-GE:EhG</t>
  </si>
  <si>
    <t>Shrá</t>
  </si>
  <si>
    <t>Plant, growing in the far northeast, whose yellow berries are hallucinogenic (and used by the local priesthoods to induce holy visions)</t>
  </si>
  <si>
    <t>Shúggwa</t>
  </si>
  <si>
    <t>Shellfish, a black, pulpy thing in a tubular shell, which Salarvyáni eat raw, accompanied by a fiery seaweed paste which beginners find vile</t>
  </si>
  <si>
    <t>Shürǘm</t>
  </si>
  <si>
    <t>Masonry</t>
  </si>
  <si>
    <t>Grow so fast that men farm it and export it for use as building stone and the decoration of edifices. Grows in shores of Penóm.</t>
  </si>
  <si>
    <t xml:space="preserve">Si'éb </t>
  </si>
  <si>
    <t>Herb</t>
  </si>
  <si>
    <t>Grass, found in Livyánu</t>
  </si>
  <si>
    <t>Sijánga</t>
  </si>
  <si>
    <t>“The Unseen Blood Stealer”, spiky indistinct light-swallowing silhouettes, of human height,</t>
  </si>
  <si>
    <t>Sikún "Little Men", small four-limbed creature. They are semi-intelligent do not speak and cannot be trained. They do not use weapons but hide in semi-subterranean lairs, where they accumulate all sorts of trash and artifacts.</t>
  </si>
  <si>
    <t>Sitáà</t>
  </si>
  <si>
    <t>Needle</t>
  </si>
  <si>
    <t>Needles</t>
  </si>
  <si>
    <t>Plant, found in the Layóda Swamps, which is covered in tiny, hair-thin needles, sometimes used as a covert way of injecting poison</t>
  </si>
  <si>
    <t>Sobúan</t>
  </si>
  <si>
    <t>Aka “The Aberration of Híkku” mysterious creature that hurls sharp stone fragments with human-sized pseudopods thrust briefly from meter-wide holes in the ground. A whole creature has never been killed or captured.  Only found near village of Hikku.</t>
  </si>
  <si>
    <t>Spiny frog</t>
  </si>
  <si>
    <t>Silvery-gray in color and larger (to 10 cm), with a somewhat irregular row of spines along their back. They are normally seen only in the wet season and early to mid-summer, and then in large colonies; the poison in their dorsal spines causes blindness in humans</t>
  </si>
  <si>
    <t>Srámuthu</t>
  </si>
  <si>
    <t>The "Jolly Strangers", intelligent insectoid subterranean dwellers able to disguise themselves as humans</t>
  </si>
  <si>
    <t>Srijéni</t>
  </si>
  <si>
    <t>"the Rock-Sitter", small pet creature. They have appealing big eyes, soft leathery skin, ten small stubby paws, and they like resting on warm surfaces such as a person’s shoulder or forearm.</t>
  </si>
  <si>
    <t>The "Dragon-King", a very large semi-intelligent dragon-like creature. They are mutated from some ancient reptilian species and can walk, swim, and fly. They can wield weapons and gather treasures.</t>
  </si>
  <si>
    <t>TB, S&amp;GV1, ToTWJBS, E-GE:EhG</t>
  </si>
  <si>
    <t>Ssálan</t>
  </si>
  <si>
    <t>Leafy tree(?); the powdered leaves are said to prevent undead from rising again after being given a second death, root powder is fast acting painless poison to living</t>
  </si>
  <si>
    <t>Ssár</t>
  </si>
  <si>
    <t>Sshurg</t>
  </si>
  <si>
    <t>Solvent, Drug</t>
  </si>
  <si>
    <t>Grows in the swamps of Morcháptla. Shén use it for dissolving agent for Hlüss secretions (inc. ships and buildings -but acts slowly) and disinfectant. Hlüss hate it. It is usually available in ports in Shényu, and is occasionally found for sale in the coastal cities of Livyánu and Tsolyánu (200 Káitars per phial making 1 liter undiluted solvent). [NC]</t>
  </si>
  <si>
    <t>The "Enemies of Man", one of the two nonhuman races autochtonous to Tékumel. There are two sub-species of Ssú: the smaller Grey Ssú, and the larger, deadlier Black Ssú. They have hypnotic powers and some of them are capable sorcerers.</t>
  </si>
  <si>
    <t>Ssudú</t>
  </si>
  <si>
    <t>Spirit</t>
  </si>
  <si>
    <t>Ghost, spirit of a dead person</t>
  </si>
  <si>
    <t>Ssúmani</t>
  </si>
  <si>
    <t>Swamps, Jungles, Wetlands</t>
  </si>
  <si>
    <t>The "Food of the Ssú", generic name for Tékumel's original vegetation (the "Old Life"), violently poisonous to humans.</t>
  </si>
  <si>
    <t>Ssün</t>
  </si>
  <si>
    <t>Wetlands, Sea</t>
  </si>
  <si>
    <t>Bows</t>
  </si>
  <si>
    <t>Yellowish non-edible fruit. Makes protective lacquer used for composite bows. It is found in the low lands and along the coasts of the Tsolyáni islands, from Penóm over to Khéiris in Mu’ugalavyá, then over to Heméktu in Livyánu. Sold over all Five Empires.</t>
  </si>
  <si>
    <t>Stumblemonkey</t>
  </si>
  <si>
    <t>An arboreal lizard up to 2 m in body length with hooked foot-pads and a long prehensile tail. While extremely agile in trees, the tail is rarely used for climbing, but rather for holding prey while the stumblemonkey injects a muscle poison through a bristle of small stingers under its chin. Once the victim is paralyzed, it is swallowed whole.</t>
  </si>
  <si>
    <t>Syúsyu</t>
  </si>
  <si>
    <t>The common wall-lizard, a quadruped originally from the Shén worlds</t>
  </si>
  <si>
    <t>Tartínja</t>
  </si>
  <si>
    <t>Salamander</t>
  </si>
  <si>
    <t>The "Hell bender"  giant predatory hellbender, and the related cave hellbender. The former is a species of salamander easily reaching the size of a large man. Of a mottled brownish color, lumpy-textured, and usually coated with algae or water-moss, they float like dead logs or branches in stagnant waters, and erupt out in a flurry of claws and gaping rubbery jaws to seize prey upon the banks — typically deer, but just as readily humans. The cave hellbender is slightly smaller, smoother-skinned, and pale white with red splotches and pink streaks; they are however equally dangerous and unpleasant.</t>
  </si>
  <si>
    <t>Téhlà</t>
  </si>
  <si>
    <t>Tree, found in the Shén lands, related to the /tíukh/; the Shén use its black wood for furnishings</t>
  </si>
  <si>
    <t>Teká(i)</t>
  </si>
  <si>
    <t>Tree, found in the jungles of M’mórcha and Nmartúsha, whose broad, resilient leaves are used as lower body armour</t>
  </si>
  <si>
    <t>Teqéqmu</t>
  </si>
  <si>
    <t>Flying fungus</t>
  </si>
  <si>
    <t>The "Flying Fungus", that can reach 3 m in diameter</t>
  </si>
  <si>
    <t>Flower, grey-green and sacred to Lord Thúmis</t>
  </si>
  <si>
    <t>EPT, Mit</t>
  </si>
  <si>
    <t>Tetléo</t>
  </si>
  <si>
    <t>Is said to build a nest so ramshackled that it falls down before she can lay her eggs in it.</t>
  </si>
  <si>
    <t>Thé</t>
  </si>
  <si>
    <t>Plant, considered a weed</t>
  </si>
  <si>
    <t>Thelúha</t>
  </si>
  <si>
    <t>Short-limbed and long-bodied creature about the size of a small cat that, while basically mammalian, is covered in slightly iridescent green-brown scales. It is tameable, trainable, and fully at home in trees and water. The fact that it is immune to most animal venoms and can easily sniff out most vegetal and mineral toxins makes trained specimens in great demand as snake, Chnáu, and Epéng-killers and as food-testers. These creatures are native only to the Pan Chákan highlands, Northern Vrá, and possibly the mountains of northeastern Livyánu, but the domestic forms are found farther abroad.</t>
  </si>
  <si>
    <t>Thíribo</t>
  </si>
  <si>
    <t>Paste</t>
  </si>
  <si>
    <t>Makes healing salve.</t>
  </si>
  <si>
    <t>The "Eater of Eyes" (/ssáingmokh hikáyyal/), a subterranean semi-intelligent humanoid creature</t>
  </si>
  <si>
    <t>Thúrib</t>
  </si>
  <si>
    <t>Red-brown wood, used for furniture</t>
  </si>
  <si>
    <t>Tikánta</t>
  </si>
  <si>
    <t>Flower, whose large, waxy, translucent green, cup-shaped blossoms (similar to lotus blossoms) are often offered as sacrifice to Lady Dlamélish; the seeds have a sweet, pungent odour and are used in making perfumes and incense</t>
  </si>
  <si>
    <t>TD, Mit</t>
  </si>
  <si>
    <t xml:space="preserve">Tinalíya, the "Gnomes", one of the nonhuman races that share Tékumel, originally from Algol (Beta Persei) </t>
  </si>
  <si>
    <t>Tíu</t>
  </si>
  <si>
    <t>Wood, Staves, Arrows, Tea, Bows</t>
  </si>
  <si>
    <t>Very tall, deciduous tree with wide, plate-shaped leaves and black bark, found everywhere, used for its iron-hard wood (bow staves, arrow shafts, etc.); /lásikh/ tea is brewed from the pounded leaves</t>
  </si>
  <si>
    <t>Tiúni</t>
  </si>
  <si>
    <t xml:space="preserve">Cat, rare in Tsolyánu but popular in Ghatón and the north </t>
  </si>
  <si>
    <t>S&amp;GV1, ToTWJBS, E-GE:EhG, TB</t>
  </si>
  <si>
    <t>Tiúnyu</t>
  </si>
  <si>
    <t>Humanoid with cat-like face, a long tail, and striped fur. Aka Ókha’s Talking Cat.</t>
  </si>
  <si>
    <t>Turnip</t>
  </si>
  <si>
    <t>A turnip-like food plant.</t>
  </si>
  <si>
    <t>Tké'u</t>
  </si>
  <si>
    <t>Spider, Tékumel's smallest, found in Penóm</t>
  </si>
  <si>
    <t>Red vine eaten by the Pé Chói.</t>
  </si>
  <si>
    <t>Tlátsekal</t>
  </si>
  <si>
    <t>The "Observant Whirler", tentacled flying creature from the Swamps of Ksárul</t>
  </si>
  <si>
    <t>Tlátu</t>
  </si>
  <si>
    <t>"The Eye-Opener" improves night vision. Very rare plant only found in the forest of Kurtani (hex 3914). Looses potency quickly after gathering. Humans can lose sight if using the herb too often.</t>
  </si>
  <si>
    <t>Tlébas</t>
  </si>
  <si>
    <t xml:space="preserve"> Leaves are poisonous</t>
  </si>
  <si>
    <t xml:space="preserve">Tlékku </t>
  </si>
  <si>
    <t>Dog (male). Less common on Tékumel than on old Earth but still sometimes found, various sub-species exists. A bitch is called Tlékkul.</t>
  </si>
  <si>
    <t>ToTWJBS, TB, S&amp;GV1, E-GE:EhG</t>
  </si>
  <si>
    <t>Tletlákha</t>
  </si>
  <si>
    <t>Aquatic, Swamps</t>
  </si>
  <si>
    <t>The "Mouth With Eyes", an aquatic predator with fanged mouth surrounded by six eyes.  It is covered with spikes which penetrate the victim's flesh. Once attached, the creature gnaws upon its prey, unless forcibly dislodged.  Its jaws are very powerful, Chlén -hide armour giving little protection.</t>
  </si>
  <si>
    <t>Mythical non-physical demonic beings</t>
  </si>
  <si>
    <t>Tólgef Moss</t>
  </si>
  <si>
    <t>Dye, Sacrifice</t>
  </si>
  <si>
    <t>Purple dye can be made of it. Gods Hrü’ü, Ksárul, and Sárku accept it as an offering.</t>
  </si>
  <si>
    <t>Trek'é</t>
  </si>
  <si>
    <t>Decoration</t>
  </si>
  <si>
    <t>A fish of the Nyémesel Isles, whose iridescent hide is used for decorative purposes</t>
  </si>
  <si>
    <t>Tribákh</t>
  </si>
  <si>
    <t>Herbal powder helps to withstand boredom.</t>
  </si>
  <si>
    <t>Tsa’kél-tlatúsmi</t>
  </si>
  <si>
    <t>Orchid</t>
  </si>
  <si>
    <t>Small violet orchid, short-lived, rare, flowering is a good omen. Sacred to Grugánu and Wurú</t>
  </si>
  <si>
    <t>A species of little blue flower</t>
  </si>
  <si>
    <t>Tsévu</t>
  </si>
  <si>
    <t>A bitter little fruit, much used in magical invocations because of its associations with both Lords Ksárul and Thúmis; called /ngásh/ in ancient Engsvanyáli.</t>
  </si>
  <si>
    <t>TL, KHA, BoEB, Mit</t>
  </si>
  <si>
    <t>Meat, Repellent</t>
  </si>
  <si>
    <t>The "Giant Herbivore", a six-legged stegosaurus-like animal, edible (tastes like beef); there is a gland under its tail whose secretions repels a variety of marine predators (Hagél, Tletlákha), one will feed average of 30 people. Glands sell for 4000 Káitars.</t>
  </si>
  <si>
    <t>TB, ToTWJBS, S&amp;GV1</t>
  </si>
  <si>
    <t>Tsímer</t>
  </si>
  <si>
    <t>Fruit-bearing tree, found in Pijéna</t>
  </si>
  <si>
    <t>Tsóggu</t>
  </si>
  <si>
    <t>Drowned corpse</t>
  </si>
  <si>
    <t>The "Drowned One", an aquatic, vaguely humanoid predator with hypnotic and paralysis sight. Swimming undead who suck the brains out of the living.</t>
  </si>
  <si>
    <t>Tsǘ</t>
  </si>
  <si>
    <t xml:space="preserve">Plant with thick, bulbous stalks and mottled green-brown leaves, found in most temperate regions; its seeds yield Tsüchín -cooking oil </t>
  </si>
  <si>
    <t>A minor race from the Demon Planes, whose most salient feature is headlessness.</t>
  </si>
  <si>
    <t>Tsúnu</t>
  </si>
  <si>
    <t xml:space="preserve">Blackish-green forest plant with slender stalks and long, spiky leaves; its bark is the main ingredient of a black eye-ointment </t>
  </si>
  <si>
    <t>Flower, Drug</t>
  </si>
  <si>
    <t>Greenish-white low thorny bush which produces small yellow flowers which are chewed to give an aphrodisiac effect (they also repel the Thúnru'u for unknown reasons)</t>
  </si>
  <si>
    <t>Tsuru'úm</t>
  </si>
  <si>
    <t xml:space="preserve">The "Under-people", generic term for the various intelligent subterranean intelligent races </t>
  </si>
  <si>
    <t>Tsú'uru</t>
  </si>
  <si>
    <t>The "Illusion-Master", a subterranean, intelligent creature with hypnotic powers. Immune to mindreading. It is related to the /marashyálukh/</t>
  </si>
  <si>
    <t>Various sugary sherbets made from water and herbal essences</t>
  </si>
  <si>
    <t>Turuvándu</t>
  </si>
  <si>
    <t>The scuttler, undead created by Sárku temple Brotherhood of Amber Coiling</t>
  </si>
  <si>
    <t>Tu'únkelmu</t>
  </si>
  <si>
    <t>An ophidian flying demon race, servitors of Lady Hriháyal</t>
  </si>
  <si>
    <t>U’u’vrú</t>
  </si>
  <si>
    <t>"The Tree that Quivers" Rare tree growing only in the Swamps of Ksárul. It can shake its leaves.</t>
  </si>
  <si>
    <t>Game bird</t>
  </si>
  <si>
    <t>Rare bird, prized for its meat, found in the Tláshte Range of Livyánu. Will feed 1-2 people.</t>
  </si>
  <si>
    <t>Ukó</t>
  </si>
  <si>
    <t>Melon (also generic term for melon)</t>
  </si>
  <si>
    <t>Umyéni</t>
  </si>
  <si>
    <t>Sealant</t>
  </si>
  <si>
    <t>Aromatic tree from Kurt Hills</t>
  </si>
  <si>
    <t>Unmáiyi</t>
  </si>
  <si>
    <t>Black petalled flower, rare, used in cult practises of Lord Ksárul and Hrü'ü, grows in Pan Chaka</t>
  </si>
  <si>
    <t>Produces thick, black, sweetish Drónu wine</t>
  </si>
  <si>
    <t xml:space="preserve">Urunén, the "Cold-Dwellers", one of the nonhuman races that share Tékumel, originally from Betelgeuse (Alpha Orionis) </t>
  </si>
  <si>
    <t>Utánakh</t>
  </si>
  <si>
    <t>A burrowing desert predator. A 2-3 foot, blackish creature that hides near water, buried in sand. Harmless unless stepped on, it then thrusts a barbed spear into its victim, drags it to its hideout draining bodily fluids. Nomads of Dry Bay of Ssu'úm recognize the glassy sand above it and avoid it. It is inedible and safe if dug out.</t>
  </si>
  <si>
    <t>Valsúra</t>
  </si>
  <si>
    <t>Explosives</t>
  </si>
  <si>
    <t>Large puff-ball fungus with explosive properties</t>
  </si>
  <si>
    <t>Vampire deer</t>
  </si>
  <si>
    <t>Various colourful birds</t>
  </si>
  <si>
    <t>Jacamars, motmots, puffbirds, warblers, flycatchers, and sunbirds; todies, trogons, barbets, and pheasants in dozens of varieties; sweet-voiced, moss-colored bulbuls; lustrous, sable fork-tailed drongoes, fluttering scarlet minivets, skulking polychrome pittas, darting iridescent bee-eaters, and flaming-chested flower-peckers</t>
  </si>
  <si>
    <t>Vátlaz</t>
  </si>
  <si>
    <t>Oil, Incense, Perfume</t>
  </si>
  <si>
    <t>Plant which supplies prized incense and fragrant oil. 75 Káitars per Tnúng (0,1875 grams)</t>
  </si>
  <si>
    <t>Vátra</t>
  </si>
  <si>
    <t>Edible plant, whose tasty green leaves are usually steamed</t>
  </si>
  <si>
    <t>Soap</t>
  </si>
  <si>
    <t>Soap-paste made from the pounded root of the /vékh/ plant</t>
  </si>
  <si>
    <t>Véèzhib</t>
  </si>
  <si>
    <t>Firewood, Sorcery</t>
  </si>
  <si>
    <t>Tree, found in Livyánu, that burns slowly and brightly, without smoke. /Vé’èzhibikh?  Ancient /Behésha-wood.</t>
  </si>
  <si>
    <t>Vè-ntó</t>
  </si>
  <si>
    <t>Tree, found in M’mórcha and Nmartúsha, from which the recreational drug /ntókh/ is obtained</t>
  </si>
  <si>
    <t>Vethón</t>
  </si>
  <si>
    <t>Garlic</t>
  </si>
  <si>
    <t xml:space="preserve">Garlic </t>
  </si>
  <si>
    <t>Fiber, Insulation</t>
  </si>
  <si>
    <t>Sub-arctic plant, source of fibres used for insulation and blankets</t>
  </si>
  <si>
    <t>Víndo</t>
  </si>
  <si>
    <t>Flower, Perfume</t>
  </si>
  <si>
    <t>Flower from which a sweet perfume is extracted</t>
  </si>
  <si>
    <t>Vléshgakh</t>
  </si>
  <si>
    <t xml:space="preserve">Shunned One, Stinking One, a member of a nonhuman race, originally from Regulus (Alpha Leonis). /vléshgan/ </t>
  </si>
  <si>
    <t>Vlíkka</t>
  </si>
  <si>
    <t>Salarvyáni sea worms that eat wood. They are more common in the east than the west.</t>
  </si>
  <si>
    <t>Voqú'o</t>
  </si>
  <si>
    <t>Glue</t>
  </si>
  <si>
    <t>Long-stalked, stringy, dark green plant with diamond-shaped leaves, the sap of which is used for glue, etc.</t>
  </si>
  <si>
    <t>Vorodlá</t>
  </si>
  <si>
    <t>Flying undead</t>
  </si>
  <si>
    <t>The "Flying Undead", a subterranean, winged human undead creature. Use poisoned swords.</t>
  </si>
  <si>
    <t>Rushes</t>
  </si>
  <si>
    <t>Fiber, Rope</t>
  </si>
  <si>
    <t>Rushes, found in Livyánu, from which very strong, very hard to cut rope is plaited (this rope also shrinks when exposed to salt, which has led to some original Livyáni execution methods)</t>
  </si>
  <si>
    <t>A crustacean that produces a black dye, used in Salarvyá for clothing, armour, and as an ink</t>
  </si>
  <si>
    <t>Vrés</t>
  </si>
  <si>
    <t>Smallish, slender, deciduous tree with olive drab leaves that turn dark orange in autumn; its thick brown bark is burned as incense</t>
  </si>
  <si>
    <t>Leather, Poison</t>
  </si>
  <si>
    <t>The "Flying Snake", a blue-black, feathered venomous snake-like creature; it provides fine leather (priced 100 Káitars per wing). Its teeth contain produces poison causing rotting gangrene, of which there is antidote using Tsúral -buds or healing sorcery. Poison is effective through the skin too.</t>
  </si>
  <si>
    <t>"The wheeled horror", a wheel-like monstrosity, found on the island of the City of the Red-Tiled Roofs. Lives in the shallow waters outside the city. Venomous.</t>
  </si>
  <si>
    <t>TB. ETV11, Dv1no4, S&amp;GV1</t>
  </si>
  <si>
    <t>Vúr</t>
  </si>
  <si>
    <t>Bat-like creature, the "Night-Watcher" generic term.</t>
  </si>
  <si>
    <t>Wekúna</t>
  </si>
  <si>
    <t>Meat, Oil</t>
  </si>
  <si>
    <t>Tiny fish, a delicacy fried with spices in oil</t>
  </si>
  <si>
    <t>Wér</t>
  </si>
  <si>
    <t>Fiber, Cloth</t>
  </si>
  <si>
    <t>Grass, softer than /hmélukh/ wool, found in Yán Kór</t>
  </si>
  <si>
    <t>Rice</t>
  </si>
  <si>
    <t>A type of rice, grown in the southern wetlands of Tsolyánu, parts of Livyánu, and the southern coasts of Salarvyá</t>
  </si>
  <si>
    <t>Yáù</t>
  </si>
  <si>
    <t>Platters</t>
  </si>
  <si>
    <t>Tree, whose fronds are used as dining platters in M’mórcha and Nmartúsha</t>
  </si>
  <si>
    <t>Yazái</t>
  </si>
  <si>
    <t>The "Hunched One", a tall, grey-brown furred quadruped</t>
  </si>
  <si>
    <t>Yéleth</t>
  </si>
  <si>
    <t>The "Angel of Doom", an ancient intelligent android with hypnotic powers</t>
  </si>
  <si>
    <t>Yísülüss</t>
  </si>
  <si>
    <t>Moth-like creature. Its larvae infest Ketzhmul bamboo</t>
  </si>
  <si>
    <t>Yuál</t>
  </si>
  <si>
    <t>Scavenging beast</t>
  </si>
  <si>
    <t>A carrion-eater, a staple of the Milumanayá desert nomads</t>
  </si>
  <si>
    <t>Zachá</t>
  </si>
  <si>
    <t>Has red and pink meat, is found in eastern Salarvyá.</t>
  </si>
  <si>
    <t>Zhu'ór</t>
  </si>
  <si>
    <t>The "Ambusher" Six-limbed large semi-sentient insect-like, but warm-blooded creature. Originated from the Dry Bay of Ssu'úm</t>
  </si>
  <si>
    <t>A yellow-green fruit grown in the Tsoléi Isles that is tart and globular.</t>
  </si>
  <si>
    <t>Znaláz</t>
  </si>
  <si>
    <t>Poison is made of the berry (found in Salarvyáni, Livyáni, Mu’ugalavyáni)</t>
  </si>
  <si>
    <t>Zo'óra</t>
  </si>
  <si>
    <t>The "God of the Deep", a large (up to 20 m in length) octopoid marine predator, possibly originally from Achernar (Alpha Eridani)</t>
  </si>
  <si>
    <t>The "Barbed One", a six-legged venomous predator. Its jaws are lined with rows of needle-pointed barbed teeth. These teeth come out easily and remain fixed in a victim's flesh. If not removed at once, a victim dies within two or three minutes.</t>
  </si>
  <si>
    <t>ToTWJBS, E-GE:EhG, DotE-G, TB</t>
  </si>
  <si>
    <t>Habitat</t>
  </si>
  <si>
    <t>Source of</t>
  </si>
  <si>
    <t>Living and unliving things that Grow, Crawl and Bite You</t>
  </si>
  <si>
    <t>Flora&amp;Fauna</t>
  </si>
  <si>
    <t>Version 27/2024</t>
  </si>
  <si>
    <t>Cities , Places or Lands Unknown, Lost, Hidden or Destroyed</t>
  </si>
  <si>
    <t>Jrí</t>
  </si>
  <si>
    <t>Íjat</t>
  </si>
  <si>
    <t>Large tree from Kurt Hills. When  Íjatok trees die, an Íjat, a five-legged carnivorous creature (also blue with pink stripes) the size of a large dog, is born.New Íjatok trees grow from their buried spoor.</t>
  </si>
  <si>
    <r>
      <t xml:space="preserve"> Íjat, a five-legged carnivorous creature (also blue with pink stripes) the size of a large dog,is born from the dead  </t>
    </r>
    <r>
      <rPr>
        <i/>
        <sz val="10"/>
        <rFont val="Arial"/>
        <family val="2"/>
      </rPr>
      <t>Íjatok</t>
    </r>
    <r>
      <rPr>
        <sz val="10"/>
        <rFont val="Arial"/>
        <family val="2"/>
      </rPr>
      <t xml:space="preserve"> tree. New Íjatok trees grow from their buried spoor.</t>
    </r>
  </si>
  <si>
    <t>Íjatok</t>
  </si>
  <si>
    <t>Tlethoggú</t>
  </si>
  <si>
    <t>Source of fire-retardant sap. Fast growing tree. As lumber, Tlethoggú wood is useless. It is very tough when alive, the abrasive bark blunting steel and Chlén hide alike. (the Kurtáni folk use it like sandpaper.) Once chopped down, it dries out and weakens. It burns very poorly.</t>
  </si>
  <si>
    <t>Ch’múni</t>
  </si>
  <si>
    <t>Dokémi Alán</t>
  </si>
  <si>
    <t>Child</t>
  </si>
  <si>
    <t>Revived dead child made undead. To reanimate a child into a creature with heightened senses, a ritual is said to require the body of a child in early adolescence (ages 11-14 for girls, 12-16 for boys). The reanimated being has enhanced hearing, marked by large, upswept ears, and an acute sense of smell, but remains blind and has eyes lacking whites. Legends say it must drink a peculiar substance to stay awake—whether blood, vinegar, urine, or a certain ink color varies by tale.</t>
  </si>
  <si>
    <t>Gakoléi</t>
  </si>
  <si>
    <t>DoK, Fs, KHA</t>
  </si>
  <si>
    <t xml:space="preserve">The "Basket Demon," is a legendary wicker figure animated by the villain Painted Dlú’e, known for his bitter, burgundy-staining salve. The demon kidnaps children, holding them in a cage-like midsection, and leaves no footprints. </t>
  </si>
  <si>
    <t>Hlargékh</t>
  </si>
  <si>
    <t>The  "River Lurker," is a ten-limbed predator with a long neck that lives in fast, deep waters, feeding on large fish. Rarely seen, it surfaces during fish spawning and can leap up to seven meters to snatch human spear-fishers from platforms. Its bitter flesh is inedible to humans but highly prized by the Shén.</t>
  </si>
  <si>
    <t>Jaglíba</t>
  </si>
  <si>
    <t>A rare, purple-striped creature resembling a goat-sized animal with eight legs, known for infesting the Vrés tree in Parsái. When Vrés wood is infested, it produces richer, distinctive incense highly valued, especially for rituals to the Dark Lord Hrü'ü. The Jagliíba attacks with two serrated, whip-like appendages, capable of cutting Chlén hide weapons and armor, though not steel. These "antennae" are prized as saw blades. Emerging from translucent pods on Vrés flowers, Jagliíba fall upon victims, implant spores in corpses, and later transform into a meter-wide ameba that crawls to infest new Vrés trees.</t>
  </si>
  <si>
    <t xml:space="preserve">Ajátl </t>
  </si>
  <si>
    <t>Byémikh</t>
  </si>
  <si>
    <t>Mythical creature, According to myth, Byémikh once ensnared Hírjathu, the Sun-God’s Daughter, by stealing her diamond wings when she descended to meet him, trapping her forever on earth.</t>
  </si>
  <si>
    <t>Child Eaters</t>
  </si>
  <si>
    <t>A scroll fragment in the Temple of Thúmis at Katalál mentions “the Child Eaters,” bestial predators repelled by “the Silver Progeny,” who then built a grand structure in Kurt Hills.</t>
  </si>
  <si>
    <t>Gifts of the Gods</t>
  </si>
  <si>
    <t>The "Gifts of the Gods" are rare plants growing in Kurt Hills. Genetically engineered to be safe, these plants produce recreational powders and medicines. Some reproduce by fruit and seeds, but most are self-cloning, spreading through runners and shoots.</t>
  </si>
  <si>
    <t>The Golden Spume of Namú is a rare, bright yellow fungus growing on Hú-bat guano. Consuming it regularly smooths wrinkles, strengthens muscles, and boosts sexual prowess but may also cause violent outbursts and lasting cognitive decline.</t>
  </si>
  <si>
    <t>Golden Spume of Namú</t>
  </si>
  <si>
    <t>Horítl</t>
  </si>
  <si>
    <t>Litlle known Demon believed to reside in a pit closed with a giant stone in Kurt HIlls</t>
  </si>
  <si>
    <t>Ksarul?</t>
  </si>
  <si>
    <t>The "Limner of Drá" is a large, jelly-like fungus, glowing white at night and motionless by day. Known for curing certain severe diseases, patients lie in its path, allowing it to slowly crawl over them for several days. Those treated describe a sensation of calm as the Limner moves across their body.</t>
  </si>
  <si>
    <t>Saurian</t>
  </si>
  <si>
    <t>Lashu’vrú</t>
  </si>
  <si>
    <t>Ngádok</t>
  </si>
  <si>
    <t>Ngádok Lice are pests that infest Páchi Léi who skip regular ointment treatments. Ignoring other species, they seek out Páchi Léi, feed on their blood, and cause itching. If scratched, they burst, releasing larvae that infect reproductive buds. Years later, these mature, painfully burrowing out of infant Páchi Léi, causing disfigurement but rarely death.</t>
  </si>
  <si>
    <t>Food, Bows</t>
  </si>
  <si>
    <t>Giant tree. Propagates by runners, and new tree are grown from branches. Perhaps genetically engineered from terrestrial stock.  Fruits edible; wood used by bowyers; leaves are animal fodder. Local to Kurt Hills.</t>
  </si>
  <si>
    <t>The Oqóq is a bracket fungus with dark red triangular markings, ideal for quick firestarting. It grows only on dead Ssár trees, especially those struck by lightning. When dry, it catches a spark instantly, but it loses this ability if wet.</t>
  </si>
  <si>
    <t>Oqóq</t>
  </si>
  <si>
    <t>Firestarter</t>
  </si>
  <si>
    <t>Rock Ears</t>
  </si>
  <si>
    <t>Rock Ears are a popular, flavorful pinkish fungus shaped like a wrinkled half-disk, known for their salty taste. Native only to Kurt HIlls, they can grow as large as a serving platter. While best fresh, dried Rock Ears are also traded to other regions.</t>
  </si>
  <si>
    <t>Purple Night Horns are long, twisted fungi with tapering tips, found wild on certain trees and cultivated near Kírutle in Kurt HIlls, where they can grow to arm-size. When dried in darkness, they produce a deep purple dye.</t>
  </si>
  <si>
    <t>Dreambane is a forest green, cone-shaped fungus with turquoise tips and an astringent taste. Kurtáni use a tea made from it to stay awake, while Tinalíya consume its powder as a mild euphoric, similar to human recreational powders.</t>
  </si>
  <si>
    <t>Dreambane</t>
  </si>
  <si>
    <t>Pengdáli</t>
  </si>
  <si>
    <t>A mythical giant centipede-like creature from Kurt Hills.</t>
  </si>
  <si>
    <t>Purple Night Horn</t>
  </si>
  <si>
    <t>Sewering</t>
  </si>
  <si>
    <t>Slime</t>
  </si>
  <si>
    <t>Foul-smelling rubbery slime from Swamps of Ksárul, that renders several acres of soil “sewered”. The odor attracts hordes of flying biting insects.</t>
  </si>
  <si>
    <t>Shú’ak</t>
  </si>
  <si>
    <t>Slákh</t>
  </si>
  <si>
    <t>Babató</t>
  </si>
  <si>
    <t>Tsolyani</t>
  </si>
  <si>
    <t>Local obscure god of Fungus in Kurt Hills</t>
  </si>
  <si>
    <r>
      <t xml:space="preserve">Low, straggly-looking rot-resistant tree with twisted limbs and roots and whitish or greyish bark, yellow-green mottled leaves, from the hard, pure white wood of which bows (almost as good as </t>
    </r>
    <r>
      <rPr>
        <i/>
        <sz val="10"/>
        <rFont val="Arial"/>
        <family val="2"/>
      </rPr>
      <t>Séresh</t>
    </r>
    <r>
      <rPr>
        <sz val="10"/>
        <rFont val="Arial"/>
        <family val="2"/>
      </rPr>
      <t>-wood ones), batons and standard (/káing/) staffs are made.</t>
    </r>
  </si>
  <si>
    <t>TD, KHA, S&amp;GV1</t>
  </si>
  <si>
    <t>Wood, Bows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</si>
</sst>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h:mm;@"/>
  </numFmts>
  <fonts count="5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12"/>
      <name val="Arial"/>
      <family val="2"/>
    </font>
    <font>
      <sz val="8"/>
      <name val="Arial"/>
      <family val="2"/>
    </font>
    <font>
      <sz val="10"/>
      <name val="Arial"/>
      <family val="2"/>
    </font>
    <font>
      <b/>
      <sz val="10"/>
      <name val="Arial"/>
      <family val="2"/>
    </font>
    <font>
      <sz val="10"/>
      <color theme="1"/>
      <name val="Arial"/>
      <family val="2"/>
    </font>
    <font>
      <sz val="10"/>
      <color theme="1"/>
      <name val="Arial"/>
      <family val="2"/>
    </font>
    <font>
      <b/>
      <sz val="9"/>
      <name val="Arial"/>
      <family val="2"/>
    </font>
    <font>
      <sz val="9"/>
      <name val="Arial"/>
      <family val="2"/>
    </font>
    <font>
      <sz val="11"/>
      <name val="Calibri"/>
      <family val="2"/>
      <scheme val="minor"/>
    </font>
    <font>
      <b/>
      <sz val="8"/>
      <name val="Arial"/>
      <family val="2"/>
    </font>
    <font>
      <sz val="9"/>
      <color indexed="81"/>
      <name val="Tahoma"/>
      <family val="2"/>
    </font>
    <font>
      <u/>
      <sz val="10"/>
      <color theme="10"/>
      <name val="Arial"/>
      <family val="2"/>
    </font>
    <font>
      <sz val="11"/>
      <name val="Calibri"/>
      <family val="2"/>
      <scheme val="minor"/>
    </font>
    <font>
      <sz val="10"/>
      <color theme="1"/>
      <name val="Arial"/>
      <family val="2"/>
    </font>
    <font>
      <sz val="10"/>
      <color theme="1"/>
      <name val="Arial"/>
      <family val="2"/>
    </font>
    <font>
      <sz val="10"/>
      <color theme="1"/>
      <name val="Calibri"/>
      <family val="2"/>
      <scheme val="minor"/>
    </font>
    <font>
      <sz val="10"/>
      <color theme="1"/>
      <name val="Arial"/>
      <family val="2"/>
    </font>
    <font>
      <b/>
      <sz val="10"/>
      <color theme="1"/>
      <name val="Arial"/>
      <family val="2"/>
    </font>
    <font>
      <b/>
      <sz val="10"/>
      <color rgb="FFFF0000"/>
      <name val="Arial"/>
      <family val="2"/>
    </font>
    <font>
      <sz val="10"/>
      <color rgb="FFFF0000"/>
      <name val="Arial"/>
      <family val="2"/>
    </font>
    <font>
      <b/>
      <sz val="14"/>
      <name val="Arial"/>
      <family val="2"/>
    </font>
    <font>
      <sz val="10"/>
      <color theme="1"/>
      <name val="Arial"/>
      <family val="2"/>
    </font>
    <font>
      <sz val="10"/>
      <color theme="1"/>
      <name val="Arial"/>
      <family val="2"/>
    </font>
    <font>
      <sz val="10"/>
      <color theme="1"/>
      <name val="Arial"/>
      <family val="2"/>
    </font>
    <font>
      <b/>
      <sz val="11"/>
      <color theme="1"/>
      <name val="Calibri"/>
      <family val="2"/>
      <scheme val="minor"/>
    </font>
    <font>
      <u/>
      <sz val="11"/>
      <color theme="10"/>
      <name val="Calibri"/>
      <family val="2"/>
      <scheme val="minor"/>
    </font>
    <font>
      <sz val="11"/>
      <name val="Arial"/>
      <family val="2"/>
    </font>
    <font>
      <b/>
      <sz val="11"/>
      <color rgb="FF000000"/>
      <name val="Calibri"/>
      <family val="2"/>
      <scheme val="minor"/>
    </font>
    <font>
      <sz val="8"/>
      <name val="Arial"/>
      <family val="2"/>
    </font>
    <font>
      <b/>
      <sz val="8"/>
      <name val="Arial"/>
      <family val="2"/>
    </font>
    <font>
      <sz val="11"/>
      <name val="Calibri"/>
      <family val="2"/>
    </font>
    <font>
      <sz val="10"/>
      <name val="Calibri"/>
      <family val="2"/>
    </font>
    <font>
      <sz val="10"/>
      <color rgb="FF000000"/>
      <name val="Calibri"/>
      <family val="2"/>
    </font>
    <font>
      <b/>
      <sz val="10"/>
      <name val="Calibri"/>
      <family val="2"/>
    </font>
    <font>
      <sz val="10"/>
      <color theme="1"/>
      <name val="Arial"/>
      <family val="2"/>
    </font>
    <font>
      <sz val="10"/>
      <color rgb="FF000000"/>
      <name val="Arial"/>
      <family val="2"/>
    </font>
    <font>
      <sz val="10"/>
      <name val="Arial"/>
      <family val="2"/>
    </font>
    <font>
      <sz val="8"/>
      <name val="Arial"/>
      <family val="2"/>
    </font>
    <font>
      <sz val="11"/>
      <color rgb="FF000000"/>
      <name val="Arial"/>
      <family val="2"/>
    </font>
    <font>
      <sz val="10"/>
      <color theme="1"/>
      <name val="Arial"/>
      <family val="2"/>
    </font>
    <font>
      <sz val="10"/>
      <color theme="1"/>
      <name val="Arial"/>
      <family val="2"/>
    </font>
    <font>
      <sz val="10"/>
      <color rgb="FF000000"/>
      <name val="Tahoma"/>
      <family val="2"/>
    </font>
    <font>
      <sz val="10"/>
      <color theme="1"/>
      <name val="Arial"/>
    </font>
    <font>
      <i/>
      <sz val="10"/>
      <name val="Arial"/>
      <family val="2"/>
    </font>
  </fonts>
  <fills count="8">
    <fill>
      <patternFill patternType="none"/>
    </fill>
    <fill>
      <patternFill patternType="gray125"/>
    </fill>
    <fill>
      <patternFill patternType="solid">
        <fgColor theme="0" tint="-0.14999847407452621"/>
        <bgColor theme="0" tint="-0.14999847407452621"/>
      </patternFill>
    </fill>
    <fill>
      <patternFill patternType="solid">
        <fgColor theme="9"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14999847407452621"/>
        <bgColor indexed="64"/>
      </patternFill>
    </fill>
  </fills>
  <borders count="11">
    <border>
      <left/>
      <right/>
      <top/>
      <bottom/>
      <diagonal/>
    </border>
    <border>
      <left/>
      <right/>
      <top/>
      <bottom style="thin">
        <color indexed="64"/>
      </bottom>
      <diagonal/>
    </border>
    <border>
      <left/>
      <right/>
      <top/>
      <bottom style="thin">
        <color theme="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3">
    <xf numFmtId="0" fontId="0" fillId="0" borderId="0"/>
    <xf numFmtId="0" fontId="12" fillId="0" borderId="0"/>
    <xf numFmtId="0" fontId="8" fillId="0" borderId="0"/>
    <xf numFmtId="9" fontId="12" fillId="0" borderId="0" applyFont="0" applyFill="0" applyBorder="0" applyAlignment="0" applyProtection="0"/>
    <xf numFmtId="0" fontId="7" fillId="0" borderId="0"/>
    <xf numFmtId="0" fontId="21" fillId="0" borderId="0" applyNumberFormat="0" applyFill="0" applyBorder="0" applyAlignment="0" applyProtection="0"/>
    <xf numFmtId="0" fontId="4" fillId="0" borderId="0"/>
    <xf numFmtId="0" fontId="12" fillId="0" borderId="0"/>
    <xf numFmtId="0" fontId="2" fillId="0" borderId="0"/>
    <xf numFmtId="9" fontId="2" fillId="0" borderId="0" applyFont="0" applyFill="0" applyBorder="0" applyAlignment="0" applyProtection="0"/>
    <xf numFmtId="0" fontId="35" fillId="0" borderId="0" applyNumberFormat="0" applyFill="0" applyBorder="0" applyAlignment="0" applyProtection="0"/>
    <xf numFmtId="0" fontId="2" fillId="0" borderId="0"/>
    <xf numFmtId="9" fontId="46" fillId="0" borderId="0" applyFont="0" applyFill="0" applyBorder="0" applyAlignment="0" applyProtection="0"/>
  </cellStyleXfs>
  <cellXfs count="228">
    <xf numFmtId="0" fontId="0" fillId="0" borderId="0" xfId="0"/>
    <xf numFmtId="0" fontId="9" fillId="0" borderId="0" xfId="0" applyFont="1"/>
    <xf numFmtId="0" fontId="10" fillId="0" borderId="0" xfId="0" applyFont="1"/>
    <xf numFmtId="0" fontId="9" fillId="0" borderId="1" xfId="0" applyFont="1" applyBorder="1"/>
    <xf numFmtId="0" fontId="0" fillId="0" borderId="1" xfId="0" applyBorder="1"/>
    <xf numFmtId="0" fontId="0" fillId="0" borderId="0" xfId="0" applyAlignment="1">
      <alignment horizontal="center"/>
    </xf>
    <xf numFmtId="0" fontId="11" fillId="0" borderId="0" xfId="0" applyFont="1"/>
    <xf numFmtId="0" fontId="12" fillId="0" borderId="0" xfId="0" applyFont="1"/>
    <xf numFmtId="0" fontId="13" fillId="0" borderId="0" xfId="0" applyFont="1"/>
    <xf numFmtId="0" fontId="13" fillId="0" borderId="1" xfId="0" applyFont="1" applyBorder="1"/>
    <xf numFmtId="0" fontId="12" fillId="0" borderId="0" xfId="0" applyFont="1" applyAlignment="1">
      <alignment wrapText="1"/>
    </xf>
    <xf numFmtId="0" fontId="0" fillId="0" borderId="0" xfId="0" quotePrefix="1" applyAlignment="1">
      <alignment horizontal="center"/>
    </xf>
    <xf numFmtId="0" fontId="12" fillId="0" borderId="0" xfId="0" quotePrefix="1" applyFont="1" applyAlignment="1">
      <alignment horizontal="center"/>
    </xf>
    <xf numFmtId="0" fontId="12" fillId="0" borderId="0" xfId="0" applyFont="1" applyAlignment="1">
      <alignment horizontal="center"/>
    </xf>
    <xf numFmtId="0" fontId="0" fillId="0" borderId="0" xfId="0" applyAlignment="1">
      <alignment horizontal="left"/>
    </xf>
    <xf numFmtId="0" fontId="12" fillId="0" borderId="0" xfId="0" applyFont="1" applyAlignment="1">
      <alignment vertical="center"/>
    </xf>
    <xf numFmtId="0" fontId="14" fillId="2" borderId="0" xfId="0" applyFont="1" applyFill="1"/>
    <xf numFmtId="0" fontId="14" fillId="0" borderId="0" xfId="0" applyFont="1"/>
    <xf numFmtId="0" fontId="15" fillId="0" borderId="0" xfId="0" applyFont="1"/>
    <xf numFmtId="0" fontId="14" fillId="2" borderId="0" xfId="0" applyFont="1" applyFill="1" applyAlignment="1">
      <alignment horizontal="left"/>
    </xf>
    <xf numFmtId="0" fontId="15" fillId="2" borderId="0" xfId="0" applyFont="1" applyFill="1"/>
    <xf numFmtId="0" fontId="0" fillId="0" borderId="0" xfId="0" quotePrefix="1" applyAlignment="1">
      <alignment horizontal="left"/>
    </xf>
    <xf numFmtId="0" fontId="12" fillId="0" borderId="0" xfId="0" applyFont="1" applyAlignment="1">
      <alignment horizontal="left"/>
    </xf>
    <xf numFmtId="0" fontId="15" fillId="0" borderId="0" xfId="0" applyFont="1" applyAlignment="1">
      <alignment horizontal="left"/>
    </xf>
    <xf numFmtId="0" fontId="12" fillId="0" borderId="0" xfId="0" quotePrefix="1" applyFont="1" applyAlignment="1">
      <alignment horizontal="left"/>
    </xf>
    <xf numFmtId="0" fontId="14" fillId="0" borderId="0" xfId="0" applyFont="1" applyAlignment="1">
      <alignment horizontal="left"/>
    </xf>
    <xf numFmtId="0" fontId="16" fillId="0" borderId="0" xfId="1" applyFont="1" applyAlignment="1">
      <alignment vertical="top" wrapText="1"/>
    </xf>
    <xf numFmtId="0" fontId="17" fillId="0" borderId="0" xfId="1" applyFont="1"/>
    <xf numFmtId="0" fontId="17" fillId="0" borderId="0" xfId="1" applyFont="1" applyAlignment="1">
      <alignment horizontal="center"/>
    </xf>
    <xf numFmtId="49" fontId="17" fillId="0" borderId="0" xfId="1" applyNumberFormat="1" applyFont="1" applyAlignment="1">
      <alignment horizontal="center"/>
    </xf>
    <xf numFmtId="49" fontId="17" fillId="0" borderId="0" xfId="1" applyNumberFormat="1" applyFont="1" applyAlignment="1">
      <alignment horizontal="left"/>
    </xf>
    <xf numFmtId="0" fontId="13" fillId="0" borderId="0" xfId="0" applyFont="1" applyAlignment="1">
      <alignment horizontal="left" vertical="top"/>
    </xf>
    <xf numFmtId="0" fontId="0" fillId="0" borderId="0" xfId="0" applyAlignment="1">
      <alignment wrapText="1"/>
    </xf>
    <xf numFmtId="0" fontId="13" fillId="0" borderId="1" xfId="0" applyFont="1" applyBorder="1" applyAlignment="1">
      <alignment horizontal="left"/>
    </xf>
    <xf numFmtId="16" fontId="12" fillId="0" borderId="0" xfId="0" quotePrefix="1" applyNumberFormat="1" applyFont="1" applyAlignment="1">
      <alignment horizontal="left"/>
    </xf>
    <xf numFmtId="0" fontId="13" fillId="0" borderId="0" xfId="0" applyFont="1" applyAlignment="1">
      <alignment horizontal="center"/>
    </xf>
    <xf numFmtId="0" fontId="13" fillId="0" borderId="0" xfId="0" applyFont="1" applyAlignment="1">
      <alignment horizontal="left"/>
    </xf>
    <xf numFmtId="0" fontId="8" fillId="0" borderId="0" xfId="2"/>
    <xf numFmtId="0" fontId="17" fillId="0" borderId="0" xfId="0" applyFont="1" applyAlignment="1">
      <alignment vertical="center"/>
    </xf>
    <xf numFmtId="0" fontId="18" fillId="0" borderId="0" xfId="0" applyFont="1" applyAlignment="1">
      <alignment vertical="center"/>
    </xf>
    <xf numFmtId="0" fontId="19" fillId="0" borderId="0" xfId="1" applyFont="1" applyAlignment="1">
      <alignment horizontal="left" vertical="top" wrapText="1"/>
    </xf>
    <xf numFmtId="0" fontId="19" fillId="0" borderId="0" xfId="1" applyFont="1" applyAlignment="1">
      <alignment horizontal="center" vertical="top" wrapText="1"/>
    </xf>
    <xf numFmtId="3" fontId="19" fillId="0" borderId="0" xfId="1" applyNumberFormat="1" applyFont="1" applyAlignment="1">
      <alignment horizontal="center" vertical="top" wrapText="1"/>
    </xf>
    <xf numFmtId="0" fontId="11" fillId="0" borderId="0" xfId="1" applyFont="1" applyAlignment="1">
      <alignment horizontal="left" vertical="top" wrapText="1"/>
    </xf>
    <xf numFmtId="0" fontId="11" fillId="0" borderId="0" xfId="1" applyFont="1" applyAlignment="1">
      <alignment horizontal="center" vertical="top" wrapText="1"/>
    </xf>
    <xf numFmtId="3" fontId="11" fillId="0" borderId="0" xfId="1" applyNumberFormat="1" applyFont="1" applyAlignment="1">
      <alignment horizontal="center" vertical="top" wrapText="1"/>
    </xf>
    <xf numFmtId="0" fontId="12" fillId="0" borderId="0" xfId="1"/>
    <xf numFmtId="0" fontId="11" fillId="0" borderId="0" xfId="1" applyFont="1" applyAlignment="1">
      <alignment horizontal="center"/>
    </xf>
    <xf numFmtId="3" fontId="11" fillId="0" borderId="0" xfId="1" applyNumberFormat="1" applyFont="1" applyAlignment="1">
      <alignment horizontal="center"/>
    </xf>
    <xf numFmtId="0" fontId="11" fillId="0" borderId="0" xfId="1" applyFont="1"/>
    <xf numFmtId="0" fontId="0" fillId="0" borderId="0" xfId="0" applyAlignment="1">
      <alignment horizontal="center" vertical="center"/>
    </xf>
    <xf numFmtId="0" fontId="0" fillId="0" borderId="0" xfId="0" applyAlignment="1">
      <alignment vertical="center"/>
    </xf>
    <xf numFmtId="0" fontId="11" fillId="0" borderId="0" xfId="1" applyFont="1" applyAlignment="1">
      <alignment horizontal="left" vertical="top"/>
    </xf>
    <xf numFmtId="0" fontId="12" fillId="0" borderId="0" xfId="1" applyAlignment="1">
      <alignment horizontal="center"/>
    </xf>
    <xf numFmtId="0" fontId="14" fillId="0" borderId="0" xfId="0" applyFont="1" applyAlignment="1">
      <alignment wrapText="1"/>
    </xf>
    <xf numFmtId="0" fontId="19" fillId="0" borderId="0" xfId="1" applyFont="1"/>
    <xf numFmtId="0" fontId="21" fillId="0" borderId="0" xfId="5" applyNumberFormat="1" applyAlignment="1">
      <alignment horizontal="center"/>
    </xf>
    <xf numFmtId="0" fontId="0" fillId="0" borderId="0" xfId="0" applyAlignment="1">
      <alignment vertical="top"/>
    </xf>
    <xf numFmtId="0" fontId="14" fillId="0" borderId="0" xfId="0" applyFont="1" applyAlignment="1">
      <alignment vertical="top"/>
    </xf>
    <xf numFmtId="0" fontId="15" fillId="0" borderId="0" xfId="0" applyFont="1" applyAlignment="1">
      <alignment vertical="top"/>
    </xf>
    <xf numFmtId="0" fontId="12" fillId="0" borderId="0" xfId="0" applyFont="1" applyAlignment="1">
      <alignment vertical="top"/>
    </xf>
    <xf numFmtId="0" fontId="18" fillId="0" borderId="0" xfId="0" applyFont="1" applyAlignment="1">
      <alignment vertical="top"/>
    </xf>
    <xf numFmtId="0" fontId="18" fillId="0" borderId="0" xfId="0" applyFont="1" applyAlignment="1">
      <alignment vertical="top" wrapText="1"/>
    </xf>
    <xf numFmtId="0" fontId="8" fillId="0" borderId="0" xfId="2" applyAlignment="1">
      <alignment vertical="top" wrapText="1"/>
    </xf>
    <xf numFmtId="0" fontId="6" fillId="0" borderId="0" xfId="2" applyFont="1" applyAlignment="1">
      <alignment vertical="top" wrapText="1"/>
    </xf>
    <xf numFmtId="0" fontId="22" fillId="0" borderId="0" xfId="0" applyFont="1" applyAlignment="1">
      <alignment vertical="top" wrapText="1"/>
    </xf>
    <xf numFmtId="0" fontId="22" fillId="0" borderId="0" xfId="0" applyFont="1" applyAlignment="1">
      <alignment vertical="top"/>
    </xf>
    <xf numFmtId="0" fontId="23" fillId="0" borderId="0" xfId="0" applyFont="1"/>
    <xf numFmtId="0" fontId="9" fillId="0" borderId="1" xfId="0" applyFont="1" applyBorder="1" applyAlignment="1">
      <alignment vertical="top"/>
    </xf>
    <xf numFmtId="0" fontId="13" fillId="0" borderId="1" xfId="0" applyFont="1" applyBorder="1" applyAlignment="1">
      <alignment vertical="top"/>
    </xf>
    <xf numFmtId="0" fontId="12" fillId="0" borderId="0" xfId="0" quotePrefix="1" applyFont="1" applyAlignment="1">
      <alignment vertical="top" wrapText="1"/>
    </xf>
    <xf numFmtId="0" fontId="12" fillId="0" borderId="0" xfId="0" applyFont="1" applyAlignment="1">
      <alignment horizontal="center" vertical="top"/>
    </xf>
    <xf numFmtId="0" fontId="0" fillId="0" borderId="0" xfId="0" quotePrefix="1" applyAlignment="1">
      <alignment vertical="top" wrapText="1"/>
    </xf>
    <xf numFmtId="0" fontId="12" fillId="0" borderId="0" xfId="0" applyFont="1" applyAlignment="1">
      <alignment vertical="top" wrapText="1"/>
    </xf>
    <xf numFmtId="0" fontId="0" fillId="0" borderId="0" xfId="0" applyAlignment="1">
      <alignment vertical="top" wrapText="1"/>
    </xf>
    <xf numFmtId="0" fontId="0" fillId="0" borderId="0" xfId="0" applyAlignment="1">
      <alignment horizontal="center" vertical="top"/>
    </xf>
    <xf numFmtId="0" fontId="24" fillId="0" borderId="0" xfId="0" applyFont="1"/>
    <xf numFmtId="0" fontId="24" fillId="0" borderId="0" xfId="0" applyFont="1" applyAlignment="1">
      <alignment horizontal="left"/>
    </xf>
    <xf numFmtId="0" fontId="24" fillId="0" borderId="0" xfId="0" quotePrefix="1" applyFont="1"/>
    <xf numFmtId="0" fontId="24" fillId="0" borderId="0" xfId="0" applyFont="1" applyAlignment="1">
      <alignment vertical="top"/>
    </xf>
    <xf numFmtId="0" fontId="5" fillId="0" borderId="0" xfId="2" applyFont="1" applyAlignment="1">
      <alignment vertical="top" wrapText="1"/>
    </xf>
    <xf numFmtId="0" fontId="26" fillId="0" borderId="0" xfId="0" applyFont="1" applyAlignment="1">
      <alignment vertical="top" wrapText="1"/>
    </xf>
    <xf numFmtId="0" fontId="12" fillId="0" borderId="0" xfId="7" applyAlignment="1">
      <alignment horizontal="left"/>
    </xf>
    <xf numFmtId="0" fontId="14" fillId="0" borderId="0" xfId="6" applyFont="1"/>
    <xf numFmtId="0" fontId="12" fillId="0" borderId="0" xfId="7" applyAlignment="1">
      <alignment horizontal="center"/>
    </xf>
    <xf numFmtId="0" fontId="12" fillId="0" borderId="0" xfId="7"/>
    <xf numFmtId="0" fontId="12" fillId="0" borderId="0" xfId="7" applyAlignment="1">
      <alignment horizontal="right"/>
    </xf>
    <xf numFmtId="0" fontId="14" fillId="0" borderId="0" xfId="6" applyFont="1" applyAlignment="1">
      <alignment horizontal="center"/>
    </xf>
    <xf numFmtId="0" fontId="14" fillId="0" borderId="0" xfId="6" applyFont="1" applyAlignment="1">
      <alignment horizontal="right"/>
    </xf>
    <xf numFmtId="0" fontId="27" fillId="0" borderId="0" xfId="6" applyFont="1"/>
    <xf numFmtId="0" fontId="14" fillId="0" borderId="0" xfId="6" applyFont="1" applyAlignment="1">
      <alignment wrapText="1"/>
    </xf>
    <xf numFmtId="3" fontId="14" fillId="0" borderId="0" xfId="6" applyNumberFormat="1" applyFont="1" applyAlignment="1">
      <alignment vertical="top"/>
    </xf>
    <xf numFmtId="0" fontId="14" fillId="0" borderId="0" xfId="6" applyFont="1" applyAlignment="1">
      <alignment vertical="top" wrapText="1"/>
    </xf>
    <xf numFmtId="0" fontId="27" fillId="0" borderId="0" xfId="6" applyFont="1" applyAlignment="1">
      <alignment vertical="top" wrapText="1"/>
    </xf>
    <xf numFmtId="0" fontId="14" fillId="0" borderId="0" xfId="6" applyFont="1" applyAlignment="1">
      <alignment vertical="top"/>
    </xf>
    <xf numFmtId="3" fontId="14" fillId="0" borderId="0" xfId="6" applyNumberFormat="1" applyFont="1" applyAlignment="1">
      <alignment vertical="top" wrapText="1"/>
    </xf>
    <xf numFmtId="0" fontId="12" fillId="0" borderId="0" xfId="6" applyFont="1"/>
    <xf numFmtId="0" fontId="14" fillId="0" borderId="0" xfId="6" applyFont="1" applyAlignment="1">
      <alignment horizontal="left"/>
    </xf>
    <xf numFmtId="3" fontId="27" fillId="0" borderId="0" xfId="6" applyNumberFormat="1" applyFont="1" applyAlignment="1">
      <alignment vertical="top"/>
    </xf>
    <xf numFmtId="0" fontId="27" fillId="0" borderId="0" xfId="6" applyFont="1" applyAlignment="1">
      <alignment horizontal="left" vertical="top"/>
    </xf>
    <xf numFmtId="3" fontId="14" fillId="3" borderId="0" xfId="6" applyNumberFormat="1" applyFont="1" applyFill="1" applyAlignment="1">
      <alignment vertical="top"/>
    </xf>
    <xf numFmtId="0" fontId="14" fillId="3" borderId="0" xfId="6" applyFont="1" applyFill="1" applyAlignment="1">
      <alignment vertical="top" wrapText="1"/>
    </xf>
    <xf numFmtId="0" fontId="14" fillId="3" borderId="0" xfId="6" applyFont="1" applyFill="1"/>
    <xf numFmtId="0" fontId="27" fillId="3" borderId="0" xfId="6" applyFont="1" applyFill="1" applyAlignment="1">
      <alignment vertical="top" wrapText="1"/>
    </xf>
    <xf numFmtId="0" fontId="27" fillId="0" borderId="0" xfId="4" applyFont="1"/>
    <xf numFmtId="0" fontId="14" fillId="0" borderId="0" xfId="4" applyFont="1"/>
    <xf numFmtId="0" fontId="14" fillId="0" borderId="0" xfId="4" applyFont="1" applyAlignment="1">
      <alignment horizontal="center"/>
    </xf>
    <xf numFmtId="49" fontId="14" fillId="0" borderId="0" xfId="4" applyNumberFormat="1" applyFont="1" applyAlignment="1">
      <alignment horizontal="center"/>
    </xf>
    <xf numFmtId="0" fontId="14" fillId="0" borderId="0" xfId="4" quotePrefix="1" applyFont="1" applyAlignment="1">
      <alignment horizontal="center"/>
    </xf>
    <xf numFmtId="0" fontId="30" fillId="0" borderId="0" xfId="0" applyFont="1"/>
    <xf numFmtId="49" fontId="14" fillId="0" borderId="0" xfId="6" applyNumberFormat="1" applyFont="1" applyAlignment="1">
      <alignment horizontal="right"/>
    </xf>
    <xf numFmtId="49" fontId="12" fillId="0" borderId="0" xfId="0" quotePrefix="1" applyNumberFormat="1" applyFont="1" applyAlignment="1">
      <alignment horizontal="left"/>
    </xf>
    <xf numFmtId="49" fontId="12" fillId="0" borderId="0" xfId="7" applyNumberFormat="1" applyAlignment="1">
      <alignment horizontal="left"/>
    </xf>
    <xf numFmtId="0" fontId="31" fillId="0" borderId="0" xfId="0" applyFont="1" applyAlignment="1">
      <alignment vertical="top"/>
    </xf>
    <xf numFmtId="3" fontId="31" fillId="0" borderId="0" xfId="6" applyNumberFormat="1" applyFont="1" applyAlignment="1">
      <alignment vertical="top"/>
    </xf>
    <xf numFmtId="0" fontId="31" fillId="0" borderId="0" xfId="6" applyFont="1" applyAlignment="1">
      <alignment vertical="top" wrapText="1"/>
    </xf>
    <xf numFmtId="0" fontId="31" fillId="0" borderId="0" xfId="6" applyFont="1"/>
    <xf numFmtId="3" fontId="32" fillId="0" borderId="0" xfId="6" applyNumberFormat="1" applyFont="1" applyAlignment="1">
      <alignment vertical="top"/>
    </xf>
    <xf numFmtId="0" fontId="32" fillId="0" borderId="0" xfId="6" applyFont="1" applyAlignment="1">
      <alignment vertical="top" wrapText="1"/>
    </xf>
    <xf numFmtId="0" fontId="32" fillId="0" borderId="0" xfId="6" applyFont="1"/>
    <xf numFmtId="11" fontId="0" fillId="0" borderId="0" xfId="0" applyNumberFormat="1"/>
    <xf numFmtId="0" fontId="0" fillId="0" borderId="0" xfId="7" applyFont="1" applyAlignment="1">
      <alignment horizontal="center"/>
    </xf>
    <xf numFmtId="0" fontId="0" fillId="0" borderId="0" xfId="7" applyFont="1"/>
    <xf numFmtId="0" fontId="33" fillId="0" borderId="0" xfId="6" applyFont="1" applyAlignment="1">
      <alignment horizontal="center"/>
    </xf>
    <xf numFmtId="0" fontId="33" fillId="0" borderId="0" xfId="6" applyFont="1"/>
    <xf numFmtId="0" fontId="33" fillId="0" borderId="0" xfId="6" applyFont="1" applyAlignment="1">
      <alignment horizontal="right"/>
    </xf>
    <xf numFmtId="0" fontId="33" fillId="0" borderId="0" xfId="0" applyFont="1"/>
    <xf numFmtId="3" fontId="33" fillId="0" borderId="0" xfId="6" applyNumberFormat="1" applyFont="1" applyAlignment="1">
      <alignment vertical="top"/>
    </xf>
    <xf numFmtId="0" fontId="33" fillId="0" borderId="0" xfId="6" applyFont="1" applyAlignment="1">
      <alignment vertical="top" wrapText="1"/>
    </xf>
    <xf numFmtId="0" fontId="3" fillId="0" borderId="0" xfId="2" applyFont="1"/>
    <xf numFmtId="0" fontId="2" fillId="0" borderId="0" xfId="8"/>
    <xf numFmtId="0" fontId="2" fillId="0" borderId="0" xfId="11"/>
    <xf numFmtId="0" fontId="25" fillId="0" borderId="0" xfId="11" applyFont="1"/>
    <xf numFmtId="1" fontId="2" fillId="0" borderId="0" xfId="11" applyNumberFormat="1"/>
    <xf numFmtId="0" fontId="34" fillId="0" borderId="2" xfId="11" applyFont="1" applyBorder="1"/>
    <xf numFmtId="0" fontId="34" fillId="0" borderId="0" xfId="11" applyFont="1"/>
    <xf numFmtId="0" fontId="2" fillId="0" borderId="0" xfId="11" applyAlignment="1">
      <alignment vertical="center"/>
    </xf>
    <xf numFmtId="0" fontId="36" fillId="0" borderId="0" xfId="0" applyFont="1"/>
    <xf numFmtId="0" fontId="37" fillId="0" borderId="0" xfId="8" applyFont="1" applyAlignment="1">
      <alignment horizontal="left" vertical="center" wrapText="1"/>
    </xf>
    <xf numFmtId="0" fontId="2" fillId="0" borderId="0" xfId="2" applyFont="1"/>
    <xf numFmtId="49" fontId="12" fillId="0" borderId="0" xfId="1" applyNumberFormat="1" applyAlignment="1">
      <alignment horizontal="center"/>
    </xf>
    <xf numFmtId="49" fontId="12" fillId="0" borderId="0" xfId="1" applyNumberFormat="1" applyAlignment="1">
      <alignment horizontal="left"/>
    </xf>
    <xf numFmtId="0" fontId="12" fillId="0" borderId="0" xfId="1" applyAlignment="1">
      <alignment horizontal="left"/>
    </xf>
    <xf numFmtId="0" fontId="9" fillId="0" borderId="0" xfId="1" applyFont="1" applyAlignment="1">
      <alignment vertical="top" wrapText="1"/>
    </xf>
    <xf numFmtId="0" fontId="9" fillId="0" borderId="0" xfId="1" applyFont="1" applyAlignment="1">
      <alignment horizontal="center" vertical="center" textRotation="90" wrapText="1"/>
    </xf>
    <xf numFmtId="49" fontId="9" fillId="0" borderId="0" xfId="1" applyNumberFormat="1" applyFont="1" applyAlignment="1">
      <alignment horizontal="center" vertical="center" textRotation="90" wrapText="1"/>
    </xf>
    <xf numFmtId="49" fontId="9" fillId="0" borderId="0" xfId="1" applyNumberFormat="1" applyFont="1" applyAlignment="1">
      <alignment horizontal="left" vertical="center" wrapText="1"/>
    </xf>
    <xf numFmtId="0" fontId="12" fillId="0" borderId="0" xfId="0" applyFont="1" applyAlignment="1">
      <alignment vertical="center" textRotation="90"/>
    </xf>
    <xf numFmtId="0" fontId="9" fillId="0" borderId="0" xfId="1" applyFont="1"/>
    <xf numFmtId="0" fontId="0" fillId="4" borderId="0" xfId="0" applyFill="1"/>
    <xf numFmtId="0" fontId="12" fillId="4" borderId="0" xfId="0" applyFont="1" applyFill="1"/>
    <xf numFmtId="0" fontId="0" fillId="4" borderId="0" xfId="0" applyFill="1" applyAlignment="1">
      <alignment horizontal="left"/>
    </xf>
    <xf numFmtId="0" fontId="12" fillId="0" borderId="3" xfId="0" applyFont="1" applyBorder="1"/>
    <xf numFmtId="0" fontId="12" fillId="0" borderId="4" xfId="0" applyFont="1" applyBorder="1"/>
    <xf numFmtId="0" fontId="12" fillId="0" borderId="5" xfId="0" applyFont="1" applyBorder="1"/>
    <xf numFmtId="0" fontId="12" fillId="0" borderId="6" xfId="0" applyFont="1" applyBorder="1"/>
    <xf numFmtId="0" fontId="12" fillId="0" borderId="7" xfId="0" applyFont="1" applyBorder="1"/>
    <xf numFmtId="0" fontId="12" fillId="0" borderId="8" xfId="0" applyFont="1" applyBorder="1"/>
    <xf numFmtId="0" fontId="12" fillId="0" borderId="9" xfId="0" applyFont="1" applyBorder="1"/>
    <xf numFmtId="0" fontId="12" fillId="0" borderId="10" xfId="0" applyFont="1" applyBorder="1"/>
    <xf numFmtId="0" fontId="34" fillId="0" borderId="0" xfId="11" pivotButton="1" applyFont="1"/>
    <xf numFmtId="0" fontId="2" fillId="0" borderId="0" xfId="11" applyAlignment="1">
      <alignment horizontal="left"/>
    </xf>
    <xf numFmtId="0" fontId="2" fillId="0" borderId="0" xfId="11" applyAlignment="1">
      <alignment horizontal="left" indent="1"/>
    </xf>
    <xf numFmtId="0" fontId="38" fillId="0" borderId="0" xfId="1" applyFont="1" applyAlignment="1">
      <alignment horizontal="left" vertical="top" wrapText="1"/>
    </xf>
    <xf numFmtId="0" fontId="39" fillId="0" borderId="0" xfId="1" applyFont="1" applyAlignment="1">
      <alignment horizontal="left" vertical="top" wrapText="1"/>
    </xf>
    <xf numFmtId="0" fontId="33" fillId="0" borderId="0" xfId="0" applyFont="1" applyAlignment="1">
      <alignment horizontal="left"/>
    </xf>
    <xf numFmtId="0" fontId="40" fillId="0" borderId="0" xfId="0" applyFont="1"/>
    <xf numFmtId="0" fontId="41" fillId="0" borderId="0" xfId="0" applyFont="1"/>
    <xf numFmtId="0" fontId="41" fillId="0" borderId="0" xfId="0" applyFont="1" applyAlignment="1">
      <alignment horizontal="right"/>
    </xf>
    <xf numFmtId="0" fontId="42" fillId="0" borderId="0" xfId="0" applyFont="1" applyAlignment="1">
      <alignment vertical="center"/>
    </xf>
    <xf numFmtId="0" fontId="42" fillId="0" borderId="0" xfId="0" applyFont="1" applyAlignment="1">
      <alignment vertical="center" wrapText="1"/>
    </xf>
    <xf numFmtId="0" fontId="41" fillId="0" borderId="0" xfId="0" applyFont="1" applyAlignment="1">
      <alignment horizontal="center"/>
    </xf>
    <xf numFmtId="0" fontId="41" fillId="0" borderId="0" xfId="0" applyFont="1" applyAlignment="1">
      <alignment horizontal="center" textRotation="90"/>
    </xf>
    <xf numFmtId="0" fontId="41" fillId="5" borderId="0" xfId="0" applyFont="1" applyFill="1" applyAlignment="1">
      <alignment horizontal="center"/>
    </xf>
    <xf numFmtId="0" fontId="11" fillId="0" borderId="0" xfId="1" applyFont="1" applyAlignment="1">
      <alignment horizontal="left"/>
    </xf>
    <xf numFmtId="0" fontId="43" fillId="0" borderId="0" xfId="0" applyFont="1"/>
    <xf numFmtId="0" fontId="43" fillId="0" borderId="0" xfId="0" applyFont="1" applyAlignment="1">
      <alignment horizontal="center"/>
    </xf>
    <xf numFmtId="0" fontId="44" fillId="0" borderId="0" xfId="6" applyFont="1" applyAlignment="1">
      <alignment vertical="top" wrapText="1"/>
    </xf>
    <xf numFmtId="0" fontId="44" fillId="0" borderId="0" xfId="6" applyFont="1"/>
    <xf numFmtId="0" fontId="45" fillId="0" borderId="0" xfId="0" applyFont="1" applyAlignment="1">
      <alignment horizontal="left"/>
    </xf>
    <xf numFmtId="0" fontId="45" fillId="0" borderId="0" xfId="0" applyFont="1" applyAlignment="1">
      <alignment horizontal="right"/>
    </xf>
    <xf numFmtId="164" fontId="0" fillId="0" borderId="0" xfId="0" applyNumberFormat="1"/>
    <xf numFmtId="9" fontId="0" fillId="0" borderId="0" xfId="12" applyFont="1"/>
    <xf numFmtId="0" fontId="1" fillId="0" borderId="0" xfId="8" applyFont="1"/>
    <xf numFmtId="1" fontId="0" fillId="0" borderId="0" xfId="0" applyNumberFormat="1"/>
    <xf numFmtId="0" fontId="40" fillId="0" borderId="0" xfId="0" applyFont="1" applyAlignment="1">
      <alignment vertical="center"/>
    </xf>
    <xf numFmtId="165" fontId="0" fillId="0" borderId="0" xfId="0" applyNumberFormat="1"/>
    <xf numFmtId="9" fontId="12" fillId="0" borderId="0" xfId="12" applyFont="1"/>
    <xf numFmtId="2" fontId="0" fillId="0" borderId="0" xfId="12" applyNumberFormat="1" applyFont="1"/>
    <xf numFmtId="2" fontId="0" fillId="0" borderId="0" xfId="0" applyNumberFormat="1"/>
    <xf numFmtId="0" fontId="0" fillId="6" borderId="0" xfId="0" applyFill="1"/>
    <xf numFmtId="2" fontId="0" fillId="6" borderId="0" xfId="12" applyNumberFormat="1" applyFont="1" applyFill="1"/>
    <xf numFmtId="165" fontId="0" fillId="6" borderId="0" xfId="0" applyNumberFormat="1" applyFill="1"/>
    <xf numFmtId="2" fontId="0" fillId="6" borderId="0" xfId="0" applyNumberFormat="1" applyFill="1"/>
    <xf numFmtId="0" fontId="12" fillId="6" borderId="0" xfId="0" applyFont="1" applyFill="1"/>
    <xf numFmtId="0" fontId="0" fillId="7" borderId="0" xfId="0" applyFill="1"/>
    <xf numFmtId="9" fontId="0" fillId="7" borderId="0" xfId="12" applyFont="1" applyFill="1"/>
    <xf numFmtId="164" fontId="0" fillId="7" borderId="0" xfId="0" applyNumberFormat="1" applyFill="1"/>
    <xf numFmtId="1" fontId="0" fillId="7" borderId="0" xfId="0" applyNumberFormat="1" applyFill="1"/>
    <xf numFmtId="0" fontId="12" fillId="7" borderId="0" xfId="0" applyFont="1" applyFill="1"/>
    <xf numFmtId="0" fontId="44" fillId="0" borderId="0" xfId="0" applyFont="1"/>
    <xf numFmtId="0" fontId="44" fillId="0" borderId="0" xfId="0" applyFont="1" applyAlignment="1">
      <alignment horizontal="left"/>
    </xf>
    <xf numFmtId="3" fontId="44" fillId="2" borderId="0" xfId="0" applyNumberFormat="1" applyFont="1" applyFill="1" applyAlignment="1">
      <alignment vertical="top"/>
    </xf>
    <xf numFmtId="0" fontId="29" fillId="0" borderId="0" xfId="0" applyFont="1"/>
    <xf numFmtId="0" fontId="14" fillId="0" borderId="0" xfId="0" quotePrefix="1" applyFont="1"/>
    <xf numFmtId="0" fontId="34" fillId="0" borderId="2" xfId="0" applyFont="1" applyBorder="1"/>
    <xf numFmtId="0" fontId="34" fillId="0" borderId="2" xfId="0" applyFont="1" applyBorder="1" applyAlignment="1">
      <alignment horizontal="center"/>
    </xf>
    <xf numFmtId="0" fontId="41" fillId="0" borderId="0" xfId="0" applyFont="1" applyAlignment="1">
      <alignment vertical="center"/>
    </xf>
    <xf numFmtId="0" fontId="43" fillId="0" borderId="0" xfId="0" applyFont="1" applyAlignment="1">
      <alignment vertical="center"/>
    </xf>
    <xf numFmtId="0" fontId="27" fillId="0" borderId="2" xfId="0" applyFont="1" applyBorder="1"/>
    <xf numFmtId="0" fontId="48" fillId="0" borderId="0" xfId="0" applyFont="1"/>
    <xf numFmtId="3" fontId="49" fillId="0" borderId="0" xfId="6" applyNumberFormat="1" applyFont="1" applyAlignment="1">
      <alignment vertical="top"/>
    </xf>
    <xf numFmtId="0" fontId="49" fillId="0" borderId="0" xfId="6" applyFont="1" applyAlignment="1">
      <alignment vertical="top" wrapText="1"/>
    </xf>
    <xf numFmtId="0" fontId="49" fillId="0" borderId="0" xfId="6" applyFont="1"/>
    <xf numFmtId="166" fontId="0" fillId="0" borderId="0" xfId="0" applyNumberFormat="1" applyAlignment="1">
      <alignment horizontal="center"/>
    </xf>
    <xf numFmtId="166" fontId="12" fillId="0" borderId="0" xfId="0" applyNumberFormat="1" applyFont="1" applyAlignment="1">
      <alignment horizontal="center"/>
    </xf>
    <xf numFmtId="0" fontId="9" fillId="4" borderId="0" xfId="0" applyFont="1" applyFill="1"/>
    <xf numFmtId="166" fontId="14" fillId="0" borderId="0" xfId="0" applyNumberFormat="1" applyFont="1"/>
    <xf numFmtId="0" fontId="14" fillId="0" borderId="0" xfId="0" applyFont="1" applyAlignment="1">
      <alignment vertical="center"/>
    </xf>
    <xf numFmtId="0" fontId="50" fillId="0" borderId="0" xfId="6" applyFont="1" applyAlignment="1">
      <alignment vertical="top" wrapText="1"/>
    </xf>
    <xf numFmtId="0" fontId="50" fillId="0" borderId="0" xfId="6" applyFont="1"/>
    <xf numFmtId="0" fontId="51" fillId="0" borderId="0" xfId="0" applyFont="1"/>
    <xf numFmtId="0" fontId="14" fillId="0" borderId="0" xfId="0" applyFont="1" applyAlignment="1">
      <alignment vertical="top" wrapText="1"/>
    </xf>
    <xf numFmtId="0" fontId="52" fillId="0" borderId="0" xfId="0" applyFont="1"/>
    <xf numFmtId="0" fontId="0" fillId="0" borderId="0" xfId="0" applyAlignment="1">
      <alignment horizontal="left" vertical="top" wrapText="1"/>
    </xf>
    <xf numFmtId="0" fontId="12" fillId="0" borderId="0" xfId="0" applyFont="1" applyAlignment="1">
      <alignment horizontal="left" vertical="top" wrapText="1"/>
    </xf>
    <xf numFmtId="0" fontId="29" fillId="0" borderId="0" xfId="0" applyFont="1" applyAlignment="1">
      <alignment vertical="top"/>
    </xf>
    <xf numFmtId="0" fontId="29" fillId="0" borderId="0" xfId="0" applyFont="1" applyAlignment="1">
      <alignment vertical="top" wrapText="1"/>
    </xf>
  </cellXfs>
  <cellStyles count="13">
    <cellStyle name="Hyperlink" xfId="5" builtinId="8"/>
    <cellStyle name="Hyperlink 2" xfId="10" xr:uid="{00000000-0005-0000-0000-000001000000}"/>
    <cellStyle name="Normaali 2" xfId="1" xr:uid="{00000000-0005-0000-0000-000002000000}"/>
    <cellStyle name="Normaali 3" xfId="2" xr:uid="{00000000-0005-0000-0000-000003000000}"/>
    <cellStyle name="Normaali 4" xfId="4" xr:uid="{00000000-0005-0000-0000-000004000000}"/>
    <cellStyle name="Normal" xfId="0" builtinId="0"/>
    <cellStyle name="Normal 2" xfId="6" xr:uid="{00000000-0005-0000-0000-000006000000}"/>
    <cellStyle name="Normal 2 2" xfId="7" xr:uid="{00000000-0005-0000-0000-000007000000}"/>
    <cellStyle name="Normal 2 3" xfId="11" xr:uid="{00000000-0005-0000-0000-000008000000}"/>
    <cellStyle name="Normal 3" xfId="8" xr:uid="{00000000-0005-0000-0000-000009000000}"/>
    <cellStyle name="Percent" xfId="12" builtinId="5"/>
    <cellStyle name="Percent 2" xfId="9" xr:uid="{00000000-0005-0000-0000-00000A000000}"/>
    <cellStyle name="Prosenttia 2" xfId="3" xr:uid="{00000000-0005-0000-0000-00000B000000}"/>
  </cellStyles>
  <dxfs count="315">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alignment horizontal="center" vertical="top" textRotation="0" wrapText="0" indent="0" justifyLastLine="0" shrinkToFit="0" readingOrder="0"/>
    </dxf>
    <dxf>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border outline="0">
        <bottom style="thin">
          <color indexed="64"/>
        </bottom>
      </border>
    </dxf>
    <dxf>
      <alignment vertical="top" textRotation="0" indent="0" justifyLastLine="0" shrinkToFit="0" readingOrder="0"/>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center" textRotation="0" wrapText="0" indent="0" justifyLastLine="0" shrinkToFit="0" readingOrder="0"/>
    </dxf>
    <dxf>
      <font>
        <strike val="0"/>
        <outline val="0"/>
        <shadow val="0"/>
        <u val="none"/>
        <vertAlign val="baseline"/>
        <sz val="10"/>
        <color auto="1"/>
        <name val="Arial"/>
        <scheme val="none"/>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alignment horizontal="left" vertical="bottom" textRotation="0" wrapText="0"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alignment horizontal="general" vertical="top" textRotation="0" wrapText="1" indent="0" justifyLastLine="0" shrinkToFit="0" readingOrder="0"/>
    </dxf>
    <dxf>
      <font>
        <strike val="0"/>
        <outline val="0"/>
        <shadow val="0"/>
        <u val="none"/>
        <vertAlign val="baseline"/>
        <sz val="10"/>
        <color theme="1"/>
        <name val="Arial"/>
        <scheme val="none"/>
      </font>
      <numFmt numFmtId="3" formatCode="#,##0"/>
      <alignment horizontal="general" vertical="top" textRotation="0" wrapText="0" indent="0" justifyLastLine="0" shrinkToFit="0" readingOrder="0"/>
    </dxf>
    <dxf>
      <font>
        <strike val="0"/>
        <outline val="0"/>
        <shadow val="0"/>
        <u val="none"/>
        <vertAlign val="baseline"/>
        <sz val="10"/>
        <color theme="1"/>
        <name val="Arial"/>
        <scheme val="none"/>
      </font>
      <numFmt numFmtId="3" formatCode="#,##0"/>
      <alignment horizontal="general" vertical="top" textRotation="0" wrapText="0"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border outline="0">
        <top style="thin">
          <color theme="1"/>
        </top>
        <bottom style="thin">
          <color theme="1"/>
        </bottom>
      </border>
    </dxf>
    <dxf>
      <border outline="0">
        <bottom style="thin">
          <color theme="1"/>
        </bottom>
      </border>
    </dxf>
    <dxf>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rgb="FF000000"/>
        <name val="Calibri"/>
        <scheme val="minor"/>
      </font>
      <alignment horizontal="left" vertical="center" textRotation="0" wrapText="1" indent="0" justifyLastLine="0" shrinkToFit="0" readingOrder="0"/>
    </dxf>
    <dxf>
      <font>
        <strike val="0"/>
        <outline val="0"/>
        <shadow val="0"/>
        <u val="none"/>
        <vertAlign val="baseline"/>
        <sz val="10"/>
        <name val="Calibri"/>
        <family val="2"/>
        <scheme val="none"/>
      </font>
      <fill>
        <patternFill patternType="none">
          <fgColor indexed="64"/>
          <bgColor auto="1"/>
        </patternFill>
      </fill>
    </dxf>
    <dxf>
      <font>
        <strike val="0"/>
        <outline val="0"/>
        <shadow val="0"/>
        <u val="none"/>
        <vertAlign val="baseline"/>
        <sz val="10"/>
        <name val="Calibri"/>
        <family val="2"/>
        <scheme val="none"/>
      </font>
    </dxf>
    <dxf>
      <font>
        <strike val="0"/>
        <outline val="0"/>
        <shadow val="0"/>
        <u val="none"/>
        <vertAlign val="baseline"/>
        <sz val="10"/>
        <name val="Calibri"/>
        <family val="2"/>
        <scheme val="none"/>
      </font>
    </dxf>
    <dxf>
      <font>
        <strike val="0"/>
        <outline val="0"/>
        <shadow val="0"/>
        <u val="none"/>
        <vertAlign val="baseline"/>
        <sz val="10"/>
        <name val="Calibri"/>
        <family val="2"/>
        <scheme val="none"/>
      </font>
    </dxf>
    <dxf>
      <font>
        <strike val="0"/>
        <outline val="0"/>
        <shadow val="0"/>
        <u val="none"/>
        <vertAlign val="baseline"/>
        <sz val="10"/>
        <name val="Calibri"/>
        <family val="2"/>
        <scheme val="none"/>
      </font>
      <alignment horizontal="right" vertical="bottom" textRotation="0" wrapText="0" indent="0" justifyLastLine="0" shrinkToFit="0" readingOrder="0"/>
    </dxf>
    <dxf>
      <font>
        <strike val="0"/>
        <outline val="0"/>
        <shadow val="0"/>
        <u val="none"/>
        <vertAlign val="baseline"/>
        <sz val="10"/>
        <name val="Calibri"/>
        <family val="2"/>
        <scheme val="none"/>
      </font>
    </dxf>
    <dxf>
      <font>
        <strike val="0"/>
        <outline val="0"/>
        <shadow val="0"/>
        <u val="none"/>
        <vertAlign val="baseline"/>
        <sz val="10"/>
        <name val="Calibri"/>
        <family val="2"/>
        <scheme val="none"/>
      </font>
    </dxf>
    <dxf>
      <font>
        <strike val="0"/>
        <outline val="0"/>
        <shadow val="0"/>
        <u val="none"/>
        <vertAlign val="baseline"/>
        <sz val="10"/>
        <name val="Calibri"/>
        <family val="2"/>
        <scheme val="none"/>
      </font>
    </dxf>
    <dxf>
      <font>
        <strike val="0"/>
        <outline val="0"/>
        <shadow val="0"/>
        <u val="none"/>
        <vertAlign val="baseline"/>
        <sz val="10"/>
        <name val="Calibri"/>
        <family val="2"/>
        <scheme val="none"/>
      </font>
    </dxf>
    <dxf>
      <font>
        <strike val="0"/>
        <outline val="0"/>
        <shadow val="0"/>
        <u val="none"/>
        <vertAlign val="baseline"/>
        <sz val="10"/>
        <name val="Calibri"/>
        <family val="2"/>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family val="2"/>
        <scheme val="none"/>
      </font>
    </dxf>
    <dxf>
      <border outline="0">
        <top style="thin">
          <color theme="1"/>
        </top>
      </border>
    </dxf>
    <dxf>
      <border outline="0">
        <bottom style="thin">
          <color theme="1"/>
        </bottom>
      </border>
    </dxf>
    <dxf>
      <font>
        <b/>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border outline="0">
        <top style="thin">
          <color theme="1"/>
        </top>
      </border>
    </dxf>
    <dxf>
      <font>
        <b val="0"/>
        <i val="0"/>
        <strike val="0"/>
        <condense val="0"/>
        <extend val="0"/>
        <outline val="0"/>
        <shadow val="0"/>
        <u val="none"/>
        <vertAlign val="baseline"/>
        <sz val="10"/>
        <color auto="1"/>
        <name val="Arial"/>
        <family val="2"/>
        <scheme val="none"/>
      </font>
    </dxf>
    <dxf>
      <border outline="0">
        <bottom style="thin">
          <color theme="1"/>
        </bottom>
      </border>
    </dxf>
    <dxf>
      <font>
        <b/>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border outline="0">
        <bottom style="thin">
          <color theme="1"/>
        </bottom>
      </border>
    </dxf>
    <dxf>
      <font>
        <b/>
        <i val="0"/>
        <strike val="0"/>
        <condense val="0"/>
        <extend val="0"/>
        <outline val="0"/>
        <shadow val="0"/>
        <u val="none"/>
        <vertAlign val="baseline"/>
        <sz val="11"/>
        <color theme="1"/>
        <name val="Calibri"/>
        <scheme val="minor"/>
      </font>
    </dxf>
    <dxf>
      <font>
        <strike val="0"/>
        <outline val="0"/>
        <shadow val="0"/>
        <u val="none"/>
        <vertAlign val="baseline"/>
        <sz val="11"/>
      </font>
    </dxf>
    <dxf>
      <font>
        <b val="0"/>
        <i val="0"/>
        <strike val="0"/>
        <condense val="0"/>
        <extend val="0"/>
        <outline val="0"/>
        <shadow val="0"/>
        <u val="none"/>
        <vertAlign val="baseline"/>
        <sz val="11"/>
        <color theme="1"/>
        <name val="Calibri"/>
        <scheme val="minor"/>
      </font>
    </dxf>
    <dxf>
      <font>
        <strike val="0"/>
        <outline val="0"/>
        <shadow val="0"/>
        <u val="none"/>
        <vertAlign val="baseline"/>
        <sz val="11"/>
      </font>
    </dxf>
    <dxf>
      <font>
        <b val="0"/>
        <i val="0"/>
        <strike val="0"/>
        <condense val="0"/>
        <extend val="0"/>
        <outline val="0"/>
        <shadow val="0"/>
        <u val="none"/>
        <vertAlign val="baseline"/>
        <sz val="11"/>
        <color theme="1"/>
        <name val="Calibri"/>
        <scheme val="minor"/>
      </font>
    </dxf>
    <dxf>
      <font>
        <strike val="0"/>
        <outline val="0"/>
        <shadow val="0"/>
        <u val="none"/>
        <vertAlign val="baseline"/>
        <sz val="11"/>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strike val="0"/>
        <outline val="0"/>
        <shadow val="0"/>
        <u val="none"/>
        <vertAlign val="baseline"/>
        <sz val="11"/>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8"/>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auto="1"/>
        <name val="Arial"/>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auto="1"/>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auto="1"/>
        <name val="Arial"/>
        <scheme val="none"/>
      </font>
      <alignment horizontal="center"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center" vertical="top" textRotation="0" wrapText="1" indent="0" justifyLastLine="0" shrinkToFit="0" readingOrder="0"/>
    </dxf>
    <dxf>
      <font>
        <b val="0"/>
        <i val="0"/>
        <strike val="0"/>
        <condense val="0"/>
        <extend val="0"/>
        <outline val="0"/>
        <shadow val="0"/>
        <u val="none"/>
        <vertAlign val="baseline"/>
        <sz val="8"/>
        <color auto="1"/>
        <name val="Arial"/>
        <scheme val="none"/>
      </font>
      <numFmt numFmtId="3" formatCode="#,##0"/>
      <alignment horizontal="center"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center"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center"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center"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center" vertical="top" textRotation="0" wrapText="1" indent="0" justifyLastLine="0" shrinkToFit="0" readingOrder="0"/>
    </dxf>
    <dxf>
      <font>
        <b val="0"/>
        <i val="0"/>
        <strike val="0"/>
        <condense val="0"/>
        <extend val="0"/>
        <outline val="0"/>
        <shadow val="0"/>
        <u val="none"/>
        <vertAlign val="baseline"/>
        <sz val="8"/>
        <color auto="1"/>
        <name val="Arial"/>
        <scheme val="none"/>
      </font>
      <alignment horizontal="left" vertical="top" textRotation="0" wrapText="0" indent="0" justifyLastLine="0" shrinkToFit="0" readingOrder="0"/>
    </dxf>
    <dxf>
      <font>
        <b val="0"/>
        <i val="0"/>
        <strike val="0"/>
        <condense val="0"/>
        <extend val="0"/>
        <outline val="0"/>
        <shadow val="0"/>
        <u val="none"/>
        <vertAlign val="baseline"/>
        <sz val="8"/>
        <color auto="1"/>
        <name val="Arial"/>
        <scheme val="none"/>
      </font>
      <alignment horizontal="left" vertical="top" textRotation="0" wrapText="1" indent="0" justifyLastLine="0" shrinkToFit="0" readingOrder="0"/>
    </dxf>
    <dxf>
      <font>
        <b/>
        <i val="0"/>
        <strike val="0"/>
        <condense val="0"/>
        <extend val="0"/>
        <outline val="0"/>
        <shadow val="0"/>
        <u val="none"/>
        <vertAlign val="baseline"/>
        <sz val="8"/>
        <color auto="1"/>
        <name val="Arial"/>
        <scheme val="none"/>
      </font>
      <alignment horizontal="left" vertical="top" textRotation="0" wrapText="1" indent="0" justifyLastLine="0" shrinkToFit="0" readingOrder="0"/>
    </dxf>
    <dxf>
      <font>
        <strike val="0"/>
        <outline val="0"/>
        <shadow val="0"/>
        <u val="none"/>
        <vertAlign val="baseline"/>
        <sz val="11"/>
        <name val="Calibri"/>
        <scheme val="minor"/>
      </font>
      <alignment horizontal="general" vertical="top" textRotation="0" wrapText="1" indent="0" justifyLastLine="0" shrinkToFit="0" readingOrder="0"/>
    </dxf>
    <dxf>
      <font>
        <strike val="0"/>
        <outline val="0"/>
        <shadow val="0"/>
        <u val="none"/>
        <vertAlign val="baseline"/>
        <sz val="11"/>
        <name val="Calibri"/>
        <scheme val="minor"/>
      </font>
      <alignment horizontal="general" vertical="top" textRotation="0" wrapText="1" indent="0" justifyLastLine="0" shrinkToFit="0" readingOrder="0"/>
    </dxf>
    <dxf>
      <font>
        <strike val="0"/>
        <outline val="0"/>
        <shadow val="0"/>
        <u val="none"/>
        <vertAlign val="baseline"/>
        <sz val="11"/>
        <name val="Calibri"/>
        <scheme val="minor"/>
      </font>
      <alignment horizontal="general" vertical="top" textRotation="0" indent="0" justifyLastLine="0" shrinkToFit="0" readingOrder="0"/>
    </dxf>
    <dxf>
      <font>
        <strike val="0"/>
        <outline val="0"/>
        <shadow val="0"/>
        <u val="none"/>
        <vertAlign val="baseline"/>
        <sz val="11"/>
        <name val="Calibri"/>
        <scheme val="minor"/>
      </font>
      <alignment horizontal="general" vertical="top" textRotation="0" wrapText="1" indent="0" justifyLastLine="0" shrinkToFit="0" readingOrder="0"/>
    </dxf>
    <dxf>
      <font>
        <strike val="0"/>
        <outline val="0"/>
        <shadow val="0"/>
        <u val="none"/>
        <vertAlign val="baseline"/>
        <sz val="11"/>
        <name val="Calibri"/>
        <scheme val="minor"/>
      </font>
      <alignment horizontal="general" vertical="top" textRotation="0" wrapText="1" indent="0" justifyLastLine="0" shrinkToFit="0" readingOrder="0"/>
    </dxf>
    <dxf>
      <font>
        <strike val="0"/>
        <outline val="0"/>
        <shadow val="0"/>
        <u val="none"/>
        <vertAlign val="baseline"/>
        <sz val="11"/>
        <name val="Calibri"/>
        <scheme val="minor"/>
      </font>
      <alignment horizontal="general" vertical="top" textRotation="0" indent="0" justifyLastLine="0" shrinkToFit="0" readingOrder="0"/>
    </dxf>
    <dxf>
      <font>
        <b val="0"/>
        <i val="0"/>
        <strike val="0"/>
        <condense val="0"/>
        <extend val="0"/>
        <outline val="0"/>
        <shadow val="0"/>
        <u val="none"/>
        <vertAlign val="baseline"/>
        <sz val="10"/>
        <color auto="1"/>
        <name val="Arial"/>
        <scheme val="none"/>
      </font>
    </dxf>
    <dxf>
      <border outline="0">
        <bottom style="thin">
          <color indexed="64"/>
        </bottom>
      </border>
    </dxf>
    <dxf>
      <font>
        <b/>
        <i val="0"/>
        <strike val="0"/>
        <condense val="0"/>
        <extend val="0"/>
        <outline val="0"/>
        <shadow val="0"/>
        <u val="none"/>
        <vertAlign val="baseline"/>
        <sz val="10"/>
        <color auto="1"/>
        <name val="Arial"/>
        <scheme val="none"/>
      </font>
    </dxf>
    <dxf>
      <font>
        <strike val="0"/>
        <outline val="0"/>
        <shadow val="0"/>
        <u val="none"/>
        <vertAlign val="baseline"/>
        <sz val="10"/>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alignment horizontal="center" vertical="bottom" textRotation="0" wrapText="0" indent="0" justifyLastLine="0" shrinkToFit="0" readingOrder="0"/>
    </dxf>
    <dxf>
      <font>
        <strike val="0"/>
        <outline val="0"/>
        <shadow val="0"/>
        <u val="none"/>
        <vertAlign val="baseline"/>
        <sz val="10"/>
        <name val="Arial"/>
        <scheme val="none"/>
      </font>
    </dxf>
    <dxf>
      <font>
        <strike val="0"/>
        <outline val="0"/>
        <shadow val="0"/>
        <u val="none"/>
        <vertAlign val="baseline"/>
        <sz val="10"/>
        <name val="Arial"/>
        <scheme val="none"/>
      </font>
    </dxf>
    <dxf>
      <border outline="0">
        <bottom style="thin">
          <color indexed="64"/>
        </bottom>
      </border>
    </dxf>
    <dxf>
      <font>
        <b/>
        <i val="0"/>
        <strike val="0"/>
        <condense val="0"/>
        <extend val="0"/>
        <outline val="0"/>
        <shadow val="0"/>
        <u val="none"/>
        <vertAlign val="baseline"/>
        <sz val="10"/>
        <color auto="1"/>
        <name val="Arial"/>
        <scheme val="none"/>
      </font>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top" textRotation="0" wrapText="0" indent="0" justifyLastLine="0" shrinkToFit="0" readingOrder="0"/>
    </dxf>
    <dxf>
      <alignment horizontal="left" vertical="bottom" textRotation="0" wrapText="0" indent="0" justifyLastLine="0" shrinkToFit="0" readingOrder="0"/>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strike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numFmt numFmtId="0" formatCode="General"/>
    </dxf>
    <dxf>
      <alignment horizontal="center" textRotation="0" wrapText="0" indent="0" justifyLastLine="0" shrinkToFit="0" readingOrder="0"/>
    </dxf>
    <dxf>
      <font>
        <b val="0"/>
        <i val="0"/>
        <strike val="0"/>
        <condense val="0"/>
        <extend val="0"/>
        <outline val="0"/>
        <shadow val="0"/>
        <u val="none"/>
        <vertAlign val="baseline"/>
        <sz val="10"/>
        <color auto="1"/>
        <name val="Arial"/>
        <scheme val="none"/>
      </font>
    </dxf>
    <dxf>
      <alignment horizontal="general" vertical="top" textRotation="0" wrapText="1" indent="0" justifyLastLine="0" shrinkToFit="0" readingOrder="0"/>
    </dxf>
    <dxf>
      <alignment horizontal="left"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0"/>
        <color auto="1"/>
        <name val="Arial"/>
        <scheme val="none"/>
      </font>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color theme="1"/>
        <name val="Arial"/>
        <scheme val="none"/>
      </font>
      <alignment horizontal="center" vertical="bottom" textRotation="0" wrapText="0"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alignment horizontal="center" vertical="bottom" textRotation="0" wrapText="0"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i val="0"/>
        <strike val="0"/>
        <condense val="0"/>
        <extend val="0"/>
        <outline val="0"/>
        <shadow val="0"/>
        <u val="none"/>
        <vertAlign val="baseline"/>
        <sz val="10"/>
        <color auto="1"/>
        <name val="Arial"/>
        <scheme val="none"/>
      </font>
    </dxf>
    <dxf>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dxf>
    <dxf>
      <font>
        <b val="0"/>
        <i val="0"/>
        <strike val="0"/>
        <condense val="0"/>
        <extend val="0"/>
        <outline val="0"/>
        <shadow val="0"/>
        <u val="none"/>
        <vertAlign val="baseline"/>
        <sz val="10"/>
        <color theme="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dxf>
    <dxf>
      <font>
        <strike val="0"/>
        <outline val="0"/>
        <shadow val="0"/>
        <u val="none"/>
        <vertAlign val="baseline"/>
        <sz val="10"/>
        <color theme="1"/>
        <name val="Arial"/>
        <scheme val="none"/>
      </font>
      <alignment horizontal="general" vertical="bottom" textRotation="0" wrapText="1" indent="0" justifyLastLine="0" shrinkToFit="0" readingOrder="0"/>
    </dxf>
    <dxf>
      <font>
        <strike val="0"/>
        <outline val="0"/>
        <shadow val="0"/>
        <u val="none"/>
        <vertAlign val="baseline"/>
        <sz val="10"/>
        <color theme="1"/>
        <name val="Arial"/>
        <scheme val="none"/>
      </font>
      <alignment horizontal="general" vertical="top" textRotation="0" wrapText="0"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numFmt numFmtId="166" formatCode="h:mm;@"/>
    </dxf>
    <dxf>
      <numFmt numFmtId="166" formatCode="h:mm;@"/>
      <alignment horizontal="center"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right style="medium">
          <color indexed="64"/>
        </right>
        <top/>
        <bottom/>
        <vertical/>
        <horizontal/>
      </border>
    </dxf>
    <dxf>
      <border diagonalUp="0" diagonalDown="0">
        <left style="medium">
          <color indexed="64"/>
        </left>
        <right/>
        <top/>
        <bottom/>
        <vertical/>
        <horizontal/>
      </border>
    </dxf>
    <dxf>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27</xdr:row>
      <xdr:rowOff>0</xdr:rowOff>
    </xdr:from>
    <xdr:to>
      <xdr:col>3</xdr:col>
      <xdr:colOff>341350</xdr:colOff>
      <xdr:row>52</xdr:row>
      <xdr:rowOff>158304</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999067" y="18101733"/>
          <a:ext cx="4058216" cy="439163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01000000}" name="Table38" displayName="Table38" ref="A13:C58" totalsRowCount="1">
  <autoFilter ref="A13:C57" xr:uid="{00000000-0009-0000-0100-000026000000}"/>
  <sortState xmlns:xlrd2="http://schemas.microsoft.com/office/spreadsheetml/2017/richdata2" ref="A13:C54">
    <sortCondition ref="A12:A54"/>
  </sortState>
  <tableColumns count="3">
    <tableColumn id="1" xr3:uid="{00000000-0010-0000-0100-000001000000}" name="Name" totalsRowFunction="count" dataDxfId="314" totalsRowDxfId="313"/>
    <tableColumn id="2" xr3:uid="{00000000-0010-0000-0100-000002000000}" name="List"/>
    <tableColumn id="3" xr3:uid="{00000000-0010-0000-0100-000003000000}" name="Entries" totalsRowFunction="sum" dataDxfId="312" totalsRowDxfId="311"/>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CE2D9EA7-C0C8-40E8-BA78-7D0C26BEC518}" name="Table53" displayName="Table53" ref="N11:P17" totalsRowShown="0">
  <autoFilter ref="N11:P17" xr:uid="{CE2D9EA7-C0C8-40E8-BA78-7D0C26BEC518}">
    <filterColumn colId="0" hiddenButton="1"/>
    <filterColumn colId="1" hiddenButton="1"/>
    <filterColumn colId="2" hiddenButton="1"/>
  </autoFilter>
  <tableColumns count="3">
    <tableColumn id="1" xr3:uid="{AB1A9D47-64E6-4004-836D-29E117AE529C}" name="City"/>
    <tableColumn id="2" xr3:uid="{BC69D13C-151E-463E-B5EC-1EB267B9866E}" name="Latitude"/>
    <tableColumn id="3" xr3:uid="{1432C32E-CE40-46BD-8C8E-BD68192043E6}" name="Map based lat"/>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AB02DD2D-0750-4F51-8715-D3640A50384B}" name="Table64" displayName="Table64" ref="B58:H141" totalsRowShown="0">
  <autoFilter ref="B58:H141" xr:uid="{AB02DD2D-0750-4F51-8715-D3640A50384B}"/>
  <sortState xmlns:xlrd2="http://schemas.microsoft.com/office/spreadsheetml/2017/richdata2" ref="B59:H141">
    <sortCondition ref="B58:B141"/>
  </sortState>
  <tableColumns count="7">
    <tableColumn id="1" xr3:uid="{3F681134-F4AF-4AFD-8135-5E97C62C43F4}" name="Time" dataDxfId="288"/>
    <tableColumn id="2" xr3:uid="{84EC40E1-A401-44AD-ACAA-A4833F8CD138}" name="Name"/>
    <tableColumn id="3" xr3:uid="{DBBC9207-9B65-4B60-9583-DB20E66399A7}" name="Temple" dataDxfId="287"/>
    <tableColumn id="4" xr3:uid="{326B34F4-2688-4F3E-AC33-720DC8011101}" name="When"/>
    <tableColumn id="7" xr3:uid="{CA338D76-A7AE-4B97-8BF4-B3AC2B17A90C}" name="Type"/>
    <tableColumn id="5" xr3:uid="{00412BB6-C9CA-480C-B757-F428BE38F740}" name="Description"/>
    <tableColumn id="8" xr3:uid="{E5EBB945-1EA1-4680-8D9B-FAE4DCF15BF4}" name="Source"/>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8000000}" name="Taulukko35" displayName="Taulukko35" ref="A3:G88" totalsRowShown="0" headerRowDxfId="286" dataDxfId="285">
  <autoFilter ref="A3:G88" xr:uid="{00000000-0009-0000-0100-000023000000}"/>
  <sortState xmlns:xlrd2="http://schemas.microsoft.com/office/spreadsheetml/2017/richdata2" ref="A4:G85">
    <sortCondition ref="A3:A85"/>
  </sortState>
  <tableColumns count="7">
    <tableColumn id="1" xr3:uid="{00000000-0010-0000-0800-000001000000}" name="Name" dataDxfId="284"/>
    <tableColumn id="2" xr3:uid="{00000000-0010-0000-0800-000002000000}" name="Type" dataDxfId="283"/>
    <tableColumn id="3" xr3:uid="{00000000-0010-0000-0800-000003000000}" name="Deity" dataDxfId="282"/>
    <tableColumn id="4" xr3:uid="{00000000-0010-0000-0800-000004000000}" name="Time" dataDxfId="281"/>
    <tableColumn id="5" xr3:uid="{00000000-0010-0000-0800-000005000000}" name="Form" dataDxfId="280"/>
    <tableColumn id="6" xr3:uid="{00000000-0010-0000-0800-000006000000}" name="Notes" dataDxfId="279"/>
    <tableColumn id="7" xr3:uid="{00000000-0010-0000-0800-000007000000}" name="Source" dataDxfId="278"/>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9000000}" name="Clans" displayName="Clans" ref="A3:M274" totalsRowShown="0">
  <autoFilter ref="A3:M274" xr:uid="{00000000-0009-0000-0100-000018000000}"/>
  <sortState xmlns:xlrd2="http://schemas.microsoft.com/office/spreadsheetml/2017/richdata2" ref="A4:M274">
    <sortCondition ref="A3:A274"/>
  </sortState>
  <tableColumns count="13">
    <tableColumn id="1" xr3:uid="{00000000-0010-0000-0900-000001000000}" name="Clan"/>
    <tableColumn id="11" xr3:uid="{00000000-0010-0000-0900-00000B000000}" name="Nationality"/>
    <tableColumn id="2" xr3:uid="{00000000-0010-0000-0900-000002000000}" name="Status"/>
    <tableColumn id="3" xr3:uid="{00000000-0010-0000-0900-000003000000}" name="Religion"/>
    <tableColumn id="4" xr3:uid="{00000000-0010-0000-0900-000004000000}" name="Deity"/>
    <tableColumn id="14" xr3:uid="{00000000-0010-0000-0900-00000E000000}" name="Occupation"/>
    <tableColumn id="6" xr3:uid="{00000000-0010-0000-0900-000006000000}" name=" Friendly To"/>
    <tableColumn id="15" xr3:uid="{00000000-0010-0000-0900-00000F000000}" name=" Opposed To"/>
    <tableColumn id="12" xr3:uid="{00000000-0010-0000-0900-00000C000000}" name="Based"/>
    <tableColumn id="7" xr3:uid="{00000000-0010-0000-0900-000007000000}" name="Sarake1"/>
    <tableColumn id="8" xr3:uid="{00000000-0010-0000-0900-000008000000}" name=" Notes"/>
    <tableColumn id="9" xr3:uid="{00000000-0010-0000-0900-000009000000}" name="Source"/>
    <tableColumn id="10" xr3:uid="{00000000-0010-0000-0900-00000A000000}" name="Canon"/>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2CE4306F-43C2-46FB-A825-C98848373ED4}" name="Table58" displayName="Table58" ref="P3:S177" totalsRowShown="0" headerRowDxfId="277">
  <autoFilter ref="P3:S177" xr:uid="{2CE4306F-43C2-46FB-A825-C98848373ED4}"/>
  <sortState xmlns:xlrd2="http://schemas.microsoft.com/office/spreadsheetml/2017/richdata2" ref="P4:S66">
    <sortCondition ref="P3:P66"/>
  </sortState>
  <tableColumns count="4">
    <tableColumn id="1" xr3:uid="{CEE433F1-5EA5-43F6-8F4E-AD2DD5335D95}" name="Clan"/>
    <tableColumn id="3" xr3:uid="{6D40E308-1F45-4467-9B9C-461C091ABF90}" name="State"/>
    <tableColumn id="2" xr3:uid="{E28DE3CA-40DE-4255-AD24-341F0F85B162}" name="Notes"/>
    <tableColumn id="4" xr3:uid="{8A6B90E6-8B8C-4AE1-AB3B-42BC964EF88D}" name="Source"/>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A000000}" name="Table2" displayName="Table2" ref="A3:B145" totalsRowShown="0" headerRowDxfId="276" dataDxfId="275">
  <autoFilter ref="A3:B145" xr:uid="{00000000-0009-0000-0100-000029000000}"/>
  <sortState xmlns:xlrd2="http://schemas.microsoft.com/office/spreadsheetml/2017/richdata2" ref="A4:B145">
    <sortCondition ref="A3:A145"/>
  </sortState>
  <tableColumns count="2">
    <tableColumn id="1" xr3:uid="{00000000-0010-0000-0A00-000001000000}" name="Occupation" dataDxfId="274"/>
    <tableColumn id="2" xr3:uid="{00000000-0010-0000-0A00-000002000000}" name="Clans" dataDxfId="273"/>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Taulukko19" displayName="Taulukko19" ref="A3:I121" totalsRowShown="0" headerRowDxfId="272">
  <autoFilter ref="A3:I121" xr:uid="{00000000-0009-0000-0100-000013000000}"/>
  <sortState xmlns:xlrd2="http://schemas.microsoft.com/office/spreadsheetml/2017/richdata2" ref="A4:H118">
    <sortCondition ref="A3:A118"/>
  </sortState>
  <tableColumns count="9">
    <tableColumn id="1" xr3:uid="{00000000-0010-0000-0B00-000001000000}" name="Deity" dataDxfId="271"/>
    <tableColumn id="2" xr3:uid="{00000000-0010-0000-0B00-000002000000}" name="Epitet" dataDxfId="270"/>
    <tableColumn id="3" xr3:uid="{00000000-0010-0000-0B00-000003000000}" name="Type"/>
    <tableColumn id="4" xr3:uid="{00000000-0010-0000-0B00-000004000000}" name="Sphere"/>
    <tableColumn id="9" xr3:uid="{00000000-0010-0000-0B00-000009000000}" name="Aspects"/>
    <tableColumn id="5" xr3:uid="{00000000-0010-0000-0B00-000005000000}" name="Worship"/>
    <tableColumn id="6" xr3:uid="{00000000-0010-0000-0B00-000006000000}" name="Note"/>
    <tableColumn id="7" xr3:uid="{00000000-0010-0000-0B00-000007000000}" name="Source"/>
    <tableColumn id="8" xr3:uid="{00000000-0010-0000-0B00-000008000000}" name="Page" dataDxfId="269"/>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C000000}" name="Taulukko5" displayName="Taulukko5" ref="A3:G104" totalsRowShown="0" headerRowDxfId="268" dataDxfId="267">
  <autoFilter ref="A3:G104" xr:uid="{00000000-0009-0000-0100-000005000000}"/>
  <sortState xmlns:xlrd2="http://schemas.microsoft.com/office/spreadsheetml/2017/richdata2" ref="A4:G103">
    <sortCondition ref="A3:A103"/>
  </sortState>
  <tableColumns count="7">
    <tableColumn id="1" xr3:uid="{00000000-0010-0000-0C00-000001000000}" name="Name"/>
    <tableColumn id="2" xr3:uid="{00000000-0010-0000-0C00-000002000000}" name="Description" dataDxfId="266"/>
    <tableColumn id="3" xr3:uid="{00000000-0010-0000-0C00-000003000000}" name="Type"/>
    <tableColumn id="4" xr3:uid="{00000000-0010-0000-0C00-000004000000}" name="Essence" dataDxfId="265"/>
    <tableColumn id="5" xr3:uid="{00000000-0010-0000-0C00-000005000000}" name="Substance" dataDxfId="264"/>
    <tableColumn id="6" xr3:uid="{00000000-0010-0000-0C00-000006000000}" name="Requirement" dataDxfId="263"/>
    <tableColumn id="7" xr3:uid="{00000000-0010-0000-0C00-000007000000}" name="Source" dataDxfId="262"/>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D000000}" name="Taulukko429" displayName="Taulukko429" ref="A3:C78" totalsRowShown="0">
  <autoFilter ref="A3:C78" xr:uid="{00000000-0009-0000-0100-00001C000000}"/>
  <sortState xmlns:xlrd2="http://schemas.microsoft.com/office/spreadsheetml/2017/richdata2" ref="A4:C78">
    <sortCondition ref="A3:A78"/>
  </sortState>
  <tableColumns count="3">
    <tableColumn id="1" xr3:uid="{00000000-0010-0000-0D00-000001000000}" name="Extraplanar race" dataDxfId="261"/>
    <tableColumn id="2" xr3:uid="{00000000-0010-0000-0D00-000002000000}" name="Description" dataDxfId="260"/>
    <tableColumn id="3" xr3:uid="{00000000-0010-0000-0D00-000003000000}" name="Source"/>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0E000000}" name="Taulukko135" displayName="Taulukko135" ref="A3:E69" totalsRowShown="0" headerRowDxfId="259" dataDxfId="258">
  <autoFilter ref="A3:E69" xr:uid="{00000000-0009-0000-0100-000022000000}"/>
  <tableColumns count="5">
    <tableColumn id="1" xr3:uid="{00000000-0010-0000-0E00-000001000000}" name="Number" dataDxfId="257"/>
    <tableColumn id="2" xr3:uid="{00000000-0010-0000-0E00-000002000000}" name="Name" dataDxfId="256"/>
    <tableColumn id="3" xr3:uid="{00000000-0010-0000-0E00-000003000000}" name="Reign Dates" dataDxfId="255"/>
    <tableColumn id="4" xr3:uid="{00000000-0010-0000-0E00-000004000000}" name="Patron Deity" dataDxfId="254"/>
    <tableColumn id="5" xr3:uid="{00000000-0010-0000-0E00-000005000000}" name="Description" dataDxfId="25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ulukko3" displayName="Taulukko3" ref="A3:E94" totalsRowShown="0">
  <autoFilter ref="A3:E94" xr:uid="{00000000-0009-0000-0100-000003000000}"/>
  <sortState xmlns:xlrd2="http://schemas.microsoft.com/office/spreadsheetml/2017/richdata2" ref="A4:E94">
    <sortCondition ref="A3:A94"/>
  </sortState>
  <tableColumns count="5">
    <tableColumn id="1" xr3:uid="{00000000-0010-0000-0000-000001000000}" name="Key"/>
    <tableColumn id="2" xr3:uid="{00000000-0010-0000-0000-000002000000}" name="Source"/>
    <tableColumn id="3" xr3:uid="{4E75F9EF-0CD5-41F0-8FAA-F8B65AC48012}" name="Author"/>
    <tableColumn id="5" xr3:uid="{B784539F-AB51-4B1D-97A7-C0E945B00003}" name="Publisher"/>
    <tableColumn id="6" xr3:uid="{5E098226-2D64-429F-8052-F93BA445430B}" name="Year"/>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F000000}" name="Taulukko4" displayName="Taulukko4" ref="A3:G566" totalsRowShown="0" headerRowDxfId="252">
  <autoFilter ref="A3:G566" xr:uid="{00000000-0009-0000-0100-000004000000}"/>
  <sortState xmlns:xlrd2="http://schemas.microsoft.com/office/spreadsheetml/2017/richdata2" ref="A4:G566">
    <sortCondition ref="A3:A566"/>
  </sortState>
  <tableColumns count="7">
    <tableColumn id="1" xr3:uid="{00000000-0010-0000-0F00-000001000000}" name="Name" dataDxfId="251"/>
    <tableColumn id="2" xr3:uid="{00000000-0010-0000-0F00-000002000000}" name="Type" dataDxfId="250"/>
    <tableColumn id="3" xr3:uid="{00000000-0010-0000-0F00-000003000000}" name="Form" dataDxfId="249"/>
    <tableColumn id="4" xr3:uid="{00000000-0010-0000-0F00-000004000000}" name="Habitat" dataDxfId="248"/>
    <tableColumn id="5" xr3:uid="{00000000-0010-0000-0F00-000005000000}" name="Source of" dataDxfId="247"/>
    <tableColumn id="6" xr3:uid="{00000000-0010-0000-0F00-000006000000}" name="Notes" dataDxfId="246"/>
    <tableColumn id="7" xr3:uid="{00000000-0010-0000-0F00-000007000000}" name="Source" dataDxfId="245"/>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0000000}" name="Taulukko26" displayName="Taulukko26" ref="A3:J139" totalsRowShown="0" headerRowDxfId="244">
  <autoFilter ref="A3:J139" xr:uid="{00000000-0009-0000-0100-00001A000000}"/>
  <sortState xmlns:xlrd2="http://schemas.microsoft.com/office/spreadsheetml/2017/richdata2" ref="A4:J139">
    <sortCondition ref="A3:A139"/>
  </sortState>
  <tableColumns count="10">
    <tableColumn id="1" xr3:uid="{00000000-0010-0000-1000-000001000000}" name="Name"/>
    <tableColumn id="2" xr3:uid="{00000000-0010-0000-1000-000002000000}" name="Type"/>
    <tableColumn id="3" xr3:uid="{00000000-0010-0000-1000-000003000000}" name="Month"/>
    <tableColumn id="4" xr3:uid="{00000000-0010-0000-1000-000004000000}" name="Date" dataDxfId="243"/>
    <tableColumn id="5" xr3:uid="{00000000-0010-0000-1000-000005000000}" name="Deity"/>
    <tableColumn id="9" xr3:uid="{00000000-0010-0000-1000-000009000000}" name="Empire" dataDxfId="242"/>
    <tableColumn id="6" xr3:uid="{00000000-0010-0000-1000-000006000000}" name="Location"/>
    <tableColumn id="10" xr3:uid="{00000000-0010-0000-1000-00000A000000}" name="Notes"/>
    <tableColumn id="7" xr3:uid="{00000000-0010-0000-1000-000007000000}" name="Source" dataDxfId="241"/>
    <tableColumn id="8" xr3:uid="{00000000-0010-0000-1000-000008000000}" name="Page"/>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ulukko20" displayName="Taulukko20" ref="A3:F95" totalsRowShown="0" headerRowDxfId="240">
  <autoFilter ref="A3:F95" xr:uid="{00000000-0009-0000-0100-000014000000}"/>
  <sortState xmlns:xlrd2="http://schemas.microsoft.com/office/spreadsheetml/2017/richdata2" ref="A4:F95">
    <sortCondition ref="A3:A95"/>
  </sortState>
  <tableColumns count="6">
    <tableColumn id="1" xr3:uid="{00000000-0010-0000-1100-000001000000}" name="Name" dataDxfId="239"/>
    <tableColumn id="2" xr3:uid="{00000000-0010-0000-1100-000002000000}" name="Type"/>
    <tableColumn id="3" xr3:uid="{00000000-0010-0000-1100-000003000000}" name="Allegiance" dataDxfId="238"/>
    <tableColumn id="4" xr3:uid="{00000000-0010-0000-1100-000004000000}" name="Opposed"/>
    <tableColumn id="5" xr3:uid="{00000000-0010-0000-1100-000005000000}" name="Note"/>
    <tableColumn id="6" xr3:uid="{00000000-0010-0000-1100-000006000000}" name="Source"/>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2000000}" name="Taulukko17" displayName="Taulukko17" ref="A3:B72" totalsRowShown="0" headerRowDxfId="237" dataDxfId="236">
  <autoFilter ref="A3:B72" xr:uid="{00000000-0009-0000-0100-000011000000}"/>
  <sortState xmlns:xlrd2="http://schemas.microsoft.com/office/spreadsheetml/2017/richdata2" ref="A3:B73">
    <sortCondition ref="A2:A73"/>
  </sortState>
  <tableColumns count="2">
    <tableColumn id="1" xr3:uid="{00000000-0010-0000-1200-000001000000}" name="Term" dataDxfId="235"/>
    <tableColumn id="2" xr3:uid="{00000000-0010-0000-1200-000002000000}" name="Explanation" dataDxfId="234"/>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4000000}" name="Taulukko2" displayName="Taulukko2" ref="A3:D399" totalsRowShown="0">
  <autoFilter ref="A3:D399" xr:uid="{00000000-0009-0000-0100-000002000000}"/>
  <sortState xmlns:xlrd2="http://schemas.microsoft.com/office/spreadsheetml/2017/richdata2" ref="A4:D399">
    <sortCondition ref="C3:C399"/>
  </sortState>
  <tableColumns count="4">
    <tableColumn id="2" xr3:uid="{00000000-0010-0000-1400-000002000000}" name="Term"/>
    <tableColumn id="5" xr3:uid="{00000000-0010-0000-1400-000005000000}" name="Language"/>
    <tableColumn id="3" xr3:uid="{00000000-0010-0000-1400-000003000000}" name="Explanation"/>
    <tableColumn id="4" xr3:uid="{00000000-0010-0000-1400-000004000000}" name="Page" dataDxfId="233"/>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18" displayName="Table18" ref="A3:S23" totalsRowShown="0" headerRowDxfId="232" dataDxfId="231">
  <autoFilter ref="A3:S23" xr:uid="{00000000-0009-0000-0100-000012000000}"/>
  <tableColumns count="19">
    <tableColumn id="1" xr3:uid="{00000000-0010-0000-1300-000001000000}" name="Name" dataDxfId="230"/>
    <tableColumn id="2" xr3:uid="{00000000-0010-0000-1300-000002000000}" name="Title" dataDxfId="229"/>
    <tableColumn id="19" xr3:uid="{00000000-0010-0000-1300-000013000000}" name="Sphere" dataDxfId="228"/>
    <tableColumn id="6" xr3:uid="{00000000-0010-0000-1300-000006000000}" name="Forms" dataDxfId="227"/>
    <tableColumn id="3" xr3:uid="{00000000-0010-0000-1300-000003000000}" name="Type" dataDxfId="226"/>
    <tableColumn id="4" xr3:uid="{00000000-0010-0000-1300-000004000000}" name="Color" dataDxfId="225"/>
    <tableColumn id="13" xr3:uid="{00000000-0010-0000-1300-00000D000000}" name="Astrology" dataDxfId="224"/>
    <tableColumn id="5" xr3:uid="{00000000-0010-0000-1300-000005000000}" name="Number" dataDxfId="223"/>
    <tableColumn id="12" xr3:uid="{00000000-0010-0000-1300-00000C000000}" name="Letter" dataDxfId="222"/>
    <tableColumn id="7" xr3:uid="{00000000-0010-0000-1300-000007000000}" name="Symbol" dataDxfId="221"/>
    <tableColumn id="18" xr3:uid="{00000000-0010-0000-1300-000012000000}" name="Gem or focus" dataDxfId="220"/>
    <tableColumn id="8" xr3:uid="{00000000-0010-0000-1300-000008000000}" name="Food Taboos" dataDxfId="219"/>
    <tableColumn id="9" xr3:uid="{00000000-0010-0000-1300-000009000000}" name="Sacrifices" dataDxfId="218"/>
    <tableColumn id="10" xr3:uid="{00000000-0010-0000-1300-00000A000000}" name="Costume" dataDxfId="217"/>
    <tableColumn id="17" xr3:uid="{00000000-0010-0000-1300-000011000000}" name="Clergy" dataDxfId="216"/>
    <tableColumn id="14" xr3:uid="{00000000-0010-0000-1300-00000E000000}" name="Language" dataDxfId="215"/>
    <tableColumn id="15" xr3:uid="{00000000-0010-0000-1300-00000F000000}" name="Areas of influence" dataDxfId="214"/>
    <tableColumn id="16" xr3:uid="{00000000-0010-0000-1300-000010000000}" name="Other names" dataDxfId="213"/>
    <tableColumn id="11" xr3:uid="{00000000-0010-0000-1300-00000B000000}" name="Notes" dataDxfId="212"/>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5000000}" name="Taulukko10" displayName="Taulukko10" ref="A3:C183" totalsRowShown="0" headerRowDxfId="211" headerRowBorderDxfId="210">
  <autoFilter ref="A3:C183" xr:uid="{00000000-0009-0000-0100-00000A000000}"/>
  <sortState xmlns:xlrd2="http://schemas.microsoft.com/office/spreadsheetml/2017/richdata2" ref="A4:C182">
    <sortCondition ref="A3:A182"/>
  </sortState>
  <tableColumns count="3">
    <tableColumn id="1" xr3:uid="{00000000-0010-0000-1500-000001000000}" name="Name"/>
    <tableColumn id="2" xr3:uid="{00000000-0010-0000-1500-000002000000}" name="Notes"/>
    <tableColumn id="3" xr3:uid="{00000000-0010-0000-1500-000003000000}" name="Source"/>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16000000}" name="Table79" displayName="Table79" ref="A4:E4089" totalsRowShown="0" headerRowDxfId="209" dataDxfId="208">
  <autoFilter ref="A4:E4089" xr:uid="{00000000-0009-0000-0100-000027000000}"/>
  <sortState xmlns:xlrd2="http://schemas.microsoft.com/office/spreadsheetml/2017/richdata2" ref="A5:E4089">
    <sortCondition ref="B4:B4089"/>
  </sortState>
  <tableColumns count="5">
    <tableColumn id="1" xr3:uid="{00000000-0010-0000-1600-000001000000}" name="ID" dataDxfId="207"/>
    <tableColumn id="2" xr3:uid="{00000000-0010-0000-1600-000002000000}" name="Item" dataDxfId="206"/>
    <tableColumn id="3" xr3:uid="{00000000-0010-0000-1600-000003000000}" name="Type" dataDxfId="205"/>
    <tableColumn id="4" xr3:uid="{00000000-0010-0000-1600-000004000000}" name="Source" dataDxfId="204"/>
    <tableColumn id="5" xr3:uid="{00000000-0010-0000-1600-000005000000}" name="Page" dataDxfId="203"/>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7000000}" name="Taulukko9" displayName="Taulukko9" ref="A3:C64" totalsRowShown="0" headerRowDxfId="202" headerRowBorderDxfId="201">
  <autoFilter ref="A3:C64" xr:uid="{00000000-0009-0000-0100-000009000000}"/>
  <sortState xmlns:xlrd2="http://schemas.microsoft.com/office/spreadsheetml/2017/richdata2" ref="A4:C63">
    <sortCondition ref="A3:A63"/>
  </sortState>
  <tableColumns count="3">
    <tableColumn id="1" xr3:uid="{00000000-0010-0000-1700-000001000000}" name="Item name" dataDxfId="200"/>
    <tableColumn id="2" xr3:uid="{00000000-0010-0000-1700-000002000000}" name="Notes"/>
    <tableColumn id="3" xr3:uid="{00000000-0010-0000-1700-000003000000}" name="Source"/>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8000000}" name="Taulukko14" displayName="Taulukko14" ref="A3:E46" totalsRowShown="0" dataDxfId="199">
  <autoFilter ref="A3:E46" xr:uid="{00000000-0009-0000-0100-00000E000000}"/>
  <sortState xmlns:xlrd2="http://schemas.microsoft.com/office/spreadsheetml/2017/richdata2" ref="A4:E46">
    <sortCondition ref="A3:A46"/>
  </sortState>
  <tableColumns count="5">
    <tableColumn id="1" xr3:uid="{00000000-0010-0000-1800-000001000000}" name="Language" dataDxfId="198"/>
    <tableColumn id="2" xr3:uid="{00000000-0010-0000-1800-000002000000}" name="Type" dataDxfId="197"/>
    <tableColumn id="3" xr3:uid="{00000000-0010-0000-1800-000003000000}" name="Diff" dataDxfId="196"/>
    <tableColumn id="4" xr3:uid="{00000000-0010-0000-1800-000004000000}" name="Area/usage" dataDxfId="195"/>
    <tableColumn id="5" xr3:uid="{00000000-0010-0000-1800-000005000000}" name="Notes" dataDxfId="194"/>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2000000}" name="Taulukko21" displayName="Taulukko21" ref="A3:L292" totalsRowShown="0" headerRowDxfId="310">
  <autoFilter ref="A3:L292" xr:uid="{00000000-0009-0000-0100-000015000000}"/>
  <sortState xmlns:xlrd2="http://schemas.microsoft.com/office/spreadsheetml/2017/richdata2" ref="A4:L292">
    <sortCondition ref="B3:B292"/>
  </sortState>
  <tableColumns count="12">
    <tableColumn id="1" xr3:uid="{00000000-0010-0000-0200-000001000000}" name="Aspect"/>
    <tableColumn id="2" xr3:uid="{00000000-0010-0000-0200-000002000000}" name="God" dataDxfId="309"/>
    <tableColumn id="3" xr3:uid="{00000000-0010-0000-0200-000003000000}" name="No" dataDxfId="308"/>
    <tableColumn id="12" xr3:uid="{00000000-0010-0000-0200-00000C000000}" name="Title"/>
    <tableColumn id="8" xr3:uid="{00000000-0010-0000-0200-000008000000}" name="Form"/>
    <tableColumn id="4" xr3:uid="{00000000-0010-0000-0200-000004000000}" name="Sphere"/>
    <tableColumn id="9" xr3:uid="{00000000-0010-0000-0200-000009000000}" name="Helps on" dataDxfId="307"/>
    <tableColumn id="11" xr3:uid="{00000000-0010-0000-0200-00000B000000}" name="Sacrifices" dataDxfId="306"/>
    <tableColumn id="5" xr3:uid="{00000000-0010-0000-0200-000005000000}" name="Worshippers"/>
    <tableColumn id="6" xr3:uid="{00000000-0010-0000-0200-000006000000}" name="Location"/>
    <tableColumn id="10" xr3:uid="{00000000-0010-0000-0200-00000A000000}" name="Notes" dataDxfId="305"/>
    <tableColumn id="7" xr3:uid="{00000000-0010-0000-0200-000007000000}" name="Source"/>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9000000}" name="Taulukko32" displayName="Taulukko32" ref="A3:T94" totalsRowShown="0" headerRowDxfId="193" dataDxfId="192" headerRowCellStyle="Normaali 2" dataCellStyle="Normaali 2">
  <autoFilter ref="A3:T94" xr:uid="{00000000-0009-0000-0100-000020000000}"/>
  <sortState xmlns:xlrd2="http://schemas.microsoft.com/office/spreadsheetml/2017/richdata2" ref="A4:T94">
    <sortCondition ref="A3:A94"/>
  </sortState>
  <tableColumns count="20">
    <tableColumn id="1" xr3:uid="{00000000-0010-0000-1900-000001000000}" name="Legion name" dataDxfId="191" dataCellStyle="Normaali 2"/>
    <tableColumn id="2" xr3:uid="{00000000-0010-0000-1900-000002000000}" name="Arm" dataDxfId="190" dataCellStyle="Normaali 2"/>
    <tableColumn id="3" xr3:uid="{00000000-0010-0000-1900-000003000000}" name="No" dataDxfId="189" dataCellStyle="Normaali 2"/>
    <tableColumn id="4" xr3:uid="{00000000-0010-0000-1900-000004000000}" name="Cohorts in line " dataDxfId="188" dataCellStyle="Normaali 2"/>
    <tableColumn id="5" xr3:uid="{00000000-0010-0000-1900-000005000000}" name="Cohorts in training " dataDxfId="187" dataCellStyle="Normaali 2"/>
    <tableColumn id="6" xr3:uid="{00000000-0010-0000-1900-000006000000}" name="Fighting strength " dataDxfId="186" dataCellStyle="Normaali 2">
      <calculatedColumnFormula>D4*400</calculatedColumnFormula>
    </tableColumn>
    <tableColumn id="7" xr3:uid="{00000000-0010-0000-1900-000007000000}" name="Avg exp level of troops" dataDxfId="185" dataCellStyle="Normaali 2"/>
    <tableColumn id="18" xr3:uid="{00000000-0010-0000-1900-000012000000}" name="Status" dataDxfId="184" dataCellStyle="Normaali 2"/>
    <tableColumn id="8" xr3:uid="{00000000-0010-0000-1900-000008000000}" name="Weapons " dataDxfId="183" dataCellStyle="Normaali 2"/>
    <tableColumn id="9" xr3:uid="{00000000-0010-0000-1900-000009000000}" name="Normal base" dataDxfId="182" dataCellStyle="Normaali 2"/>
    <tableColumn id="10" xr3:uid="{00000000-0010-0000-1900-00000A000000}" name="Recent postings" dataDxfId="181" dataCellStyle="Normaali 2"/>
    <tableColumn id="11" xr3:uid="{00000000-0010-0000-1900-00000B000000}" name="Clan association " dataDxfId="180" dataCellStyle="Normaali 2"/>
    <tableColumn id="12" xr3:uid="{00000000-0010-0000-1900-00000C000000}" name="Temple association " dataDxfId="179" dataCellStyle="Normaali 2"/>
    <tableColumn id="13" xr3:uid="{00000000-0010-0000-1900-00000D000000}" name="Commander " dataDxfId="178" dataCellStyle="Normaali 2"/>
    <tableColumn id="14" xr3:uid="{00000000-0010-0000-1900-00000E000000}" name="Commander's clan " dataDxfId="177" dataCellStyle="Normaali 2"/>
    <tableColumn id="15" xr3:uid="{00000000-0010-0000-1900-00000F000000}" name="Commander's deity " dataDxfId="176" dataCellStyle="Normaali 2"/>
    <tableColumn id="16" xr3:uid="{00000000-0010-0000-1900-000010000000}" name="Loyalty to " dataDxfId="175" dataCellStyle="Normaali 2"/>
    <tableColumn id="20" xr3:uid="{00000000-0010-0000-1900-000014000000}" name="Founded" dataDxfId="174" dataCellStyle="Normaali 2"/>
    <tableColumn id="17" xr3:uid="{00000000-0010-0000-1900-000011000000}" name="Comments " dataDxfId="173" dataCellStyle="Normaali 2"/>
    <tableColumn id="19" xr3:uid="{00000000-0010-0000-1900-000013000000}" name="Source" dataDxfId="172" dataCellStyle="Normaali 2"/>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1A000000}" name="Table48" displayName="Table48" ref="A3:H1323" totalsRowShown="0" headerRowDxfId="171" dataDxfId="170" headerRowCellStyle="Normal 2 3">
  <autoFilter ref="A3:H1323" xr:uid="{00000000-0009-0000-0100-000030000000}"/>
  <tableColumns count="8">
    <tableColumn id="1" xr3:uid="{00000000-0010-0000-1A00-000001000000}" name="Lineage" dataDxfId="169" dataCellStyle="Normal 2 3"/>
    <tableColumn id="2" xr3:uid="{00000000-0010-0000-1A00-000002000000}" name="Clan" dataDxfId="168" dataCellStyle="Normal 2 3"/>
    <tableColumn id="3" xr3:uid="{00000000-0010-0000-1A00-000003000000}" name="Deity/worship" dataDxfId="167" dataCellStyle="Normal 2 3"/>
    <tableColumn id="4" xr3:uid="{00000000-0010-0000-1A00-000004000000}" name="Status" dataDxfId="166" dataCellStyle="Normal 2 3"/>
    <tableColumn id="5" xr3:uid="{00000000-0010-0000-1A00-000005000000}" name="Location" dataDxfId="165" dataCellStyle="Normal 2 3"/>
    <tableColumn id="6" xr3:uid="{00000000-0010-0000-1A00-000006000000}" name="Notes" dataDxfId="164" dataCellStyle="Normal 2 3"/>
    <tableColumn id="7" xr3:uid="{00000000-0010-0000-1A00-000007000000}" name="Source" dataDxfId="163" dataCellStyle="Normal 2 3"/>
    <tableColumn id="8" xr3:uid="{00000000-0010-0000-1A00-000008000000}" name="Canon" dataDxfId="162"/>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1B000000}" name="LIneages_rulesets" displayName="LIneages_rulesets" ref="L3:M323" totalsRowShown="0" headerRowCellStyle="Normal 2 3" dataCellStyle="Normal 2 3">
  <autoFilter ref="L3:M323" xr:uid="{00000000-0009-0000-0100-000031000000}"/>
  <tableColumns count="2">
    <tableColumn id="1" xr3:uid="{00000000-0010-0000-1B00-000001000000}" name="Lineage" dataCellStyle="Normal 2 3"/>
    <tableColumn id="2" xr3:uid="{00000000-0010-0000-1B00-000002000000}" name="Source" dataCellStyle="Normal 2 3"/>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1C000000}" name="LIneages_no_duplicates" displayName="LIneages_no_duplicates" ref="O3:O227" totalsRowShown="0" headerRowDxfId="161" headerRowBorderDxfId="160" headerRowCellStyle="Normal 2 3" dataCellStyle="Normal 2 3">
  <autoFilter ref="O3:O227" xr:uid="{00000000-0009-0000-0100-000032000000}"/>
  <tableColumns count="1">
    <tableColumn id="1" xr3:uid="{00000000-0010-0000-1C00-000001000000}" name="Lineage" dataCellStyle="Normal 2 3"/>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CFB61CF5-5C7F-420A-8F1E-00D6AD9EB4DA}" name="LIneages_Salarvyani" displayName="LIneages_Salarvyani" ref="V3:W76" totalsRowShown="0" headerRowDxfId="159">
  <autoFilter ref="V3:W76" xr:uid="{CFB61CF5-5C7F-420A-8F1E-00D6AD9EB4DA}"/>
  <sortState xmlns:xlrd2="http://schemas.microsoft.com/office/spreadsheetml/2017/richdata2" ref="V4:W76">
    <sortCondition ref="V3:V76"/>
  </sortState>
  <tableColumns count="2">
    <tableColumn id="1" xr3:uid="{25754736-A108-41A4-B939-4ACBD84E3D46}" name="Lineage"/>
    <tableColumn id="2" xr3:uid="{87DF5AA3-E016-42FE-9E91-824FE163D8BD}" name="Source"/>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1FB5C9D9-37F2-4869-8807-49988B18497E}" name="Lineages_Livyani" displayName="Lineages_Livyani" ref="Y3:Z139" totalsRowShown="0" headerRowDxfId="158" dataDxfId="157">
  <autoFilter ref="Y3:Z139" xr:uid="{1FB5C9D9-37F2-4869-8807-49988B18497E}"/>
  <sortState xmlns:xlrd2="http://schemas.microsoft.com/office/spreadsheetml/2017/richdata2" ref="Y4:Z139">
    <sortCondition ref="Y3:Y139"/>
  </sortState>
  <tableColumns count="2">
    <tableColumn id="1" xr3:uid="{1E5AF4FD-D95F-4E46-AF5A-9C86F0CBC63D}" name="Lineage" dataDxfId="156"/>
    <tableColumn id="2" xr3:uid="{D5486383-C805-4EE9-8156-E81F0B0B56C2}" name="Source" dataDxfId="155"/>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9C4240C1-9CA2-44EA-B5D9-4479B777E411}" name="Lineages_Muugalavyani" displayName="Lineages_Muugalavyani" ref="AB3:AC96" totalsRowShown="0" headerRowDxfId="154" dataDxfId="152" headerRowBorderDxfId="153" tableBorderDxfId="151">
  <autoFilter ref="AB3:AC96" xr:uid="{9C4240C1-9CA2-44EA-B5D9-4479B777E411}"/>
  <sortState xmlns:xlrd2="http://schemas.microsoft.com/office/spreadsheetml/2017/richdata2" ref="AB4:AC96">
    <sortCondition ref="AB3:AB96"/>
  </sortState>
  <tableColumns count="2">
    <tableColumn id="1" xr3:uid="{D9F1C4E6-B69F-4C3D-AD73-687CCB877250}" name="Lineage" dataDxfId="150"/>
    <tableColumn id="2" xr3:uid="{24A847F4-0799-4094-BB78-B11DF2D51EE1}" name="Source" dataDxfId="149"/>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9AA5FF4-711B-420C-8F4B-F21EFA417B4E}" name="Lineages_YanKor" displayName="Lineages_YanKor" ref="AE3:AF76" totalsRowShown="0" headerRowDxfId="148" headerRowBorderDxfId="147" tableBorderDxfId="146">
  <autoFilter ref="AE3:AF76" xr:uid="{09AA5FF4-711B-420C-8F4B-F21EFA417B4E}"/>
  <sortState xmlns:xlrd2="http://schemas.microsoft.com/office/spreadsheetml/2017/richdata2" ref="AE4:AF76">
    <sortCondition ref="AE3:AE76"/>
  </sortState>
  <tableColumns count="2">
    <tableColumn id="1" xr3:uid="{06D2AB55-BD97-4199-80FC-9D0917C5D578}" name="Lineage"/>
    <tableColumn id="2" xr3:uid="{E7BA2741-9987-42E6-A237-DCCE1F86866D}" name="Source" dataDxfId="145"/>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1D000000}" name="Taulukko37" displayName="Taulukko37" ref="A3:E44" totalsRowShown="0" headerRowDxfId="144">
  <autoFilter ref="A3:E44" xr:uid="{00000000-0009-0000-0100-000025000000}"/>
  <sortState xmlns:xlrd2="http://schemas.microsoft.com/office/spreadsheetml/2017/richdata2" ref="A4:D44">
    <sortCondition ref="A3:A44"/>
  </sortState>
  <tableColumns count="5">
    <tableColumn id="1" xr3:uid="{00000000-0010-0000-1D00-000001000000}" name="Locale" dataDxfId="143" dataCellStyle="Normaali 3"/>
    <tableColumn id="2" xr3:uid="{00000000-0010-0000-1D00-000002000000}" name="Type" dataDxfId="142"/>
    <tableColumn id="3" xr3:uid="{00000000-0010-0000-1D00-000003000000}" name="Size"/>
    <tableColumn id="4" xr3:uid="{00000000-0010-0000-1D00-000004000000}" name="Province"/>
    <tableColumn id="5" xr3:uid="{BD165D16-70E0-4D8F-9AF8-D8AB9A0F7A76}" name="Engsvanyali name"/>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1E000000}" name="Table44" displayName="Table44" ref="G3:N584" totalsRowShown="0" headerRowDxfId="141" dataDxfId="140">
  <autoFilter ref="G3:N584" xr:uid="{00000000-0009-0000-0100-00002C000000}"/>
  <sortState xmlns:xlrd2="http://schemas.microsoft.com/office/spreadsheetml/2017/richdata2" ref="G4:N565">
    <sortCondition ref="G3:G565"/>
  </sortState>
  <tableColumns count="8">
    <tableColumn id="1" xr3:uid="{00000000-0010-0000-1E00-000001000000}" name="Locale" dataDxfId="139"/>
    <tableColumn id="2" xr3:uid="{00000000-0010-0000-1E00-000002000000}" name="Type" dataDxfId="138"/>
    <tableColumn id="8" xr3:uid="{00000000-0010-0000-1E00-000008000000}" name="Map" dataDxfId="137"/>
    <tableColumn id="3" xr3:uid="{00000000-0010-0000-1E00-000003000000}" name="Hex" dataDxfId="136"/>
    <tableColumn id="4" xr3:uid="{00000000-0010-0000-1E00-000004000000}" name="Country" dataDxfId="135"/>
    <tableColumn id="5" xr3:uid="{00000000-0010-0000-1E00-000005000000}" name="Source" dataDxfId="134"/>
    <tableColumn id="6" xr3:uid="{00000000-0010-0000-1E00-000006000000}" name="Fandom" dataDxfId="133"/>
    <tableColumn id="7" xr3:uid="{00000000-0010-0000-1E00-000007000000}" name="Notes" dataDxfId="13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03000000}" name="Taulukko27" displayName="Taulukko27" ref="A3:H16" totalsRowShown="0" headerRowDxfId="304">
  <sortState xmlns:xlrd2="http://schemas.microsoft.com/office/spreadsheetml/2017/richdata2" ref="A4:B15">
    <sortCondition ref="B3:B15"/>
  </sortState>
  <tableColumns count="8">
    <tableColumn id="1" xr3:uid="{00000000-0010-0000-0300-000001000000}" name="Months"/>
    <tableColumn id="2" xr3:uid="{00000000-0010-0000-0300-000002000000}" name="no" dataDxfId="303"/>
    <tableColumn id="3" xr3:uid="{00000000-0010-0000-0300-000003000000}" name="Notes"/>
    <tableColumn id="8" xr3:uid="{00000000-0010-0000-0300-000008000000}" name="T (C, day/night)"/>
    <tableColumn id="7" xr3:uid="{00000000-0010-0000-0300-000007000000}" name="Rain" dataDxfId="302"/>
    <tableColumn id="4" xr3:uid="{00000000-0010-0000-0300-000004000000}" name="Road travel"/>
    <tableColumn id="5" xr3:uid="{00000000-0010-0000-0300-000005000000}" name="Sea Travel"/>
    <tableColumn id="6" xr3:uid="{00000000-0010-0000-0300-000006000000}" name="River Travel" dataDxfId="301"/>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1F000000}" name="Table46" displayName="Table46" ref="P3:Q11" totalsRowShown="0" headerRowDxfId="131" dataDxfId="130" headerRowCellStyle="Normal 3" dataCellStyle="Normal 3">
  <autoFilter ref="P3:Q11" xr:uid="{00000000-0009-0000-0100-00002E000000}"/>
  <tableColumns count="2">
    <tableColumn id="1" xr3:uid="{00000000-0010-0000-1F00-000001000000}" name="Region" dataDxfId="129" dataCellStyle="Normal 3"/>
    <tableColumn id="2" xr3:uid="{00000000-0010-0000-1F00-000002000000}" name="Population" dataDxfId="128" dataCellStyle="Normal 3"/>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20000000}" name="Table45" displayName="Table45" ref="S2:X40" totalsRowShown="0">
  <autoFilter ref="S2:X40" xr:uid="{00000000-0009-0000-0100-00002D000000}"/>
  <sortState xmlns:xlrd2="http://schemas.microsoft.com/office/spreadsheetml/2017/richdata2" ref="S3:X40">
    <sortCondition ref="S2:S40"/>
  </sortState>
  <tableColumns count="6">
    <tableColumn id="1" xr3:uid="{00000000-0010-0000-2000-000001000000}" name="Locale"/>
    <tableColumn id="2" xr3:uid="{00000000-0010-0000-2000-000002000000}" name="Type"/>
    <tableColumn id="3" xr3:uid="{00000000-0010-0000-2000-000003000000}" name="Map"/>
    <tableColumn id="4" xr3:uid="{00000000-0010-0000-2000-000004000000}" name="Canon"/>
    <tableColumn id="5" xr3:uid="{00000000-0010-0000-2000-000005000000}" name="Source"/>
    <tableColumn id="6" xr3:uid="{00000000-0010-0000-2000-000006000000}" name="Notes"/>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21000000}" name="Taulukko31" displayName="Taulukko31" ref="A3:C20" totalsRowShown="0">
  <autoFilter ref="A3:C20" xr:uid="{00000000-0009-0000-0100-00001F000000}"/>
  <tableColumns count="3">
    <tableColumn id="1" xr3:uid="{00000000-0010-0000-2100-000001000000}" name="Name"/>
    <tableColumn id="2" xr3:uid="{00000000-0010-0000-2100-000002000000}" name="Color"/>
    <tableColumn id="3" xr3:uid="{00000000-0010-0000-2100-000003000000}" name="Meaning"/>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2000000}" name="Table42" displayName="Table42" ref="A3:C644" totalsRowCount="1" headerRowDxfId="127" dataDxfId="126">
  <autoFilter ref="A3:C643" xr:uid="{00000000-0009-0000-0100-00002A000000}"/>
  <sortState xmlns:xlrd2="http://schemas.microsoft.com/office/spreadsheetml/2017/richdata2" ref="A4:D643">
    <sortCondition ref="A3:A642"/>
  </sortState>
  <tableColumns count="3">
    <tableColumn id="1" xr3:uid="{00000000-0010-0000-2200-000001000000}" name="Name" totalsRowFunction="count" dataDxfId="125"/>
    <tableColumn id="2" xr3:uid="{00000000-0010-0000-2200-000002000000}" name="Sex" dataDxfId="124" totalsRowDxfId="123"/>
    <tableColumn id="3" xr3:uid="{00000000-0010-0000-2200-000003000000}" name="Source" dataDxfId="122"/>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3000000}" name="Table47" displayName="Table47" ref="F3:H32" totalsRowShown="0" headerRowDxfId="121">
  <tableColumns count="3">
    <tableColumn id="1" xr3:uid="{00000000-0010-0000-2300-000001000000}" name="Name" dataDxfId="120">
      <calculatedColumnFormula>INDEX(Table42[[#All],[Name]],RANDBETWEEN(1,ROWS(Table42[])),1)</calculatedColumnFormula>
    </tableColumn>
    <tableColumn id="2" xr3:uid="{00000000-0010-0000-2300-000002000000}" name="Lineage" dataDxfId="119">
      <calculatedColumnFormula>INDEX(LIneages_rulesets[],RANDBETWEEN(1,ROWS(LIneages_rulesets[])),1)</calculatedColumnFormula>
    </tableColumn>
    <tableColumn id="3" xr3:uid="{00000000-0010-0000-2300-000003000000}" name="Sex" dataDxfId="118">
      <calculatedColumnFormula>VLOOKUP(Table47[[#This Row],[Name]],Table42[],2,FALSE)</calculatedColumnFormula>
    </tableColumn>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49E9A9CB-FD71-42BB-9FD4-FF737F85745D}" name="Table54" displayName="Table54" ref="K3:M118" totalsRowShown="0" headerRowDxfId="117">
  <autoFilter ref="K3:M118" xr:uid="{49E9A9CB-FD71-42BB-9FD4-FF737F85745D}"/>
  <sortState xmlns:xlrd2="http://schemas.microsoft.com/office/spreadsheetml/2017/richdata2" ref="K4:M118">
    <sortCondition ref="K3:K118"/>
  </sortState>
  <tableColumns count="3">
    <tableColumn id="1" xr3:uid="{F24778B8-1D32-471D-98AA-74CA6CB70852}" name="Name"/>
    <tableColumn id="2" xr3:uid="{8103C5F5-ED78-4B05-9CFE-4338E8758474}" name="Sex" dataDxfId="116"/>
    <tableColumn id="3" xr3:uid="{E257790A-EA9F-43D5-A252-169C1541D013}" name="Source"/>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4514F975-097E-47CC-80DF-00F1D2651A07}" name="Table56" displayName="Table56" ref="O3:Q226" totalsRowShown="0" headerRowBorderDxfId="115" tableBorderDxfId="114">
  <autoFilter ref="O3:Q226" xr:uid="{4514F975-097E-47CC-80DF-00F1D2651A07}"/>
  <sortState xmlns:xlrd2="http://schemas.microsoft.com/office/spreadsheetml/2017/richdata2" ref="O4:Q226">
    <sortCondition ref="O3:O226"/>
  </sortState>
  <tableColumns count="3">
    <tableColumn id="1" xr3:uid="{30A14513-A884-4D4F-84CD-3C8CE3FDC8DF}" name="Name"/>
    <tableColumn id="2" xr3:uid="{3DB4FAC8-577B-4358-83F2-EE771BC8A3AF}" name="Sex" dataDxfId="113"/>
    <tableColumn id="3" xr3:uid="{5239DD78-5CB8-42A6-A8E9-0DE77F47E53A}" name="Source"/>
  </tableColumns>
  <tableStyleInfo name="TableStyleLight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FFB58782-926B-4F9E-8FF2-78A360FA4163}" name="Table61" displayName="Table61" ref="S3:U131" totalsRowShown="0" headerRowDxfId="112" dataDxfId="111">
  <autoFilter ref="S3:U131" xr:uid="{FFB58782-926B-4F9E-8FF2-78A360FA4163}"/>
  <sortState xmlns:xlrd2="http://schemas.microsoft.com/office/spreadsheetml/2017/richdata2" ref="S4:U131">
    <sortCondition ref="S3:S131"/>
  </sortState>
  <tableColumns count="3">
    <tableColumn id="1" xr3:uid="{CE6B6C80-7F74-49BE-A651-AE4A98024B47}" name="Male" dataDxfId="110"/>
    <tableColumn id="2" xr3:uid="{A1E8D83A-C13B-47BA-9346-3DC9397D571E}" name="Sex" dataDxfId="109"/>
    <tableColumn id="3" xr3:uid="{6375C7C8-73A9-4DBB-83DA-FEE6D2184994}" name="Source" dataDxfId="108"/>
  </tableColumns>
  <tableStyleInfo name="TableStyleLight1"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C2A4DDCC-4B4D-4BE0-8FA1-3BD28D4CFF51}" name="Table62" displayName="Table62" ref="W3:Y77" totalsRowShown="0" headerRowDxfId="107" dataDxfId="106">
  <autoFilter ref="W3:Y77" xr:uid="{C2A4DDCC-4B4D-4BE0-8FA1-3BD28D4CFF51}"/>
  <tableColumns count="3">
    <tableColumn id="1" xr3:uid="{A9EC4A77-5CF9-4F23-BB9A-C37493F1BD8B}" name="Male" dataDxfId="105"/>
    <tableColumn id="2" xr3:uid="{CB5AEEDF-E56C-4CCD-9907-F89AAC43624D}" name="Sex" dataDxfId="104"/>
    <tableColumn id="3" xr3:uid="{2AE226F4-57D9-4323-9907-5B52AA2AF482}" name="Source" dataDxfId="103"/>
  </tableColumns>
  <tableStyleInfo name="TableStyleLight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4000000}" name="Table1" displayName="Table1" ref="A3:E538" totalsRowShown="0" headerRowDxfId="102" dataDxfId="101">
  <autoFilter ref="A3:E538" xr:uid="{00000000-0009-0000-0100-000028000000}"/>
  <sortState xmlns:xlrd2="http://schemas.microsoft.com/office/spreadsheetml/2017/richdata2" ref="A4:E535">
    <sortCondition ref="A3:A535"/>
  </sortState>
  <tableColumns count="5">
    <tableColumn id="5" xr3:uid="{00000000-0010-0000-2400-000005000000}" name="Year Start" dataDxfId="100"/>
    <tableColumn id="4" xr3:uid="{00000000-0010-0000-2400-000004000000}" name="Year End" dataDxfId="99"/>
    <tableColumn id="3" xr3:uid="{00000000-0010-0000-2400-000003000000}" name="Note" dataDxfId="98"/>
    <tableColumn id="2" xr3:uid="{00000000-0010-0000-2400-000002000000}" name="Source" dataDxfId="97"/>
    <tableColumn id="6" xr3:uid="{00000000-0010-0000-2400-000006000000}" name="Page" dataDxfId="96"/>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4000000}" name="Taulukko36" displayName="Taulukko36" ref="A20:L28" totalsRowShown="0">
  <sortState xmlns:xlrd2="http://schemas.microsoft.com/office/spreadsheetml/2017/richdata2" ref="A21:N28">
    <sortCondition ref="H18:H26"/>
  </sortState>
  <tableColumns count="12">
    <tableColumn id="1" xr3:uid="{00000000-0010-0000-0400-000001000000}" name="Name"/>
    <tableColumn id="2" xr3:uid="{00000000-0010-0000-0400-000002000000}" name="Type"/>
    <tableColumn id="3" xr3:uid="{00000000-0010-0000-0400-000003000000}" name="Colour"/>
    <tableColumn id="4" xr3:uid="{00000000-0010-0000-0400-000004000000}" name="God"/>
    <tableColumn id="5" xr3:uid="{00000000-0010-0000-0400-000005000000}" name="Association"/>
    <tableColumn id="11" xr3:uid="{00000000-0010-0000-0400-00000B000000}" name="Order" dataDxfId="300"/>
    <tableColumn id="6" xr3:uid="{00000000-0010-0000-0400-000006000000}" name="Radius (km)"/>
    <tableColumn id="7" xr3:uid="{00000000-0010-0000-0400-000007000000}" name="Orbiltal radius"/>
    <tableColumn id="8" xr3:uid="{00000000-0010-0000-0400-000008000000}" name="Orbital period" dataDxfId="299"/>
    <tableColumn id="12" xr3:uid="{00000000-0010-0000-0400-00000C000000}" name="Moons" dataDxfId="298"/>
    <tableColumn id="10" xr3:uid="{00000000-0010-0000-0400-00000A000000}" name="Day length" dataDxfId="297"/>
    <tableColumn id="9" xr3:uid="{00000000-0010-0000-0400-000009000000}" name="Note"/>
  </tableColumns>
  <tableStyleInfo name="TableStyleLight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25000000}" name="Taulukko22" displayName="Taulukko22" ref="A3:E117" totalsRowShown="0">
  <autoFilter ref="A3:E117" xr:uid="{00000000-0009-0000-0100-000016000000}"/>
  <sortState xmlns:xlrd2="http://schemas.microsoft.com/office/spreadsheetml/2017/richdata2" ref="A4:E116">
    <sortCondition ref="A3:A116"/>
  </sortState>
  <tableColumns count="5">
    <tableColumn id="1" xr3:uid="{00000000-0010-0000-2500-000001000000}" name="Name" dataDxfId="95"/>
    <tableColumn id="5" xr3:uid="{00000000-0010-0000-2500-000005000000}" name="Type" dataDxfId="94"/>
    <tableColumn id="2" xr3:uid="{00000000-0010-0000-2500-000002000000}" name="Note" dataDxfId="93"/>
    <tableColumn id="3" xr3:uid="{00000000-0010-0000-2500-000003000000}" name="Source"/>
    <tableColumn id="4" xr3:uid="{00000000-0010-0000-2500-000004000000}" name="Page" dataDxfId="92"/>
  </tableColumns>
  <tableStyleInfo name="TableStyleLight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26000000}" name="Table15" displayName="Table15" ref="A122:B206" totalsRowShown="0" headerRowDxfId="91">
  <autoFilter ref="A122:B206" xr:uid="{00000000-0009-0000-0100-00000F000000}"/>
  <sortState xmlns:xlrd2="http://schemas.microsoft.com/office/spreadsheetml/2017/richdata2" ref="A123:B206">
    <sortCondition ref="A122:A206"/>
  </sortState>
  <tableColumns count="2">
    <tableColumn id="1" xr3:uid="{00000000-0010-0000-2600-000001000000}" name="Eye"/>
    <tableColumn id="2" xr3:uid="{00000000-0010-0000-2600-000002000000}" name="Rarity"/>
  </tableColumns>
  <tableStyleInfo name="TableStyleLight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27000000}" name="Taulukko23" displayName="Taulukko23" ref="A3:R172" totalsRowShown="0" headerRowDxfId="90">
  <autoFilter ref="A3:R172" xr:uid="{00000000-0009-0000-0100-000017000000}"/>
  <sortState xmlns:xlrd2="http://schemas.microsoft.com/office/spreadsheetml/2017/richdata2" ref="A4:R111">
    <sortCondition ref="A3:A111"/>
  </sortState>
  <tableColumns count="18">
    <tableColumn id="1" xr3:uid="{00000000-0010-0000-2700-000001000000}" name="Name" dataDxfId="89"/>
    <tableColumn id="2" xr3:uid="{00000000-0010-0000-2700-000002000000}" name="Title" dataDxfId="88"/>
    <tableColumn id="3" xr3:uid="{00000000-0010-0000-2700-000003000000}" name="Nation" dataDxfId="87"/>
    <tableColumn id="16" xr3:uid="{540B0B94-124C-4CE5-B6AC-687F0426730C}" name="Allegiance" dataDxfId="86"/>
    <tableColumn id="4" xr3:uid="{00000000-0010-0000-2700-000004000000}" name="Type" dataDxfId="85"/>
    <tableColumn id="14" xr3:uid="{00000000-0010-0000-2700-00000E000000}" name="Class" dataDxfId="84"/>
    <tableColumn id="5" xr3:uid="{00000000-0010-0000-2700-000005000000}" name="Number"/>
    <tableColumn id="6" xr3:uid="{00000000-0010-0000-2700-000006000000}" name="Base"/>
    <tableColumn id="17" xr3:uid="{31F535BC-BA60-4E70-995C-07C5656EE63C}" name="Cohorts"/>
    <tableColumn id="18" xr3:uid="{6BAF1338-9217-4608-B11E-E6DF1A84F2BB}" name="COH training"/>
    <tableColumn id="7" xr3:uid="{00000000-0010-0000-2700-000007000000}" name="Location"/>
    <tableColumn id="15" xr3:uid="{00000000-0010-0000-2700-00000F000000}" name="General"/>
    <tableColumn id="8" xr3:uid="{00000000-0010-0000-2700-000008000000}" name="Deity"/>
    <tableColumn id="10" xr3:uid="{00000000-0010-0000-2700-00000A000000}" name="Clan"/>
    <tableColumn id="11" xr3:uid="{00000000-0010-0000-2700-00000B000000}" name="Faction"/>
    <tableColumn id="9" xr3:uid="{00000000-0010-0000-2700-000009000000}" name="Notes"/>
    <tableColumn id="12" xr3:uid="{00000000-0010-0000-2700-00000C000000}" name="Source"/>
    <tableColumn id="13" xr3:uid="{00000000-0010-0000-2700-00000D000000}" name="Page" dataDxfId="83"/>
  </tableColumns>
  <tableStyleInfo name="TableStyleLight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28000000}" name="Taulukko326" displayName="Taulukko326" ref="A3:C50" totalsRowShown="0" dataDxfId="82">
  <autoFilter ref="A3:C50" xr:uid="{00000000-0009-0000-0100-000019000000}"/>
  <sortState xmlns:xlrd2="http://schemas.microsoft.com/office/spreadsheetml/2017/richdata2" ref="A4:C49">
    <sortCondition ref="A3:A49"/>
  </sortState>
  <tableColumns count="3">
    <tableColumn id="1" xr3:uid="{00000000-0010-0000-2800-000001000000}" name="Extraplanar location" dataDxfId="81"/>
    <tableColumn id="2" xr3:uid="{00000000-0010-0000-2800-000002000000}" name="Description" dataDxfId="80"/>
    <tableColumn id="3" xr3:uid="{00000000-0010-0000-2800-000003000000}" name="Source" dataDxfId="79"/>
  </tableColumns>
  <tableStyleInfo name="TableStyleLight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29000000}" name="Taulukko29" displayName="Taulukko29" ref="A3:C42" totalsRowShown="0" headerRowDxfId="78" dataDxfId="77" dataCellStyle="Normaali 3">
  <autoFilter ref="A3:C42" xr:uid="{00000000-0009-0000-0100-00001D000000}"/>
  <sortState xmlns:xlrd2="http://schemas.microsoft.com/office/spreadsheetml/2017/richdata2" ref="A4:C42">
    <sortCondition ref="A3:A42"/>
  </sortState>
  <tableColumns count="3">
    <tableColumn id="1" xr3:uid="{00000000-0010-0000-2900-000001000000}" name="Province" dataDxfId="76" dataCellStyle="Normaali 3"/>
    <tableColumn id="2" xr3:uid="{00000000-0010-0000-2900-000002000000}" name="Capital" dataDxfId="75" dataCellStyle="Normaali 3"/>
    <tableColumn id="3" xr3:uid="{00000000-0010-0000-2900-000003000000}" name="Notes" dataDxfId="74" dataCellStyle="Normaali 3"/>
  </tableColumns>
  <tableStyleInfo name="TableStyleLight1"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2A000000}" name="Taulukko6" displayName="Taulukko6" ref="A3:B122" totalsRowShown="0" headerRowDxfId="73" dataDxfId="72">
  <autoFilter ref="A3:B122" xr:uid="{00000000-0009-0000-0100-000006000000}"/>
  <tableColumns count="2">
    <tableColumn id="1" xr3:uid="{00000000-0010-0000-2A00-000001000000}" name="Demonic Power" dataDxfId="71"/>
    <tableColumn id="2" xr3:uid="{00000000-0010-0000-2A00-000002000000}" name="Description" dataDxfId="70"/>
  </tableColumns>
  <tableStyleInfo name="TableStyleLight1"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2B000000}" name="Taulukko11" displayName="Taulukko11" ref="A3:C70" totalsRowShown="0" dataDxfId="69">
  <autoFilter ref="A3:C70" xr:uid="{00000000-0009-0000-0100-00000B000000}"/>
  <sortState xmlns:xlrd2="http://schemas.microsoft.com/office/spreadsheetml/2017/richdata2" ref="A4:C67">
    <sortCondition ref="A3:A67"/>
  </sortState>
  <tableColumns count="3">
    <tableColumn id="1" xr3:uid="{00000000-0010-0000-2B00-000001000000}" name="Lost Cities or lands" dataDxfId="68"/>
    <tableColumn id="2" xr3:uid="{00000000-0010-0000-2B00-000002000000}" name="Notes" dataDxfId="67"/>
    <tableColumn id="3" xr3:uid="{00000000-0010-0000-2B00-000003000000}" name="Source" dataDxfId="66"/>
  </tableColumns>
  <tableStyleInfo name="TableStyleLight1"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2C000000}" name="Taulukko13" displayName="Taulukko13" ref="A3:D61" totalsRowShown="0" headerRowDxfId="65" dataDxfId="64">
  <autoFilter ref="A3:D61" xr:uid="{00000000-0009-0000-0100-00000D000000}"/>
  <sortState xmlns:xlrd2="http://schemas.microsoft.com/office/spreadsheetml/2017/richdata2" ref="A4:D61">
    <sortCondition ref="D3:D61"/>
  </sortState>
  <tableColumns count="4">
    <tableColumn id="1" xr3:uid="{00000000-0010-0000-2C00-000001000000}" name="Circle" dataDxfId="63"/>
    <tableColumn id="4" xr3:uid="{00000000-0010-0000-2C00-000004000000}" name="Min. circle" dataDxfId="62"/>
    <tableColumn id="2" xr3:uid="{00000000-0010-0000-2C00-000002000000}" name="Rank Title" dataDxfId="61"/>
    <tableColumn id="3" xr3:uid="{00000000-0010-0000-2C00-000003000000}" name="Type" dataDxfId="60"/>
  </tableColumns>
  <tableStyleInfo name="TableStyleLight1"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D000000}" name="Taulukko1834" displayName="Taulukko1834" ref="A3:AC195" totalsRowShown="0" headerRowDxfId="59" dataDxfId="58">
  <autoFilter ref="A3:AC195" xr:uid="{00000000-0009-0000-0100-000021000000}"/>
  <sortState xmlns:xlrd2="http://schemas.microsoft.com/office/spreadsheetml/2017/richdata2" ref="A4:AC195">
    <sortCondition ref="B3:B195"/>
  </sortState>
  <tableColumns count="29">
    <tableColumn id="1" xr3:uid="{00000000-0010-0000-2D00-000001000000}" name="Name " dataDxfId="57" dataCellStyle="Normaali 2"/>
    <tableColumn id="2" xr3:uid="{00000000-0010-0000-2D00-000002000000}" name="Gardasiyal No" dataDxfId="56" dataCellStyle="Normaali 2"/>
    <tableColumn id="3" xr3:uid="{00000000-0010-0000-2D00-000003000000}" name="Phylum" dataDxfId="55" dataCellStyle="Normaali 2"/>
    <tableColumn id="4" xr3:uid="{00000000-0010-0000-2D00-000004000000}" name="Type  " dataDxfId="54" dataCellStyle="Normaali 2"/>
    <tableColumn id="5" xr3:uid="{00000000-0010-0000-2D00-000005000000}" name="Total Levels" dataDxfId="53" dataCellStyle="Normaali 2"/>
    <tableColumn id="6" xr3:uid="{00000000-0010-0000-2D00-000006000000}" name="Available as " dataDxfId="52" dataCellStyle="Normaali 2"/>
    <tableColumn id="8" xr3:uid="{00000000-0010-0000-2D00-000008000000}" name="Avanthe" dataDxfId="51" dataCellStyle="Normaali 2"/>
    <tableColumn id="9" xr3:uid="{00000000-0010-0000-2D00-000009000000}" name="Belkhanu" dataDxfId="50" dataCellStyle="Normaali 2"/>
    <tableColumn id="10" xr3:uid="{00000000-0010-0000-2D00-00000A000000}" name="Chegarra" dataDxfId="49" dataCellStyle="Normaali 2"/>
    <tableColumn id="11" xr3:uid="{00000000-0010-0000-2D00-00000B000000}" name="Chiteng" dataDxfId="48" dataCellStyle="Normaali 2"/>
    <tableColumn id="12" xr3:uid="{00000000-0010-0000-2D00-00000C000000}" name="Dilinala" dataDxfId="47" dataCellStyle="Normaali 2"/>
    <tableColumn id="13" xr3:uid="{00000000-0010-0000-2D00-00000D000000}" name="Dlamelish" dataDxfId="46" dataCellStyle="Normaali 2"/>
    <tableColumn id="14" xr3:uid="{00000000-0010-0000-2D00-00000E000000}" name="Dra" dataDxfId="45" dataCellStyle="Normaali 2"/>
    <tableColumn id="15" xr3:uid="{00000000-0010-0000-2D00-00000F000000}" name="Durritlamish" dataDxfId="44" dataCellStyle="Normaali 2"/>
    <tableColumn id="16" xr3:uid="{00000000-0010-0000-2D00-000010000000}" name="Gruganu" dataDxfId="43" dataCellStyle="Normaali 2"/>
    <tableColumn id="17" xr3:uid="{00000000-0010-0000-2D00-000011000000}" name="Hnalla" dataDxfId="42" dataCellStyle="Normaali 2"/>
    <tableColumn id="18" xr3:uid="{00000000-0010-0000-2D00-000012000000}" name="Hrihayal" dataDxfId="41" dataCellStyle="Normaali 2"/>
    <tableColumn id="19" xr3:uid="{00000000-0010-0000-2D00-000013000000}" name="Hru'u " dataDxfId="40" dataCellStyle="Normaali 2"/>
    <tableColumn id="20" xr3:uid="{00000000-0010-0000-2D00-000014000000}" name="Karakan" dataDxfId="39" dataCellStyle="Normaali 2"/>
    <tableColumn id="21" xr3:uid="{00000000-0010-0000-2D00-000015000000}" name="Ketengku" dataDxfId="38" dataCellStyle="Normaali 2"/>
    <tableColumn id="22" xr3:uid="{00000000-0010-0000-2D00-000016000000}" name="Ksarul" dataDxfId="37" dataCellStyle="Normaali 2"/>
    <tableColumn id="23" xr3:uid="{00000000-0010-0000-2D00-000017000000}" name="Qon" dataDxfId="36" dataCellStyle="Normaali 2"/>
    <tableColumn id="24" xr3:uid="{00000000-0010-0000-2D00-000018000000}" name="Sarku" dataDxfId="35" dataCellStyle="Normaali 2"/>
    <tableColumn id="25" xr3:uid="{00000000-0010-0000-2D00-000019000000}" name="Thumis" dataDxfId="34" dataCellStyle="Normaali 2"/>
    <tableColumn id="26" xr3:uid="{00000000-0010-0000-2D00-00001A000000}" name="Vimuhla" dataDxfId="33" dataCellStyle="Normaali 2"/>
    <tableColumn id="27" xr3:uid="{00000000-0010-0000-2D00-00001B000000}" name="Wuru" dataDxfId="32" dataCellStyle="Normaali 2"/>
    <tableColumn id="28" xr3:uid="{00000000-0010-0000-2D00-00001C000000}" name="All" dataDxfId="31" dataCellStyle="Normaali 2"/>
    <tableColumn id="29" xr3:uid="{00000000-0010-0000-2D00-00001D000000}" name="Shamans" dataDxfId="30" dataCellStyle="Normaali 2"/>
    <tableColumn id="7" xr3:uid="{00000000-0010-0000-2D00-000007000000}" name="Pre-requisite spell" dataDxfId="29" dataCellStyle="Normaali 2"/>
  </tableColumns>
  <tableStyleInfo name="TableStyleLight1"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2E000000}" name="Taulukko8" displayName="Taulukko8" ref="A3:E234" totalsRowShown="0" headerRowDxfId="28" dataDxfId="26" headerRowBorderDxfId="27">
  <autoFilter ref="A3:E234" xr:uid="{00000000-0009-0000-0100-000008000000}"/>
  <sortState xmlns:xlrd2="http://schemas.microsoft.com/office/spreadsheetml/2017/richdata2" ref="A4:E234">
    <sortCondition ref="A3:A234"/>
  </sortState>
  <tableColumns count="5">
    <tableColumn id="1" xr3:uid="{00000000-0010-0000-2E00-000001000000}" name="Name" dataDxfId="25"/>
    <tableColumn id="2" xr3:uid="{00000000-0010-0000-2E00-000002000000}" name="Type" dataDxfId="24"/>
    <tableColumn id="3" xr3:uid="{00000000-0010-0000-2E00-000003000000}" name="Form" dataDxfId="23"/>
    <tableColumn id="13" xr3:uid="{00000000-0010-0000-2E00-00000D000000}" name="Special" dataDxfId="22"/>
    <tableColumn id="14" xr3:uid="{00000000-0010-0000-2E00-00000E000000}" name="Source" dataDxfId="21"/>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05000000}" name="Table43" displayName="Table43" ref="A32:C45" totalsRowShown="0" headerRowDxfId="296" dataDxfId="295">
  <tableColumns count="3">
    <tableColumn id="1" xr3:uid="{00000000-0010-0000-0500-000001000000}" name="Earth time" dataDxfId="294"/>
    <tableColumn id="2" xr3:uid="{00000000-0010-0000-0500-000002000000}" name="Tenmre number" dataDxfId="293"/>
    <tableColumn id="3" xr3:uid="{00000000-0010-0000-0500-000003000000}" name="Name(s)" dataDxfId="292"/>
  </tableColumns>
  <tableStyleInfo name="TableStyleLight1"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2F000000}" name="Taulukko12" displayName="Taulukko12" ref="A3:H185" totalsRowShown="0">
  <autoFilter ref="A3:H185" xr:uid="{00000000-0009-0000-0100-00000C000000}"/>
  <sortState xmlns:xlrd2="http://schemas.microsoft.com/office/spreadsheetml/2017/richdata2" ref="A4:H185">
    <sortCondition ref="D3:D185"/>
  </sortState>
  <tableColumns count="8">
    <tableColumn id="1" xr3:uid="{00000000-0010-0000-2F00-000001000000}" name="Name" dataDxfId="20"/>
    <tableColumn id="2" xr3:uid="{00000000-0010-0000-2F00-000002000000}" name="Type" dataDxfId="19"/>
    <tableColumn id="5" xr3:uid="{00000000-0010-0000-2F00-000005000000}" name="Time" dataDxfId="18"/>
    <tableColumn id="6" xr3:uid="{00000000-0010-0000-2F00-000006000000}" name="Start year" dataDxfId="17"/>
    <tableColumn id="7" xr3:uid="{00000000-0010-0000-2F00-000007000000}" name="End year" dataDxfId="16"/>
    <tableColumn id="9" xr3:uid="{00000000-0010-0000-2F00-000009000000}" name="Note" dataDxfId="15"/>
    <tableColumn id="10" xr3:uid="{00000000-0010-0000-2F00-00000A000000}" name="Source" dataDxfId="14"/>
    <tableColumn id="11" xr3:uid="{00000000-0010-0000-2F00-00000B000000}" name="Page" dataDxfId="13"/>
  </tableColumns>
  <tableStyleInfo name="TableStyleLight1"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30000000}" name="Taulukko7" displayName="Taulukko7" ref="A3:I315" totalsRowShown="0" headerRowDxfId="12" headerRowBorderDxfId="11">
  <autoFilter ref="A3:I315" xr:uid="{00000000-0009-0000-0100-000007000000}"/>
  <sortState xmlns:xlrd2="http://schemas.microsoft.com/office/spreadsheetml/2017/richdata2" ref="A4:I314">
    <sortCondition ref="A3:A314"/>
  </sortState>
  <tableColumns count="9">
    <tableColumn id="1" xr3:uid="{00000000-0010-0000-3000-000001000000}" name="Name"/>
    <tableColumn id="2" xr3:uid="{00000000-0010-0000-3000-000002000000}" name="Language"/>
    <tableColumn id="3" xr3:uid="{00000000-0010-0000-3000-000003000000}" name="Author"/>
    <tableColumn id="4" xr3:uid="{00000000-0010-0000-3000-000004000000}" name="Age"/>
    <tableColumn id="5" xr3:uid="{00000000-0010-0000-3000-000005000000}" name="Availability"/>
    <tableColumn id="6" xr3:uid="{00000000-0010-0000-3000-000006000000}" name="Copies"/>
    <tableColumn id="7" xr3:uid="{00000000-0010-0000-3000-000007000000}" name="Notes"/>
    <tableColumn id="8" xr3:uid="{00000000-0010-0000-3000-000008000000}" name="Source"/>
    <tableColumn id="9" xr3:uid="{00000000-0010-0000-3000-000009000000}" name="Page" dataDxfId="10"/>
  </tableColumns>
  <tableStyleInfo name="TableStyleLight1"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31000000}" name="Taulukko16" displayName="Taulukko16" ref="A3:G36" totalsRowShown="0" headerRowDxfId="9" dataDxfId="8">
  <autoFilter ref="A3:G36" xr:uid="{00000000-0009-0000-0100-000010000000}"/>
  <sortState xmlns:xlrd2="http://schemas.microsoft.com/office/spreadsheetml/2017/richdata2" ref="A4:G34">
    <sortCondition ref="A3:A34"/>
  </sortState>
  <tableColumns count="7">
    <tableColumn id="1" xr3:uid="{00000000-0010-0000-3100-000001000000}" name="Name" dataDxfId="7"/>
    <tableColumn id="4" xr3:uid="{00000000-0010-0000-3100-000004000000}" name="Place" dataDxfId="6"/>
    <tableColumn id="2" xr3:uid="{00000000-0010-0000-3100-000002000000}" name="Type" dataDxfId="5"/>
    <tableColumn id="3" xr3:uid="{00000000-0010-0000-3100-000003000000}" name="Age" dataDxfId="4"/>
    <tableColumn id="7" xr3:uid="{00000000-0010-0000-3100-000007000000}" name="Note" dataDxfId="3"/>
    <tableColumn id="5" xr3:uid="{00000000-0010-0000-3100-000005000000}" name="Source" dataDxfId="2"/>
    <tableColumn id="6" xr3:uid="{00000000-0010-0000-3100-000006000000}" name="Page" dataDxfId="1"/>
  </tableColumns>
  <tableStyleInfo name="TableStyleLight1"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32000000}" name="Taulukko30" displayName="Taulukko30" ref="A3:D36" totalsRowShown="0" headerRowDxfId="0">
  <autoFilter ref="A3:D36" xr:uid="{00000000-0009-0000-0100-00001E000000}"/>
  <tableColumns count="4">
    <tableColumn id="1" xr3:uid="{00000000-0010-0000-3200-000001000000}" name="Pronoun"/>
    <tableColumn id="3" xr3:uid="{00000000-0010-0000-3200-000003000000}" name="Status"/>
    <tableColumn id="2" xr3:uid="{00000000-0010-0000-3200-000002000000}" name="Description"/>
    <tableColumn id="4" xr3:uid="{00000000-0010-0000-3200-000004000000}" name="Subject"/>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3" displayName="Table3" ref="E32:E38" totalsRowShown="0" headerRowDxfId="291">
  <tableColumns count="1">
    <tableColumn id="1" xr3:uid="{00000000-0010-0000-0600-000001000000}" name="Weekdays"/>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07000000}" name="Table51" displayName="Table51" ref="J32:N52" totalsRowShown="0">
  <autoFilter ref="J32:N52" xr:uid="{00000000-0009-0000-0100-000033000000}"/>
  <sortState xmlns:xlrd2="http://schemas.microsoft.com/office/spreadsheetml/2017/richdata2" ref="J33:N52">
    <sortCondition ref="K32:K52"/>
  </sortState>
  <tableColumns count="5">
    <tableColumn id="1" xr3:uid="{00000000-0010-0000-0700-000001000000}" name="Unit"/>
    <tableColumn id="2" xr3:uid="{00000000-0010-0000-0700-000002000000}" name="Origin"/>
    <tableColumn id="3" xr3:uid="{00000000-0010-0000-0700-000003000000}" name="Type"/>
    <tableColumn id="5" xr3:uid="{00000000-0010-0000-0700-000005000000}" name="Source" dataDxfId="290"/>
    <tableColumn id="4" xr3:uid="{00000000-0010-0000-0700-000004000000}" name="Page" dataDxfId="289"/>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35C45821-3B2D-4DC4-8423-B8CCDACFCE8D}" name="Table52" displayName="Table52" ref="E41:G45" totalsRowShown="0">
  <autoFilter ref="E41:G45" xr:uid="{35C45821-3B2D-4DC4-8423-B8CCDACFCE8D}">
    <filterColumn colId="0" hiddenButton="1"/>
    <filterColumn colId="1" hiddenButton="1"/>
    <filterColumn colId="2" hiddenButton="1"/>
  </autoFilter>
  <tableColumns count="3">
    <tableColumn id="1" xr3:uid="{A52FF040-6684-4C50-858B-345FD36393DB}" name="Other-planar directions"/>
    <tableColumn id="2" xr3:uid="{0213C039-81D9-46E1-987B-E3420E513BC2}" name="Colour"/>
    <tableColumn id="3" xr3:uid="{8E7286E1-7D51-4EC9-A78A-E0F896684FB0}" name="Sunúz"/>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vmlDrawing" Target="../drawings/vmlDrawing1.vml"/><Relationship Id="rId1" Type="http://schemas.openxmlformats.org/officeDocument/2006/relationships/printerSettings" Target="../printerSettings/printerSettings22.bin"/><Relationship Id="rId4" Type="http://schemas.openxmlformats.org/officeDocument/2006/relationships/comments" Target="../comments1.xml"/></Relationships>
</file>

<file path=xl/worksheets/_rels/sheet24.xml.rels><?xml version="1.0" encoding="UTF-8" standalone="yes"?>
<Relationships xmlns="http://schemas.openxmlformats.org/package/2006/relationships"><Relationship Id="rId8" Type="http://schemas.openxmlformats.org/officeDocument/2006/relationships/table" Target="../tables/table37.xml"/><Relationship Id="rId3" Type="http://schemas.openxmlformats.org/officeDocument/2006/relationships/table" Target="../tables/table32.xml"/><Relationship Id="rId7" Type="http://schemas.openxmlformats.org/officeDocument/2006/relationships/table" Target="../tables/table36.xml"/><Relationship Id="rId2" Type="http://schemas.openxmlformats.org/officeDocument/2006/relationships/table" Target="../tables/table31.xml"/><Relationship Id="rId1" Type="http://schemas.openxmlformats.org/officeDocument/2006/relationships/printerSettings" Target="../printerSettings/printerSettings23.bin"/><Relationship Id="rId6" Type="http://schemas.openxmlformats.org/officeDocument/2006/relationships/table" Target="../tables/table35.xml"/><Relationship Id="rId5" Type="http://schemas.openxmlformats.org/officeDocument/2006/relationships/table" Target="../tables/table34.xml"/><Relationship Id="rId4" Type="http://schemas.openxmlformats.org/officeDocument/2006/relationships/table" Target="../tables/table33.xml"/></Relationships>
</file>

<file path=xl/worksheets/_rels/sheet25.xml.rels><?xml version="1.0" encoding="UTF-8" standalone="yes"?>
<Relationships xmlns="http://schemas.openxmlformats.org/package/2006/relationships"><Relationship Id="rId3" Type="http://schemas.openxmlformats.org/officeDocument/2006/relationships/table" Target="../tables/table39.xml"/><Relationship Id="rId2" Type="http://schemas.openxmlformats.org/officeDocument/2006/relationships/table" Target="../tables/table38.xml"/><Relationship Id="rId1" Type="http://schemas.openxmlformats.org/officeDocument/2006/relationships/printerSettings" Target="../printerSettings/printerSettings24.bin"/><Relationship Id="rId5" Type="http://schemas.openxmlformats.org/officeDocument/2006/relationships/table" Target="../tables/table41.xml"/><Relationship Id="rId4" Type="http://schemas.openxmlformats.org/officeDocument/2006/relationships/table" Target="../tables/table40.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42.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3" Type="http://schemas.openxmlformats.org/officeDocument/2006/relationships/table" Target="../tables/table44.xml"/><Relationship Id="rId7" Type="http://schemas.openxmlformats.org/officeDocument/2006/relationships/table" Target="../tables/table48.xml"/><Relationship Id="rId2" Type="http://schemas.openxmlformats.org/officeDocument/2006/relationships/table" Target="../tables/table43.xml"/><Relationship Id="rId1" Type="http://schemas.openxmlformats.org/officeDocument/2006/relationships/printerSettings" Target="../printerSettings/printerSettings27.bin"/><Relationship Id="rId6" Type="http://schemas.openxmlformats.org/officeDocument/2006/relationships/table" Target="../tables/table47.xml"/><Relationship Id="rId5" Type="http://schemas.openxmlformats.org/officeDocument/2006/relationships/table" Target="../tables/table46.xml"/><Relationship Id="rId4" Type="http://schemas.openxmlformats.org/officeDocument/2006/relationships/table" Target="../tables/table45.xml"/></Relationships>
</file>

<file path=xl/worksheets/_rels/sheet29.xml.rels><?xml version="1.0" encoding="UTF-8" standalone="yes"?>
<Relationships xmlns="http://schemas.openxmlformats.org/package/2006/relationships"><Relationship Id="rId2" Type="http://schemas.openxmlformats.org/officeDocument/2006/relationships/table" Target="../tables/table49.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table" Target="../tables/table51.xml"/><Relationship Id="rId2" Type="http://schemas.openxmlformats.org/officeDocument/2006/relationships/table" Target="../tables/table50.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52.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53.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54.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55.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56.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table" Target="../tables/table57.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table" Target="../tables/table58.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table" Target="../tables/table59.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60.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4.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 Id="rId9" Type="http://schemas.openxmlformats.org/officeDocument/2006/relationships/table" Target="../tables/table11.xml"/></Relationships>
</file>

<file path=xl/worksheets/_rels/sheet40.xml.rels><?xml version="1.0" encoding="UTF-8" standalone="yes"?>
<Relationships xmlns="http://schemas.openxmlformats.org/package/2006/relationships"><Relationship Id="rId2" Type="http://schemas.openxmlformats.org/officeDocument/2006/relationships/table" Target="../tables/table61.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table" Target="../tables/table62.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table" Target="../tables/table63.xml"/><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9"/>
  <sheetViews>
    <sheetView tabSelected="1" zoomScale="80" zoomScaleNormal="80" workbookViewId="0">
      <selection activeCell="A2" sqref="A2"/>
    </sheetView>
  </sheetViews>
  <sheetFormatPr defaultRowHeight="12.75" x14ac:dyDescent="0.2"/>
  <cols>
    <col min="1" max="1" width="23.7109375" customWidth="1"/>
    <col min="2" max="2" width="122" customWidth="1"/>
    <col min="3" max="3" width="10.42578125" customWidth="1"/>
    <col min="4" max="4" width="12.42578125" customWidth="1"/>
  </cols>
  <sheetData>
    <row r="1" spans="1:3" ht="18" x14ac:dyDescent="0.25">
      <c r="A1" s="109" t="s">
        <v>16916</v>
      </c>
    </row>
    <row r="2" spans="1:3" x14ac:dyDescent="0.2">
      <c r="A2" s="7" t="s">
        <v>19767</v>
      </c>
    </row>
    <row r="3" spans="1:3" x14ac:dyDescent="0.2">
      <c r="A3" s="7"/>
    </row>
    <row r="4" spans="1:3" x14ac:dyDescent="0.2">
      <c r="A4" s="7" t="s">
        <v>15579</v>
      </c>
    </row>
    <row r="5" spans="1:3" x14ac:dyDescent="0.2">
      <c r="A5" s="7"/>
    </row>
    <row r="6" spans="1:3" x14ac:dyDescent="0.2">
      <c r="A6" s="7" t="s">
        <v>15609</v>
      </c>
    </row>
    <row r="7" spans="1:3" x14ac:dyDescent="0.2">
      <c r="A7" s="7" t="s">
        <v>15580</v>
      </c>
    </row>
    <row r="8" spans="1:3" x14ac:dyDescent="0.2">
      <c r="A8" s="7" t="s">
        <v>12916</v>
      </c>
    </row>
    <row r="9" spans="1:3" x14ac:dyDescent="0.2">
      <c r="A9" s="7" t="s">
        <v>6710</v>
      </c>
    </row>
    <row r="10" spans="1:3" x14ac:dyDescent="0.2">
      <c r="A10" s="7"/>
    </row>
    <row r="11" spans="1:3" x14ac:dyDescent="0.2">
      <c r="A11" s="7" t="s">
        <v>8602</v>
      </c>
    </row>
    <row r="12" spans="1:3" x14ac:dyDescent="0.2">
      <c r="A12" s="7"/>
    </row>
    <row r="13" spans="1:3" x14ac:dyDescent="0.2">
      <c r="A13" s="7" t="s">
        <v>1</v>
      </c>
      <c r="B13" t="s">
        <v>8484</v>
      </c>
      <c r="C13" s="7" t="s">
        <v>8579</v>
      </c>
    </row>
    <row r="14" spans="1:3" x14ac:dyDescent="0.2">
      <c r="A14" s="56" t="s">
        <v>7458</v>
      </c>
      <c r="B14" t="str">
        <f>Aspects!A1</f>
        <v>Aspects and Manifestations of Allmighty Gods</v>
      </c>
      <c r="C14" s="5">
        <f>ROWS(Taulukko21[])</f>
        <v>289</v>
      </c>
    </row>
    <row r="15" spans="1:3" x14ac:dyDescent="0.2">
      <c r="A15" s="56" t="s">
        <v>1277</v>
      </c>
      <c r="B15" t="str">
        <f>Calendar!A1</f>
        <v>Calendar, Time and Related Things</v>
      </c>
      <c r="C15" s="13">
        <f>ROWS(Months)</f>
        <v>13</v>
      </c>
    </row>
    <row r="16" spans="1:3" x14ac:dyDescent="0.2">
      <c r="A16" s="56" t="s">
        <v>8580</v>
      </c>
      <c r="B16" t="str">
        <f>Ceremonies!A1</f>
        <v>Ceremonies of Gods, religious rituals to propitiate the Deities</v>
      </c>
      <c r="C16" s="5">
        <f>ROWS(Ceremonies)</f>
        <v>85</v>
      </c>
    </row>
    <row r="17" spans="1:3" x14ac:dyDescent="0.2">
      <c r="A17" s="56" t="s">
        <v>14211</v>
      </c>
      <c r="B17" t="str">
        <f>Locations!A1</f>
        <v>Cities of Tsolyanu</v>
      </c>
      <c r="C17" s="5">
        <f>ROWS(Cities)</f>
        <v>41</v>
      </c>
    </row>
    <row r="18" spans="1:3" x14ac:dyDescent="0.2">
      <c r="A18" s="56" t="s">
        <v>12728</v>
      </c>
      <c r="B18" t="str">
        <f>'Clan occupations'!A1</f>
        <v>Occupations, Professions and Vocations of Ever-Glorious Clans</v>
      </c>
      <c r="C18" s="5">
        <f>ROWS(Occupations)</f>
        <v>142</v>
      </c>
    </row>
    <row r="19" spans="1:3" x14ac:dyDescent="0.2">
      <c r="A19" s="56" t="s">
        <v>4224</v>
      </c>
      <c r="B19" t="str">
        <f>'Clans'!A1</f>
        <v>Tsolyani clans</v>
      </c>
      <c r="C19" s="5">
        <f>ROWS(Clans[])</f>
        <v>271</v>
      </c>
    </row>
    <row r="20" spans="1:3" x14ac:dyDescent="0.2">
      <c r="A20" s="56" t="s">
        <v>18368</v>
      </c>
      <c r="B20" s="7" t="s">
        <v>18369</v>
      </c>
      <c r="C20" s="5">
        <f>ROWS(Daily_rites)</f>
        <v>84</v>
      </c>
    </row>
    <row r="21" spans="1:3" x14ac:dyDescent="0.2">
      <c r="A21" s="56" t="s">
        <v>8581</v>
      </c>
      <c r="B21" t="str">
        <f>Deities!A1</f>
        <v>Deities, Gods and Beings beyond Comprehension</v>
      </c>
      <c r="C21" s="5">
        <f>ROWS(Deities)</f>
        <v>118</v>
      </c>
    </row>
    <row r="22" spans="1:3" x14ac:dyDescent="0.2">
      <c r="A22" s="56" t="s">
        <v>8582</v>
      </c>
      <c r="B22" t="str">
        <f>'Demon races'!A1</f>
        <v>Servants, Demon Races and Creatures of extraplanar nature</v>
      </c>
      <c r="C22" s="5">
        <f>ROWS(Demon_races)</f>
        <v>75</v>
      </c>
    </row>
    <row r="23" spans="1:3" x14ac:dyDescent="0.2">
      <c r="A23" s="56" t="s">
        <v>2719</v>
      </c>
      <c r="B23" t="str">
        <f>Demons!A1</f>
        <v>Demons and Individual Beings of Extraplanar Nature</v>
      </c>
      <c r="C23" s="5">
        <f>ROWS(Demons)</f>
        <v>101</v>
      </c>
    </row>
    <row r="24" spans="1:3" x14ac:dyDescent="0.2">
      <c r="A24" s="56" t="s">
        <v>8583</v>
      </c>
      <c r="B24" t="str">
        <f>Emperors!A1</f>
        <v>Ever Glorious Emperors and Rulers of Tsolyani</v>
      </c>
      <c r="C24" s="5">
        <f>ROWS(Emperors)</f>
        <v>66</v>
      </c>
    </row>
    <row r="25" spans="1:3" x14ac:dyDescent="0.2">
      <c r="A25" s="56" t="s">
        <v>8585</v>
      </c>
      <c r="B25" t="str">
        <f>Factions!A1</f>
        <v>Factions, Sects, Secret Societies, Doctrines, Parties and Groups of Note</v>
      </c>
      <c r="C25" s="5">
        <f>ROWS(Factions)</f>
        <v>92</v>
      </c>
    </row>
    <row r="26" spans="1:3" x14ac:dyDescent="0.2">
      <c r="A26" s="56" t="s">
        <v>8584</v>
      </c>
      <c r="B26" t="str">
        <f>Feasts!A1</f>
        <v>Feasts, Festivals of Gods and Grand Ceremonies</v>
      </c>
      <c r="C26" s="5">
        <f>ROWS(Feasts)</f>
        <v>136</v>
      </c>
    </row>
    <row r="27" spans="1:3" x14ac:dyDescent="0.2">
      <c r="A27" s="56" t="s">
        <v>19766</v>
      </c>
      <c r="B27" t="str">
        <f>'Flora&amp;Fauna'!A1</f>
        <v>Living and unliving things that Grow, Crawl and Bite You</v>
      </c>
      <c r="C27" s="5">
        <f>ROWS(Flora)</f>
        <v>563</v>
      </c>
    </row>
    <row r="28" spans="1:3" x14ac:dyDescent="0.2">
      <c r="A28" s="56" t="s">
        <v>8586</v>
      </c>
      <c r="B28" t="str">
        <f>Glossary!A1</f>
        <v>Short Glossary of Terms of Tsolyáni</v>
      </c>
      <c r="C28" s="5">
        <f>ROWS(Glossary)</f>
        <v>69</v>
      </c>
    </row>
    <row r="29" spans="1:3" x14ac:dyDescent="0.2">
      <c r="A29" s="56" t="s">
        <v>8587</v>
      </c>
      <c r="B29" t="str">
        <f>'Glossary S&amp;GV1'!A1</f>
        <v xml:space="preserve">Swords&amp;Glory vol 1 Glossary </v>
      </c>
      <c r="C29" s="5">
        <f>ROWS(Glossary_S_G)</f>
        <v>396</v>
      </c>
    </row>
    <row r="30" spans="1:3" x14ac:dyDescent="0.2">
      <c r="A30" s="56" t="s">
        <v>10929</v>
      </c>
      <c r="B30" t="str">
        <f>Gods!A1</f>
        <v>Gods of Pavar and Their Cohorts</v>
      </c>
      <c r="C30" s="5">
        <f>ROWS(Gods)</f>
        <v>21</v>
      </c>
    </row>
    <row r="31" spans="1:3" x14ac:dyDescent="0.2">
      <c r="A31" s="56" t="s">
        <v>8588</v>
      </c>
      <c r="B31" t="str">
        <f>Heroes!A1</f>
        <v>Ancient Wizards, Heroes and Notable People</v>
      </c>
      <c r="C31" s="5">
        <f>ROWS(Heroes)</f>
        <v>180</v>
      </c>
    </row>
    <row r="32" spans="1:3" x14ac:dyDescent="0.2">
      <c r="A32" s="56" t="s">
        <v>12310</v>
      </c>
      <c r="B32" t="str">
        <f>Indexes!A1</f>
        <v>Index to end all Indexes</v>
      </c>
      <c r="C32" s="5">
        <f>ROWS(Indexes)</f>
        <v>4086</v>
      </c>
    </row>
    <row r="33" spans="1:3" x14ac:dyDescent="0.2">
      <c r="A33" s="56" t="s">
        <v>8589</v>
      </c>
      <c r="B33" t="str">
        <f>Items!A1</f>
        <v>Items, Substances or Ritual Devices needed for Rituals and Ceremonies</v>
      </c>
      <c r="C33" s="5">
        <f>ROWS(Items)</f>
        <v>61</v>
      </c>
    </row>
    <row r="34" spans="1:3" x14ac:dyDescent="0.2">
      <c r="A34" s="56" t="s">
        <v>266</v>
      </c>
      <c r="B34" t="str">
        <f>Languages!A1</f>
        <v>Languages, Scripts and Argots of Note</v>
      </c>
      <c r="C34" s="5">
        <f>ROWS(Languages)</f>
        <v>43</v>
      </c>
    </row>
    <row r="35" spans="1:3" x14ac:dyDescent="0.2">
      <c r="A35" s="56" t="s">
        <v>4228</v>
      </c>
      <c r="B35" t="str">
        <f>Legions!A1</f>
        <v>Legions of the Petal Throne</v>
      </c>
      <c r="C35" s="5">
        <f>ROWS(Legions)</f>
        <v>91</v>
      </c>
    </row>
    <row r="36" spans="1:3" x14ac:dyDescent="0.2">
      <c r="A36" s="56" t="s">
        <v>14226</v>
      </c>
      <c r="B36" t="str">
        <f>Lineages!A1</f>
        <v>Lineages of Tsolyánu</v>
      </c>
      <c r="C36" s="5">
        <f>ROWS(Lineages)</f>
        <v>1320</v>
      </c>
    </row>
    <row r="37" spans="1:3" x14ac:dyDescent="0.2">
      <c r="A37" s="56" t="s">
        <v>17795</v>
      </c>
      <c r="B37" t="s">
        <v>17795</v>
      </c>
      <c r="C37" s="5">
        <f>ROWS(LIneages_Salarvyani[])</f>
        <v>73</v>
      </c>
    </row>
    <row r="38" spans="1:3" x14ac:dyDescent="0.2">
      <c r="A38" s="56" t="s">
        <v>17796</v>
      </c>
      <c r="B38" t="s">
        <v>17796</v>
      </c>
      <c r="C38" s="5">
        <f>ROWS(Lineages_Livyani[])</f>
        <v>136</v>
      </c>
    </row>
    <row r="39" spans="1:3" x14ac:dyDescent="0.2">
      <c r="A39" s="56" t="s">
        <v>17797</v>
      </c>
      <c r="B39" t="s">
        <v>17797</v>
      </c>
      <c r="C39" s="5">
        <f>ROWS(Lineages_Muugalavyani[])</f>
        <v>93</v>
      </c>
    </row>
    <row r="40" spans="1:3" x14ac:dyDescent="0.2">
      <c r="A40" s="56" t="s">
        <v>17868</v>
      </c>
      <c r="B40" s="7" t="s">
        <v>17868</v>
      </c>
      <c r="C40" s="5">
        <f>ROWS(Lineages_YanKor[])</f>
        <v>73</v>
      </c>
    </row>
    <row r="41" spans="1:3" x14ac:dyDescent="0.2">
      <c r="A41" s="56" t="s">
        <v>8591</v>
      </c>
      <c r="B41" t="str">
        <f>Locations!G1</f>
        <v>Various Locations from variable sources (included in Atlas of Tékumel)</v>
      </c>
      <c r="C41" s="5">
        <f>ROWS(Locations)</f>
        <v>581</v>
      </c>
    </row>
    <row r="42" spans="1:3" x14ac:dyDescent="0.2">
      <c r="A42" s="56" t="s">
        <v>8592</v>
      </c>
      <c r="B42" t="str">
        <f>Meshqu!A1</f>
        <v>Meshqu plaques</v>
      </c>
      <c r="C42" s="5">
        <f>ROWS(Meshqu)</f>
        <v>17</v>
      </c>
    </row>
    <row r="43" spans="1:3" x14ac:dyDescent="0.2">
      <c r="A43" s="56" t="s">
        <v>13709</v>
      </c>
      <c r="B43" s="7" t="s">
        <v>13710</v>
      </c>
      <c r="C43" s="5">
        <f>Table42[[#Totals],[Name]]</f>
        <v>640</v>
      </c>
    </row>
    <row r="44" spans="1:3" x14ac:dyDescent="0.2">
      <c r="A44" s="56" t="s">
        <v>8597</v>
      </c>
      <c r="B44" t="str">
        <f>'Places lost'!A1</f>
        <v>Cities , Places or Lands Unknown, Lost, Hidden or Destroyed</v>
      </c>
      <c r="C44" s="5">
        <f>ROWS(Lost_cities)</f>
        <v>67</v>
      </c>
    </row>
    <row r="45" spans="1:3" x14ac:dyDescent="0.2">
      <c r="A45" s="56" t="s">
        <v>8594</v>
      </c>
      <c r="B45" t="str">
        <f>Planes!A1</f>
        <v>Planes or Extraplanar Locations, Sites or Places</v>
      </c>
      <c r="C45" s="5">
        <f>ROWS(Planes)</f>
        <v>47</v>
      </c>
    </row>
    <row r="46" spans="1:3" x14ac:dyDescent="0.2">
      <c r="A46" s="56" t="s">
        <v>8596</v>
      </c>
      <c r="B46" t="str">
        <f>Powers!A1</f>
        <v>Demonic Powers Explained</v>
      </c>
      <c r="C46" s="5">
        <f>ROWS(Demonic_powers)</f>
        <v>119</v>
      </c>
    </row>
    <row r="47" spans="1:3" x14ac:dyDescent="0.2">
      <c r="A47" s="56" t="s">
        <v>8595</v>
      </c>
      <c r="B47" t="str">
        <f>Provinces!A1</f>
        <v>Provinces of Tsolyanu</v>
      </c>
      <c r="C47" s="5">
        <f>ROWS(Provinces)</f>
        <v>39</v>
      </c>
    </row>
    <row r="48" spans="1:3" x14ac:dyDescent="0.2">
      <c r="A48" s="56" t="s">
        <v>8598</v>
      </c>
      <c r="B48" t="str">
        <f>Ranks!A1</f>
        <v xml:space="preserve">Circles and ranks </v>
      </c>
      <c r="C48" s="5">
        <f>ROWS(Circles)</f>
        <v>58</v>
      </c>
    </row>
    <row r="49" spans="1:3" x14ac:dyDescent="0.2">
      <c r="A49" s="56" t="s">
        <v>8599</v>
      </c>
      <c r="B49" t="str">
        <f>Spells!A1</f>
        <v>Spells of Gardasiyal</v>
      </c>
      <c r="C49" s="5">
        <f>ROWS(Spells)</f>
        <v>192</v>
      </c>
    </row>
    <row r="50" spans="1:3" x14ac:dyDescent="0.2">
      <c r="A50" s="56" t="s">
        <v>8131</v>
      </c>
      <c r="B50" t="str">
        <f>Summonings!A1</f>
        <v>Tools of the Art of Summoning and Sorcery, Magical Rituals</v>
      </c>
      <c r="C50" s="5">
        <f>ROWS(Summonings)</f>
        <v>231</v>
      </c>
    </row>
    <row r="51" spans="1:3" x14ac:dyDescent="0.2">
      <c r="A51" s="56" t="s">
        <v>12727</v>
      </c>
      <c r="B51" t="str">
        <f>Timeline!A1</f>
        <v>Timeline of Tekumel</v>
      </c>
      <c r="C51" s="5">
        <f>ROWS(Timeline)</f>
        <v>536</v>
      </c>
    </row>
    <row r="52" spans="1:3" x14ac:dyDescent="0.2">
      <c r="A52" s="56" t="s">
        <v>8593</v>
      </c>
      <c r="B52" t="str">
        <f>Treasures!A1</f>
        <v>Treasures, Ancient Artifacts and Wonderful Items</v>
      </c>
      <c r="C52" s="5">
        <f>ROWS(Wonders)</f>
        <v>33</v>
      </c>
    </row>
    <row r="53" spans="1:3" x14ac:dyDescent="0.2">
      <c r="A53" s="56" t="s">
        <v>8590</v>
      </c>
      <c r="B53" t="str">
        <f>Units!A1</f>
        <v>Legions, units and troops of Different Nations</v>
      </c>
      <c r="C53" s="5">
        <f>ROWS(Units)</f>
        <v>169</v>
      </c>
    </row>
    <row r="54" spans="1:3" x14ac:dyDescent="0.2">
      <c r="A54" s="56" t="s">
        <v>8600</v>
      </c>
      <c r="B54" t="str">
        <f>Wars!A1</f>
        <v>Wars and battles of Tékumel</v>
      </c>
      <c r="C54" s="5">
        <f>ROWS(Battles)</f>
        <v>182</v>
      </c>
    </row>
    <row r="55" spans="1:3" x14ac:dyDescent="0.2">
      <c r="A55" s="56" t="s">
        <v>8601</v>
      </c>
      <c r="B55" t="str">
        <f>Wonders!A1</f>
        <v>Wonders and Works of Mighty</v>
      </c>
      <c r="C55" s="5">
        <f>ROWS(Wonders)</f>
        <v>33</v>
      </c>
    </row>
    <row r="56" spans="1:3" x14ac:dyDescent="0.2">
      <c r="A56" s="56" t="s">
        <v>8604</v>
      </c>
      <c r="B56" t="str">
        <f>'Written Works'!A1</f>
        <v>Books and Written Works</v>
      </c>
      <c r="C56" s="5">
        <f>ROWS(Books)</f>
        <v>312</v>
      </c>
    </row>
    <row r="57" spans="1:3" x14ac:dyDescent="0.2">
      <c r="A57" s="56" t="s">
        <v>6916</v>
      </c>
      <c r="B57" t="str">
        <f>You!A1</f>
        <v>Different forms of Pronoun "you"</v>
      </c>
      <c r="C57" s="5">
        <f>ROWS(You)</f>
        <v>33</v>
      </c>
    </row>
    <row r="58" spans="1:3" x14ac:dyDescent="0.2">
      <c r="A58" s="5">
        <f>SUBTOTAL(103,Table38[Name])</f>
        <v>44</v>
      </c>
      <c r="C58" s="5">
        <f>SUBTOTAL(109,Table38[Entries])</f>
        <v>12007</v>
      </c>
    </row>
    <row r="60" spans="1:3" x14ac:dyDescent="0.2">
      <c r="A60" t="s">
        <v>6700</v>
      </c>
    </row>
    <row r="61" spans="1:3" x14ac:dyDescent="0.2">
      <c r="A61" t="s">
        <v>6701</v>
      </c>
    </row>
    <row r="62" spans="1:3" x14ac:dyDescent="0.2">
      <c r="A62" t="s">
        <v>6702</v>
      </c>
    </row>
    <row r="63" spans="1:3" x14ac:dyDescent="0.2">
      <c r="A63" t="s">
        <v>6703</v>
      </c>
    </row>
    <row r="64" spans="1:3" x14ac:dyDescent="0.2">
      <c r="A64" s="7" t="s">
        <v>6704</v>
      </c>
    </row>
    <row r="65" spans="1:1" x14ac:dyDescent="0.2">
      <c r="A65" s="7" t="s">
        <v>6705</v>
      </c>
    </row>
    <row r="66" spans="1:1" x14ac:dyDescent="0.2">
      <c r="A66" s="7" t="s">
        <v>6706</v>
      </c>
    </row>
    <row r="67" spans="1:1" x14ac:dyDescent="0.2">
      <c r="A67" s="7" t="s">
        <v>6707</v>
      </c>
    </row>
    <row r="69" spans="1:1" x14ac:dyDescent="0.2">
      <c r="A69" s="7" t="s">
        <v>9026</v>
      </c>
    </row>
  </sheetData>
  <sortState xmlns:xlrd2="http://schemas.microsoft.com/office/spreadsheetml/2017/richdata2" ref="D9:E59">
    <sortCondition ref="D9:D59"/>
  </sortState>
  <hyperlinks>
    <hyperlink ref="A56" location="Books" display="Written Works" xr:uid="{00000000-0004-0000-0000-000000000000}"/>
    <hyperlink ref="A57" location="You" display="You" xr:uid="{00000000-0004-0000-0000-000001000000}"/>
    <hyperlink ref="A55" location="Wonders" display="Wonders" xr:uid="{00000000-0004-0000-0000-000002000000}"/>
    <hyperlink ref="A54" location="Wars_battles" display="Wars" xr:uid="{00000000-0004-0000-0000-000003000000}"/>
    <hyperlink ref="A53" location="Units" display="Units" xr:uid="{00000000-0004-0000-0000-000004000000}"/>
    <hyperlink ref="A52" location="Treasures" display="Treasures" xr:uid="{00000000-0004-0000-0000-000005000000}"/>
    <hyperlink ref="A50" location="Summonings" display="Summoning" xr:uid="{00000000-0004-0000-0000-000006000000}"/>
    <hyperlink ref="A49" location="Spells" display="Spells" xr:uid="{00000000-0004-0000-0000-000007000000}"/>
    <hyperlink ref="A48" location="Ranks" display="Ranks" xr:uid="{00000000-0004-0000-0000-000008000000}"/>
    <hyperlink ref="A47" location="Provinces" display="Provinces" xr:uid="{00000000-0004-0000-0000-000009000000}"/>
    <hyperlink ref="A46" location="Powers" display="Powers" xr:uid="{00000000-0004-0000-0000-00000A000000}"/>
    <hyperlink ref="A45" location="Planes" display="Planes" xr:uid="{00000000-0004-0000-0000-00000B000000}"/>
    <hyperlink ref="A44" location="Lost_cities" display="Places lost" xr:uid="{00000000-0004-0000-0000-00000C000000}"/>
    <hyperlink ref="A42" location="Meshqu" display="Meshqu" xr:uid="{00000000-0004-0000-0000-00000D000000}"/>
    <hyperlink ref="A17" location="Cities" display="Locations" xr:uid="{00000000-0004-0000-0000-00000E000000}"/>
    <hyperlink ref="A35" location="Legions" display="Legions" xr:uid="{00000000-0004-0000-0000-00000F000000}"/>
    <hyperlink ref="A34" location="Languages" display="Languages" xr:uid="{00000000-0004-0000-0000-000010000000}"/>
    <hyperlink ref="A33" location="Items" display="Items" xr:uid="{00000000-0004-0000-0000-000011000000}"/>
    <hyperlink ref="A32" location="Indexes!A1" display="Indexes" xr:uid="{00000000-0004-0000-0000-000012000000}"/>
    <hyperlink ref="A31" location="Heroes" display="Heroes" xr:uid="{00000000-0004-0000-0000-000013000000}"/>
    <hyperlink ref="A29" location="Glossary_S_G" display="Glossary S&amp;GV1" xr:uid="{00000000-0004-0000-0000-000014000000}"/>
    <hyperlink ref="A28" location="Glossary" display="Glossary" xr:uid="{00000000-0004-0000-0000-000015000000}"/>
    <hyperlink ref="A27" location="Flora" display="Flora" xr:uid="{00000000-0004-0000-0000-000016000000}"/>
    <hyperlink ref="A26" location="Feasts" display="Feasts" xr:uid="{00000000-0004-0000-0000-000017000000}"/>
    <hyperlink ref="A25" location="Factions" display="Factions" xr:uid="{00000000-0004-0000-0000-000018000000}"/>
    <hyperlink ref="A24" location="Emperors" display="Emperors" xr:uid="{00000000-0004-0000-0000-000019000000}"/>
    <hyperlink ref="A23" location="Demons" display="Demons" xr:uid="{00000000-0004-0000-0000-00001A000000}"/>
    <hyperlink ref="A22" location="Demon_races" display="Demon races" xr:uid="{00000000-0004-0000-0000-00001B000000}"/>
    <hyperlink ref="A21" location="Deities" display="Deities" xr:uid="{00000000-0004-0000-0000-00001C000000}"/>
    <hyperlink ref="A16" location="Ceremonies" display="Ceremonies" xr:uid="{00000000-0004-0000-0000-00001D000000}"/>
    <hyperlink ref="A19" location="Clan" display="Clans" xr:uid="{00000000-0004-0000-0000-00001E000000}"/>
    <hyperlink ref="A14" location="Aspects" display="Aspects" xr:uid="{00000000-0004-0000-0000-00001F000000}"/>
    <hyperlink ref="A51" location="Timeline" display="Timeline" xr:uid="{00000000-0004-0000-0000-000020000000}"/>
    <hyperlink ref="A18" location="Occupations" display="Clan occupations" xr:uid="{00000000-0004-0000-0000-000021000000}"/>
    <hyperlink ref="A30" location="Gods" display="Gods" xr:uid="{00000000-0004-0000-0000-000022000000}"/>
    <hyperlink ref="A43" location="Names" display="Names" xr:uid="{00000000-0004-0000-0000-000023000000}"/>
    <hyperlink ref="A41" location="Locations" display="Locations" xr:uid="{00000000-0004-0000-0000-000024000000}"/>
    <hyperlink ref="A36" location="Lineages" display="Lineages" xr:uid="{00000000-0004-0000-0000-000025000000}"/>
    <hyperlink ref="A15" location="Months" display="Calendar" xr:uid="{00000000-0004-0000-0000-000026000000}"/>
    <hyperlink ref="A37" location="Lineages" display="Lineages of Salarvya" xr:uid="{1F75EE6B-657E-48CF-8E18-A86E9D8803F7}"/>
    <hyperlink ref="A20" location="Daily_rites" display="Daily rites" xr:uid="{680EF96E-7C65-40FA-8F5D-A0448F489D3F}"/>
  </hyperlinks>
  <pageMargins left="0.7" right="0.7" top="0.75" bottom="0.75" header="0.3" footer="0.3"/>
  <pageSetup paperSize="9" orientation="portrait"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78"/>
  <sheetViews>
    <sheetView zoomScale="80" zoomScaleNormal="80" workbookViewId="0"/>
  </sheetViews>
  <sheetFormatPr defaultRowHeight="12.75" x14ac:dyDescent="0.2"/>
  <cols>
    <col min="1" max="1" width="34.85546875" customWidth="1"/>
    <col min="2" max="2" width="97.5703125" customWidth="1"/>
    <col min="3" max="3" width="15.5703125" customWidth="1"/>
    <col min="4" max="4" width="11" customWidth="1"/>
    <col min="5" max="5" width="12.85546875" customWidth="1"/>
    <col min="6" max="6" width="14.7109375" customWidth="1"/>
    <col min="7" max="7" width="9.7109375" customWidth="1"/>
  </cols>
  <sheetData>
    <row r="1" spans="1:5" x14ac:dyDescent="0.2">
      <c r="A1" s="8" t="s">
        <v>6556</v>
      </c>
    </row>
    <row r="3" spans="1:5" x14ac:dyDescent="0.2">
      <c r="A3" t="s">
        <v>4063</v>
      </c>
      <c r="B3" t="s">
        <v>4062</v>
      </c>
      <c r="C3" t="s">
        <v>488</v>
      </c>
      <c r="E3" s="5"/>
    </row>
    <row r="4" spans="1:5" x14ac:dyDescent="0.2">
      <c r="A4" s="7" t="s">
        <v>6534</v>
      </c>
      <c r="B4" s="7" t="s">
        <v>11271</v>
      </c>
      <c r="C4" s="7" t="s">
        <v>6535</v>
      </c>
      <c r="E4" s="5"/>
    </row>
    <row r="5" spans="1:5" x14ac:dyDescent="0.2">
      <c r="A5" t="s">
        <v>13219</v>
      </c>
      <c r="B5" t="s">
        <v>13220</v>
      </c>
      <c r="C5" t="s">
        <v>13221</v>
      </c>
    </row>
    <row r="6" spans="1:5" x14ac:dyDescent="0.2">
      <c r="A6" s="7" t="s">
        <v>6550</v>
      </c>
      <c r="B6" s="7" t="s">
        <v>11280</v>
      </c>
      <c r="C6" s="7" t="s">
        <v>18377</v>
      </c>
    </row>
    <row r="7" spans="1:5" x14ac:dyDescent="0.2">
      <c r="A7" s="7" t="s">
        <v>602</v>
      </c>
      <c r="B7" s="7" t="s">
        <v>601</v>
      </c>
      <c r="C7" s="7" t="s">
        <v>487</v>
      </c>
    </row>
    <row r="8" spans="1:5" x14ac:dyDescent="0.2">
      <c r="A8" s="7" t="s">
        <v>4186</v>
      </c>
      <c r="B8" s="7" t="s">
        <v>4220</v>
      </c>
      <c r="C8" t="s">
        <v>4180</v>
      </c>
    </row>
    <row r="9" spans="1:5" x14ac:dyDescent="0.2">
      <c r="A9" s="7" t="s">
        <v>6536</v>
      </c>
      <c r="B9" s="7" t="s">
        <v>6591</v>
      </c>
      <c r="C9" s="7" t="s">
        <v>6537</v>
      </c>
    </row>
    <row r="10" spans="1:5" x14ac:dyDescent="0.2">
      <c r="A10" s="7" t="s">
        <v>842</v>
      </c>
      <c r="B10" s="7" t="s">
        <v>843</v>
      </c>
      <c r="C10" s="7" t="s">
        <v>7669</v>
      </c>
    </row>
    <row r="11" spans="1:5" x14ac:dyDescent="0.2">
      <c r="A11" t="s">
        <v>5975</v>
      </c>
      <c r="B11" t="s">
        <v>5978</v>
      </c>
      <c r="C11" s="7" t="s">
        <v>6690</v>
      </c>
    </row>
    <row r="12" spans="1:5" x14ac:dyDescent="0.2">
      <c r="A12" t="s">
        <v>11208</v>
      </c>
      <c r="B12" t="s">
        <v>11211</v>
      </c>
      <c r="C12" s="7" t="s">
        <v>7856</v>
      </c>
    </row>
    <row r="13" spans="1:5" x14ac:dyDescent="0.2">
      <c r="A13" t="s">
        <v>11207</v>
      </c>
      <c r="B13" t="s">
        <v>11212</v>
      </c>
      <c r="C13" s="7" t="s">
        <v>6690</v>
      </c>
    </row>
    <row r="14" spans="1:5" x14ac:dyDescent="0.2">
      <c r="A14" t="s">
        <v>478</v>
      </c>
      <c r="B14" t="s">
        <v>9910</v>
      </c>
      <c r="C14" s="7" t="s">
        <v>7669</v>
      </c>
    </row>
    <row r="15" spans="1:5" x14ac:dyDescent="0.2">
      <c r="A15" s="7" t="s">
        <v>478</v>
      </c>
      <c r="B15" s="7" t="s">
        <v>11279</v>
      </c>
      <c r="C15" s="7" t="s">
        <v>6535</v>
      </c>
    </row>
    <row r="16" spans="1:5" x14ac:dyDescent="0.2">
      <c r="A16" t="s">
        <v>6546</v>
      </c>
      <c r="B16" s="7" t="s">
        <v>11278</v>
      </c>
      <c r="C16" s="67" t="s">
        <v>9264</v>
      </c>
    </row>
    <row r="17" spans="1:3" x14ac:dyDescent="0.2">
      <c r="A17" s="7" t="s">
        <v>6545</v>
      </c>
      <c r="B17" s="7" t="s">
        <v>6587</v>
      </c>
      <c r="C17" s="7" t="s">
        <v>6535</v>
      </c>
    </row>
    <row r="18" spans="1:3" x14ac:dyDescent="0.2">
      <c r="A18" s="7" t="s">
        <v>6544</v>
      </c>
      <c r="B18" s="7" t="s">
        <v>11277</v>
      </c>
      <c r="C18" s="7" t="s">
        <v>6535</v>
      </c>
    </row>
    <row r="19" spans="1:3" x14ac:dyDescent="0.2">
      <c r="A19" t="s">
        <v>480</v>
      </c>
      <c r="B19" t="s">
        <v>10045</v>
      </c>
      <c r="C19" s="7" t="s">
        <v>8110</v>
      </c>
    </row>
    <row r="20" spans="1:3" x14ac:dyDescent="0.2">
      <c r="A20" s="7" t="s">
        <v>6543</v>
      </c>
      <c r="B20" s="7" t="s">
        <v>11264</v>
      </c>
      <c r="C20" s="7" t="s">
        <v>6535</v>
      </c>
    </row>
    <row r="21" spans="1:3" x14ac:dyDescent="0.2">
      <c r="A21" t="s">
        <v>6543</v>
      </c>
      <c r="B21" s="7" t="s">
        <v>9291</v>
      </c>
      <c r="C21" s="7" t="s">
        <v>9264</v>
      </c>
    </row>
    <row r="22" spans="1:3" x14ac:dyDescent="0.2">
      <c r="A22" s="7" t="s">
        <v>8653</v>
      </c>
      <c r="B22" s="7"/>
      <c r="C22" s="7" t="s">
        <v>6588</v>
      </c>
    </row>
    <row r="23" spans="1:3" x14ac:dyDescent="0.2">
      <c r="A23" s="7" t="s">
        <v>756</v>
      </c>
      <c r="B23" s="7" t="s">
        <v>757</v>
      </c>
      <c r="C23" s="7" t="s">
        <v>487</v>
      </c>
    </row>
    <row r="24" spans="1:3" x14ac:dyDescent="0.2">
      <c r="A24" s="7" t="s">
        <v>10099</v>
      </c>
      <c r="B24" s="7" t="s">
        <v>10100</v>
      </c>
      <c r="C24" s="7" t="s">
        <v>6690</v>
      </c>
    </row>
    <row r="25" spans="1:3" x14ac:dyDescent="0.2">
      <c r="A25" s="7" t="s">
        <v>5932</v>
      </c>
      <c r="B25" s="7" t="s">
        <v>9621</v>
      </c>
      <c r="C25" s="7" t="s">
        <v>6690</v>
      </c>
    </row>
    <row r="26" spans="1:3" x14ac:dyDescent="0.2">
      <c r="A26" s="7" t="s">
        <v>10511</v>
      </c>
      <c r="B26" s="7" t="s">
        <v>10510</v>
      </c>
      <c r="C26" s="7" t="s">
        <v>7669</v>
      </c>
    </row>
    <row r="27" spans="1:3" x14ac:dyDescent="0.2">
      <c r="A27" s="7" t="s">
        <v>6542</v>
      </c>
      <c r="B27" s="7" t="s">
        <v>11265</v>
      </c>
      <c r="C27" s="7" t="s">
        <v>6588</v>
      </c>
    </row>
    <row r="28" spans="1:3" x14ac:dyDescent="0.2">
      <c r="A28" s="7" t="s">
        <v>839</v>
      </c>
      <c r="B28" s="7" t="s">
        <v>10512</v>
      </c>
      <c r="C28" s="7" t="s">
        <v>7669</v>
      </c>
    </row>
    <row r="29" spans="1:3" x14ac:dyDescent="0.2">
      <c r="A29" s="7" t="s">
        <v>8654</v>
      </c>
      <c r="B29" s="7"/>
      <c r="C29" s="7" t="s">
        <v>6588</v>
      </c>
    </row>
    <row r="30" spans="1:3" x14ac:dyDescent="0.2">
      <c r="A30" s="7" t="s">
        <v>600</v>
      </c>
      <c r="B30" s="7" t="s">
        <v>601</v>
      </c>
      <c r="C30" s="7" t="s">
        <v>487</v>
      </c>
    </row>
    <row r="31" spans="1:3" x14ac:dyDescent="0.2">
      <c r="A31" s="7" t="s">
        <v>4210</v>
      </c>
      <c r="B31" s="7" t="s">
        <v>4211</v>
      </c>
      <c r="C31" s="7" t="s">
        <v>4180</v>
      </c>
    </row>
    <row r="32" spans="1:3" x14ac:dyDescent="0.2">
      <c r="A32" t="s">
        <v>9278</v>
      </c>
      <c r="B32" s="7" t="s">
        <v>11276</v>
      </c>
      <c r="C32" s="67" t="s">
        <v>9264</v>
      </c>
    </row>
    <row r="33" spans="1:3" x14ac:dyDescent="0.2">
      <c r="A33" s="7" t="s">
        <v>6541</v>
      </c>
      <c r="B33" s="7" t="s">
        <v>9279</v>
      </c>
      <c r="C33" s="7" t="s">
        <v>6535</v>
      </c>
    </row>
    <row r="34" spans="1:3" x14ac:dyDescent="0.2">
      <c r="A34" t="s">
        <v>481</v>
      </c>
      <c r="B34" s="7" t="s">
        <v>9854</v>
      </c>
      <c r="C34" s="7" t="s">
        <v>487</v>
      </c>
    </row>
    <row r="35" spans="1:3" x14ac:dyDescent="0.2">
      <c r="A35" t="s">
        <v>18088</v>
      </c>
      <c r="B35" t="s">
        <v>18089</v>
      </c>
      <c r="C35" t="s">
        <v>6588</v>
      </c>
    </row>
    <row r="36" spans="1:3" x14ac:dyDescent="0.2">
      <c r="A36" s="7" t="s">
        <v>9520</v>
      </c>
      <c r="B36" s="7" t="s">
        <v>11266</v>
      </c>
      <c r="C36" s="7" t="s">
        <v>6588</v>
      </c>
    </row>
    <row r="37" spans="1:3" x14ac:dyDescent="0.2">
      <c r="A37" t="s">
        <v>16007</v>
      </c>
      <c r="B37" t="s">
        <v>16008</v>
      </c>
      <c r="C37" t="s">
        <v>16005</v>
      </c>
    </row>
    <row r="38" spans="1:3" x14ac:dyDescent="0.2">
      <c r="A38" s="7" t="s">
        <v>10503</v>
      </c>
      <c r="B38" s="7" t="s">
        <v>10504</v>
      </c>
      <c r="C38" s="7" t="s">
        <v>7669</v>
      </c>
    </row>
    <row r="39" spans="1:3" x14ac:dyDescent="0.2">
      <c r="A39" s="7" t="s">
        <v>6540</v>
      </c>
      <c r="B39" s="7" t="s">
        <v>6589</v>
      </c>
      <c r="C39" s="7" t="s">
        <v>6588</v>
      </c>
    </row>
    <row r="40" spans="1:3" x14ac:dyDescent="0.2">
      <c r="A40" s="7" t="s">
        <v>6539</v>
      </c>
      <c r="B40" s="7" t="s">
        <v>6590</v>
      </c>
      <c r="C40" s="7" t="s">
        <v>6588</v>
      </c>
    </row>
    <row r="41" spans="1:3" x14ac:dyDescent="0.2">
      <c r="A41" s="7" t="s">
        <v>840</v>
      </c>
      <c r="B41" s="7" t="s">
        <v>841</v>
      </c>
      <c r="C41" s="7" t="s">
        <v>7669</v>
      </c>
    </row>
    <row r="42" spans="1:3" x14ac:dyDescent="0.2">
      <c r="A42" s="7" t="s">
        <v>840</v>
      </c>
      <c r="B42" s="7" t="s">
        <v>6591</v>
      </c>
      <c r="C42" s="7" t="s">
        <v>6537</v>
      </c>
    </row>
    <row r="43" spans="1:3" x14ac:dyDescent="0.2">
      <c r="A43" s="7" t="s">
        <v>6538</v>
      </c>
      <c r="B43" s="7" t="s">
        <v>6592</v>
      </c>
      <c r="C43" s="7" t="s">
        <v>6588</v>
      </c>
    </row>
    <row r="44" spans="1:3" x14ac:dyDescent="0.2">
      <c r="A44" s="7" t="s">
        <v>6549</v>
      </c>
      <c r="B44" s="7"/>
      <c r="C44" s="7" t="s">
        <v>6588</v>
      </c>
    </row>
    <row r="45" spans="1:3" x14ac:dyDescent="0.2">
      <c r="A45" s="7" t="s">
        <v>6548</v>
      </c>
      <c r="B45" s="7"/>
      <c r="C45" s="7" t="s">
        <v>6588</v>
      </c>
    </row>
    <row r="46" spans="1:3" x14ac:dyDescent="0.2">
      <c r="A46" s="7" t="s">
        <v>4754</v>
      </c>
      <c r="B46" s="7" t="s">
        <v>8459</v>
      </c>
    </row>
    <row r="47" spans="1:3" x14ac:dyDescent="0.2">
      <c r="A47" t="s">
        <v>6577</v>
      </c>
      <c r="B47" s="7" t="s">
        <v>11275</v>
      </c>
      <c r="C47" s="67" t="s">
        <v>9264</v>
      </c>
    </row>
    <row r="48" spans="1:3" x14ac:dyDescent="0.2">
      <c r="A48" t="s">
        <v>18431</v>
      </c>
      <c r="C48" s="17" t="s">
        <v>6588</v>
      </c>
    </row>
    <row r="49" spans="1:3" x14ac:dyDescent="0.2">
      <c r="A49" s="7" t="s">
        <v>11258</v>
      </c>
      <c r="B49" s="7" t="s">
        <v>11259</v>
      </c>
      <c r="C49" s="7" t="s">
        <v>736</v>
      </c>
    </row>
    <row r="50" spans="1:3" x14ac:dyDescent="0.2">
      <c r="A50" s="7" t="s">
        <v>4205</v>
      </c>
      <c r="B50" s="7" t="s">
        <v>4206</v>
      </c>
      <c r="C50" s="7" t="s">
        <v>4180</v>
      </c>
    </row>
    <row r="51" spans="1:3" x14ac:dyDescent="0.2">
      <c r="A51" s="7" t="s">
        <v>10142</v>
      </c>
      <c r="B51" s="7" t="s">
        <v>10143</v>
      </c>
      <c r="C51" s="7" t="s">
        <v>6690</v>
      </c>
    </row>
    <row r="52" spans="1:3" x14ac:dyDescent="0.2">
      <c r="A52" s="7" t="s">
        <v>6547</v>
      </c>
      <c r="B52" s="7" t="s">
        <v>9853</v>
      </c>
      <c r="C52" s="7" t="s">
        <v>6588</v>
      </c>
    </row>
    <row r="53" spans="1:3" x14ac:dyDescent="0.2">
      <c r="A53" t="s">
        <v>8111</v>
      </c>
      <c r="B53" t="s">
        <v>8113</v>
      </c>
      <c r="C53" s="7" t="s">
        <v>8112</v>
      </c>
    </row>
    <row r="54" spans="1:3" x14ac:dyDescent="0.2">
      <c r="A54" t="s">
        <v>479</v>
      </c>
      <c r="B54" t="s">
        <v>10044</v>
      </c>
      <c r="C54" s="7" t="s">
        <v>7669</v>
      </c>
    </row>
    <row r="55" spans="1:3" x14ac:dyDescent="0.2">
      <c r="A55" t="s">
        <v>6578</v>
      </c>
      <c r="B55" s="7" t="s">
        <v>11267</v>
      </c>
      <c r="C55" s="67" t="s">
        <v>9264</v>
      </c>
    </row>
    <row r="56" spans="1:3" x14ac:dyDescent="0.2">
      <c r="A56" s="7" t="s">
        <v>795</v>
      </c>
      <c r="B56" s="7" t="s">
        <v>796</v>
      </c>
      <c r="C56" s="7" t="s">
        <v>487</v>
      </c>
    </row>
    <row r="57" spans="1:3" x14ac:dyDescent="0.2">
      <c r="A57" s="7" t="s">
        <v>795</v>
      </c>
      <c r="B57" s="7" t="s">
        <v>11272</v>
      </c>
      <c r="C57" s="7" t="s">
        <v>6588</v>
      </c>
    </row>
    <row r="58" spans="1:3" x14ac:dyDescent="0.2">
      <c r="A58" s="7" t="s">
        <v>6551</v>
      </c>
      <c r="B58" s="7" t="s">
        <v>11273</v>
      </c>
      <c r="C58" s="7" t="s">
        <v>6588</v>
      </c>
    </row>
    <row r="59" spans="1:3" x14ac:dyDescent="0.2">
      <c r="A59" t="s">
        <v>18371</v>
      </c>
      <c r="B59" t="s">
        <v>18372</v>
      </c>
      <c r="C59" s="7" t="s">
        <v>6691</v>
      </c>
    </row>
    <row r="60" spans="1:3" x14ac:dyDescent="0.2">
      <c r="A60" t="s">
        <v>10288</v>
      </c>
      <c r="B60" t="s">
        <v>10289</v>
      </c>
    </row>
    <row r="61" spans="1:3" x14ac:dyDescent="0.2">
      <c r="A61" s="7" t="s">
        <v>6554</v>
      </c>
      <c r="B61" s="7" t="s">
        <v>11268</v>
      </c>
      <c r="C61" s="7" t="s">
        <v>6588</v>
      </c>
    </row>
    <row r="62" spans="1:3" x14ac:dyDescent="0.2">
      <c r="A62" t="s">
        <v>6554</v>
      </c>
      <c r="B62" s="7" t="s">
        <v>11269</v>
      </c>
      <c r="C62" s="7" t="s">
        <v>9264</v>
      </c>
    </row>
    <row r="63" spans="1:3" x14ac:dyDescent="0.2">
      <c r="A63" s="7" t="s">
        <v>523</v>
      </c>
      <c r="B63" s="7" t="s">
        <v>484</v>
      </c>
      <c r="C63" s="7" t="s">
        <v>487</v>
      </c>
    </row>
    <row r="64" spans="1:3" x14ac:dyDescent="0.2">
      <c r="A64" s="7" t="s">
        <v>6553</v>
      </c>
      <c r="B64" s="7" t="s">
        <v>6552</v>
      </c>
      <c r="C64" s="7" t="s">
        <v>6588</v>
      </c>
    </row>
    <row r="65" spans="1:3" x14ac:dyDescent="0.2">
      <c r="A65" t="s">
        <v>6553</v>
      </c>
      <c r="B65" s="7" t="s">
        <v>11274</v>
      </c>
      <c r="C65" s="7" t="s">
        <v>9264</v>
      </c>
    </row>
    <row r="66" spans="1:3" x14ac:dyDescent="0.2">
      <c r="A66" t="s">
        <v>5976</v>
      </c>
      <c r="B66" t="s">
        <v>5978</v>
      </c>
      <c r="C66" s="7" t="s">
        <v>6690</v>
      </c>
    </row>
    <row r="67" spans="1:3" x14ac:dyDescent="0.2">
      <c r="A67" t="s">
        <v>9620</v>
      </c>
      <c r="B67" t="s">
        <v>11213</v>
      </c>
      <c r="C67" s="7" t="s">
        <v>6690</v>
      </c>
    </row>
    <row r="68" spans="1:3" x14ac:dyDescent="0.2">
      <c r="A68" t="s">
        <v>477</v>
      </c>
      <c r="B68" t="s">
        <v>10750</v>
      </c>
      <c r="C68" s="7" t="s">
        <v>487</v>
      </c>
    </row>
    <row r="69" spans="1:3" x14ac:dyDescent="0.2">
      <c r="A69" t="s">
        <v>11209</v>
      </c>
      <c r="B69" t="s">
        <v>11210</v>
      </c>
      <c r="C69" s="7" t="s">
        <v>6690</v>
      </c>
    </row>
    <row r="70" spans="1:3" x14ac:dyDescent="0.2">
      <c r="A70" t="s">
        <v>9280</v>
      </c>
      <c r="B70" s="7" t="s">
        <v>9281</v>
      </c>
      <c r="C70" s="7" t="s">
        <v>9264</v>
      </c>
    </row>
    <row r="71" spans="1:3" x14ac:dyDescent="0.2">
      <c r="A71" t="s">
        <v>5977</v>
      </c>
      <c r="B71" t="s">
        <v>5978</v>
      </c>
      <c r="C71" s="7" t="s">
        <v>6690</v>
      </c>
    </row>
    <row r="72" spans="1:3" x14ac:dyDescent="0.2">
      <c r="A72" s="7" t="s">
        <v>18168</v>
      </c>
      <c r="B72" s="7" t="s">
        <v>18170</v>
      </c>
      <c r="C72" s="7" t="s">
        <v>18169</v>
      </c>
    </row>
    <row r="73" spans="1:3" x14ac:dyDescent="0.2">
      <c r="A73" s="7" t="s">
        <v>793</v>
      </c>
      <c r="B73" s="7" t="s">
        <v>794</v>
      </c>
      <c r="C73" s="7" t="s">
        <v>487</v>
      </c>
    </row>
    <row r="74" spans="1:3" x14ac:dyDescent="0.2">
      <c r="A74" s="7" t="s">
        <v>6555</v>
      </c>
      <c r="B74" s="7" t="s">
        <v>11270</v>
      </c>
      <c r="C74" s="7" t="s">
        <v>6588</v>
      </c>
    </row>
    <row r="75" spans="1:3" x14ac:dyDescent="0.2">
      <c r="A75" s="7" t="s">
        <v>6533</v>
      </c>
      <c r="B75" s="7" t="s">
        <v>11271</v>
      </c>
      <c r="C75" s="7" t="s">
        <v>6535</v>
      </c>
    </row>
    <row r="76" spans="1:3" x14ac:dyDescent="0.2">
      <c r="A76" t="s">
        <v>9618</v>
      </c>
      <c r="B76" t="s">
        <v>9619</v>
      </c>
      <c r="C76" s="7" t="s">
        <v>6690</v>
      </c>
    </row>
    <row r="77" spans="1:3" x14ac:dyDescent="0.2">
      <c r="A77" t="s">
        <v>482</v>
      </c>
      <c r="B77" t="s">
        <v>9852</v>
      </c>
      <c r="C77" s="7" t="s">
        <v>487</v>
      </c>
    </row>
    <row r="78" spans="1:3" x14ac:dyDescent="0.2">
      <c r="A78" s="7" t="s">
        <v>771</v>
      </c>
      <c r="B78" s="7" t="s">
        <v>770</v>
      </c>
      <c r="C78" s="7" t="s">
        <v>487</v>
      </c>
    </row>
  </sheetData>
  <printOptions gridLines="1" gridLinesSet="0"/>
  <pageMargins left="0.75" right="0.75" top="1" bottom="1" header="0.5" footer="0.5"/>
  <pageSetup paperSize="9" orientation="portrait" verticalDpi="0" r:id="rId1"/>
  <headerFooter alignWithMargins="0"/>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69"/>
  <sheetViews>
    <sheetView zoomScale="80" zoomScaleNormal="80" workbookViewId="0"/>
  </sheetViews>
  <sheetFormatPr defaultColWidth="9.140625" defaultRowHeight="12.75" x14ac:dyDescent="0.2"/>
  <cols>
    <col min="1" max="1" width="7.7109375" style="105" customWidth="1"/>
    <col min="2" max="2" width="50.28515625" style="105" customWidth="1"/>
    <col min="3" max="3" width="14.140625" style="105" customWidth="1"/>
    <col min="4" max="4" width="15.140625" style="105" customWidth="1"/>
    <col min="5" max="5" width="155.5703125" style="105" customWidth="1"/>
    <col min="6" max="16384" width="9.140625" style="105"/>
  </cols>
  <sheetData>
    <row r="1" spans="1:5" x14ac:dyDescent="0.2">
      <c r="A1" s="104" t="s">
        <v>7667</v>
      </c>
    </row>
    <row r="3" spans="1:5" x14ac:dyDescent="0.2">
      <c r="A3" s="105" t="s">
        <v>6000</v>
      </c>
      <c r="B3" s="105" t="s">
        <v>1</v>
      </c>
      <c r="C3" s="105" t="s">
        <v>7666</v>
      </c>
      <c r="D3" s="105" t="s">
        <v>7665</v>
      </c>
      <c r="E3" s="105" t="s">
        <v>4062</v>
      </c>
    </row>
    <row r="4" spans="1:5" x14ac:dyDescent="0.2">
      <c r="A4" s="106">
        <v>1</v>
      </c>
      <c r="B4" s="105" t="s">
        <v>7664</v>
      </c>
      <c r="C4" s="107" t="s">
        <v>7663</v>
      </c>
      <c r="D4" s="105" t="s">
        <v>7641</v>
      </c>
      <c r="E4" s="105" t="s">
        <v>7662</v>
      </c>
    </row>
    <row r="5" spans="1:5" x14ac:dyDescent="0.2">
      <c r="A5" s="106">
        <v>2</v>
      </c>
      <c r="B5" s="105" t="s">
        <v>7661</v>
      </c>
      <c r="C5" s="106" t="s">
        <v>7660</v>
      </c>
      <c r="D5" s="105" t="s">
        <v>736</v>
      </c>
      <c r="E5" s="105" t="s">
        <v>7659</v>
      </c>
    </row>
    <row r="6" spans="1:5" x14ac:dyDescent="0.2">
      <c r="A6" s="106">
        <v>3</v>
      </c>
      <c r="B6" s="105" t="s">
        <v>3975</v>
      </c>
      <c r="C6" s="106" t="s">
        <v>7658</v>
      </c>
      <c r="D6" s="105" t="s">
        <v>7641</v>
      </c>
      <c r="E6" s="105" t="s">
        <v>7657</v>
      </c>
    </row>
    <row r="7" spans="1:5" x14ac:dyDescent="0.2">
      <c r="A7" s="106">
        <v>4</v>
      </c>
      <c r="B7" s="105" t="s">
        <v>7656</v>
      </c>
      <c r="C7" s="106" t="s">
        <v>7655</v>
      </c>
      <c r="D7" s="105" t="s">
        <v>7641</v>
      </c>
      <c r="E7" s="105" t="s">
        <v>7654</v>
      </c>
    </row>
    <row r="8" spans="1:5" x14ac:dyDescent="0.2">
      <c r="A8" s="106">
        <v>5</v>
      </c>
      <c r="B8" s="105" t="s">
        <v>7653</v>
      </c>
      <c r="C8" s="106" t="s">
        <v>7652</v>
      </c>
      <c r="D8" s="105" t="s">
        <v>7568</v>
      </c>
      <c r="E8" s="105" t="s">
        <v>7651</v>
      </c>
    </row>
    <row r="9" spans="1:5" x14ac:dyDescent="0.2">
      <c r="A9" s="106">
        <v>6</v>
      </c>
      <c r="B9" s="105" t="s">
        <v>7650</v>
      </c>
      <c r="C9" s="106" t="s">
        <v>7649</v>
      </c>
      <c r="D9" s="105" t="s">
        <v>736</v>
      </c>
      <c r="E9" s="105" t="s">
        <v>7648</v>
      </c>
    </row>
    <row r="10" spans="1:5" x14ac:dyDescent="0.2">
      <c r="A10" s="108" t="s">
        <v>7629</v>
      </c>
      <c r="B10" s="105" t="s">
        <v>1212</v>
      </c>
      <c r="C10" s="106" t="s">
        <v>7647</v>
      </c>
      <c r="D10" s="105" t="s">
        <v>7637</v>
      </c>
      <c r="E10" s="105" t="s">
        <v>7646</v>
      </c>
    </row>
    <row r="11" spans="1:5" x14ac:dyDescent="0.2">
      <c r="A11" s="106">
        <v>7</v>
      </c>
      <c r="B11" s="105" t="s">
        <v>8433</v>
      </c>
      <c r="C11" s="106" t="s">
        <v>7645</v>
      </c>
      <c r="D11" s="105" t="s">
        <v>397</v>
      </c>
      <c r="E11" s="105" t="s">
        <v>7644</v>
      </c>
    </row>
    <row r="12" spans="1:5" x14ac:dyDescent="0.2">
      <c r="A12" s="106">
        <v>8</v>
      </c>
      <c r="B12" s="105" t="s">
        <v>7643</v>
      </c>
      <c r="C12" s="106" t="s">
        <v>7642</v>
      </c>
      <c r="D12" s="105" t="s">
        <v>7641</v>
      </c>
      <c r="E12" s="105" t="s">
        <v>7640</v>
      </c>
    </row>
    <row r="13" spans="1:5" x14ac:dyDescent="0.2">
      <c r="A13" s="106">
        <v>9</v>
      </c>
      <c r="B13" s="105" t="s">
        <v>7639</v>
      </c>
      <c r="C13" s="106" t="s">
        <v>7638</v>
      </c>
      <c r="D13" s="105" t="s">
        <v>7637</v>
      </c>
      <c r="E13" s="105" t="s">
        <v>7636</v>
      </c>
    </row>
    <row r="14" spans="1:5" x14ac:dyDescent="0.2">
      <c r="A14" s="106">
        <v>10</v>
      </c>
      <c r="B14" s="105" t="s">
        <v>7635</v>
      </c>
      <c r="C14" s="106" t="s">
        <v>7634</v>
      </c>
      <c r="D14" s="105" t="s">
        <v>311</v>
      </c>
      <c r="E14" s="105" t="s">
        <v>7633</v>
      </c>
    </row>
    <row r="15" spans="1:5" x14ac:dyDescent="0.2">
      <c r="A15" s="106">
        <v>11</v>
      </c>
      <c r="B15" s="105" t="s">
        <v>7632</v>
      </c>
      <c r="C15" s="106" t="s">
        <v>7631</v>
      </c>
      <c r="D15" s="105" t="s">
        <v>327</v>
      </c>
      <c r="E15" s="105" t="s">
        <v>7630</v>
      </c>
    </row>
    <row r="16" spans="1:5" x14ac:dyDescent="0.2">
      <c r="A16" s="106" t="s">
        <v>7629</v>
      </c>
      <c r="B16" s="105" t="s">
        <v>7628</v>
      </c>
      <c r="C16" s="106" t="s">
        <v>7627</v>
      </c>
      <c r="D16" s="105" t="s">
        <v>736</v>
      </c>
      <c r="E16" s="105" t="s">
        <v>7626</v>
      </c>
    </row>
    <row r="17" spans="1:5" x14ac:dyDescent="0.2">
      <c r="A17" s="106">
        <v>12</v>
      </c>
      <c r="B17" s="105" t="s">
        <v>3974</v>
      </c>
      <c r="C17" s="106" t="s">
        <v>7625</v>
      </c>
      <c r="D17" s="105" t="s">
        <v>291</v>
      </c>
      <c r="E17" s="105" t="s">
        <v>7624</v>
      </c>
    </row>
    <row r="18" spans="1:5" x14ac:dyDescent="0.2">
      <c r="A18" s="106">
        <v>13</v>
      </c>
      <c r="B18" s="105" t="s">
        <v>7623</v>
      </c>
      <c r="C18" s="106" t="s">
        <v>7622</v>
      </c>
      <c r="D18" s="105" t="s">
        <v>778</v>
      </c>
      <c r="E18" s="105" t="s">
        <v>7621</v>
      </c>
    </row>
    <row r="19" spans="1:5" x14ac:dyDescent="0.2">
      <c r="A19" s="106">
        <v>14</v>
      </c>
      <c r="B19" s="105" t="s">
        <v>7620</v>
      </c>
      <c r="C19" s="106" t="s">
        <v>7619</v>
      </c>
      <c r="D19" s="105" t="s">
        <v>327</v>
      </c>
      <c r="E19" s="105" t="s">
        <v>7618</v>
      </c>
    </row>
    <row r="20" spans="1:5" x14ac:dyDescent="0.2">
      <c r="A20" s="106">
        <v>15</v>
      </c>
      <c r="B20" s="105" t="s">
        <v>7617</v>
      </c>
      <c r="C20" s="106" t="s">
        <v>7616</v>
      </c>
      <c r="D20" s="105" t="s">
        <v>1309</v>
      </c>
      <c r="E20" s="105" t="s">
        <v>7615</v>
      </c>
    </row>
    <row r="21" spans="1:5" x14ac:dyDescent="0.2">
      <c r="A21" s="106">
        <v>16</v>
      </c>
      <c r="B21" s="105" t="s">
        <v>3947</v>
      </c>
      <c r="C21" s="106" t="s">
        <v>7614</v>
      </c>
      <c r="D21" s="105" t="s">
        <v>1309</v>
      </c>
      <c r="E21" s="105" t="s">
        <v>7613</v>
      </c>
    </row>
    <row r="22" spans="1:5" x14ac:dyDescent="0.2">
      <c r="A22" s="106">
        <v>17</v>
      </c>
      <c r="B22" s="105" t="s">
        <v>7612</v>
      </c>
      <c r="C22" s="106" t="s">
        <v>7611</v>
      </c>
      <c r="D22" s="105" t="s">
        <v>362</v>
      </c>
      <c r="E22" s="105" t="s">
        <v>7610</v>
      </c>
    </row>
    <row r="23" spans="1:5" x14ac:dyDescent="0.2">
      <c r="A23" s="106">
        <v>18</v>
      </c>
      <c r="B23" s="105" t="s">
        <v>7609</v>
      </c>
      <c r="C23" s="106" t="s">
        <v>7608</v>
      </c>
      <c r="D23" s="105" t="s">
        <v>313</v>
      </c>
      <c r="E23" s="105" t="s">
        <v>7607</v>
      </c>
    </row>
    <row r="24" spans="1:5" x14ac:dyDescent="0.2">
      <c r="A24" s="106">
        <v>19</v>
      </c>
      <c r="B24" s="105" t="s">
        <v>7606</v>
      </c>
      <c r="C24" s="106" t="s">
        <v>7605</v>
      </c>
      <c r="D24" s="105" t="s">
        <v>331</v>
      </c>
      <c r="E24" s="105" t="s">
        <v>7604</v>
      </c>
    </row>
    <row r="25" spans="1:5" x14ac:dyDescent="0.2">
      <c r="A25" s="106">
        <v>20</v>
      </c>
      <c r="B25" s="105" t="s">
        <v>3977</v>
      </c>
      <c r="C25" s="106" t="s">
        <v>7603</v>
      </c>
      <c r="D25" s="105" t="s">
        <v>724</v>
      </c>
      <c r="E25" s="105" t="s">
        <v>7602</v>
      </c>
    </row>
    <row r="26" spans="1:5" x14ac:dyDescent="0.2">
      <c r="A26" s="106">
        <v>21</v>
      </c>
      <c r="B26" s="105" t="s">
        <v>7601</v>
      </c>
      <c r="C26" s="106" t="s">
        <v>7600</v>
      </c>
      <c r="D26" s="105" t="s">
        <v>707</v>
      </c>
      <c r="E26" s="105" t="s">
        <v>7599</v>
      </c>
    </row>
    <row r="27" spans="1:5" x14ac:dyDescent="0.2">
      <c r="A27" s="106">
        <v>22</v>
      </c>
      <c r="B27" s="105" t="s">
        <v>3995</v>
      </c>
      <c r="C27" s="106" t="s">
        <v>7598</v>
      </c>
      <c r="D27" s="105" t="s">
        <v>1463</v>
      </c>
      <c r="E27" s="105" t="s">
        <v>7597</v>
      </c>
    </row>
    <row r="28" spans="1:5" x14ac:dyDescent="0.2">
      <c r="A28" s="106">
        <v>23</v>
      </c>
      <c r="B28" s="105" t="s">
        <v>7596</v>
      </c>
      <c r="C28" s="106" t="s">
        <v>7595</v>
      </c>
      <c r="D28" s="105" t="s">
        <v>7594</v>
      </c>
      <c r="E28" s="105" t="s">
        <v>7593</v>
      </c>
    </row>
    <row r="29" spans="1:5" x14ac:dyDescent="0.2">
      <c r="A29" s="106">
        <v>24</v>
      </c>
      <c r="B29" s="105" t="s">
        <v>7592</v>
      </c>
      <c r="C29" s="106" t="s">
        <v>7591</v>
      </c>
      <c r="D29" s="105" t="s">
        <v>385</v>
      </c>
      <c r="E29" s="105" t="s">
        <v>7590</v>
      </c>
    </row>
    <row r="30" spans="1:5" x14ac:dyDescent="0.2">
      <c r="A30" s="106">
        <v>25</v>
      </c>
      <c r="B30" s="105" t="s">
        <v>7589</v>
      </c>
      <c r="C30" s="106" t="s">
        <v>7588</v>
      </c>
      <c r="D30" s="105" t="s">
        <v>331</v>
      </c>
      <c r="E30" s="105" t="s">
        <v>7587</v>
      </c>
    </row>
    <row r="31" spans="1:5" x14ac:dyDescent="0.2">
      <c r="A31" s="106">
        <v>26</v>
      </c>
      <c r="B31" s="105" t="s">
        <v>7586</v>
      </c>
      <c r="C31" s="106" t="s">
        <v>7585</v>
      </c>
      <c r="D31" s="105" t="s">
        <v>397</v>
      </c>
      <c r="E31" s="105" t="s">
        <v>7584</v>
      </c>
    </row>
    <row r="32" spans="1:5" x14ac:dyDescent="0.2">
      <c r="A32" s="106">
        <v>27</v>
      </c>
      <c r="B32" s="105" t="s">
        <v>3980</v>
      </c>
      <c r="C32" s="106" t="s">
        <v>7583</v>
      </c>
      <c r="D32" s="105" t="s">
        <v>397</v>
      </c>
      <c r="E32" s="105" t="s">
        <v>7582</v>
      </c>
    </row>
    <row r="33" spans="1:5" x14ac:dyDescent="0.2">
      <c r="A33" s="106">
        <v>28</v>
      </c>
      <c r="B33" s="105" t="s">
        <v>7581</v>
      </c>
      <c r="C33" s="106" t="s">
        <v>7580</v>
      </c>
      <c r="D33" s="105" t="s">
        <v>397</v>
      </c>
      <c r="E33" s="105" t="s">
        <v>7579</v>
      </c>
    </row>
    <row r="34" spans="1:5" x14ac:dyDescent="0.2">
      <c r="A34" s="106">
        <v>29</v>
      </c>
      <c r="B34" s="105" t="s">
        <v>7578</v>
      </c>
      <c r="C34" s="106" t="s">
        <v>7577</v>
      </c>
      <c r="D34" s="105" t="s">
        <v>311</v>
      </c>
      <c r="E34" s="105" t="s">
        <v>7576</v>
      </c>
    </row>
    <row r="35" spans="1:5" x14ac:dyDescent="0.2">
      <c r="A35" s="106">
        <v>30</v>
      </c>
      <c r="B35" s="105" t="s">
        <v>7575</v>
      </c>
      <c r="C35" s="106" t="s">
        <v>7574</v>
      </c>
      <c r="D35" s="105" t="s">
        <v>397</v>
      </c>
      <c r="E35" s="105" t="s">
        <v>7573</v>
      </c>
    </row>
    <row r="36" spans="1:5" x14ac:dyDescent="0.2">
      <c r="A36" s="106">
        <v>31</v>
      </c>
      <c r="B36" s="105" t="s">
        <v>7572</v>
      </c>
      <c r="C36" s="106" t="s">
        <v>7571</v>
      </c>
      <c r="D36" s="105" t="s">
        <v>397</v>
      </c>
      <c r="E36" s="105" t="s">
        <v>7570</v>
      </c>
    </row>
    <row r="37" spans="1:5" x14ac:dyDescent="0.2">
      <c r="A37" s="106">
        <v>32</v>
      </c>
      <c r="B37" s="105" t="s">
        <v>3983</v>
      </c>
      <c r="C37" s="106" t="s">
        <v>7569</v>
      </c>
      <c r="D37" s="105" t="s">
        <v>7568</v>
      </c>
      <c r="E37" s="105" t="s">
        <v>7567</v>
      </c>
    </row>
    <row r="38" spans="1:5" x14ac:dyDescent="0.2">
      <c r="A38" s="106">
        <v>33</v>
      </c>
      <c r="B38" s="105" t="s">
        <v>7566</v>
      </c>
      <c r="C38" s="106" t="s">
        <v>7565</v>
      </c>
      <c r="D38" s="105" t="s">
        <v>277</v>
      </c>
      <c r="E38" s="105" t="s">
        <v>8443</v>
      </c>
    </row>
    <row r="39" spans="1:5" x14ac:dyDescent="0.2">
      <c r="A39" s="106">
        <v>34</v>
      </c>
      <c r="B39" s="105" t="s">
        <v>7564</v>
      </c>
      <c r="C39" s="106" t="s">
        <v>7563</v>
      </c>
      <c r="D39" s="105" t="s">
        <v>385</v>
      </c>
      <c r="E39" s="105" t="s">
        <v>7562</v>
      </c>
    </row>
    <row r="40" spans="1:5" x14ac:dyDescent="0.2">
      <c r="A40" s="106">
        <v>35</v>
      </c>
      <c r="B40" s="105" t="s">
        <v>7561</v>
      </c>
      <c r="C40" s="106" t="s">
        <v>7560</v>
      </c>
      <c r="D40" s="105" t="s">
        <v>1309</v>
      </c>
      <c r="E40" s="105" t="s">
        <v>7559</v>
      </c>
    </row>
    <row r="41" spans="1:5" x14ac:dyDescent="0.2">
      <c r="A41" s="106">
        <v>36</v>
      </c>
      <c r="B41" s="105" t="s">
        <v>7558</v>
      </c>
      <c r="C41" s="106" t="s">
        <v>7557</v>
      </c>
      <c r="D41" s="105" t="s">
        <v>285</v>
      </c>
      <c r="E41" s="105" t="s">
        <v>7556</v>
      </c>
    </row>
    <row r="42" spans="1:5" x14ac:dyDescent="0.2">
      <c r="A42" s="106">
        <v>37</v>
      </c>
      <c r="B42" s="105" t="s">
        <v>7555</v>
      </c>
      <c r="C42" s="106" t="s">
        <v>7554</v>
      </c>
      <c r="D42" s="105" t="s">
        <v>736</v>
      </c>
      <c r="E42" s="105" t="s">
        <v>7553</v>
      </c>
    </row>
    <row r="43" spans="1:5" x14ac:dyDescent="0.2">
      <c r="A43" s="106">
        <v>38</v>
      </c>
      <c r="B43" s="105" t="s">
        <v>7552</v>
      </c>
      <c r="C43" s="106" t="s">
        <v>7551</v>
      </c>
      <c r="D43" s="105" t="s">
        <v>291</v>
      </c>
      <c r="E43" s="105" t="s">
        <v>7550</v>
      </c>
    </row>
    <row r="44" spans="1:5" x14ac:dyDescent="0.2">
      <c r="A44" s="106">
        <v>39</v>
      </c>
      <c r="B44" s="105" t="s">
        <v>7549</v>
      </c>
      <c r="C44" s="106" t="s">
        <v>7548</v>
      </c>
      <c r="D44" s="105" t="s">
        <v>331</v>
      </c>
      <c r="E44" s="105" t="s">
        <v>7547</v>
      </c>
    </row>
    <row r="45" spans="1:5" x14ac:dyDescent="0.2">
      <c r="A45" s="106">
        <v>40</v>
      </c>
      <c r="B45" s="105" t="s">
        <v>7546</v>
      </c>
      <c r="C45" s="106" t="s">
        <v>7545</v>
      </c>
      <c r="D45" s="105" t="s">
        <v>327</v>
      </c>
      <c r="E45" s="105" t="s">
        <v>7544</v>
      </c>
    </row>
    <row r="46" spans="1:5" x14ac:dyDescent="0.2">
      <c r="A46" s="106">
        <v>41</v>
      </c>
      <c r="B46" s="105" t="s">
        <v>7543</v>
      </c>
      <c r="C46" s="106" t="s">
        <v>7542</v>
      </c>
      <c r="D46" s="105" t="s">
        <v>327</v>
      </c>
      <c r="E46" s="105" t="s">
        <v>7541</v>
      </c>
    </row>
    <row r="47" spans="1:5" x14ac:dyDescent="0.2">
      <c r="A47" s="106">
        <v>42</v>
      </c>
      <c r="B47" s="105" t="s">
        <v>7540</v>
      </c>
      <c r="C47" s="106" t="s">
        <v>7539</v>
      </c>
      <c r="D47" s="105" t="s">
        <v>385</v>
      </c>
      <c r="E47" s="105" t="s">
        <v>7538</v>
      </c>
    </row>
    <row r="48" spans="1:5" x14ac:dyDescent="0.2">
      <c r="A48" s="106">
        <v>43</v>
      </c>
      <c r="B48" s="105" t="s">
        <v>7537</v>
      </c>
      <c r="C48" s="106" t="s">
        <v>7536</v>
      </c>
      <c r="D48" s="105" t="s">
        <v>277</v>
      </c>
      <c r="E48" s="105" t="s">
        <v>7535</v>
      </c>
    </row>
    <row r="49" spans="1:5" x14ac:dyDescent="0.2">
      <c r="A49" s="106">
        <v>44</v>
      </c>
      <c r="B49" s="105" t="s">
        <v>7534</v>
      </c>
      <c r="C49" s="106" t="s">
        <v>7533</v>
      </c>
      <c r="D49" s="105" t="s">
        <v>2274</v>
      </c>
      <c r="E49" s="105" t="s">
        <v>7532</v>
      </c>
    </row>
    <row r="50" spans="1:5" x14ac:dyDescent="0.2">
      <c r="A50" s="106">
        <v>45</v>
      </c>
      <c r="B50" s="105" t="s">
        <v>7531</v>
      </c>
      <c r="C50" s="106" t="s">
        <v>7530</v>
      </c>
      <c r="D50" s="105" t="s">
        <v>311</v>
      </c>
      <c r="E50" s="105" t="s">
        <v>7529</v>
      </c>
    </row>
    <row r="51" spans="1:5" x14ac:dyDescent="0.2">
      <c r="A51" s="106">
        <v>46</v>
      </c>
      <c r="B51" s="105" t="s">
        <v>7528</v>
      </c>
      <c r="C51" s="106" t="s">
        <v>7527</v>
      </c>
      <c r="D51" s="105" t="s">
        <v>277</v>
      </c>
      <c r="E51" s="105" t="s">
        <v>7526</v>
      </c>
    </row>
    <row r="52" spans="1:5" x14ac:dyDescent="0.2">
      <c r="A52" s="106">
        <v>47</v>
      </c>
      <c r="B52" s="105" t="s">
        <v>7525</v>
      </c>
      <c r="C52" s="106" t="s">
        <v>7524</v>
      </c>
      <c r="D52" s="105" t="s">
        <v>1839</v>
      </c>
      <c r="E52" s="105" t="s">
        <v>7523</v>
      </c>
    </row>
    <row r="53" spans="1:5" x14ac:dyDescent="0.2">
      <c r="A53" s="106">
        <v>48</v>
      </c>
      <c r="B53" s="105" t="s">
        <v>7522</v>
      </c>
      <c r="C53" s="106" t="s">
        <v>7521</v>
      </c>
      <c r="D53" s="105" t="s">
        <v>385</v>
      </c>
      <c r="E53" s="105" t="s">
        <v>7520</v>
      </c>
    </row>
    <row r="54" spans="1:5" x14ac:dyDescent="0.2">
      <c r="A54" s="106">
        <v>49</v>
      </c>
      <c r="B54" s="105" t="s">
        <v>7519</v>
      </c>
      <c r="C54" s="106" t="s">
        <v>7518</v>
      </c>
      <c r="D54" s="105" t="s">
        <v>708</v>
      </c>
      <c r="E54" s="105" t="s">
        <v>7517</v>
      </c>
    </row>
    <row r="55" spans="1:5" x14ac:dyDescent="0.2">
      <c r="A55" s="106">
        <v>50</v>
      </c>
      <c r="B55" s="105" t="s">
        <v>7516</v>
      </c>
      <c r="C55" s="106" t="s">
        <v>7515</v>
      </c>
      <c r="D55" s="105" t="s">
        <v>362</v>
      </c>
      <c r="E55" s="105" t="s">
        <v>7514</v>
      </c>
    </row>
    <row r="56" spans="1:5" x14ac:dyDescent="0.2">
      <c r="A56" s="106">
        <v>51</v>
      </c>
      <c r="B56" s="105" t="s">
        <v>7513</v>
      </c>
      <c r="C56" s="106" t="s">
        <v>7512</v>
      </c>
      <c r="D56" s="105" t="s">
        <v>277</v>
      </c>
      <c r="E56" s="105" t="s">
        <v>7511</v>
      </c>
    </row>
    <row r="57" spans="1:5" x14ac:dyDescent="0.2">
      <c r="A57" s="106">
        <v>52</v>
      </c>
      <c r="B57" s="105" t="s">
        <v>7510</v>
      </c>
      <c r="C57" s="106" t="s">
        <v>7509</v>
      </c>
      <c r="D57" s="105" t="s">
        <v>1424</v>
      </c>
      <c r="E57" s="105" t="s">
        <v>7508</v>
      </c>
    </row>
    <row r="58" spans="1:5" x14ac:dyDescent="0.2">
      <c r="A58" s="106">
        <v>53</v>
      </c>
      <c r="B58" s="105" t="s">
        <v>7507</v>
      </c>
      <c r="C58" s="106" t="s">
        <v>7506</v>
      </c>
      <c r="D58" s="105" t="s">
        <v>1424</v>
      </c>
      <c r="E58" s="105" t="s">
        <v>7505</v>
      </c>
    </row>
    <row r="59" spans="1:5" x14ac:dyDescent="0.2">
      <c r="A59" s="106">
        <v>54</v>
      </c>
      <c r="B59" s="105" t="s">
        <v>7504</v>
      </c>
      <c r="C59" s="106" t="s">
        <v>7503</v>
      </c>
      <c r="D59" s="105" t="s">
        <v>7502</v>
      </c>
      <c r="E59" s="105" t="s">
        <v>8475</v>
      </c>
    </row>
    <row r="60" spans="1:5" x14ac:dyDescent="0.2">
      <c r="A60" s="106">
        <v>55</v>
      </c>
      <c r="B60" s="105" t="s">
        <v>7501</v>
      </c>
      <c r="C60" s="106" t="s">
        <v>7500</v>
      </c>
      <c r="D60" s="105" t="s">
        <v>327</v>
      </c>
      <c r="E60" s="105" t="s">
        <v>7499</v>
      </c>
    </row>
    <row r="61" spans="1:5" x14ac:dyDescent="0.2">
      <c r="A61" s="106">
        <v>56</v>
      </c>
      <c r="B61" s="105" t="s">
        <v>7498</v>
      </c>
      <c r="C61" s="106" t="s">
        <v>7497</v>
      </c>
      <c r="D61" s="105" t="s">
        <v>1309</v>
      </c>
      <c r="E61" s="105" t="s">
        <v>7496</v>
      </c>
    </row>
    <row r="62" spans="1:5" x14ac:dyDescent="0.2">
      <c r="A62" s="106">
        <v>57</v>
      </c>
      <c r="B62" s="105" t="s">
        <v>7495</v>
      </c>
      <c r="C62" s="106" t="s">
        <v>7494</v>
      </c>
      <c r="D62" s="105" t="s">
        <v>311</v>
      </c>
      <c r="E62" s="105" t="s">
        <v>7493</v>
      </c>
    </row>
    <row r="63" spans="1:5" x14ac:dyDescent="0.2">
      <c r="A63" s="106">
        <v>58</v>
      </c>
      <c r="B63" s="105" t="s">
        <v>7492</v>
      </c>
      <c r="C63" s="106" t="s">
        <v>7491</v>
      </c>
      <c r="D63" s="105" t="s">
        <v>285</v>
      </c>
      <c r="E63" s="105" t="s">
        <v>7490</v>
      </c>
    </row>
    <row r="64" spans="1:5" x14ac:dyDescent="0.2">
      <c r="A64" s="106">
        <v>59</v>
      </c>
      <c r="B64" s="105" t="s">
        <v>7489</v>
      </c>
      <c r="C64" s="106" t="s">
        <v>7488</v>
      </c>
      <c r="D64" s="105" t="s">
        <v>311</v>
      </c>
      <c r="E64" s="105" t="s">
        <v>7487</v>
      </c>
    </row>
    <row r="65" spans="1:5" x14ac:dyDescent="0.2">
      <c r="A65" s="106">
        <v>60</v>
      </c>
      <c r="B65" s="105" t="s">
        <v>7486</v>
      </c>
      <c r="C65" s="106" t="s">
        <v>7485</v>
      </c>
      <c r="D65" s="105" t="s">
        <v>277</v>
      </c>
      <c r="E65" s="105" t="s">
        <v>7484</v>
      </c>
    </row>
    <row r="66" spans="1:5" x14ac:dyDescent="0.2">
      <c r="A66" s="106">
        <v>61</v>
      </c>
      <c r="B66" s="105" t="s">
        <v>7483</v>
      </c>
      <c r="C66" s="106" t="s">
        <v>7482</v>
      </c>
      <c r="D66" s="105" t="s">
        <v>311</v>
      </c>
      <c r="E66" s="105" t="s">
        <v>9569</v>
      </c>
    </row>
    <row r="67" spans="1:5" x14ac:dyDescent="0.2">
      <c r="A67" s="106">
        <v>62</v>
      </c>
      <c r="B67" s="105" t="s">
        <v>7481</v>
      </c>
      <c r="C67" s="106" t="s">
        <v>7480</v>
      </c>
      <c r="D67" s="105" t="s">
        <v>362</v>
      </c>
      <c r="E67" s="105" t="s">
        <v>7479</v>
      </c>
    </row>
    <row r="68" spans="1:5" x14ac:dyDescent="0.2">
      <c r="A68" s="106">
        <v>63</v>
      </c>
      <c r="B68" s="105" t="s">
        <v>9413</v>
      </c>
      <c r="C68" s="106">
        <v>2367</v>
      </c>
      <c r="D68" s="105" t="s">
        <v>331</v>
      </c>
      <c r="E68" s="105" t="s">
        <v>7478</v>
      </c>
    </row>
    <row r="69" spans="1:5" x14ac:dyDescent="0.2">
      <c r="A69" s="106">
        <v>64</v>
      </c>
      <c r="B69" s="105" t="s">
        <v>9411</v>
      </c>
      <c r="C69" s="106">
        <v>2369</v>
      </c>
      <c r="D69" s="105" t="s">
        <v>397</v>
      </c>
      <c r="E69" s="105" t="s">
        <v>9412</v>
      </c>
    </row>
  </sheetData>
  <pageMargins left="0.7" right="0.7" top="0.75" bottom="0.75" header="0.3" footer="0.3"/>
  <pageSetup paperSize="9" orientation="portrait" verticalDpi="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566"/>
  <sheetViews>
    <sheetView zoomScale="90" zoomScaleNormal="90" workbookViewId="0"/>
  </sheetViews>
  <sheetFormatPr defaultRowHeight="12.75" x14ac:dyDescent="0.2"/>
  <cols>
    <col min="1" max="1" width="17.42578125" customWidth="1"/>
    <col min="2" max="2" width="17.5703125" customWidth="1"/>
    <col min="3" max="3" width="24.140625" customWidth="1"/>
    <col min="4" max="4" width="19.85546875" customWidth="1"/>
    <col min="5" max="5" width="27.28515625" customWidth="1"/>
    <col min="6" max="6" width="89" customWidth="1"/>
    <col min="7" max="7" width="34.5703125" customWidth="1"/>
    <col min="10" max="10" width="17.7109375" customWidth="1"/>
  </cols>
  <sheetData>
    <row r="1" spans="1:14" x14ac:dyDescent="0.2">
      <c r="A1" s="1" t="s">
        <v>19765</v>
      </c>
    </row>
    <row r="3" spans="1:14" x14ac:dyDescent="0.2">
      <c r="A3" s="7" t="s">
        <v>1</v>
      </c>
      <c r="B3" s="7" t="s">
        <v>115</v>
      </c>
      <c r="C3" s="7" t="s">
        <v>116</v>
      </c>
      <c r="D3" s="7" t="s">
        <v>19763</v>
      </c>
      <c r="E3" s="7" t="s">
        <v>19764</v>
      </c>
      <c r="F3" s="7" t="s">
        <v>16</v>
      </c>
      <c r="G3" s="7" t="s">
        <v>488</v>
      </c>
    </row>
    <row r="4" spans="1:14" ht="25.5" x14ac:dyDescent="0.2">
      <c r="A4" s="60" t="s">
        <v>18472</v>
      </c>
      <c r="B4" s="60" t="s">
        <v>18473</v>
      </c>
      <c r="C4" s="60" t="s">
        <v>18474</v>
      </c>
      <c r="D4" s="60" t="s">
        <v>18475</v>
      </c>
      <c r="E4" s="60"/>
      <c r="F4" s="224" t="s">
        <v>18476</v>
      </c>
      <c r="G4" s="73" t="s">
        <v>6677</v>
      </c>
      <c r="J4" t="s">
        <v>19787</v>
      </c>
      <c r="K4" s="7" t="str">
        <f>VLOOKUP(J4,Taulukko4[[#All],[Name]:[Type]],1)</f>
        <v>Ajátl</v>
      </c>
    </row>
    <row r="5" spans="1:14" x14ac:dyDescent="0.2">
      <c r="A5" s="60" t="s">
        <v>18477</v>
      </c>
      <c r="B5" s="60" t="s">
        <v>18478</v>
      </c>
      <c r="C5" s="60"/>
      <c r="D5" s="60" t="s">
        <v>18479</v>
      </c>
      <c r="E5" s="60"/>
      <c r="F5" s="224" t="s">
        <v>18480</v>
      </c>
      <c r="G5" s="74" t="s">
        <v>18481</v>
      </c>
      <c r="K5" s="7"/>
      <c r="M5" t="s">
        <v>4550</v>
      </c>
    </row>
    <row r="6" spans="1:14" ht="25.5" x14ac:dyDescent="0.2">
      <c r="A6" s="57" t="s">
        <v>273</v>
      </c>
      <c r="B6" s="60" t="s">
        <v>18482</v>
      </c>
      <c r="C6" s="60"/>
      <c r="D6" s="60" t="s">
        <v>18483</v>
      </c>
      <c r="E6" s="57"/>
      <c r="F6" s="224" t="s">
        <v>18484</v>
      </c>
      <c r="G6" s="74" t="s">
        <v>6677</v>
      </c>
      <c r="K6" s="7"/>
      <c r="M6" t="s">
        <v>4550</v>
      </c>
    </row>
    <row r="7" spans="1:14" ht="25.5" x14ac:dyDescent="0.2">
      <c r="A7" s="60" t="s">
        <v>18485</v>
      </c>
      <c r="B7" s="60" t="s">
        <v>18486</v>
      </c>
      <c r="C7" s="57" t="s">
        <v>18487</v>
      </c>
      <c r="D7" s="60"/>
      <c r="E7" s="60" t="s">
        <v>18488</v>
      </c>
      <c r="F7" s="224" t="s">
        <v>18489</v>
      </c>
      <c r="G7" s="74" t="s">
        <v>18490</v>
      </c>
      <c r="K7" s="7"/>
      <c r="M7" t="s">
        <v>4550</v>
      </c>
      <c r="N7" t="s">
        <v>4550</v>
      </c>
    </row>
    <row r="8" spans="1:14" x14ac:dyDescent="0.2">
      <c r="A8" s="57" t="s">
        <v>18491</v>
      </c>
      <c r="B8" s="60" t="s">
        <v>6715</v>
      </c>
      <c r="C8" s="60"/>
      <c r="D8" s="57"/>
      <c r="E8" s="57"/>
      <c r="F8" s="224" t="s">
        <v>18492</v>
      </c>
      <c r="G8" s="74" t="s">
        <v>6588</v>
      </c>
      <c r="K8" s="7"/>
      <c r="M8" t="s">
        <v>4550</v>
      </c>
      <c r="N8" t="s">
        <v>4550</v>
      </c>
    </row>
    <row r="9" spans="1:14" ht="25.5" x14ac:dyDescent="0.2">
      <c r="A9" s="60" t="s">
        <v>6716</v>
      </c>
      <c r="B9" s="60" t="s">
        <v>6715</v>
      </c>
      <c r="C9" s="57" t="s">
        <v>18493</v>
      </c>
      <c r="D9" s="60" t="s">
        <v>18494</v>
      </c>
      <c r="E9" s="60" t="s">
        <v>3496</v>
      </c>
      <c r="F9" s="224" t="s">
        <v>18495</v>
      </c>
      <c r="G9" s="74" t="s">
        <v>4067</v>
      </c>
      <c r="K9" s="7"/>
      <c r="M9" t="s">
        <v>4550</v>
      </c>
      <c r="N9" t="s">
        <v>4550</v>
      </c>
    </row>
    <row r="10" spans="1:14" x14ac:dyDescent="0.2">
      <c r="A10" s="60" t="s">
        <v>18496</v>
      </c>
      <c r="B10" s="60" t="s">
        <v>6715</v>
      </c>
      <c r="C10" s="57" t="s">
        <v>6740</v>
      </c>
      <c r="D10" s="57"/>
      <c r="E10" s="60" t="s">
        <v>18497</v>
      </c>
      <c r="F10" s="224" t="s">
        <v>18498</v>
      </c>
      <c r="G10" s="74" t="s">
        <v>18432</v>
      </c>
      <c r="K10" s="7"/>
      <c r="M10" t="s">
        <v>4550</v>
      </c>
      <c r="N10" t="s">
        <v>4550</v>
      </c>
    </row>
    <row r="11" spans="1:14" x14ac:dyDescent="0.2">
      <c r="A11" s="60" t="s">
        <v>18499</v>
      </c>
      <c r="B11" s="60" t="s">
        <v>6721</v>
      </c>
      <c r="C11" s="57"/>
      <c r="D11" s="60" t="s">
        <v>18475</v>
      </c>
      <c r="E11" s="60" t="s">
        <v>18500</v>
      </c>
      <c r="F11" s="224" t="s">
        <v>18501</v>
      </c>
      <c r="G11" s="74" t="s">
        <v>18432</v>
      </c>
      <c r="K11" s="7"/>
      <c r="M11" t="s">
        <v>4550</v>
      </c>
      <c r="N11" t="s">
        <v>4550</v>
      </c>
    </row>
    <row r="12" spans="1:14" x14ac:dyDescent="0.2">
      <c r="A12" s="60" t="s">
        <v>18502</v>
      </c>
      <c r="B12" s="60" t="s">
        <v>18478</v>
      </c>
      <c r="C12" s="57"/>
      <c r="D12" s="57" t="s">
        <v>18503</v>
      </c>
      <c r="E12" s="60" t="s">
        <v>18504</v>
      </c>
      <c r="F12" s="224" t="s">
        <v>18505</v>
      </c>
      <c r="G12" s="74" t="s">
        <v>15691</v>
      </c>
      <c r="K12" s="7"/>
      <c r="M12" t="s">
        <v>4550</v>
      </c>
      <c r="N12" t="s">
        <v>4550</v>
      </c>
    </row>
    <row r="13" spans="1:14" ht="25.5" x14ac:dyDescent="0.2">
      <c r="A13" s="60" t="s">
        <v>18506</v>
      </c>
      <c r="B13" s="60" t="s">
        <v>18507</v>
      </c>
      <c r="C13" s="57" t="s">
        <v>18508</v>
      </c>
      <c r="D13" s="57" t="s">
        <v>18479</v>
      </c>
      <c r="E13" s="60"/>
      <c r="F13" s="224" t="s">
        <v>18509</v>
      </c>
      <c r="G13" s="74" t="s">
        <v>6684</v>
      </c>
      <c r="J13" s="7"/>
      <c r="K13" s="7"/>
      <c r="M13" t="s">
        <v>4550</v>
      </c>
      <c r="N13" t="s">
        <v>4550</v>
      </c>
    </row>
    <row r="14" spans="1:14" x14ac:dyDescent="0.2">
      <c r="A14" s="60" t="s">
        <v>8162</v>
      </c>
      <c r="B14" s="60" t="s">
        <v>6715</v>
      </c>
      <c r="C14" s="57" t="s">
        <v>6740</v>
      </c>
      <c r="D14" s="57" t="s">
        <v>18510</v>
      </c>
      <c r="E14" s="60" t="s">
        <v>18511</v>
      </c>
      <c r="F14" s="224" t="s">
        <v>18512</v>
      </c>
      <c r="G14" s="74" t="s">
        <v>6645</v>
      </c>
      <c r="J14" s="7"/>
      <c r="K14" s="7"/>
      <c r="M14" t="s">
        <v>4550</v>
      </c>
      <c r="N14" t="s">
        <v>4550</v>
      </c>
    </row>
    <row r="15" spans="1:14" x14ac:dyDescent="0.2">
      <c r="A15" s="57" t="s">
        <v>18513</v>
      </c>
      <c r="B15" s="60" t="s">
        <v>6715</v>
      </c>
      <c r="C15" s="57" t="s">
        <v>18514</v>
      </c>
      <c r="D15" s="57"/>
      <c r="E15" s="57"/>
      <c r="F15" s="224" t="s">
        <v>18515</v>
      </c>
      <c r="G15" s="74" t="s">
        <v>6638</v>
      </c>
      <c r="J15" s="7"/>
      <c r="K15" s="7"/>
      <c r="M15" t="s">
        <v>4550</v>
      </c>
      <c r="N15" t="s">
        <v>4550</v>
      </c>
    </row>
    <row r="16" spans="1:14" ht="51" x14ac:dyDescent="0.2">
      <c r="A16" s="60" t="s">
        <v>1173</v>
      </c>
      <c r="B16" s="60" t="s">
        <v>18478</v>
      </c>
      <c r="C16" s="57" t="s">
        <v>18516</v>
      </c>
      <c r="D16" s="60" t="s">
        <v>18517</v>
      </c>
      <c r="E16" s="60"/>
      <c r="F16" s="224" t="s">
        <v>18518</v>
      </c>
      <c r="G16" s="74" t="s">
        <v>18519</v>
      </c>
      <c r="J16" s="7"/>
      <c r="K16" s="7"/>
      <c r="M16" t="s">
        <v>4550</v>
      </c>
      <c r="N16" t="s">
        <v>4550</v>
      </c>
    </row>
    <row r="17" spans="1:16" x14ac:dyDescent="0.2">
      <c r="A17" s="57" t="s">
        <v>18520</v>
      </c>
      <c r="B17" s="57" t="s">
        <v>18507</v>
      </c>
      <c r="C17" s="60" t="s">
        <v>18508</v>
      </c>
      <c r="D17" s="57"/>
      <c r="E17" s="60"/>
      <c r="F17" s="224" t="s">
        <v>18521</v>
      </c>
      <c r="G17" s="74" t="s">
        <v>5161</v>
      </c>
      <c r="K17" s="7"/>
      <c r="M17" t="s">
        <v>4550</v>
      </c>
      <c r="N17" t="s">
        <v>4550</v>
      </c>
    </row>
    <row r="18" spans="1:16" x14ac:dyDescent="0.2">
      <c r="A18" s="57" t="s">
        <v>18522</v>
      </c>
      <c r="B18" s="60" t="s">
        <v>18486</v>
      </c>
      <c r="C18" s="60" t="s">
        <v>18523</v>
      </c>
      <c r="D18" s="60" t="s">
        <v>18503</v>
      </c>
      <c r="E18" s="57"/>
      <c r="F18" s="224" t="s">
        <v>18524</v>
      </c>
      <c r="G18" s="74" t="s">
        <v>18525</v>
      </c>
      <c r="J18" s="7"/>
      <c r="K18" s="7"/>
      <c r="M18" t="s">
        <v>4550</v>
      </c>
      <c r="N18" t="s">
        <v>4550</v>
      </c>
    </row>
    <row r="19" spans="1:16" x14ac:dyDescent="0.2">
      <c r="A19" s="60" t="s">
        <v>18526</v>
      </c>
      <c r="B19" s="60" t="s">
        <v>6721</v>
      </c>
      <c r="C19" s="60"/>
      <c r="D19" s="57" t="s">
        <v>18475</v>
      </c>
      <c r="E19" s="60"/>
      <c r="F19" s="224" t="s">
        <v>18527</v>
      </c>
      <c r="G19" s="73" t="s">
        <v>6537</v>
      </c>
      <c r="J19" s="7"/>
      <c r="K19" s="7"/>
      <c r="M19" t="s">
        <v>4550</v>
      </c>
      <c r="N19" t="s">
        <v>4550</v>
      </c>
    </row>
    <row r="20" spans="1:16" ht="25.5" x14ac:dyDescent="0.2">
      <c r="A20" s="57" t="s">
        <v>18528</v>
      </c>
      <c r="B20" s="60" t="s">
        <v>18473</v>
      </c>
      <c r="C20" s="60" t="s">
        <v>18529</v>
      </c>
      <c r="D20" s="60" t="s">
        <v>18503</v>
      </c>
      <c r="E20" s="57"/>
      <c r="F20" s="224" t="s">
        <v>18530</v>
      </c>
      <c r="G20" s="74" t="s">
        <v>6677</v>
      </c>
      <c r="J20" s="7"/>
      <c r="K20" s="7"/>
      <c r="M20" t="s">
        <v>4550</v>
      </c>
      <c r="N20" t="s">
        <v>4550</v>
      </c>
      <c r="P20" t="s">
        <v>4550</v>
      </c>
    </row>
    <row r="21" spans="1:16" x14ac:dyDescent="0.2">
      <c r="A21" s="60" t="s">
        <v>18531</v>
      </c>
      <c r="B21" s="57" t="s">
        <v>6715</v>
      </c>
      <c r="C21" s="60" t="s">
        <v>6740</v>
      </c>
      <c r="D21" s="57"/>
      <c r="E21" s="60" t="s">
        <v>18532</v>
      </c>
      <c r="F21" s="224" t="s">
        <v>18533</v>
      </c>
      <c r="G21" s="73" t="s">
        <v>6666</v>
      </c>
      <c r="K21" s="7"/>
      <c r="N21" t="s">
        <v>4550</v>
      </c>
    </row>
    <row r="22" spans="1:16" x14ac:dyDescent="0.2">
      <c r="A22" s="57" t="s">
        <v>18534</v>
      </c>
      <c r="B22" s="60" t="s">
        <v>6721</v>
      </c>
      <c r="C22" s="57"/>
      <c r="D22" s="57" t="s">
        <v>18475</v>
      </c>
      <c r="E22" s="60"/>
      <c r="F22" s="224" t="s">
        <v>18535</v>
      </c>
      <c r="G22" s="74" t="s">
        <v>5161</v>
      </c>
      <c r="I22" s="7"/>
      <c r="K22" s="7"/>
    </row>
    <row r="23" spans="1:16" ht="25.5" x14ac:dyDescent="0.2">
      <c r="A23" s="60" t="s">
        <v>18536</v>
      </c>
      <c r="B23" s="60" t="s">
        <v>18478</v>
      </c>
      <c r="C23" s="57" t="s">
        <v>18537</v>
      </c>
      <c r="D23" s="57" t="s">
        <v>18479</v>
      </c>
      <c r="E23" s="60"/>
      <c r="F23" s="224" t="s">
        <v>18538</v>
      </c>
      <c r="G23" s="74" t="s">
        <v>6677</v>
      </c>
      <c r="I23" s="7"/>
      <c r="K23" s="7"/>
    </row>
    <row r="24" spans="1:16" ht="25.5" x14ac:dyDescent="0.2">
      <c r="A24" s="60" t="s">
        <v>18539</v>
      </c>
      <c r="B24" s="60" t="s">
        <v>18540</v>
      </c>
      <c r="C24" s="57" t="s">
        <v>18541</v>
      </c>
      <c r="D24" s="57" t="s">
        <v>18483</v>
      </c>
      <c r="E24" s="60"/>
      <c r="F24" s="224" t="s">
        <v>18542</v>
      </c>
      <c r="G24" s="74" t="s">
        <v>6677</v>
      </c>
      <c r="K24" s="7"/>
    </row>
    <row r="25" spans="1:16" x14ac:dyDescent="0.2">
      <c r="A25" s="60" t="s">
        <v>8163</v>
      </c>
      <c r="B25" s="60" t="s">
        <v>6715</v>
      </c>
      <c r="C25" s="57" t="s">
        <v>8165</v>
      </c>
      <c r="D25" s="60"/>
      <c r="E25" s="60" t="s">
        <v>3504</v>
      </c>
      <c r="F25" s="224" t="s">
        <v>8164</v>
      </c>
      <c r="G25" s="74" t="s">
        <v>6537</v>
      </c>
      <c r="J25" s="7"/>
      <c r="K25" s="7"/>
    </row>
    <row r="26" spans="1:16" ht="25.5" x14ac:dyDescent="0.2">
      <c r="A26" s="60" t="s">
        <v>18543</v>
      </c>
      <c r="B26" s="60" t="s">
        <v>6721</v>
      </c>
      <c r="C26" s="60" t="s">
        <v>18544</v>
      </c>
      <c r="D26" s="60" t="s">
        <v>18475</v>
      </c>
      <c r="E26" s="60" t="s">
        <v>18532</v>
      </c>
      <c r="F26" s="224" t="s">
        <v>18545</v>
      </c>
      <c r="G26" s="74" t="s">
        <v>18546</v>
      </c>
      <c r="J26" s="7"/>
      <c r="K26" s="7"/>
    </row>
    <row r="27" spans="1:16" x14ac:dyDescent="0.2">
      <c r="A27" s="60" t="s">
        <v>18547</v>
      </c>
      <c r="B27" s="60" t="s">
        <v>18548</v>
      </c>
      <c r="C27" s="57"/>
      <c r="D27" s="60" t="s">
        <v>18475</v>
      </c>
      <c r="E27" s="60"/>
      <c r="F27" s="224" t="s">
        <v>18549</v>
      </c>
      <c r="G27" s="74" t="s">
        <v>6677</v>
      </c>
      <c r="J27" s="7"/>
      <c r="K27" s="7"/>
      <c r="M27" t="s">
        <v>4550</v>
      </c>
    </row>
    <row r="28" spans="1:16" x14ac:dyDescent="0.2">
      <c r="A28" s="57" t="s">
        <v>18550</v>
      </c>
      <c r="B28" s="57" t="s">
        <v>6715</v>
      </c>
      <c r="C28" s="57" t="s">
        <v>6714</v>
      </c>
      <c r="D28" s="57"/>
      <c r="E28" s="60" t="s">
        <v>18551</v>
      </c>
      <c r="F28" s="225" t="s">
        <v>18552</v>
      </c>
      <c r="G28" s="74" t="s">
        <v>6684</v>
      </c>
      <c r="K28" s="7"/>
    </row>
    <row r="29" spans="1:16" x14ac:dyDescent="0.2">
      <c r="A29" s="60" t="s">
        <v>18553</v>
      </c>
      <c r="B29" s="60" t="s">
        <v>18540</v>
      </c>
      <c r="C29" s="60" t="s">
        <v>18554</v>
      </c>
      <c r="D29" s="60" t="s">
        <v>18483</v>
      </c>
      <c r="E29" s="60"/>
      <c r="F29" s="224" t="s">
        <v>18555</v>
      </c>
      <c r="G29" s="74" t="s">
        <v>6677</v>
      </c>
      <c r="K29" s="7"/>
    </row>
    <row r="30" spans="1:16" ht="25.5" x14ac:dyDescent="0.2">
      <c r="A30" s="60" t="s">
        <v>18556</v>
      </c>
      <c r="B30" s="60" t="s">
        <v>18486</v>
      </c>
      <c r="C30" s="60" t="s">
        <v>18487</v>
      </c>
      <c r="D30" s="60" t="s">
        <v>18503</v>
      </c>
      <c r="E30" s="57" t="s">
        <v>18557</v>
      </c>
      <c r="F30" s="224" t="s">
        <v>18558</v>
      </c>
      <c r="G30" s="73" t="s">
        <v>18525</v>
      </c>
      <c r="K30" s="7"/>
      <c r="M30" t="s">
        <v>4550</v>
      </c>
    </row>
    <row r="31" spans="1:16" x14ac:dyDescent="0.2">
      <c r="A31" s="60" t="s">
        <v>18559</v>
      </c>
      <c r="B31" s="57" t="s">
        <v>6715</v>
      </c>
      <c r="C31" s="60" t="s">
        <v>6741</v>
      </c>
      <c r="D31" s="57"/>
      <c r="E31" s="60" t="s">
        <v>18560</v>
      </c>
      <c r="F31" s="224" t="s">
        <v>18561</v>
      </c>
      <c r="G31" s="73" t="s">
        <v>4067</v>
      </c>
      <c r="J31" s="7"/>
      <c r="K31" s="7"/>
      <c r="M31" t="s">
        <v>4550</v>
      </c>
    </row>
    <row r="32" spans="1:16" x14ac:dyDescent="0.2">
      <c r="A32" s="57" t="s">
        <v>18562</v>
      </c>
      <c r="B32" s="57" t="s">
        <v>6721</v>
      </c>
      <c r="C32" s="57"/>
      <c r="D32" s="57" t="s">
        <v>18483</v>
      </c>
      <c r="E32" s="60"/>
      <c r="F32" s="224" t="s">
        <v>18563</v>
      </c>
      <c r="G32" s="74" t="s">
        <v>18432</v>
      </c>
      <c r="J32" s="7"/>
      <c r="K32" s="7"/>
    </row>
    <row r="33" spans="1:12" x14ac:dyDescent="0.2">
      <c r="A33" s="60" t="s">
        <v>18564</v>
      </c>
      <c r="B33" s="60" t="s">
        <v>6715</v>
      </c>
      <c r="C33" s="57" t="s">
        <v>18565</v>
      </c>
      <c r="D33" s="60" t="s">
        <v>18483</v>
      </c>
      <c r="E33" s="60"/>
      <c r="F33" s="224" t="s">
        <v>18566</v>
      </c>
      <c r="G33" s="74" t="s">
        <v>18432</v>
      </c>
      <c r="K33" s="7"/>
    </row>
    <row r="34" spans="1:12" ht="25.5" x14ac:dyDescent="0.2">
      <c r="A34" s="57" t="s">
        <v>18567</v>
      </c>
      <c r="B34" s="60" t="s">
        <v>6715</v>
      </c>
      <c r="C34" s="57"/>
      <c r="D34" s="60" t="s">
        <v>18568</v>
      </c>
      <c r="E34" s="60" t="s">
        <v>18569</v>
      </c>
      <c r="F34" s="224" t="s">
        <v>18570</v>
      </c>
      <c r="G34" s="74" t="s">
        <v>18432</v>
      </c>
      <c r="J34" s="7"/>
      <c r="K34" s="7"/>
    </row>
    <row r="35" spans="1:12" ht="51" x14ac:dyDescent="0.2">
      <c r="A35" s="60" t="s">
        <v>18571</v>
      </c>
      <c r="B35" s="60" t="s">
        <v>18486</v>
      </c>
      <c r="C35" s="57" t="s">
        <v>18523</v>
      </c>
      <c r="D35" s="57" t="s">
        <v>18572</v>
      </c>
      <c r="E35" s="60"/>
      <c r="F35" s="224" t="s">
        <v>18573</v>
      </c>
      <c r="G35" s="74" t="s">
        <v>6636</v>
      </c>
      <c r="K35" s="7"/>
    </row>
    <row r="36" spans="1:12" ht="25.5" x14ac:dyDescent="0.2">
      <c r="A36" s="57" t="s">
        <v>18574</v>
      </c>
      <c r="B36" s="60" t="s">
        <v>18478</v>
      </c>
      <c r="C36" s="57" t="s">
        <v>18575</v>
      </c>
      <c r="D36" s="57" t="s">
        <v>18503</v>
      </c>
      <c r="E36" s="57"/>
      <c r="F36" s="224" t="s">
        <v>18576</v>
      </c>
      <c r="G36" s="73" t="s">
        <v>6677</v>
      </c>
      <c r="K36" s="7"/>
    </row>
    <row r="37" spans="1:12" ht="25.5" x14ac:dyDescent="0.2">
      <c r="A37" s="57" t="s">
        <v>18577</v>
      </c>
      <c r="B37" s="60" t="s">
        <v>6721</v>
      </c>
      <c r="C37" s="57"/>
      <c r="D37" s="60" t="s">
        <v>18475</v>
      </c>
      <c r="E37" s="60" t="s">
        <v>18578</v>
      </c>
      <c r="F37" s="224" t="s">
        <v>18579</v>
      </c>
      <c r="G37" s="74" t="s">
        <v>18432</v>
      </c>
      <c r="K37" s="7"/>
    </row>
    <row r="38" spans="1:12" x14ac:dyDescent="0.2">
      <c r="A38" s="57" t="s">
        <v>18580</v>
      </c>
      <c r="B38" s="60" t="s">
        <v>18581</v>
      </c>
      <c r="C38" s="57" t="s">
        <v>1409</v>
      </c>
      <c r="D38" s="60"/>
      <c r="E38" s="60"/>
      <c r="F38" s="224" t="s">
        <v>18582</v>
      </c>
      <c r="G38" s="74" t="s">
        <v>18432</v>
      </c>
      <c r="K38" s="7"/>
    </row>
    <row r="39" spans="1:12" ht="25.5" x14ac:dyDescent="0.2">
      <c r="A39" s="60" t="s">
        <v>18583</v>
      </c>
      <c r="B39" s="60" t="s">
        <v>18473</v>
      </c>
      <c r="C39" s="60" t="s">
        <v>18584</v>
      </c>
      <c r="D39" s="57" t="s">
        <v>18572</v>
      </c>
      <c r="E39" s="60"/>
      <c r="F39" s="224" t="s">
        <v>18585</v>
      </c>
      <c r="G39" s="74" t="s">
        <v>6636</v>
      </c>
      <c r="K39" s="7"/>
    </row>
    <row r="40" spans="1:12" x14ac:dyDescent="0.2">
      <c r="A40" s="57" t="s">
        <v>18586</v>
      </c>
      <c r="B40" s="60" t="s">
        <v>6721</v>
      </c>
      <c r="C40" s="57"/>
      <c r="D40" s="60" t="s">
        <v>18475</v>
      </c>
      <c r="E40" s="60"/>
      <c r="F40" s="224" t="s">
        <v>18587</v>
      </c>
      <c r="G40" s="74" t="s">
        <v>5161</v>
      </c>
      <c r="J40" s="7"/>
      <c r="K40" s="7"/>
      <c r="L40" s="7"/>
    </row>
    <row r="41" spans="1:12" ht="25.5" x14ac:dyDescent="0.2">
      <c r="A41" s="60" t="s">
        <v>18588</v>
      </c>
      <c r="B41" s="60" t="s">
        <v>18589</v>
      </c>
      <c r="C41" s="57"/>
      <c r="D41" s="57"/>
      <c r="E41" s="60"/>
      <c r="F41" s="224" t="s">
        <v>18590</v>
      </c>
      <c r="G41" s="74" t="s">
        <v>5161</v>
      </c>
      <c r="K41" s="7"/>
    </row>
    <row r="42" spans="1:12" ht="25.5" x14ac:dyDescent="0.2">
      <c r="A42" s="57" t="s">
        <v>1237</v>
      </c>
      <c r="B42" s="57" t="s">
        <v>18473</v>
      </c>
      <c r="C42" s="57" t="s">
        <v>18591</v>
      </c>
      <c r="D42" s="60" t="s">
        <v>18494</v>
      </c>
      <c r="E42" s="57"/>
      <c r="F42" s="224" t="s">
        <v>18592</v>
      </c>
      <c r="G42" s="74" t="s">
        <v>18525</v>
      </c>
      <c r="J42" s="7"/>
      <c r="K42" s="7"/>
    </row>
    <row r="43" spans="1:12" ht="25.5" x14ac:dyDescent="0.2">
      <c r="A43" s="57" t="s">
        <v>18593</v>
      </c>
      <c r="B43" s="60" t="s">
        <v>6721</v>
      </c>
      <c r="C43" s="57"/>
      <c r="D43" s="60" t="s">
        <v>18475</v>
      </c>
      <c r="E43" s="60"/>
      <c r="F43" s="225" t="s">
        <v>18594</v>
      </c>
      <c r="G43" s="74" t="s">
        <v>18595</v>
      </c>
      <c r="K43" s="7"/>
    </row>
    <row r="44" spans="1:12" ht="25.5" x14ac:dyDescent="0.2">
      <c r="A44" s="60" t="s">
        <v>18596</v>
      </c>
      <c r="B44" s="60" t="s">
        <v>18597</v>
      </c>
      <c r="C44" s="57" t="s">
        <v>18598</v>
      </c>
      <c r="D44" s="60"/>
      <c r="E44" s="60" t="s">
        <v>3504</v>
      </c>
      <c r="F44" s="224" t="s">
        <v>18599</v>
      </c>
      <c r="G44" s="74" t="s">
        <v>6638</v>
      </c>
      <c r="J44" s="7"/>
      <c r="K44" s="7"/>
    </row>
    <row r="45" spans="1:12" x14ac:dyDescent="0.2">
      <c r="A45" s="60" t="s">
        <v>8166</v>
      </c>
      <c r="B45" s="60" t="s">
        <v>6715</v>
      </c>
      <c r="C45" s="57" t="s">
        <v>8167</v>
      </c>
      <c r="D45" s="60"/>
      <c r="E45" s="60" t="s">
        <v>3504</v>
      </c>
      <c r="F45" s="224" t="s">
        <v>18600</v>
      </c>
      <c r="G45" s="74" t="s">
        <v>6537</v>
      </c>
      <c r="J45" s="7"/>
      <c r="K45" s="7"/>
    </row>
    <row r="46" spans="1:12" ht="38.25" x14ac:dyDescent="0.2">
      <c r="A46" s="57" t="s">
        <v>18601</v>
      </c>
      <c r="B46" s="60" t="s">
        <v>18478</v>
      </c>
      <c r="C46" s="57" t="s">
        <v>18602</v>
      </c>
      <c r="D46" s="57" t="s">
        <v>18479</v>
      </c>
      <c r="E46" s="57"/>
      <c r="F46" s="224" t="s">
        <v>18603</v>
      </c>
      <c r="G46" s="74" t="s">
        <v>6677</v>
      </c>
      <c r="K46" s="7"/>
    </row>
    <row r="47" spans="1:12" x14ac:dyDescent="0.2">
      <c r="A47" s="60" t="s">
        <v>18604</v>
      </c>
      <c r="B47" s="60" t="s">
        <v>6721</v>
      </c>
      <c r="C47" s="60"/>
      <c r="D47" s="60" t="s">
        <v>18475</v>
      </c>
      <c r="E47" s="60"/>
      <c r="F47" s="224" t="s">
        <v>18605</v>
      </c>
      <c r="G47" s="74" t="s">
        <v>18432</v>
      </c>
      <c r="K47" s="7"/>
    </row>
    <row r="48" spans="1:12" x14ac:dyDescent="0.2">
      <c r="A48" s="57" t="s">
        <v>18606</v>
      </c>
      <c r="B48" s="60" t="s">
        <v>18540</v>
      </c>
      <c r="C48" s="57" t="s">
        <v>18554</v>
      </c>
      <c r="D48" s="57" t="s">
        <v>13987</v>
      </c>
      <c r="E48" s="57"/>
      <c r="F48" s="224" t="s">
        <v>18607</v>
      </c>
      <c r="G48" s="74" t="s">
        <v>18432</v>
      </c>
      <c r="J48" s="7"/>
      <c r="K48" s="7"/>
    </row>
    <row r="49" spans="1:11" ht="89.25" x14ac:dyDescent="0.2">
      <c r="A49" s="60" t="s">
        <v>18608</v>
      </c>
      <c r="B49" s="60" t="s">
        <v>18581</v>
      </c>
      <c r="C49" s="57" t="s">
        <v>18523</v>
      </c>
      <c r="D49" s="60"/>
      <c r="E49" s="60" t="s">
        <v>5603</v>
      </c>
      <c r="F49" s="224" t="s">
        <v>18609</v>
      </c>
      <c r="G49" s="74" t="s">
        <v>6636</v>
      </c>
      <c r="K49" s="7"/>
    </row>
    <row r="50" spans="1:11" x14ac:dyDescent="0.2">
      <c r="A50" s="60" t="s">
        <v>1263</v>
      </c>
      <c r="B50" s="60" t="s">
        <v>6715</v>
      </c>
      <c r="C50" s="57" t="s">
        <v>18610</v>
      </c>
      <c r="D50" s="60"/>
      <c r="E50" s="60" t="s">
        <v>3496</v>
      </c>
      <c r="F50" s="224" t="s">
        <v>18611</v>
      </c>
      <c r="G50" s="74" t="s">
        <v>4067</v>
      </c>
      <c r="K50" s="7"/>
    </row>
    <row r="51" spans="1:11" x14ac:dyDescent="0.2">
      <c r="A51" s="57" t="s">
        <v>18612</v>
      </c>
      <c r="B51" s="57" t="s">
        <v>6715</v>
      </c>
      <c r="C51" s="60" t="s">
        <v>18613</v>
      </c>
      <c r="D51" s="60" t="s">
        <v>10227</v>
      </c>
      <c r="E51" s="57"/>
      <c r="F51" s="224" t="s">
        <v>18614</v>
      </c>
      <c r="G51" s="74" t="s">
        <v>4067</v>
      </c>
      <c r="K51" s="7"/>
    </row>
    <row r="52" spans="1:11" x14ac:dyDescent="0.2">
      <c r="A52" s="60" t="s">
        <v>18615</v>
      </c>
      <c r="B52" s="60" t="s">
        <v>6715</v>
      </c>
      <c r="C52" s="57" t="s">
        <v>6740</v>
      </c>
      <c r="D52" s="57"/>
      <c r="E52" s="60" t="s">
        <v>3504</v>
      </c>
      <c r="F52" s="224" t="s">
        <v>18616</v>
      </c>
      <c r="G52" s="74" t="s">
        <v>18432</v>
      </c>
      <c r="K52" s="7"/>
    </row>
    <row r="53" spans="1:11" ht="51" x14ac:dyDescent="0.2">
      <c r="A53" s="60" t="s">
        <v>18617</v>
      </c>
      <c r="B53" s="60" t="s">
        <v>18478</v>
      </c>
      <c r="C53" s="57" t="s">
        <v>18618</v>
      </c>
      <c r="D53" s="57" t="s">
        <v>18479</v>
      </c>
      <c r="E53" s="60"/>
      <c r="F53" s="224" t="s">
        <v>18619</v>
      </c>
      <c r="G53" s="74" t="s">
        <v>18620</v>
      </c>
      <c r="J53" s="7"/>
      <c r="K53" s="7"/>
    </row>
    <row r="54" spans="1:11" x14ac:dyDescent="0.2">
      <c r="A54" s="57" t="s">
        <v>18621</v>
      </c>
      <c r="B54" s="60" t="s">
        <v>6715</v>
      </c>
      <c r="C54" s="57" t="s">
        <v>18622</v>
      </c>
      <c r="D54" s="60" t="s">
        <v>18510</v>
      </c>
      <c r="E54" s="60" t="s">
        <v>18623</v>
      </c>
      <c r="F54" s="224" t="s">
        <v>18624</v>
      </c>
      <c r="G54" s="74" t="s">
        <v>6684</v>
      </c>
      <c r="J54" s="7"/>
      <c r="K54" s="7"/>
    </row>
    <row r="55" spans="1:11" x14ac:dyDescent="0.2">
      <c r="A55" s="57" t="s">
        <v>18625</v>
      </c>
      <c r="B55" s="60" t="s">
        <v>18597</v>
      </c>
      <c r="C55" s="57" t="s">
        <v>18598</v>
      </c>
      <c r="D55" s="60" t="s">
        <v>10227</v>
      </c>
      <c r="E55" s="57" t="s">
        <v>3504</v>
      </c>
      <c r="F55" s="224" t="s">
        <v>18626</v>
      </c>
      <c r="G55" s="74" t="s">
        <v>5161</v>
      </c>
      <c r="K55" s="7"/>
    </row>
    <row r="56" spans="1:11" ht="25.5" x14ac:dyDescent="0.2">
      <c r="A56" s="226" t="s">
        <v>19788</v>
      </c>
      <c r="B56" s="60" t="s">
        <v>18478</v>
      </c>
      <c r="C56" s="60" t="s">
        <v>18597</v>
      </c>
      <c r="D56" s="60" t="s">
        <v>18656</v>
      </c>
      <c r="E56" s="57"/>
      <c r="F56" s="225" t="s">
        <v>19789</v>
      </c>
      <c r="G56" s="73" t="s">
        <v>6684</v>
      </c>
      <c r="K56" s="7"/>
    </row>
    <row r="57" spans="1:11" ht="38.25" x14ac:dyDescent="0.2">
      <c r="A57" s="60" t="s">
        <v>18627</v>
      </c>
      <c r="B57" s="60" t="s">
        <v>18486</v>
      </c>
      <c r="C57" s="60" t="s">
        <v>18523</v>
      </c>
      <c r="D57" s="60" t="s">
        <v>18628</v>
      </c>
      <c r="E57" s="60"/>
      <c r="F57" s="224" t="s">
        <v>18629</v>
      </c>
      <c r="G57" s="74" t="s">
        <v>6636</v>
      </c>
      <c r="K57" s="7"/>
    </row>
    <row r="58" spans="1:11" ht="25.5" x14ac:dyDescent="0.2">
      <c r="A58" s="60" t="s">
        <v>19776</v>
      </c>
      <c r="B58" s="60" t="s">
        <v>18540</v>
      </c>
      <c r="C58" s="57" t="s">
        <v>18630</v>
      </c>
      <c r="D58" s="60"/>
      <c r="E58" s="60"/>
      <c r="F58" s="224" t="s">
        <v>18631</v>
      </c>
      <c r="G58" s="74" t="s">
        <v>6684</v>
      </c>
      <c r="K58" s="7"/>
    </row>
    <row r="59" spans="1:11" x14ac:dyDescent="0.2">
      <c r="A59" s="60" t="s">
        <v>18632</v>
      </c>
      <c r="B59" s="60" t="s">
        <v>6715</v>
      </c>
      <c r="C59" s="60"/>
      <c r="D59" s="60" t="s">
        <v>18475</v>
      </c>
      <c r="E59" s="60"/>
      <c r="F59" s="224" t="s">
        <v>18633</v>
      </c>
      <c r="G59" s="73" t="s">
        <v>6684</v>
      </c>
      <c r="K59" s="7"/>
    </row>
    <row r="60" spans="1:11" x14ac:dyDescent="0.2">
      <c r="A60" s="60" t="s">
        <v>18634</v>
      </c>
      <c r="B60" s="60" t="s">
        <v>18473</v>
      </c>
      <c r="C60" s="57" t="s">
        <v>18635</v>
      </c>
      <c r="D60" s="60" t="s">
        <v>18636</v>
      </c>
      <c r="E60" s="60"/>
      <c r="F60" s="224" t="s">
        <v>18637</v>
      </c>
      <c r="G60" s="74" t="s">
        <v>6636</v>
      </c>
      <c r="J60" s="7"/>
      <c r="K60" s="7"/>
    </row>
    <row r="61" spans="1:11" x14ac:dyDescent="0.2">
      <c r="A61" s="57" t="s">
        <v>18638</v>
      </c>
      <c r="B61" s="60" t="s">
        <v>18482</v>
      </c>
      <c r="C61" s="57" t="s">
        <v>18639</v>
      </c>
      <c r="D61" s="60" t="s">
        <v>18479</v>
      </c>
      <c r="E61" s="60"/>
      <c r="F61" s="224" t="s">
        <v>18640</v>
      </c>
      <c r="G61" s="74" t="s">
        <v>18641</v>
      </c>
      <c r="J61" s="7"/>
      <c r="K61" s="7"/>
    </row>
    <row r="62" spans="1:11" x14ac:dyDescent="0.2">
      <c r="A62" s="60" t="s">
        <v>18642</v>
      </c>
      <c r="B62" s="60" t="s">
        <v>4660</v>
      </c>
      <c r="C62" s="57"/>
      <c r="D62" s="60" t="s">
        <v>18479</v>
      </c>
      <c r="E62" s="57"/>
      <c r="F62" s="224" t="s">
        <v>18643</v>
      </c>
      <c r="G62" s="73" t="s">
        <v>18481</v>
      </c>
      <c r="K62" s="7"/>
    </row>
    <row r="63" spans="1:11" x14ac:dyDescent="0.2">
      <c r="A63" s="60" t="s">
        <v>11758</v>
      </c>
      <c r="B63" s="60" t="s">
        <v>18478</v>
      </c>
      <c r="C63" s="57"/>
      <c r="D63" s="60" t="s">
        <v>18517</v>
      </c>
      <c r="E63" s="60"/>
      <c r="F63" s="224" t="s">
        <v>18644</v>
      </c>
      <c r="G63" s="74" t="s">
        <v>18645</v>
      </c>
      <c r="K63" s="7"/>
    </row>
    <row r="64" spans="1:11" x14ac:dyDescent="0.2">
      <c r="A64" s="60" t="s">
        <v>18646</v>
      </c>
      <c r="B64" s="60" t="s">
        <v>18486</v>
      </c>
      <c r="C64" s="57" t="s">
        <v>18523</v>
      </c>
      <c r="D64" s="57"/>
      <c r="E64" s="60"/>
      <c r="F64" s="224" t="s">
        <v>18647</v>
      </c>
      <c r="G64" s="74" t="s">
        <v>18432</v>
      </c>
      <c r="K64" s="7"/>
    </row>
    <row r="65" spans="1:11" x14ac:dyDescent="0.2">
      <c r="A65" s="60" t="s">
        <v>18648</v>
      </c>
      <c r="B65" s="60" t="s">
        <v>18473</v>
      </c>
      <c r="C65" s="57" t="s">
        <v>18649</v>
      </c>
      <c r="D65" s="57"/>
      <c r="E65" s="60"/>
      <c r="F65" s="224" t="s">
        <v>18650</v>
      </c>
      <c r="G65" s="74" t="s">
        <v>15696</v>
      </c>
      <c r="K65" s="7"/>
    </row>
    <row r="66" spans="1:11" ht="25.5" x14ac:dyDescent="0.2">
      <c r="A66" s="57" t="s">
        <v>18651</v>
      </c>
      <c r="B66" s="60" t="s">
        <v>18597</v>
      </c>
      <c r="C66" s="57"/>
      <c r="D66" s="57" t="s">
        <v>18517</v>
      </c>
      <c r="E66" s="60" t="s">
        <v>18652</v>
      </c>
      <c r="F66" s="224" t="s">
        <v>18653</v>
      </c>
      <c r="G66" s="74" t="s">
        <v>4067</v>
      </c>
      <c r="K66" s="7"/>
    </row>
    <row r="67" spans="1:11" ht="51" x14ac:dyDescent="0.2">
      <c r="A67" s="60" t="s">
        <v>18654</v>
      </c>
      <c r="B67" s="57" t="s">
        <v>18473</v>
      </c>
      <c r="C67" s="57" t="s">
        <v>18655</v>
      </c>
      <c r="D67" s="57" t="s">
        <v>18656</v>
      </c>
      <c r="E67" s="60"/>
      <c r="F67" s="224" t="s">
        <v>18657</v>
      </c>
      <c r="G67" s="74" t="s">
        <v>6588</v>
      </c>
      <c r="K67" s="7"/>
    </row>
    <row r="68" spans="1:11" x14ac:dyDescent="0.2">
      <c r="A68" s="60" t="s">
        <v>18658</v>
      </c>
      <c r="B68" s="60" t="s">
        <v>6721</v>
      </c>
      <c r="C68" s="57"/>
      <c r="D68" s="60" t="s">
        <v>18475</v>
      </c>
      <c r="E68" s="60" t="s">
        <v>18659</v>
      </c>
      <c r="F68" s="224" t="s">
        <v>18660</v>
      </c>
      <c r="G68" s="74" t="s">
        <v>18432</v>
      </c>
      <c r="K68" s="7"/>
    </row>
    <row r="69" spans="1:11" ht="38.25" x14ac:dyDescent="0.2">
      <c r="A69" s="57" t="s">
        <v>18661</v>
      </c>
      <c r="B69" s="60" t="s">
        <v>18486</v>
      </c>
      <c r="C69" s="60" t="s">
        <v>18662</v>
      </c>
      <c r="D69" s="60" t="s">
        <v>18656</v>
      </c>
      <c r="E69" s="60" t="s">
        <v>18663</v>
      </c>
      <c r="F69" s="224" t="s">
        <v>18664</v>
      </c>
      <c r="G69" s="74" t="s">
        <v>6636</v>
      </c>
      <c r="J69" s="7"/>
      <c r="K69" s="7"/>
    </row>
    <row r="70" spans="1:11" x14ac:dyDescent="0.2">
      <c r="A70" s="60" t="s">
        <v>18665</v>
      </c>
      <c r="B70" s="60" t="s">
        <v>18473</v>
      </c>
      <c r="C70" s="57" t="s">
        <v>18666</v>
      </c>
      <c r="D70" s="57" t="s">
        <v>18494</v>
      </c>
      <c r="E70" s="60" t="s">
        <v>18667</v>
      </c>
      <c r="F70" s="224" t="s">
        <v>18668</v>
      </c>
      <c r="G70" s="74" t="s">
        <v>18669</v>
      </c>
      <c r="J70" s="7"/>
      <c r="K70" s="7"/>
    </row>
    <row r="71" spans="1:11" x14ac:dyDescent="0.2">
      <c r="A71" s="57" t="s">
        <v>18670</v>
      </c>
      <c r="B71" s="60" t="s">
        <v>18540</v>
      </c>
      <c r="C71" s="57" t="s">
        <v>18671</v>
      </c>
      <c r="D71" s="60" t="s">
        <v>18475</v>
      </c>
      <c r="E71" s="57"/>
      <c r="F71" s="224" t="s">
        <v>18672</v>
      </c>
      <c r="G71" s="74" t="s">
        <v>6537</v>
      </c>
      <c r="K71" s="7"/>
    </row>
    <row r="72" spans="1:11" ht="25.5" x14ac:dyDescent="0.2">
      <c r="A72" s="60" t="s">
        <v>18673</v>
      </c>
      <c r="B72" s="60" t="s">
        <v>18674</v>
      </c>
      <c r="C72" s="57"/>
      <c r="D72" s="57"/>
      <c r="E72" s="60" t="s">
        <v>18675</v>
      </c>
      <c r="F72" s="224" t="s">
        <v>18676</v>
      </c>
      <c r="G72" s="74" t="s">
        <v>6535</v>
      </c>
      <c r="K72" s="7"/>
    </row>
    <row r="73" spans="1:11" ht="25.5" x14ac:dyDescent="0.2">
      <c r="A73" s="57" t="s">
        <v>6736</v>
      </c>
      <c r="B73" s="60" t="s">
        <v>6721</v>
      </c>
      <c r="C73" s="57"/>
      <c r="D73" s="57" t="s">
        <v>18475</v>
      </c>
      <c r="E73" s="60" t="s">
        <v>18677</v>
      </c>
      <c r="F73" s="224" t="s">
        <v>18678</v>
      </c>
      <c r="G73" s="74" t="s">
        <v>18432</v>
      </c>
      <c r="K73" s="7"/>
    </row>
    <row r="74" spans="1:11" ht="25.5" x14ac:dyDescent="0.2">
      <c r="A74" s="226" t="s">
        <v>19790</v>
      </c>
      <c r="B74" s="60" t="s">
        <v>18478</v>
      </c>
      <c r="C74" s="60" t="s">
        <v>18649</v>
      </c>
      <c r="D74" s="57"/>
      <c r="E74" s="60"/>
      <c r="F74" s="225" t="s">
        <v>19791</v>
      </c>
      <c r="G74" s="73" t="s">
        <v>6684</v>
      </c>
      <c r="K74" s="7"/>
    </row>
    <row r="75" spans="1:11" x14ac:dyDescent="0.2">
      <c r="A75" s="57" t="s">
        <v>11950</v>
      </c>
      <c r="B75" s="60" t="s">
        <v>18482</v>
      </c>
      <c r="C75" s="60"/>
      <c r="D75" s="60"/>
      <c r="E75" s="57"/>
      <c r="F75" s="224" t="s">
        <v>18679</v>
      </c>
      <c r="G75" s="74" t="s">
        <v>6677</v>
      </c>
      <c r="K75" s="7"/>
    </row>
    <row r="76" spans="1:11" x14ac:dyDescent="0.2">
      <c r="A76" s="57" t="s">
        <v>18680</v>
      </c>
      <c r="B76" s="60" t="s">
        <v>6715</v>
      </c>
      <c r="C76" s="57" t="s">
        <v>18493</v>
      </c>
      <c r="D76" s="57" t="s">
        <v>18503</v>
      </c>
      <c r="E76" s="60"/>
      <c r="F76" s="224" t="s">
        <v>18681</v>
      </c>
      <c r="G76" s="74" t="s">
        <v>18682</v>
      </c>
      <c r="K76" s="7"/>
    </row>
    <row r="77" spans="1:11" ht="114.75" x14ac:dyDescent="0.2">
      <c r="A77" s="57" t="s">
        <v>18683</v>
      </c>
      <c r="B77" s="57" t="s">
        <v>18684</v>
      </c>
      <c r="C77" s="60" t="s">
        <v>18685</v>
      </c>
      <c r="D77" s="60" t="s">
        <v>18628</v>
      </c>
      <c r="E77" s="57" t="s">
        <v>18686</v>
      </c>
      <c r="F77" s="224" t="s">
        <v>18687</v>
      </c>
      <c r="G77" s="74" t="s">
        <v>6636</v>
      </c>
      <c r="K77" s="7"/>
    </row>
    <row r="78" spans="1:11" x14ac:dyDescent="0.2">
      <c r="A78" s="60" t="s">
        <v>18688</v>
      </c>
      <c r="B78" s="60" t="s">
        <v>18548</v>
      </c>
      <c r="C78" s="60"/>
      <c r="D78" s="60"/>
      <c r="E78" s="57"/>
      <c r="F78" s="224" t="s">
        <v>18689</v>
      </c>
      <c r="G78" s="74" t="s">
        <v>6636</v>
      </c>
      <c r="K78" s="7"/>
    </row>
    <row r="79" spans="1:11" ht="25.5" x14ac:dyDescent="0.2">
      <c r="A79" s="60" t="s">
        <v>11759</v>
      </c>
      <c r="B79" s="60" t="s">
        <v>18473</v>
      </c>
      <c r="C79" s="60" t="s">
        <v>18591</v>
      </c>
      <c r="D79" s="57" t="s">
        <v>18494</v>
      </c>
      <c r="E79" s="60" t="s">
        <v>18690</v>
      </c>
      <c r="F79" s="225" t="s">
        <v>18691</v>
      </c>
      <c r="G79" s="74" t="s">
        <v>18692</v>
      </c>
      <c r="K79" s="7"/>
    </row>
    <row r="80" spans="1:11" x14ac:dyDescent="0.2">
      <c r="A80" s="57" t="s">
        <v>6737</v>
      </c>
      <c r="B80" s="60" t="s">
        <v>6715</v>
      </c>
      <c r="C80" s="57" t="s">
        <v>6740</v>
      </c>
      <c r="D80" s="60" t="s">
        <v>18510</v>
      </c>
      <c r="E80" s="60" t="s">
        <v>3504</v>
      </c>
      <c r="F80" s="224" t="s">
        <v>18693</v>
      </c>
      <c r="G80" s="74" t="s">
        <v>18432</v>
      </c>
      <c r="K80" s="7"/>
    </row>
    <row r="81" spans="1:11" x14ac:dyDescent="0.2">
      <c r="A81" s="60" t="s">
        <v>18694</v>
      </c>
      <c r="B81" s="60" t="s">
        <v>6721</v>
      </c>
      <c r="C81" s="60"/>
      <c r="D81" s="57" t="s">
        <v>18475</v>
      </c>
      <c r="E81" s="60"/>
      <c r="F81" s="224" t="s">
        <v>18695</v>
      </c>
      <c r="G81" s="74" t="s">
        <v>6636</v>
      </c>
      <c r="K81" s="7"/>
    </row>
    <row r="82" spans="1:11" x14ac:dyDescent="0.2">
      <c r="A82" s="57" t="s">
        <v>18696</v>
      </c>
      <c r="B82" s="60" t="s">
        <v>18486</v>
      </c>
      <c r="C82" s="57" t="s">
        <v>18523</v>
      </c>
      <c r="D82" s="57" t="s">
        <v>18697</v>
      </c>
      <c r="E82" s="57"/>
      <c r="F82" s="224" t="s">
        <v>18698</v>
      </c>
      <c r="G82" s="74" t="s">
        <v>6677</v>
      </c>
      <c r="K82" s="7"/>
    </row>
    <row r="83" spans="1:11" ht="76.5" x14ac:dyDescent="0.2">
      <c r="A83" s="57" t="s">
        <v>18699</v>
      </c>
      <c r="B83" s="60" t="s">
        <v>18473</v>
      </c>
      <c r="C83" s="57" t="s">
        <v>18508</v>
      </c>
      <c r="D83" s="60" t="s">
        <v>18479</v>
      </c>
      <c r="E83" s="60" t="s">
        <v>18700</v>
      </c>
      <c r="F83" s="224" t="s">
        <v>18701</v>
      </c>
      <c r="G83" s="74" t="s">
        <v>18702</v>
      </c>
      <c r="K83" s="7"/>
    </row>
    <row r="84" spans="1:11" x14ac:dyDescent="0.2">
      <c r="A84" s="57" t="s">
        <v>11760</v>
      </c>
      <c r="B84" s="60" t="s">
        <v>18478</v>
      </c>
      <c r="C84" s="57" t="s">
        <v>18703</v>
      </c>
      <c r="D84" s="57" t="s">
        <v>18475</v>
      </c>
      <c r="E84" s="60"/>
      <c r="F84" s="224" t="s">
        <v>18704</v>
      </c>
      <c r="G84" s="74" t="s">
        <v>18645</v>
      </c>
      <c r="K84" s="7"/>
    </row>
    <row r="85" spans="1:11" ht="25.5" x14ac:dyDescent="0.2">
      <c r="A85" s="57" t="s">
        <v>18705</v>
      </c>
      <c r="B85" s="60" t="s">
        <v>18478</v>
      </c>
      <c r="C85" s="57"/>
      <c r="D85" s="60"/>
      <c r="E85" s="60"/>
      <c r="F85" s="224" t="s">
        <v>18706</v>
      </c>
      <c r="G85" s="74" t="s">
        <v>6684</v>
      </c>
      <c r="K85" s="7"/>
    </row>
    <row r="86" spans="1:11" x14ac:dyDescent="0.2">
      <c r="A86" s="57" t="s">
        <v>18707</v>
      </c>
      <c r="B86" s="60" t="s">
        <v>18478</v>
      </c>
      <c r="C86" s="57"/>
      <c r="D86" s="60" t="s">
        <v>13987</v>
      </c>
      <c r="E86" s="60"/>
      <c r="F86" s="224" t="s">
        <v>18708</v>
      </c>
      <c r="G86" s="74" t="s">
        <v>6677</v>
      </c>
      <c r="K86" s="7"/>
    </row>
    <row r="87" spans="1:11" x14ac:dyDescent="0.2">
      <c r="A87" s="60" t="s">
        <v>8172</v>
      </c>
      <c r="B87" s="60" t="s">
        <v>6715</v>
      </c>
      <c r="C87" s="60" t="s">
        <v>6714</v>
      </c>
      <c r="D87" s="60"/>
      <c r="E87" s="60" t="s">
        <v>3504</v>
      </c>
      <c r="F87" s="224" t="s">
        <v>18709</v>
      </c>
      <c r="G87" s="74" t="s">
        <v>18710</v>
      </c>
      <c r="K87" s="7"/>
    </row>
    <row r="88" spans="1:11" x14ac:dyDescent="0.2">
      <c r="A88" s="57" t="s">
        <v>18711</v>
      </c>
      <c r="B88" s="60" t="s">
        <v>6715</v>
      </c>
      <c r="C88" s="57"/>
      <c r="D88" s="57"/>
      <c r="E88" s="57" t="s">
        <v>18686</v>
      </c>
      <c r="F88" s="224" t="s">
        <v>18712</v>
      </c>
      <c r="G88" s="74" t="s">
        <v>6666</v>
      </c>
      <c r="K88" s="7"/>
    </row>
    <row r="89" spans="1:11" x14ac:dyDescent="0.2">
      <c r="A89" s="57" t="s">
        <v>18711</v>
      </c>
      <c r="B89" s="60" t="s">
        <v>6715</v>
      </c>
      <c r="C89" s="57" t="s">
        <v>6714</v>
      </c>
      <c r="D89" s="60"/>
      <c r="E89" s="60" t="s">
        <v>18686</v>
      </c>
      <c r="F89" s="224" t="s">
        <v>18713</v>
      </c>
      <c r="G89" s="74" t="s">
        <v>6638</v>
      </c>
      <c r="K89" s="7"/>
    </row>
    <row r="90" spans="1:11" x14ac:dyDescent="0.2">
      <c r="A90" s="60" t="s">
        <v>18714</v>
      </c>
      <c r="B90" s="57" t="s">
        <v>18540</v>
      </c>
      <c r="C90" s="57" t="s">
        <v>18715</v>
      </c>
      <c r="D90" s="60" t="s">
        <v>18483</v>
      </c>
      <c r="E90" s="60"/>
      <c r="F90" s="224" t="s">
        <v>18716</v>
      </c>
      <c r="G90" s="74" t="s">
        <v>6677</v>
      </c>
      <c r="K90" s="7"/>
    </row>
    <row r="91" spans="1:11" x14ac:dyDescent="0.2">
      <c r="A91" s="57" t="s">
        <v>18714</v>
      </c>
      <c r="B91" s="60" t="s">
        <v>6715</v>
      </c>
      <c r="C91" s="60" t="s">
        <v>18717</v>
      </c>
      <c r="D91" s="60"/>
      <c r="E91" s="57" t="s">
        <v>3504</v>
      </c>
      <c r="F91" s="224" t="s">
        <v>18718</v>
      </c>
      <c r="G91" s="74" t="s">
        <v>18432</v>
      </c>
      <c r="K91" s="7"/>
    </row>
    <row r="92" spans="1:11" ht="25.5" x14ac:dyDescent="0.2">
      <c r="A92" s="60" t="s">
        <v>1345</v>
      </c>
      <c r="B92" s="60" t="s">
        <v>18478</v>
      </c>
      <c r="C92" s="60" t="s">
        <v>18719</v>
      </c>
      <c r="D92" s="57" t="s">
        <v>18503</v>
      </c>
      <c r="E92" s="60"/>
      <c r="F92" s="225" t="s">
        <v>18720</v>
      </c>
      <c r="G92" s="74" t="s">
        <v>6677</v>
      </c>
      <c r="K92" s="7"/>
    </row>
    <row r="93" spans="1:11" x14ac:dyDescent="0.2">
      <c r="A93" s="60" t="s">
        <v>18721</v>
      </c>
      <c r="B93" s="60" t="s">
        <v>18478</v>
      </c>
      <c r="C93" s="57" t="s">
        <v>18722</v>
      </c>
      <c r="D93" s="57"/>
      <c r="E93" s="60"/>
      <c r="F93" s="224" t="s">
        <v>18723</v>
      </c>
      <c r="G93" s="74" t="s">
        <v>18724</v>
      </c>
      <c r="K93" s="7"/>
    </row>
    <row r="94" spans="1:11" ht="25.5" x14ac:dyDescent="0.2">
      <c r="A94" s="60" t="s">
        <v>6717</v>
      </c>
      <c r="B94" s="60" t="s">
        <v>6721</v>
      </c>
      <c r="C94" s="57"/>
      <c r="D94" s="60" t="s">
        <v>18475</v>
      </c>
      <c r="E94" s="60" t="s">
        <v>18725</v>
      </c>
      <c r="F94" s="224" t="s">
        <v>18726</v>
      </c>
      <c r="G94" s="74" t="s">
        <v>18727</v>
      </c>
      <c r="K94" s="7"/>
    </row>
    <row r="95" spans="1:11" x14ac:dyDescent="0.2">
      <c r="A95" s="57" t="s">
        <v>18728</v>
      </c>
      <c r="B95" s="60" t="s">
        <v>18478</v>
      </c>
      <c r="C95" s="57" t="s">
        <v>18729</v>
      </c>
      <c r="D95" s="60" t="s">
        <v>18503</v>
      </c>
      <c r="E95" s="60"/>
      <c r="F95" s="224" t="s">
        <v>18730</v>
      </c>
      <c r="G95" s="74" t="s">
        <v>6677</v>
      </c>
      <c r="K95" s="7"/>
    </row>
    <row r="96" spans="1:11" x14ac:dyDescent="0.2">
      <c r="A96" s="60" t="s">
        <v>18731</v>
      </c>
      <c r="B96" s="60" t="s">
        <v>6715</v>
      </c>
      <c r="C96" s="57" t="s">
        <v>6741</v>
      </c>
      <c r="D96" s="60" t="s">
        <v>18494</v>
      </c>
      <c r="E96" s="60"/>
      <c r="F96" s="224" t="s">
        <v>18732</v>
      </c>
      <c r="G96" s="74" t="s">
        <v>18733</v>
      </c>
      <c r="K96" s="7"/>
    </row>
    <row r="97" spans="1:11" x14ac:dyDescent="0.2">
      <c r="A97" s="57" t="s">
        <v>18734</v>
      </c>
      <c r="B97" s="60" t="s">
        <v>18597</v>
      </c>
      <c r="C97" s="57" t="s">
        <v>18735</v>
      </c>
      <c r="D97" s="60"/>
      <c r="E97" s="60" t="s">
        <v>3504</v>
      </c>
      <c r="F97" s="224" t="s">
        <v>18736</v>
      </c>
      <c r="G97" s="74" t="s">
        <v>6638</v>
      </c>
      <c r="K97" s="7"/>
    </row>
    <row r="98" spans="1:11" x14ac:dyDescent="0.2">
      <c r="A98" s="57" t="s">
        <v>18737</v>
      </c>
      <c r="B98" s="60" t="s">
        <v>6715</v>
      </c>
      <c r="C98" s="57" t="s">
        <v>18738</v>
      </c>
      <c r="D98" s="60"/>
      <c r="E98" s="60" t="s">
        <v>18686</v>
      </c>
      <c r="F98" s="224" t="s">
        <v>18739</v>
      </c>
      <c r="G98" s="74" t="s">
        <v>6638</v>
      </c>
      <c r="K98" s="7"/>
    </row>
    <row r="99" spans="1:11" ht="25.5" x14ac:dyDescent="0.2">
      <c r="A99" s="57" t="s">
        <v>18740</v>
      </c>
      <c r="B99" s="60" t="s">
        <v>18540</v>
      </c>
      <c r="C99" s="57" t="s">
        <v>18741</v>
      </c>
      <c r="D99" s="60" t="s">
        <v>18475</v>
      </c>
      <c r="E99" s="57"/>
      <c r="F99" s="224" t="s">
        <v>18742</v>
      </c>
      <c r="G99" s="74" t="s">
        <v>6677</v>
      </c>
      <c r="K99" s="7"/>
    </row>
    <row r="100" spans="1:11" ht="25.5" x14ac:dyDescent="0.2">
      <c r="A100" s="57" t="s">
        <v>18743</v>
      </c>
      <c r="B100" s="60" t="s">
        <v>18540</v>
      </c>
      <c r="C100" s="57" t="s">
        <v>18744</v>
      </c>
      <c r="D100" s="60" t="s">
        <v>18479</v>
      </c>
      <c r="E100" s="60"/>
      <c r="F100" s="224" t="s">
        <v>18745</v>
      </c>
      <c r="G100" s="74" t="s">
        <v>18525</v>
      </c>
    </row>
    <row r="101" spans="1:11" ht="25.5" x14ac:dyDescent="0.2">
      <c r="A101" s="57" t="s">
        <v>6718</v>
      </c>
      <c r="B101" s="60" t="s">
        <v>6721</v>
      </c>
      <c r="C101" s="57" t="s">
        <v>6740</v>
      </c>
      <c r="D101" s="60" t="s">
        <v>18475</v>
      </c>
      <c r="E101" s="57" t="s">
        <v>18746</v>
      </c>
      <c r="F101" s="224" t="s">
        <v>18747</v>
      </c>
      <c r="G101" s="74" t="s">
        <v>18595</v>
      </c>
    </row>
    <row r="102" spans="1:11" x14ac:dyDescent="0.2">
      <c r="A102" s="57" t="s">
        <v>18748</v>
      </c>
      <c r="B102" s="60" t="s">
        <v>18540</v>
      </c>
      <c r="C102" s="57" t="s">
        <v>18749</v>
      </c>
      <c r="D102" s="57" t="s">
        <v>18475</v>
      </c>
      <c r="E102" s="57"/>
      <c r="F102" s="224" t="s">
        <v>18750</v>
      </c>
      <c r="G102" s="74" t="s">
        <v>6677</v>
      </c>
    </row>
    <row r="103" spans="1:11" x14ac:dyDescent="0.2">
      <c r="A103" s="60" t="s">
        <v>18751</v>
      </c>
      <c r="B103" s="60" t="s">
        <v>6715</v>
      </c>
      <c r="C103" s="57" t="s">
        <v>18752</v>
      </c>
      <c r="D103" s="57"/>
      <c r="E103" s="60" t="s">
        <v>3504</v>
      </c>
      <c r="F103" s="224" t="s">
        <v>18753</v>
      </c>
      <c r="G103" s="74" t="s">
        <v>18432</v>
      </c>
    </row>
    <row r="104" spans="1:11" x14ac:dyDescent="0.2">
      <c r="A104" s="60" t="s">
        <v>18754</v>
      </c>
      <c r="B104" s="60" t="s">
        <v>6715</v>
      </c>
      <c r="C104" s="57" t="s">
        <v>18755</v>
      </c>
      <c r="D104" s="60" t="s">
        <v>18494</v>
      </c>
      <c r="E104" s="60" t="s">
        <v>18756</v>
      </c>
      <c r="F104" s="224" t="s">
        <v>18757</v>
      </c>
      <c r="G104" s="73" t="s">
        <v>18432</v>
      </c>
    </row>
    <row r="105" spans="1:11" x14ac:dyDescent="0.2">
      <c r="A105" s="60" t="s">
        <v>18758</v>
      </c>
      <c r="B105" s="57" t="s">
        <v>6715</v>
      </c>
      <c r="C105" s="57" t="s">
        <v>6740</v>
      </c>
      <c r="D105" s="60"/>
      <c r="E105" s="60" t="s">
        <v>3504</v>
      </c>
      <c r="F105" s="224" t="s">
        <v>18759</v>
      </c>
      <c r="G105" s="74" t="s">
        <v>18432</v>
      </c>
    </row>
    <row r="106" spans="1:11" x14ac:dyDescent="0.2">
      <c r="A106" s="60" t="s">
        <v>6719</v>
      </c>
      <c r="B106" s="60" t="s">
        <v>6715</v>
      </c>
      <c r="C106" s="60" t="s">
        <v>18760</v>
      </c>
      <c r="D106" s="57" t="s">
        <v>18494</v>
      </c>
      <c r="E106" s="60" t="s">
        <v>3504</v>
      </c>
      <c r="F106" s="225" t="s">
        <v>18761</v>
      </c>
      <c r="G106" s="74" t="s">
        <v>18432</v>
      </c>
    </row>
    <row r="107" spans="1:11" x14ac:dyDescent="0.2">
      <c r="A107" s="57" t="s">
        <v>18762</v>
      </c>
      <c r="B107" s="60" t="s">
        <v>6715</v>
      </c>
      <c r="C107" s="57"/>
      <c r="D107" s="60"/>
      <c r="E107" s="60" t="s">
        <v>18623</v>
      </c>
      <c r="F107" s="224" t="s">
        <v>18763</v>
      </c>
      <c r="G107" s="74" t="s">
        <v>6537</v>
      </c>
    </row>
    <row r="108" spans="1:11" x14ac:dyDescent="0.2">
      <c r="A108" s="57" t="s">
        <v>18764</v>
      </c>
      <c r="B108" s="60" t="s">
        <v>18478</v>
      </c>
      <c r="C108" s="57"/>
      <c r="D108" s="57" t="s">
        <v>18494</v>
      </c>
      <c r="E108" s="57"/>
      <c r="F108" s="224" t="s">
        <v>18765</v>
      </c>
      <c r="G108" s="74" t="s">
        <v>6677</v>
      </c>
    </row>
    <row r="109" spans="1:11" ht="63.75" x14ac:dyDescent="0.2">
      <c r="A109" s="226" t="s">
        <v>19777</v>
      </c>
      <c r="B109" s="60" t="s">
        <v>4660</v>
      </c>
      <c r="C109" s="57" t="s">
        <v>19778</v>
      </c>
      <c r="D109" s="57"/>
      <c r="E109" s="60"/>
      <c r="F109" s="224" t="s">
        <v>19779</v>
      </c>
      <c r="G109" s="74" t="s">
        <v>6684</v>
      </c>
    </row>
    <row r="110" spans="1:11" x14ac:dyDescent="0.2">
      <c r="A110" s="60" t="s">
        <v>18766</v>
      </c>
      <c r="B110" s="60" t="s">
        <v>6715</v>
      </c>
      <c r="C110" s="57" t="s">
        <v>18767</v>
      </c>
      <c r="D110" s="57"/>
      <c r="E110" s="60" t="s">
        <v>8165</v>
      </c>
      <c r="F110" s="224" t="s">
        <v>18768</v>
      </c>
      <c r="G110" s="74" t="s">
        <v>18432</v>
      </c>
    </row>
    <row r="111" spans="1:11" ht="89.25" x14ac:dyDescent="0.2">
      <c r="A111" s="60" t="s">
        <v>18769</v>
      </c>
      <c r="B111" s="60" t="s">
        <v>18486</v>
      </c>
      <c r="C111" s="57" t="s">
        <v>18523</v>
      </c>
      <c r="D111" s="57" t="s">
        <v>18475</v>
      </c>
      <c r="E111" s="60"/>
      <c r="F111" s="224" t="s">
        <v>18770</v>
      </c>
      <c r="G111" s="74" t="s">
        <v>6636</v>
      </c>
    </row>
    <row r="112" spans="1:11" ht="25.5" x14ac:dyDescent="0.2">
      <c r="A112" s="60" t="s">
        <v>18771</v>
      </c>
      <c r="B112" s="57" t="s">
        <v>18486</v>
      </c>
      <c r="C112" s="60" t="s">
        <v>18523</v>
      </c>
      <c r="D112" s="60" t="s">
        <v>18656</v>
      </c>
      <c r="E112" s="60"/>
      <c r="F112" s="225" t="s">
        <v>18772</v>
      </c>
      <c r="G112" s="74" t="s">
        <v>6636</v>
      </c>
    </row>
    <row r="113" spans="1:7" ht="38.25" x14ac:dyDescent="0.2">
      <c r="A113" s="226" t="s">
        <v>19813</v>
      </c>
      <c r="B113" s="60" t="s">
        <v>18548</v>
      </c>
      <c r="C113" s="60"/>
      <c r="D113" s="60"/>
      <c r="E113" s="60" t="s">
        <v>3496</v>
      </c>
      <c r="F113" s="225" t="s">
        <v>19812</v>
      </c>
      <c r="G113" s="73" t="s">
        <v>6684</v>
      </c>
    </row>
    <row r="114" spans="1:7" x14ac:dyDescent="0.2">
      <c r="A114" s="60" t="s">
        <v>18773</v>
      </c>
      <c r="B114" s="60" t="s">
        <v>18540</v>
      </c>
      <c r="C114" s="57" t="s">
        <v>18671</v>
      </c>
      <c r="D114" s="60" t="s">
        <v>18483</v>
      </c>
      <c r="E114" s="60"/>
      <c r="F114" s="224" t="s">
        <v>18774</v>
      </c>
      <c r="G114" s="73" t="s">
        <v>18775</v>
      </c>
    </row>
    <row r="115" spans="1:7" x14ac:dyDescent="0.2">
      <c r="A115" s="60" t="s">
        <v>18776</v>
      </c>
      <c r="B115" s="57" t="s">
        <v>6721</v>
      </c>
      <c r="C115" s="60" t="s">
        <v>18777</v>
      </c>
      <c r="D115" s="60" t="s">
        <v>18475</v>
      </c>
      <c r="E115" s="60" t="s">
        <v>3504</v>
      </c>
      <c r="F115" s="224" t="s">
        <v>18778</v>
      </c>
      <c r="G115" s="74" t="s">
        <v>6684</v>
      </c>
    </row>
    <row r="116" spans="1:7" x14ac:dyDescent="0.2">
      <c r="A116" s="60" t="s">
        <v>18779</v>
      </c>
      <c r="B116" s="60" t="s">
        <v>6715</v>
      </c>
      <c r="C116" s="57" t="s">
        <v>18717</v>
      </c>
      <c r="D116" s="57"/>
      <c r="E116" s="60" t="s">
        <v>3504</v>
      </c>
      <c r="F116" s="224" t="s">
        <v>18780</v>
      </c>
      <c r="G116" s="74" t="s">
        <v>18432</v>
      </c>
    </row>
    <row r="117" spans="1:7" x14ac:dyDescent="0.2">
      <c r="A117" s="57" t="s">
        <v>18781</v>
      </c>
      <c r="B117" s="60" t="s">
        <v>6715</v>
      </c>
      <c r="C117" s="60" t="s">
        <v>18717</v>
      </c>
      <c r="D117" s="60"/>
      <c r="E117" s="60" t="s">
        <v>3504</v>
      </c>
      <c r="F117" s="224" t="s">
        <v>18782</v>
      </c>
      <c r="G117" s="74" t="s">
        <v>6645</v>
      </c>
    </row>
    <row r="118" spans="1:7" x14ac:dyDescent="0.2">
      <c r="A118" s="57" t="s">
        <v>18783</v>
      </c>
      <c r="B118" s="60" t="s">
        <v>6715</v>
      </c>
      <c r="C118" s="60" t="s">
        <v>6741</v>
      </c>
      <c r="D118" s="60"/>
      <c r="E118" s="57" t="s">
        <v>6741</v>
      </c>
      <c r="F118" s="224" t="s">
        <v>18784</v>
      </c>
      <c r="G118" s="74" t="s">
        <v>18432</v>
      </c>
    </row>
    <row r="119" spans="1:7" x14ac:dyDescent="0.2">
      <c r="A119" s="57" t="s">
        <v>18785</v>
      </c>
      <c r="B119" s="57" t="s">
        <v>18478</v>
      </c>
      <c r="C119" s="57"/>
      <c r="D119" s="57" t="s">
        <v>18475</v>
      </c>
      <c r="E119" s="57"/>
      <c r="F119" s="224" t="s">
        <v>18786</v>
      </c>
      <c r="G119" s="74" t="s">
        <v>6677</v>
      </c>
    </row>
    <row r="120" spans="1:7" ht="25.5" x14ac:dyDescent="0.2">
      <c r="A120" s="57" t="s">
        <v>18787</v>
      </c>
      <c r="B120" s="57" t="s">
        <v>6721</v>
      </c>
      <c r="C120" s="57"/>
      <c r="D120" s="57" t="s">
        <v>18475</v>
      </c>
      <c r="E120" s="57" t="s">
        <v>18788</v>
      </c>
      <c r="F120" s="224" t="s">
        <v>18789</v>
      </c>
      <c r="G120" s="74" t="s">
        <v>6636</v>
      </c>
    </row>
    <row r="121" spans="1:7" x14ac:dyDescent="0.2">
      <c r="A121" s="57" t="s">
        <v>18790</v>
      </c>
      <c r="B121" s="57" t="s">
        <v>6721</v>
      </c>
      <c r="C121" s="60"/>
      <c r="D121" s="57" t="s">
        <v>18475</v>
      </c>
      <c r="E121" s="57"/>
      <c r="F121" s="224" t="s">
        <v>18791</v>
      </c>
      <c r="G121" s="74" t="s">
        <v>6638</v>
      </c>
    </row>
    <row r="122" spans="1:7" x14ac:dyDescent="0.2">
      <c r="A122" s="57" t="s">
        <v>18792</v>
      </c>
      <c r="B122" s="57" t="s">
        <v>6715</v>
      </c>
      <c r="C122" s="57" t="s">
        <v>8170</v>
      </c>
      <c r="D122" s="57"/>
      <c r="E122" s="57" t="s">
        <v>18551</v>
      </c>
      <c r="F122" s="224" t="s">
        <v>8173</v>
      </c>
      <c r="G122" s="74" t="s">
        <v>6537</v>
      </c>
    </row>
    <row r="123" spans="1:7" ht="25.5" x14ac:dyDescent="0.2">
      <c r="A123" s="57" t="s">
        <v>18793</v>
      </c>
      <c r="B123" s="57" t="s">
        <v>6715</v>
      </c>
      <c r="C123" s="57" t="s">
        <v>18794</v>
      </c>
      <c r="D123" s="57" t="s">
        <v>18475</v>
      </c>
      <c r="E123" s="57" t="s">
        <v>18686</v>
      </c>
      <c r="F123" s="224" t="s">
        <v>18795</v>
      </c>
      <c r="G123" s="74" t="s">
        <v>6684</v>
      </c>
    </row>
    <row r="124" spans="1:7" ht="76.5" x14ac:dyDescent="0.2">
      <c r="A124" s="57" t="s">
        <v>18796</v>
      </c>
      <c r="B124" s="57" t="s">
        <v>18589</v>
      </c>
      <c r="C124" s="57"/>
      <c r="D124" s="57"/>
      <c r="E124" s="57" t="s">
        <v>18797</v>
      </c>
      <c r="F124" s="224" t="s">
        <v>18798</v>
      </c>
      <c r="G124" s="74" t="s">
        <v>6636</v>
      </c>
    </row>
    <row r="125" spans="1:7" ht="25.5" x14ac:dyDescent="0.2">
      <c r="A125" s="57" t="s">
        <v>18799</v>
      </c>
      <c r="B125" s="57" t="s">
        <v>18540</v>
      </c>
      <c r="C125" s="57" t="s">
        <v>18800</v>
      </c>
      <c r="D125" s="57" t="s">
        <v>18801</v>
      </c>
      <c r="E125" s="57"/>
      <c r="F125" s="224" t="s">
        <v>18802</v>
      </c>
      <c r="G125" s="74" t="s">
        <v>18775</v>
      </c>
    </row>
    <row r="126" spans="1:7" x14ac:dyDescent="0.2">
      <c r="A126" s="57" t="s">
        <v>18803</v>
      </c>
      <c r="B126" s="57" t="s">
        <v>18478</v>
      </c>
      <c r="C126" s="57"/>
      <c r="D126" s="57" t="s">
        <v>18503</v>
      </c>
      <c r="E126" s="57"/>
      <c r="F126" s="224" t="s">
        <v>18804</v>
      </c>
      <c r="G126" s="74" t="s">
        <v>6677</v>
      </c>
    </row>
    <row r="127" spans="1:7" ht="38.25" x14ac:dyDescent="0.2">
      <c r="A127" s="57" t="s">
        <v>18805</v>
      </c>
      <c r="B127" s="57" t="s">
        <v>18507</v>
      </c>
      <c r="C127" s="57" t="s">
        <v>18508</v>
      </c>
      <c r="D127" s="57" t="s">
        <v>18479</v>
      </c>
      <c r="E127" s="57"/>
      <c r="F127" s="224" t="s">
        <v>18806</v>
      </c>
      <c r="G127" s="74" t="s">
        <v>6684</v>
      </c>
    </row>
    <row r="128" spans="1:7" ht="25.5" x14ac:dyDescent="0.2">
      <c r="A128" s="57" t="s">
        <v>18807</v>
      </c>
      <c r="B128" s="57" t="s">
        <v>18719</v>
      </c>
      <c r="C128" s="57" t="s">
        <v>18808</v>
      </c>
      <c r="D128" s="57" t="s">
        <v>18517</v>
      </c>
      <c r="E128" s="57" t="s">
        <v>18504</v>
      </c>
      <c r="F128" s="224" t="s">
        <v>18809</v>
      </c>
      <c r="G128" s="74" t="s">
        <v>18525</v>
      </c>
    </row>
    <row r="129" spans="1:7" x14ac:dyDescent="0.2">
      <c r="A129" s="57" t="s">
        <v>18810</v>
      </c>
      <c r="B129" s="57" t="s">
        <v>18478</v>
      </c>
      <c r="C129" s="60" t="s">
        <v>18581</v>
      </c>
      <c r="D129" s="57" t="s">
        <v>18503</v>
      </c>
      <c r="E129" s="57" t="s">
        <v>18686</v>
      </c>
      <c r="F129" s="224" t="s">
        <v>18811</v>
      </c>
      <c r="G129" s="74" t="s">
        <v>6677</v>
      </c>
    </row>
    <row r="130" spans="1:7" ht="25.5" x14ac:dyDescent="0.2">
      <c r="A130" s="57" t="s">
        <v>18812</v>
      </c>
      <c r="B130" s="57" t="s">
        <v>18813</v>
      </c>
      <c r="C130" s="57" t="s">
        <v>18814</v>
      </c>
      <c r="D130" s="57" t="s">
        <v>18475</v>
      </c>
      <c r="E130" s="57" t="s">
        <v>18663</v>
      </c>
      <c r="F130" s="224" t="s">
        <v>18815</v>
      </c>
      <c r="G130" s="74" t="s">
        <v>6636</v>
      </c>
    </row>
    <row r="131" spans="1:7" x14ac:dyDescent="0.2">
      <c r="A131" s="57" t="s">
        <v>18816</v>
      </c>
      <c r="B131" s="57" t="s">
        <v>18674</v>
      </c>
      <c r="C131" s="57"/>
      <c r="D131" s="57"/>
      <c r="E131" s="57"/>
      <c r="F131" s="224" t="s">
        <v>18817</v>
      </c>
      <c r="G131" s="74" t="s">
        <v>15820</v>
      </c>
    </row>
    <row r="132" spans="1:7" ht="51" x14ac:dyDescent="0.2">
      <c r="A132" s="57" t="s">
        <v>18818</v>
      </c>
      <c r="B132" s="57" t="s">
        <v>18597</v>
      </c>
      <c r="C132" s="57"/>
      <c r="D132" s="57" t="s">
        <v>18656</v>
      </c>
      <c r="E132" s="57"/>
      <c r="F132" s="224" t="s">
        <v>18819</v>
      </c>
      <c r="G132" s="74" t="s">
        <v>6636</v>
      </c>
    </row>
    <row r="133" spans="1:7" ht="38.25" x14ac:dyDescent="0.2">
      <c r="A133" s="57" t="s">
        <v>11761</v>
      </c>
      <c r="B133" s="57" t="s">
        <v>18486</v>
      </c>
      <c r="C133" s="57" t="s">
        <v>18487</v>
      </c>
      <c r="D133" s="57" t="s">
        <v>18820</v>
      </c>
      <c r="E133" s="57" t="s">
        <v>18686</v>
      </c>
      <c r="F133" s="224" t="s">
        <v>18821</v>
      </c>
      <c r="G133" s="74" t="s">
        <v>18645</v>
      </c>
    </row>
    <row r="134" spans="1:7" x14ac:dyDescent="0.2">
      <c r="A134" s="57" t="s">
        <v>18822</v>
      </c>
      <c r="B134" s="57" t="s">
        <v>6715</v>
      </c>
      <c r="C134" s="57" t="s">
        <v>18823</v>
      </c>
      <c r="D134" s="57"/>
      <c r="E134" s="57" t="s">
        <v>18824</v>
      </c>
      <c r="F134" s="224" t="s">
        <v>18825</v>
      </c>
      <c r="G134" s="74" t="s">
        <v>18432</v>
      </c>
    </row>
    <row r="135" spans="1:7" x14ac:dyDescent="0.2">
      <c r="A135" s="57" t="s">
        <v>4327</v>
      </c>
      <c r="B135" s="57" t="s">
        <v>6715</v>
      </c>
      <c r="C135" s="57"/>
      <c r="D135" s="57" t="s">
        <v>18510</v>
      </c>
      <c r="E135" s="57" t="s">
        <v>18686</v>
      </c>
      <c r="F135" s="224" t="s">
        <v>18826</v>
      </c>
      <c r="G135" s="74" t="s">
        <v>18827</v>
      </c>
    </row>
    <row r="136" spans="1:7" ht="25.5" x14ac:dyDescent="0.2">
      <c r="A136" s="57" t="s">
        <v>6720</v>
      </c>
      <c r="B136" s="57" t="s">
        <v>6715</v>
      </c>
      <c r="C136" s="57" t="s">
        <v>6714</v>
      </c>
      <c r="D136" s="57"/>
      <c r="E136" s="57" t="s">
        <v>18828</v>
      </c>
      <c r="F136" s="224" t="s">
        <v>18829</v>
      </c>
      <c r="G136" s="74" t="s">
        <v>18830</v>
      </c>
    </row>
    <row r="137" spans="1:7" x14ac:dyDescent="0.2">
      <c r="A137" s="57" t="s">
        <v>18831</v>
      </c>
      <c r="B137" s="57" t="s">
        <v>18597</v>
      </c>
      <c r="C137" s="57"/>
      <c r="D137" s="57" t="s">
        <v>10227</v>
      </c>
      <c r="E137" s="57" t="s">
        <v>18828</v>
      </c>
      <c r="F137" s="224" t="s">
        <v>18832</v>
      </c>
      <c r="G137" s="74" t="s">
        <v>4067</v>
      </c>
    </row>
    <row r="138" spans="1:7" x14ac:dyDescent="0.2">
      <c r="A138" s="57" t="s">
        <v>11762</v>
      </c>
      <c r="B138" s="57" t="s">
        <v>18486</v>
      </c>
      <c r="C138" s="57" t="s">
        <v>18487</v>
      </c>
      <c r="D138" s="57" t="s">
        <v>13987</v>
      </c>
      <c r="E138" s="57"/>
      <c r="F138" s="224" t="s">
        <v>18833</v>
      </c>
      <c r="G138" s="74" t="s">
        <v>18645</v>
      </c>
    </row>
    <row r="139" spans="1:7" x14ac:dyDescent="0.2">
      <c r="A139" s="60" t="s">
        <v>18834</v>
      </c>
      <c r="B139" s="57" t="s">
        <v>6715</v>
      </c>
      <c r="C139" s="57" t="s">
        <v>18835</v>
      </c>
      <c r="D139" s="57" t="s">
        <v>18494</v>
      </c>
      <c r="E139" s="57" t="s">
        <v>3504</v>
      </c>
      <c r="F139" s="224" t="s">
        <v>18836</v>
      </c>
      <c r="G139" s="74" t="s">
        <v>4067</v>
      </c>
    </row>
    <row r="140" spans="1:7" ht="38.25" x14ac:dyDescent="0.2">
      <c r="A140" s="226" t="s">
        <v>19780</v>
      </c>
      <c r="B140" s="60" t="s">
        <v>18581</v>
      </c>
      <c r="C140" s="60" t="s">
        <v>1409</v>
      </c>
      <c r="D140" s="57"/>
      <c r="E140" s="57"/>
      <c r="F140" s="225" t="s">
        <v>19782</v>
      </c>
      <c r="G140" s="73" t="s">
        <v>6684</v>
      </c>
    </row>
    <row r="141" spans="1:7" x14ac:dyDescent="0.2">
      <c r="A141" s="60" t="s">
        <v>1586</v>
      </c>
      <c r="B141" s="57" t="s">
        <v>6715</v>
      </c>
      <c r="C141" s="57"/>
      <c r="D141" s="57" t="s">
        <v>18510</v>
      </c>
      <c r="E141" s="57" t="s">
        <v>18837</v>
      </c>
      <c r="F141" s="224" t="s">
        <v>18838</v>
      </c>
      <c r="G141" s="74" t="s">
        <v>18432</v>
      </c>
    </row>
    <row r="142" spans="1:7" x14ac:dyDescent="0.2">
      <c r="A142" s="57" t="s">
        <v>18839</v>
      </c>
      <c r="B142" s="57" t="s">
        <v>6721</v>
      </c>
      <c r="C142" s="57"/>
      <c r="D142" s="57" t="s">
        <v>18475</v>
      </c>
      <c r="E142" s="57"/>
      <c r="F142" s="224" t="s">
        <v>18840</v>
      </c>
      <c r="G142" s="74" t="s">
        <v>6684</v>
      </c>
    </row>
    <row r="143" spans="1:7" x14ac:dyDescent="0.2">
      <c r="A143" s="57" t="s">
        <v>18841</v>
      </c>
      <c r="B143" s="57" t="s">
        <v>6715</v>
      </c>
      <c r="C143" s="57" t="s">
        <v>8165</v>
      </c>
      <c r="D143" s="57"/>
      <c r="E143" s="57" t="s">
        <v>8165</v>
      </c>
      <c r="F143" s="224" t="s">
        <v>18842</v>
      </c>
      <c r="G143" s="74" t="s">
        <v>18432</v>
      </c>
    </row>
    <row r="144" spans="1:7" x14ac:dyDescent="0.2">
      <c r="A144" s="57" t="s">
        <v>1590</v>
      </c>
      <c r="B144" s="57" t="s">
        <v>18719</v>
      </c>
      <c r="C144" s="57" t="s">
        <v>18843</v>
      </c>
      <c r="D144" s="57" t="s">
        <v>10227</v>
      </c>
      <c r="E144" s="57" t="s">
        <v>18686</v>
      </c>
      <c r="F144" s="224" t="s">
        <v>18844</v>
      </c>
      <c r="G144" s="74" t="s">
        <v>4067</v>
      </c>
    </row>
    <row r="145" spans="1:8" x14ac:dyDescent="0.2">
      <c r="A145" s="57" t="s">
        <v>8168</v>
      </c>
      <c r="B145" s="57" t="s">
        <v>6715</v>
      </c>
      <c r="C145" s="57" t="s">
        <v>6714</v>
      </c>
      <c r="D145" s="57"/>
      <c r="E145" s="57" t="s">
        <v>3504</v>
      </c>
      <c r="F145" s="224" t="s">
        <v>18845</v>
      </c>
      <c r="G145" s="74" t="s">
        <v>6537</v>
      </c>
    </row>
    <row r="146" spans="1:8" ht="51" x14ac:dyDescent="0.2">
      <c r="A146" s="57" t="s">
        <v>295</v>
      </c>
      <c r="B146" s="57" t="s">
        <v>6715</v>
      </c>
      <c r="C146" s="57" t="s">
        <v>8170</v>
      </c>
      <c r="D146" s="57"/>
      <c r="E146" s="57" t="s">
        <v>18846</v>
      </c>
      <c r="F146" s="224" t="s">
        <v>18847</v>
      </c>
      <c r="G146" s="74" t="s">
        <v>18702</v>
      </c>
    </row>
    <row r="147" spans="1:8" ht="25.5" x14ac:dyDescent="0.2">
      <c r="A147" s="57" t="s">
        <v>18848</v>
      </c>
      <c r="B147" s="57" t="s">
        <v>18478</v>
      </c>
      <c r="C147" s="57" t="s">
        <v>18508</v>
      </c>
      <c r="D147" s="57" t="s">
        <v>13987</v>
      </c>
      <c r="E147" s="57" t="s">
        <v>18849</v>
      </c>
      <c r="F147" s="224" t="s">
        <v>18850</v>
      </c>
      <c r="G147" s="74" t="s">
        <v>6677</v>
      </c>
    </row>
    <row r="148" spans="1:8" x14ac:dyDescent="0.2">
      <c r="A148" s="57" t="s">
        <v>18851</v>
      </c>
      <c r="B148" s="57" t="s">
        <v>18507</v>
      </c>
      <c r="C148" s="57" t="s">
        <v>18508</v>
      </c>
      <c r="D148" s="57"/>
      <c r="E148" s="57" t="s">
        <v>18504</v>
      </c>
      <c r="F148" s="224" t="s">
        <v>18852</v>
      </c>
      <c r="G148" s="74" t="s">
        <v>5161</v>
      </c>
    </row>
    <row r="149" spans="1:8" ht="25.5" x14ac:dyDescent="0.2">
      <c r="A149" s="57" t="s">
        <v>18853</v>
      </c>
      <c r="B149" s="57" t="s">
        <v>18581</v>
      </c>
      <c r="C149" s="57" t="s">
        <v>18554</v>
      </c>
      <c r="D149" s="57" t="s">
        <v>18479</v>
      </c>
      <c r="E149" s="57"/>
      <c r="F149" s="224" t="s">
        <v>18854</v>
      </c>
      <c r="G149" s="74" t="s">
        <v>18620</v>
      </c>
    </row>
    <row r="150" spans="1:8" ht="25.5" x14ac:dyDescent="0.2">
      <c r="A150" s="57" t="s">
        <v>18855</v>
      </c>
      <c r="B150" s="57" t="s">
        <v>6721</v>
      </c>
      <c r="C150" s="57" t="s">
        <v>18544</v>
      </c>
      <c r="D150" s="57" t="s">
        <v>18475</v>
      </c>
      <c r="E150" s="57" t="s">
        <v>18828</v>
      </c>
      <c r="F150" s="224" t="s">
        <v>18856</v>
      </c>
      <c r="G150" s="74" t="s">
        <v>18432</v>
      </c>
    </row>
    <row r="151" spans="1:8" ht="25.5" x14ac:dyDescent="0.2">
      <c r="A151" s="57" t="s">
        <v>18857</v>
      </c>
      <c r="B151" s="57" t="s">
        <v>6721</v>
      </c>
      <c r="C151" s="57" t="s">
        <v>18544</v>
      </c>
      <c r="D151" s="57" t="s">
        <v>18475</v>
      </c>
      <c r="E151" s="57" t="s">
        <v>18828</v>
      </c>
      <c r="F151" s="224" t="s">
        <v>18858</v>
      </c>
      <c r="G151" s="74" t="s">
        <v>18830</v>
      </c>
    </row>
    <row r="152" spans="1:8" ht="25.5" x14ac:dyDescent="0.2">
      <c r="A152" s="57" t="s">
        <v>18859</v>
      </c>
      <c r="B152" s="60" t="s">
        <v>18478</v>
      </c>
      <c r="C152" s="57" t="s">
        <v>18487</v>
      </c>
      <c r="D152" s="57" t="s">
        <v>18517</v>
      </c>
      <c r="E152" s="57" t="s">
        <v>18860</v>
      </c>
      <c r="F152" s="224" t="s">
        <v>18861</v>
      </c>
      <c r="G152" s="74" t="s">
        <v>18775</v>
      </c>
    </row>
    <row r="153" spans="1:8" ht="25.5" x14ac:dyDescent="0.2">
      <c r="A153" s="57" t="s">
        <v>18862</v>
      </c>
      <c r="B153" s="57" t="s">
        <v>18674</v>
      </c>
      <c r="C153" s="57" t="s">
        <v>18863</v>
      </c>
      <c r="D153" s="57" t="s">
        <v>18510</v>
      </c>
      <c r="E153" s="57" t="s">
        <v>3504</v>
      </c>
      <c r="F153" s="224" t="s">
        <v>18864</v>
      </c>
      <c r="G153" s="74" t="s">
        <v>18865</v>
      </c>
    </row>
    <row r="154" spans="1:8" ht="51" x14ac:dyDescent="0.2">
      <c r="A154" s="57" t="s">
        <v>18866</v>
      </c>
      <c r="B154" s="57" t="s">
        <v>18581</v>
      </c>
      <c r="C154" s="57" t="s">
        <v>18867</v>
      </c>
      <c r="D154" s="57"/>
      <c r="E154" s="57"/>
      <c r="F154" s="224" t="s">
        <v>18868</v>
      </c>
      <c r="G154" s="74" t="s">
        <v>6636</v>
      </c>
    </row>
    <row r="155" spans="1:8" ht="38.25" x14ac:dyDescent="0.2">
      <c r="A155" s="226" t="s">
        <v>19792</v>
      </c>
      <c r="B155" s="60" t="s">
        <v>6715</v>
      </c>
      <c r="C155" s="57"/>
      <c r="D155" s="57"/>
      <c r="E155" s="60" t="s">
        <v>18828</v>
      </c>
      <c r="F155" s="225" t="s">
        <v>19793</v>
      </c>
      <c r="G155" s="73" t="s">
        <v>6684</v>
      </c>
    </row>
    <row r="156" spans="1:8" ht="25.5" x14ac:dyDescent="0.2">
      <c r="A156" s="57" t="s">
        <v>11763</v>
      </c>
      <c r="B156" s="57" t="s">
        <v>18486</v>
      </c>
      <c r="C156" s="57" t="s">
        <v>18487</v>
      </c>
      <c r="D156" s="57" t="s">
        <v>18475</v>
      </c>
      <c r="E156" s="57" t="s">
        <v>5603</v>
      </c>
      <c r="F156" s="224" t="s">
        <v>18869</v>
      </c>
      <c r="G156" s="74" t="s">
        <v>18870</v>
      </c>
    </row>
    <row r="157" spans="1:8" ht="25.5" x14ac:dyDescent="0.2">
      <c r="A157" s="57" t="s">
        <v>18871</v>
      </c>
      <c r="B157" s="57" t="s">
        <v>6721</v>
      </c>
      <c r="C157" s="57" t="s">
        <v>18544</v>
      </c>
      <c r="D157" s="57" t="s">
        <v>18475</v>
      </c>
      <c r="E157" s="57" t="s">
        <v>18872</v>
      </c>
      <c r="F157" s="224" t="s">
        <v>18873</v>
      </c>
      <c r="G157" s="74" t="s">
        <v>18432</v>
      </c>
    </row>
    <row r="158" spans="1:8" ht="25.5" x14ac:dyDescent="0.2">
      <c r="A158" s="57" t="s">
        <v>18874</v>
      </c>
      <c r="B158" s="57" t="s">
        <v>6715</v>
      </c>
      <c r="C158" s="57" t="s">
        <v>6741</v>
      </c>
      <c r="D158" s="57"/>
      <c r="E158" s="57" t="s">
        <v>18875</v>
      </c>
      <c r="F158" s="224" t="s">
        <v>18876</v>
      </c>
      <c r="G158" s="74" t="s">
        <v>18877</v>
      </c>
    </row>
    <row r="159" spans="1:8" ht="51" x14ac:dyDescent="0.2">
      <c r="A159" s="57" t="s">
        <v>18878</v>
      </c>
      <c r="B159" s="57" t="s">
        <v>18684</v>
      </c>
      <c r="C159" s="57" t="s">
        <v>18685</v>
      </c>
      <c r="D159" s="60" t="s">
        <v>18568</v>
      </c>
      <c r="E159" s="57"/>
      <c r="F159" s="224" t="s">
        <v>18879</v>
      </c>
      <c r="G159" s="74" t="s">
        <v>6636</v>
      </c>
    </row>
    <row r="160" spans="1:8" ht="38.25" x14ac:dyDescent="0.2">
      <c r="A160" s="227" t="s">
        <v>19795</v>
      </c>
      <c r="B160" s="60" t="s">
        <v>18548</v>
      </c>
      <c r="C160" s="57"/>
      <c r="D160" s="60"/>
      <c r="E160" s="60" t="s">
        <v>3496</v>
      </c>
      <c r="F160" s="225" t="s">
        <v>19794</v>
      </c>
      <c r="G160" s="73" t="s">
        <v>6684</v>
      </c>
      <c r="H160" t="s">
        <v>4550</v>
      </c>
    </row>
    <row r="161" spans="1:8" x14ac:dyDescent="0.2">
      <c r="A161" s="57" t="s">
        <v>8169</v>
      </c>
      <c r="B161" s="57" t="s">
        <v>6715</v>
      </c>
      <c r="C161" s="57" t="s">
        <v>8170</v>
      </c>
      <c r="D161" s="57"/>
      <c r="E161" s="57" t="s">
        <v>3504</v>
      </c>
      <c r="F161" s="224" t="s">
        <v>18880</v>
      </c>
      <c r="G161" s="74" t="s">
        <v>6537</v>
      </c>
    </row>
    <row r="162" spans="1:8" x14ac:dyDescent="0.2">
      <c r="A162" s="57" t="s">
        <v>18881</v>
      </c>
      <c r="B162" s="57" t="s">
        <v>6721</v>
      </c>
      <c r="C162" s="57"/>
      <c r="D162" s="57" t="s">
        <v>18475</v>
      </c>
      <c r="E162" s="57"/>
      <c r="F162" s="224" t="s">
        <v>18882</v>
      </c>
      <c r="G162" s="74" t="s">
        <v>6684</v>
      </c>
    </row>
    <row r="163" spans="1:8" x14ac:dyDescent="0.2">
      <c r="A163" s="57" t="s">
        <v>6722</v>
      </c>
      <c r="B163" s="57" t="s">
        <v>6721</v>
      </c>
      <c r="C163" s="57"/>
      <c r="D163" s="57" t="s">
        <v>18475</v>
      </c>
      <c r="E163" s="57"/>
      <c r="F163" s="224" t="s">
        <v>18883</v>
      </c>
      <c r="G163" s="74" t="s">
        <v>18830</v>
      </c>
    </row>
    <row r="164" spans="1:8" x14ac:dyDescent="0.2">
      <c r="A164" s="57" t="s">
        <v>18884</v>
      </c>
      <c r="B164" s="57" t="s">
        <v>6715</v>
      </c>
      <c r="C164" s="57" t="s">
        <v>18885</v>
      </c>
      <c r="D164" s="57"/>
      <c r="E164" s="57"/>
      <c r="F164" s="224" t="s">
        <v>18886</v>
      </c>
      <c r="G164" s="74" t="s">
        <v>18432</v>
      </c>
    </row>
    <row r="165" spans="1:8" x14ac:dyDescent="0.2">
      <c r="A165" s="57" t="s">
        <v>18887</v>
      </c>
      <c r="B165" s="57" t="s">
        <v>6715</v>
      </c>
      <c r="C165" s="57"/>
      <c r="D165" s="57"/>
      <c r="E165" s="57" t="s">
        <v>18888</v>
      </c>
      <c r="F165" s="224" t="s">
        <v>18889</v>
      </c>
      <c r="G165" s="74" t="s">
        <v>18890</v>
      </c>
    </row>
    <row r="166" spans="1:8" x14ac:dyDescent="0.2">
      <c r="A166" s="57" t="s">
        <v>18891</v>
      </c>
      <c r="B166" s="57" t="s">
        <v>6715</v>
      </c>
      <c r="C166" s="57" t="s">
        <v>18794</v>
      </c>
      <c r="D166" s="57" t="s">
        <v>18475</v>
      </c>
      <c r="E166" s="57" t="s">
        <v>18892</v>
      </c>
      <c r="F166" s="224" t="s">
        <v>18893</v>
      </c>
      <c r="G166" s="74" t="s">
        <v>6684</v>
      </c>
    </row>
    <row r="167" spans="1:8" x14ac:dyDescent="0.2">
      <c r="A167" s="57" t="s">
        <v>18894</v>
      </c>
      <c r="B167" s="57" t="s">
        <v>6715</v>
      </c>
      <c r="C167" s="57" t="s">
        <v>18622</v>
      </c>
      <c r="D167" s="57"/>
      <c r="E167" s="57" t="s">
        <v>18895</v>
      </c>
      <c r="F167" s="224" t="s">
        <v>18896</v>
      </c>
      <c r="G167" s="74" t="s">
        <v>18432</v>
      </c>
    </row>
    <row r="168" spans="1:8" x14ac:dyDescent="0.2">
      <c r="A168" s="57" t="s">
        <v>18897</v>
      </c>
      <c r="B168" s="57" t="s">
        <v>18581</v>
      </c>
      <c r="C168" s="57" t="s">
        <v>1409</v>
      </c>
      <c r="D168" s="57"/>
      <c r="E168" s="57"/>
      <c r="F168" s="224" t="s">
        <v>18898</v>
      </c>
      <c r="G168" s="74" t="s">
        <v>18432</v>
      </c>
      <c r="H168" t="s">
        <v>4550</v>
      </c>
    </row>
    <row r="169" spans="1:8" x14ac:dyDescent="0.2">
      <c r="A169" s="57" t="s">
        <v>18899</v>
      </c>
      <c r="B169" s="57" t="s">
        <v>18597</v>
      </c>
      <c r="C169" s="57" t="s">
        <v>18900</v>
      </c>
      <c r="D169" s="57" t="s">
        <v>18517</v>
      </c>
      <c r="E169" s="57"/>
      <c r="F169" s="224" t="s">
        <v>18901</v>
      </c>
      <c r="G169" s="74" t="s">
        <v>4067</v>
      </c>
    </row>
    <row r="170" spans="1:8" ht="25.5" x14ac:dyDescent="0.2">
      <c r="A170" s="57" t="s">
        <v>1670</v>
      </c>
      <c r="B170" s="57" t="s">
        <v>18478</v>
      </c>
      <c r="C170" s="57" t="s">
        <v>18597</v>
      </c>
      <c r="D170" s="57" t="s">
        <v>18517</v>
      </c>
      <c r="E170" s="57" t="s">
        <v>3504</v>
      </c>
      <c r="F170" s="224" t="s">
        <v>18902</v>
      </c>
      <c r="G170" s="74" t="s">
        <v>18525</v>
      </c>
    </row>
    <row r="171" spans="1:8" x14ac:dyDescent="0.2">
      <c r="A171" s="57" t="s">
        <v>18903</v>
      </c>
      <c r="B171" s="57" t="s">
        <v>18674</v>
      </c>
      <c r="C171" s="57"/>
      <c r="D171" s="57" t="s">
        <v>10227</v>
      </c>
      <c r="E171" s="57"/>
      <c r="F171" s="224" t="s">
        <v>18904</v>
      </c>
      <c r="G171" s="74" t="s">
        <v>18432</v>
      </c>
    </row>
    <row r="172" spans="1:8" ht="25.5" x14ac:dyDescent="0.2">
      <c r="A172" s="57" t="s">
        <v>6541</v>
      </c>
      <c r="B172" s="57" t="s">
        <v>18581</v>
      </c>
      <c r="C172" s="57" t="s">
        <v>1409</v>
      </c>
      <c r="D172" s="57"/>
      <c r="E172" s="57"/>
      <c r="F172" s="224" t="s">
        <v>18905</v>
      </c>
      <c r="G172" s="74" t="s">
        <v>18432</v>
      </c>
    </row>
    <row r="173" spans="1:8" ht="25.5" x14ac:dyDescent="0.2">
      <c r="A173" s="57" t="s">
        <v>18906</v>
      </c>
      <c r="B173" s="57" t="s">
        <v>18482</v>
      </c>
      <c r="C173" s="57" t="s">
        <v>18907</v>
      </c>
      <c r="D173" s="57" t="s">
        <v>18510</v>
      </c>
      <c r="E173" s="57"/>
      <c r="F173" s="224" t="s">
        <v>18908</v>
      </c>
      <c r="G173" s="74" t="s">
        <v>18432</v>
      </c>
    </row>
    <row r="174" spans="1:8" x14ac:dyDescent="0.2">
      <c r="A174" s="57" t="s">
        <v>1680</v>
      </c>
      <c r="B174" s="57" t="s">
        <v>18482</v>
      </c>
      <c r="C174" s="57" t="s">
        <v>18639</v>
      </c>
      <c r="D174" s="57" t="s">
        <v>18510</v>
      </c>
      <c r="E174" s="57"/>
      <c r="F174" s="224" t="s">
        <v>18909</v>
      </c>
      <c r="G174" s="74" t="s">
        <v>6684</v>
      </c>
    </row>
    <row r="175" spans="1:8" ht="25.5" x14ac:dyDescent="0.2">
      <c r="A175" s="57" t="s">
        <v>18910</v>
      </c>
      <c r="B175" s="57" t="s">
        <v>18482</v>
      </c>
      <c r="C175" s="57" t="s">
        <v>18639</v>
      </c>
      <c r="D175" s="57" t="s">
        <v>18479</v>
      </c>
      <c r="E175" s="57"/>
      <c r="F175" s="224" t="s">
        <v>18911</v>
      </c>
      <c r="G175" s="74" t="s">
        <v>18432</v>
      </c>
    </row>
    <row r="176" spans="1:8" ht="25.5" x14ac:dyDescent="0.2">
      <c r="A176" s="57" t="s">
        <v>18912</v>
      </c>
      <c r="B176" s="57" t="s">
        <v>6715</v>
      </c>
      <c r="C176" s="57" t="s">
        <v>6741</v>
      </c>
      <c r="D176" s="57"/>
      <c r="E176" s="57" t="s">
        <v>18913</v>
      </c>
      <c r="F176" s="224" t="s">
        <v>18914</v>
      </c>
      <c r="G176" s="74" t="s">
        <v>6684</v>
      </c>
    </row>
    <row r="177" spans="1:7" ht="25.5" x14ac:dyDescent="0.2">
      <c r="A177" s="57" t="s">
        <v>18915</v>
      </c>
      <c r="B177" s="57" t="s">
        <v>6715</v>
      </c>
      <c r="C177" s="57" t="s">
        <v>6741</v>
      </c>
      <c r="D177" s="57"/>
      <c r="E177" s="57" t="s">
        <v>18913</v>
      </c>
      <c r="F177" s="224" t="s">
        <v>18916</v>
      </c>
      <c r="G177" s="74" t="s">
        <v>6684</v>
      </c>
    </row>
    <row r="178" spans="1:7" x14ac:dyDescent="0.2">
      <c r="A178" s="57" t="s">
        <v>18917</v>
      </c>
      <c r="B178" s="57" t="s">
        <v>18473</v>
      </c>
      <c r="C178" s="57" t="s">
        <v>18529</v>
      </c>
      <c r="D178" s="57" t="s">
        <v>18503</v>
      </c>
      <c r="E178" s="57"/>
      <c r="F178" s="224" t="s">
        <v>18918</v>
      </c>
      <c r="G178" s="74" t="s">
        <v>6677</v>
      </c>
    </row>
    <row r="179" spans="1:7" x14ac:dyDescent="0.2">
      <c r="A179" s="57" t="s">
        <v>18919</v>
      </c>
      <c r="B179" s="57" t="s">
        <v>18473</v>
      </c>
      <c r="C179" s="57" t="s">
        <v>18920</v>
      </c>
      <c r="D179" s="57" t="s">
        <v>18572</v>
      </c>
      <c r="E179" s="57"/>
      <c r="F179" s="224" t="s">
        <v>18921</v>
      </c>
      <c r="G179" s="74" t="s">
        <v>18669</v>
      </c>
    </row>
    <row r="180" spans="1:7" x14ac:dyDescent="0.2">
      <c r="A180" s="57" t="s">
        <v>18922</v>
      </c>
      <c r="B180" s="57" t="s">
        <v>6715</v>
      </c>
      <c r="C180" s="57" t="s">
        <v>18923</v>
      </c>
      <c r="D180" s="57"/>
      <c r="E180" s="57" t="s">
        <v>3496</v>
      </c>
      <c r="F180" s="224" t="s">
        <v>18924</v>
      </c>
      <c r="G180" s="74" t="s">
        <v>5161</v>
      </c>
    </row>
    <row r="181" spans="1:7" ht="25.5" x14ac:dyDescent="0.2">
      <c r="A181" s="57" t="s">
        <v>303</v>
      </c>
      <c r="B181" s="57" t="s">
        <v>18482</v>
      </c>
      <c r="C181" s="57" t="s">
        <v>18925</v>
      </c>
      <c r="D181" s="57" t="s">
        <v>18483</v>
      </c>
      <c r="E181" s="57"/>
      <c r="F181" s="224" t="s">
        <v>18926</v>
      </c>
      <c r="G181" s="74" t="s">
        <v>6677</v>
      </c>
    </row>
    <row r="182" spans="1:7" ht="38.25" x14ac:dyDescent="0.2">
      <c r="A182" s="226" t="s">
        <v>19783</v>
      </c>
      <c r="B182" s="60" t="s">
        <v>18478</v>
      </c>
      <c r="C182" s="60" t="s">
        <v>18649</v>
      </c>
      <c r="D182" s="60" t="s">
        <v>18656</v>
      </c>
      <c r="E182" s="60" t="s">
        <v>3504</v>
      </c>
      <c r="F182" s="225" t="s">
        <v>19784</v>
      </c>
      <c r="G182" s="74"/>
    </row>
    <row r="183" spans="1:7" x14ac:dyDescent="0.2">
      <c r="A183" s="57" t="s">
        <v>18927</v>
      </c>
      <c r="B183" s="57" t="s">
        <v>18589</v>
      </c>
      <c r="C183" s="57"/>
      <c r="D183" s="57" t="s">
        <v>18483</v>
      </c>
      <c r="E183" s="57"/>
      <c r="F183" s="224" t="s">
        <v>18928</v>
      </c>
      <c r="G183" s="74" t="s">
        <v>6677</v>
      </c>
    </row>
    <row r="184" spans="1:7" ht="25.5" x14ac:dyDescent="0.2">
      <c r="A184" s="57" t="s">
        <v>18929</v>
      </c>
      <c r="B184" s="57" t="s">
        <v>18478</v>
      </c>
      <c r="C184" s="57"/>
      <c r="D184" s="57" t="s">
        <v>18479</v>
      </c>
      <c r="E184" s="57"/>
      <c r="F184" s="224" t="s">
        <v>18930</v>
      </c>
      <c r="G184" s="74" t="s">
        <v>6677</v>
      </c>
    </row>
    <row r="185" spans="1:7" x14ac:dyDescent="0.2">
      <c r="A185" s="57" t="s">
        <v>18931</v>
      </c>
      <c r="B185" s="57" t="s">
        <v>6715</v>
      </c>
      <c r="C185" s="57" t="s">
        <v>18622</v>
      </c>
      <c r="D185" s="57"/>
      <c r="E185" s="57" t="s">
        <v>18551</v>
      </c>
      <c r="F185" s="224" t="s">
        <v>18932</v>
      </c>
      <c r="G185" s="73" t="s">
        <v>19781</v>
      </c>
    </row>
    <row r="186" spans="1:7" x14ac:dyDescent="0.2">
      <c r="A186" s="57" t="s">
        <v>18933</v>
      </c>
      <c r="B186" s="57" t="s">
        <v>18473</v>
      </c>
      <c r="C186" s="57" t="s">
        <v>18487</v>
      </c>
      <c r="D186" s="57"/>
      <c r="E186" s="57" t="s">
        <v>18686</v>
      </c>
      <c r="F186" s="224" t="s">
        <v>18934</v>
      </c>
      <c r="G186" s="74" t="s">
        <v>18669</v>
      </c>
    </row>
    <row r="187" spans="1:7" ht="25.5" x14ac:dyDescent="0.2">
      <c r="A187" s="57" t="s">
        <v>18935</v>
      </c>
      <c r="B187" s="57" t="s">
        <v>6715</v>
      </c>
      <c r="C187" s="57" t="s">
        <v>18936</v>
      </c>
      <c r="D187" s="57" t="s">
        <v>18656</v>
      </c>
      <c r="E187" s="57" t="s">
        <v>3504</v>
      </c>
      <c r="F187" s="224" t="s">
        <v>18937</v>
      </c>
      <c r="G187" s="74" t="s">
        <v>18865</v>
      </c>
    </row>
    <row r="188" spans="1:7" ht="25.5" x14ac:dyDescent="0.2">
      <c r="A188" s="57" t="s">
        <v>18938</v>
      </c>
      <c r="B188" s="57" t="s">
        <v>18478</v>
      </c>
      <c r="C188" s="57" t="s">
        <v>18540</v>
      </c>
      <c r="D188" s="57"/>
      <c r="E188" s="57"/>
      <c r="F188" s="224" t="s">
        <v>18939</v>
      </c>
      <c r="G188" s="74" t="s">
        <v>6677</v>
      </c>
    </row>
    <row r="189" spans="1:7" x14ac:dyDescent="0.2">
      <c r="A189" s="57" t="s">
        <v>18940</v>
      </c>
      <c r="B189" s="57" t="s">
        <v>6715</v>
      </c>
      <c r="C189" s="57" t="s">
        <v>18794</v>
      </c>
      <c r="D189" s="57"/>
      <c r="E189" s="57" t="s">
        <v>18623</v>
      </c>
      <c r="F189" s="224" t="s">
        <v>18941</v>
      </c>
      <c r="G189" s="74" t="s">
        <v>18432</v>
      </c>
    </row>
    <row r="190" spans="1:7" ht="25.5" x14ac:dyDescent="0.2">
      <c r="A190" s="57" t="s">
        <v>309</v>
      </c>
      <c r="B190" s="57" t="s">
        <v>18482</v>
      </c>
      <c r="C190" s="57" t="s">
        <v>18907</v>
      </c>
      <c r="D190" s="57" t="s">
        <v>18510</v>
      </c>
      <c r="E190" s="57"/>
      <c r="F190" s="224" t="s">
        <v>18942</v>
      </c>
      <c r="G190" s="74" t="s">
        <v>6677</v>
      </c>
    </row>
    <row r="191" spans="1:7" x14ac:dyDescent="0.2">
      <c r="A191" s="57" t="s">
        <v>18943</v>
      </c>
      <c r="B191" s="57" t="s">
        <v>18540</v>
      </c>
      <c r="C191" s="57" t="s">
        <v>18944</v>
      </c>
      <c r="D191" s="57" t="s">
        <v>18697</v>
      </c>
      <c r="E191" s="57"/>
      <c r="F191" s="224" t="s">
        <v>18945</v>
      </c>
      <c r="G191" s="74" t="s">
        <v>6677</v>
      </c>
    </row>
    <row r="192" spans="1:7" x14ac:dyDescent="0.2">
      <c r="A192" s="57" t="s">
        <v>1723</v>
      </c>
      <c r="B192" s="57" t="s">
        <v>18473</v>
      </c>
      <c r="C192" s="57" t="s">
        <v>18666</v>
      </c>
      <c r="D192" s="57" t="s">
        <v>18494</v>
      </c>
      <c r="E192" s="57" t="s">
        <v>18946</v>
      </c>
      <c r="F192" s="224" t="s">
        <v>18947</v>
      </c>
      <c r="G192" s="74" t="s">
        <v>18948</v>
      </c>
    </row>
    <row r="193" spans="1:7" ht="25.5" x14ac:dyDescent="0.2">
      <c r="A193" s="57" t="s">
        <v>1728</v>
      </c>
      <c r="B193" s="57" t="s">
        <v>18473</v>
      </c>
      <c r="C193" s="57" t="s">
        <v>18666</v>
      </c>
      <c r="D193" s="57" t="s">
        <v>18494</v>
      </c>
      <c r="E193" s="57" t="s">
        <v>18949</v>
      </c>
      <c r="F193" s="224" t="s">
        <v>18950</v>
      </c>
      <c r="G193" s="74" t="s">
        <v>18519</v>
      </c>
    </row>
    <row r="194" spans="1:7" x14ac:dyDescent="0.2">
      <c r="A194" s="57" t="s">
        <v>6723</v>
      </c>
      <c r="B194" s="57" t="s">
        <v>6715</v>
      </c>
      <c r="C194" s="57" t="s">
        <v>18923</v>
      </c>
      <c r="D194" s="57"/>
      <c r="E194" s="57" t="s">
        <v>3496</v>
      </c>
      <c r="F194" s="224" t="s">
        <v>18951</v>
      </c>
      <c r="G194" s="74" t="s">
        <v>18432</v>
      </c>
    </row>
    <row r="195" spans="1:7" x14ac:dyDescent="0.2">
      <c r="A195" s="57" t="s">
        <v>18952</v>
      </c>
      <c r="B195" s="57" t="s">
        <v>18540</v>
      </c>
      <c r="C195" s="57" t="s">
        <v>18953</v>
      </c>
      <c r="D195" s="57"/>
      <c r="E195" s="57"/>
      <c r="F195" s="224" t="s">
        <v>18954</v>
      </c>
      <c r="G195" s="74" t="s">
        <v>18432</v>
      </c>
    </row>
    <row r="196" spans="1:7" x14ac:dyDescent="0.2">
      <c r="A196" s="57" t="s">
        <v>18955</v>
      </c>
      <c r="B196" s="57" t="s">
        <v>6715</v>
      </c>
      <c r="C196" s="57" t="s">
        <v>18923</v>
      </c>
      <c r="D196" s="57"/>
      <c r="E196" s="57" t="s">
        <v>3496</v>
      </c>
      <c r="F196" s="224" t="s">
        <v>18956</v>
      </c>
      <c r="G196" s="74" t="s">
        <v>18957</v>
      </c>
    </row>
    <row r="197" spans="1:7" ht="25.5" x14ac:dyDescent="0.2">
      <c r="A197" s="57" t="s">
        <v>1736</v>
      </c>
      <c r="B197" s="57" t="s">
        <v>18482</v>
      </c>
      <c r="C197" s="57"/>
      <c r="D197" s="57"/>
      <c r="E197" s="57"/>
      <c r="F197" s="224" t="s">
        <v>18958</v>
      </c>
      <c r="G197" s="74" t="s">
        <v>6677</v>
      </c>
    </row>
    <row r="198" spans="1:7" ht="25.5" x14ac:dyDescent="0.2">
      <c r="A198" s="57" t="s">
        <v>18959</v>
      </c>
      <c r="B198" s="57" t="s">
        <v>18540</v>
      </c>
      <c r="C198" s="57" t="s">
        <v>18541</v>
      </c>
      <c r="D198" s="57" t="s">
        <v>18479</v>
      </c>
      <c r="E198" s="57"/>
      <c r="F198" s="224" t="s">
        <v>18960</v>
      </c>
      <c r="G198" s="74" t="s">
        <v>6636</v>
      </c>
    </row>
    <row r="199" spans="1:7" x14ac:dyDescent="0.2">
      <c r="A199" s="57" t="s">
        <v>18961</v>
      </c>
      <c r="B199" s="57" t="s">
        <v>18473</v>
      </c>
      <c r="C199" s="57" t="s">
        <v>18962</v>
      </c>
      <c r="D199" s="57" t="s">
        <v>10227</v>
      </c>
      <c r="E199" s="57" t="s">
        <v>18963</v>
      </c>
      <c r="F199" s="224" t="s">
        <v>18964</v>
      </c>
      <c r="G199" s="74" t="s">
        <v>18432</v>
      </c>
    </row>
    <row r="200" spans="1:7" ht="51" x14ac:dyDescent="0.2">
      <c r="A200" s="57" t="s">
        <v>18965</v>
      </c>
      <c r="B200" s="57" t="s">
        <v>18486</v>
      </c>
      <c r="C200" s="57" t="s">
        <v>18966</v>
      </c>
      <c r="D200" s="57" t="s">
        <v>18967</v>
      </c>
      <c r="E200" s="57"/>
      <c r="F200" s="224" t="s">
        <v>18968</v>
      </c>
      <c r="G200" s="74" t="s">
        <v>6636</v>
      </c>
    </row>
    <row r="201" spans="1:7" x14ac:dyDescent="0.2">
      <c r="A201" s="57" t="s">
        <v>18969</v>
      </c>
      <c r="B201" s="57" t="s">
        <v>18684</v>
      </c>
      <c r="C201" s="57" t="s">
        <v>18685</v>
      </c>
      <c r="D201" s="57" t="s">
        <v>18697</v>
      </c>
      <c r="E201" s="57"/>
      <c r="F201" s="224" t="s">
        <v>18970</v>
      </c>
      <c r="G201" s="74" t="s">
        <v>18971</v>
      </c>
    </row>
    <row r="202" spans="1:7" x14ac:dyDescent="0.2">
      <c r="A202" s="57" t="s">
        <v>18972</v>
      </c>
      <c r="B202" s="57" t="s">
        <v>4660</v>
      </c>
      <c r="C202" s="57" t="s">
        <v>18581</v>
      </c>
      <c r="D202" s="57"/>
      <c r="E202" s="57"/>
      <c r="F202" s="224" t="s">
        <v>18973</v>
      </c>
      <c r="G202" s="74" t="s">
        <v>18432</v>
      </c>
    </row>
    <row r="203" spans="1:7" ht="38.25" x14ac:dyDescent="0.2">
      <c r="A203" s="57" t="s">
        <v>18974</v>
      </c>
      <c r="B203" s="57" t="s">
        <v>4660</v>
      </c>
      <c r="C203" s="57"/>
      <c r="D203" s="57" t="s">
        <v>18479</v>
      </c>
      <c r="E203" s="57"/>
      <c r="F203" s="224" t="s">
        <v>18975</v>
      </c>
      <c r="G203" s="74" t="s">
        <v>6677</v>
      </c>
    </row>
    <row r="204" spans="1:7" x14ac:dyDescent="0.2">
      <c r="A204" s="57" t="s">
        <v>18976</v>
      </c>
      <c r="B204" s="57" t="s">
        <v>18486</v>
      </c>
      <c r="C204" s="57" t="s">
        <v>18487</v>
      </c>
      <c r="D204" s="57"/>
      <c r="E204" s="57" t="s">
        <v>18797</v>
      </c>
      <c r="F204" s="224" t="s">
        <v>18977</v>
      </c>
      <c r="G204" s="74" t="s">
        <v>6684</v>
      </c>
    </row>
    <row r="205" spans="1:7" ht="25.5" x14ac:dyDescent="0.2">
      <c r="A205" s="57" t="s">
        <v>18978</v>
      </c>
      <c r="B205" s="57" t="s">
        <v>18478</v>
      </c>
      <c r="C205" s="57"/>
      <c r="D205" s="57"/>
      <c r="E205" s="57"/>
      <c r="F205" s="224" t="s">
        <v>18979</v>
      </c>
      <c r="G205" s="74" t="s">
        <v>6588</v>
      </c>
    </row>
    <row r="206" spans="1:7" ht="25.5" x14ac:dyDescent="0.2">
      <c r="A206" s="57" t="s">
        <v>18980</v>
      </c>
      <c r="B206" s="57" t="s">
        <v>18581</v>
      </c>
      <c r="C206" s="57" t="s">
        <v>1409</v>
      </c>
      <c r="D206" s="57" t="s">
        <v>18479</v>
      </c>
      <c r="E206" s="57"/>
      <c r="F206" s="224" t="s">
        <v>18981</v>
      </c>
      <c r="G206" s="74" t="s">
        <v>18432</v>
      </c>
    </row>
    <row r="207" spans="1:7" x14ac:dyDescent="0.2">
      <c r="A207" s="57" t="s">
        <v>6713</v>
      </c>
      <c r="B207" s="57" t="s">
        <v>6715</v>
      </c>
      <c r="C207" s="57" t="s">
        <v>6740</v>
      </c>
      <c r="D207" s="57"/>
      <c r="E207" s="57" t="s">
        <v>3504</v>
      </c>
      <c r="F207" s="224" t="s">
        <v>18982</v>
      </c>
      <c r="G207" s="74" t="s">
        <v>6645</v>
      </c>
    </row>
    <row r="208" spans="1:7" x14ac:dyDescent="0.2">
      <c r="A208" s="57" t="s">
        <v>18983</v>
      </c>
      <c r="B208" s="57" t="s">
        <v>6715</v>
      </c>
      <c r="C208" s="57" t="s">
        <v>6740</v>
      </c>
      <c r="D208" s="57"/>
      <c r="E208" s="57" t="s">
        <v>3504</v>
      </c>
      <c r="F208" s="224" t="s">
        <v>18984</v>
      </c>
      <c r="G208" s="74" t="s">
        <v>18432</v>
      </c>
    </row>
    <row r="209" spans="1:7" x14ac:dyDescent="0.2">
      <c r="A209" s="57" t="s">
        <v>18985</v>
      </c>
      <c r="B209" s="57" t="s">
        <v>6715</v>
      </c>
      <c r="C209" s="57" t="s">
        <v>18823</v>
      </c>
      <c r="D209" s="57"/>
      <c r="E209" s="57" t="s">
        <v>18677</v>
      </c>
      <c r="F209" s="224" t="s">
        <v>18986</v>
      </c>
      <c r="G209" s="74" t="s">
        <v>18987</v>
      </c>
    </row>
    <row r="210" spans="1:7" x14ac:dyDescent="0.2">
      <c r="A210" s="57" t="s">
        <v>18988</v>
      </c>
      <c r="B210" s="57" t="s">
        <v>18473</v>
      </c>
      <c r="C210" s="57" t="s">
        <v>18635</v>
      </c>
      <c r="D210" s="57" t="s">
        <v>18697</v>
      </c>
      <c r="E210" s="57"/>
      <c r="F210" s="224" t="s">
        <v>18989</v>
      </c>
      <c r="G210" s="74" t="s">
        <v>6677</v>
      </c>
    </row>
    <row r="211" spans="1:7" x14ac:dyDescent="0.2">
      <c r="A211" s="57" t="s">
        <v>18990</v>
      </c>
      <c r="B211" s="57" t="s">
        <v>18540</v>
      </c>
      <c r="C211" s="57" t="s">
        <v>18749</v>
      </c>
      <c r="D211" s="57" t="s">
        <v>18483</v>
      </c>
      <c r="E211" s="57"/>
      <c r="F211" s="224" t="s">
        <v>18749</v>
      </c>
      <c r="G211" s="74" t="s">
        <v>18432</v>
      </c>
    </row>
    <row r="212" spans="1:7" ht="25.5" x14ac:dyDescent="0.2">
      <c r="A212" s="57" t="s">
        <v>18991</v>
      </c>
      <c r="B212" s="57" t="s">
        <v>4660</v>
      </c>
      <c r="C212" s="57" t="s">
        <v>18992</v>
      </c>
      <c r="D212" s="57" t="s">
        <v>18479</v>
      </c>
      <c r="E212" s="57"/>
      <c r="F212" s="224" t="s">
        <v>18993</v>
      </c>
      <c r="G212" s="74" t="s">
        <v>6677</v>
      </c>
    </row>
    <row r="213" spans="1:7" ht="51" x14ac:dyDescent="0.2">
      <c r="A213" s="57" t="s">
        <v>18994</v>
      </c>
      <c r="B213" s="57" t="s">
        <v>4660</v>
      </c>
      <c r="C213" s="57" t="s">
        <v>18635</v>
      </c>
      <c r="D213" s="57" t="s">
        <v>18479</v>
      </c>
      <c r="E213" s="57"/>
      <c r="F213" s="224" t="s">
        <v>18995</v>
      </c>
      <c r="G213" s="74" t="s">
        <v>6665</v>
      </c>
    </row>
    <row r="214" spans="1:7" x14ac:dyDescent="0.2">
      <c r="A214" s="57" t="s">
        <v>18996</v>
      </c>
      <c r="B214" s="57" t="s">
        <v>18473</v>
      </c>
      <c r="C214" s="57" t="s">
        <v>18649</v>
      </c>
      <c r="D214" s="57" t="s">
        <v>18494</v>
      </c>
      <c r="E214" s="57"/>
      <c r="F214" s="224" t="s">
        <v>18997</v>
      </c>
      <c r="G214" s="74" t="s">
        <v>6677</v>
      </c>
    </row>
    <row r="215" spans="1:7" x14ac:dyDescent="0.2">
      <c r="A215" s="57" t="s">
        <v>18998</v>
      </c>
      <c r="B215" s="57" t="s">
        <v>18674</v>
      </c>
      <c r="C215" s="57" t="s">
        <v>18999</v>
      </c>
      <c r="D215" s="57" t="s">
        <v>18503</v>
      </c>
      <c r="E215" s="57" t="s">
        <v>3504</v>
      </c>
      <c r="F215" s="224" t="s">
        <v>19000</v>
      </c>
      <c r="G215" s="74" t="s">
        <v>19001</v>
      </c>
    </row>
    <row r="216" spans="1:7" ht="25.5" x14ac:dyDescent="0.2">
      <c r="A216" s="226" t="s">
        <v>19770</v>
      </c>
      <c r="B216" s="57" t="s">
        <v>18473</v>
      </c>
      <c r="C216" s="57" t="s">
        <v>18649</v>
      </c>
      <c r="D216" s="57" t="s">
        <v>18475</v>
      </c>
      <c r="E216" s="57"/>
      <c r="F216" s="225" t="s">
        <v>19772</v>
      </c>
      <c r="G216" s="73" t="s">
        <v>6684</v>
      </c>
    </row>
    <row r="217" spans="1:7" ht="25.5" x14ac:dyDescent="0.2">
      <c r="A217" s="226" t="s">
        <v>19773</v>
      </c>
      <c r="B217" s="57" t="s">
        <v>6721</v>
      </c>
      <c r="C217" s="57"/>
      <c r="D217" s="57" t="s">
        <v>18475</v>
      </c>
      <c r="E217" s="57"/>
      <c r="F217" s="224" t="s">
        <v>19771</v>
      </c>
      <c r="G217" s="74" t="s">
        <v>6684</v>
      </c>
    </row>
    <row r="218" spans="1:7" ht="25.5" x14ac:dyDescent="0.2">
      <c r="A218" s="57" t="s">
        <v>19002</v>
      </c>
      <c r="B218" s="57" t="s">
        <v>6715</v>
      </c>
      <c r="C218" s="57" t="s">
        <v>18755</v>
      </c>
      <c r="D218" s="57"/>
      <c r="E218" s="57" t="s">
        <v>3504</v>
      </c>
      <c r="F218" s="224" t="s">
        <v>19003</v>
      </c>
      <c r="G218" s="74" t="s">
        <v>6684</v>
      </c>
    </row>
    <row r="219" spans="1:7" x14ac:dyDescent="0.2">
      <c r="A219" s="57" t="s">
        <v>19004</v>
      </c>
      <c r="B219" s="57" t="s">
        <v>18540</v>
      </c>
      <c r="C219" s="57" t="s">
        <v>18541</v>
      </c>
      <c r="D219" s="57"/>
      <c r="E219" s="57" t="s">
        <v>3504</v>
      </c>
      <c r="F219" s="224" t="s">
        <v>19005</v>
      </c>
      <c r="G219" s="74" t="s">
        <v>18432</v>
      </c>
    </row>
    <row r="220" spans="1:7" x14ac:dyDescent="0.2">
      <c r="A220" s="57" t="s">
        <v>19006</v>
      </c>
      <c r="B220" s="57" t="s">
        <v>6721</v>
      </c>
      <c r="C220" s="57"/>
      <c r="D220" s="57" t="s">
        <v>18475</v>
      </c>
      <c r="E220" s="57"/>
      <c r="F220" s="224" t="s">
        <v>19007</v>
      </c>
      <c r="G220" s="74" t="s">
        <v>19008</v>
      </c>
    </row>
    <row r="221" spans="1:7" ht="89.25" x14ac:dyDescent="0.2">
      <c r="A221" s="60" t="s">
        <v>19785</v>
      </c>
      <c r="B221" s="57" t="s">
        <v>18478</v>
      </c>
      <c r="C221" s="57"/>
      <c r="D221" s="57"/>
      <c r="E221" s="57" t="s">
        <v>19009</v>
      </c>
      <c r="F221" s="225" t="s">
        <v>19786</v>
      </c>
      <c r="G221" s="74" t="s">
        <v>6684</v>
      </c>
    </row>
    <row r="222" spans="1:7" x14ac:dyDescent="0.2">
      <c r="A222" s="57" t="s">
        <v>19010</v>
      </c>
      <c r="B222" s="57" t="s">
        <v>6715</v>
      </c>
      <c r="C222" s="57" t="s">
        <v>8170</v>
      </c>
      <c r="D222" s="57" t="s">
        <v>18510</v>
      </c>
      <c r="E222" s="57"/>
      <c r="F222" s="224" t="s">
        <v>19011</v>
      </c>
      <c r="G222" s="74" t="s">
        <v>6684</v>
      </c>
    </row>
    <row r="223" spans="1:7" x14ac:dyDescent="0.2">
      <c r="A223" s="57" t="s">
        <v>19012</v>
      </c>
      <c r="B223" s="57" t="s">
        <v>4660</v>
      </c>
      <c r="C223" s="57" t="s">
        <v>18722</v>
      </c>
      <c r="D223" s="57" t="s">
        <v>18479</v>
      </c>
      <c r="E223" s="57"/>
      <c r="F223" s="224" t="s">
        <v>19013</v>
      </c>
      <c r="G223" s="74" t="s">
        <v>6677</v>
      </c>
    </row>
    <row r="224" spans="1:7" x14ac:dyDescent="0.2">
      <c r="A224" s="57" t="s">
        <v>19014</v>
      </c>
      <c r="B224" s="57" t="s">
        <v>18674</v>
      </c>
      <c r="C224" s="57" t="s">
        <v>18863</v>
      </c>
      <c r="D224" s="57" t="s">
        <v>10227</v>
      </c>
      <c r="E224" s="57"/>
      <c r="F224" s="224" t="s">
        <v>19015</v>
      </c>
      <c r="G224" s="74" t="s">
        <v>15696</v>
      </c>
    </row>
    <row r="225" spans="1:7" x14ac:dyDescent="0.2">
      <c r="A225" s="57" t="s">
        <v>1801</v>
      </c>
      <c r="B225" s="57" t="s">
        <v>18473</v>
      </c>
      <c r="C225" s="57" t="s">
        <v>18814</v>
      </c>
      <c r="D225" s="57" t="s">
        <v>18494</v>
      </c>
      <c r="E225" s="57" t="s">
        <v>18504</v>
      </c>
      <c r="F225" s="224" t="s">
        <v>19016</v>
      </c>
      <c r="G225" s="74" t="s">
        <v>18948</v>
      </c>
    </row>
    <row r="226" spans="1:7" ht="25.5" x14ac:dyDescent="0.2">
      <c r="A226" s="57" t="s">
        <v>19017</v>
      </c>
      <c r="B226" s="57" t="s">
        <v>18473</v>
      </c>
      <c r="C226" s="57" t="s">
        <v>19018</v>
      </c>
      <c r="D226" s="57" t="s">
        <v>10227</v>
      </c>
      <c r="E226" s="57" t="s">
        <v>18892</v>
      </c>
      <c r="F226" s="224" t="s">
        <v>19019</v>
      </c>
      <c r="G226" s="74" t="s">
        <v>15696</v>
      </c>
    </row>
    <row r="227" spans="1:7" x14ac:dyDescent="0.2">
      <c r="A227" s="57" t="s">
        <v>19020</v>
      </c>
      <c r="B227" s="57" t="s">
        <v>18473</v>
      </c>
      <c r="C227" s="57" t="s">
        <v>18649</v>
      </c>
      <c r="D227" s="57" t="s">
        <v>13987</v>
      </c>
      <c r="E227" s="57"/>
      <c r="F227" s="224" t="s">
        <v>19021</v>
      </c>
      <c r="G227" s="74" t="s">
        <v>15696</v>
      </c>
    </row>
    <row r="228" spans="1:7" x14ac:dyDescent="0.2">
      <c r="A228" s="57" t="s">
        <v>19022</v>
      </c>
      <c r="B228" s="57" t="s">
        <v>18478</v>
      </c>
      <c r="C228" s="57" t="s">
        <v>1409</v>
      </c>
      <c r="D228" s="57" t="s">
        <v>18479</v>
      </c>
      <c r="E228" s="57"/>
      <c r="F228" s="224" t="s">
        <v>19023</v>
      </c>
      <c r="G228" s="74" t="s">
        <v>19024</v>
      </c>
    </row>
    <row r="229" spans="1:7" x14ac:dyDescent="0.2">
      <c r="A229" s="57" t="s">
        <v>19025</v>
      </c>
      <c r="B229" s="57" t="s">
        <v>18589</v>
      </c>
      <c r="C229" s="57"/>
      <c r="D229" s="57"/>
      <c r="E229" s="57" t="s">
        <v>3504</v>
      </c>
      <c r="F229" s="224" t="s">
        <v>19026</v>
      </c>
      <c r="G229" s="74" t="s">
        <v>6638</v>
      </c>
    </row>
    <row r="230" spans="1:7" x14ac:dyDescent="0.2">
      <c r="A230" s="57" t="s">
        <v>19027</v>
      </c>
      <c r="B230" s="57" t="s">
        <v>6715</v>
      </c>
      <c r="C230" s="57" t="s">
        <v>6714</v>
      </c>
      <c r="D230" s="57"/>
      <c r="E230" s="57" t="s">
        <v>3504</v>
      </c>
      <c r="F230" s="224" t="s">
        <v>19028</v>
      </c>
      <c r="G230" s="74" t="s">
        <v>6537</v>
      </c>
    </row>
    <row r="231" spans="1:7" x14ac:dyDescent="0.2">
      <c r="A231" s="57" t="s">
        <v>19029</v>
      </c>
      <c r="B231" s="57" t="s">
        <v>6721</v>
      </c>
      <c r="C231" s="57"/>
      <c r="D231" s="57" t="s">
        <v>18475</v>
      </c>
      <c r="E231" s="57" t="s">
        <v>19030</v>
      </c>
      <c r="F231" s="224" t="s">
        <v>19031</v>
      </c>
      <c r="G231" s="74" t="s">
        <v>5161</v>
      </c>
    </row>
    <row r="232" spans="1:7" x14ac:dyDescent="0.2">
      <c r="A232" s="57" t="s">
        <v>19769</v>
      </c>
      <c r="B232" s="57" t="s">
        <v>18684</v>
      </c>
      <c r="C232" s="57" t="s">
        <v>18685</v>
      </c>
      <c r="D232" s="57" t="s">
        <v>19032</v>
      </c>
      <c r="E232" s="57"/>
      <c r="F232" s="224" t="s">
        <v>19033</v>
      </c>
      <c r="G232" s="74" t="s">
        <v>5161</v>
      </c>
    </row>
    <row r="233" spans="1:7" x14ac:dyDescent="0.2">
      <c r="A233" s="57" t="s">
        <v>19034</v>
      </c>
      <c r="B233" s="57" t="s">
        <v>6715</v>
      </c>
      <c r="C233" s="57" t="s">
        <v>19035</v>
      </c>
      <c r="D233" s="57" t="s">
        <v>10227</v>
      </c>
      <c r="E233" s="57" t="s">
        <v>3504</v>
      </c>
      <c r="F233" s="224" t="s">
        <v>19036</v>
      </c>
      <c r="G233" s="74" t="s">
        <v>18865</v>
      </c>
    </row>
    <row r="234" spans="1:7" x14ac:dyDescent="0.2">
      <c r="A234" s="57" t="s">
        <v>8171</v>
      </c>
      <c r="B234" s="57" t="s">
        <v>6721</v>
      </c>
      <c r="C234" s="57" t="s">
        <v>8170</v>
      </c>
      <c r="D234" s="57" t="s">
        <v>18475</v>
      </c>
      <c r="E234" s="57" t="s">
        <v>3504</v>
      </c>
      <c r="F234" s="224" t="s">
        <v>19037</v>
      </c>
      <c r="G234" s="74" t="s">
        <v>6588</v>
      </c>
    </row>
    <row r="235" spans="1:7" ht="25.5" x14ac:dyDescent="0.2">
      <c r="A235" s="57" t="s">
        <v>19038</v>
      </c>
      <c r="B235" s="57" t="s">
        <v>6721</v>
      </c>
      <c r="C235" s="57"/>
      <c r="D235" s="57" t="s">
        <v>13987</v>
      </c>
      <c r="E235" s="57" t="s">
        <v>5603</v>
      </c>
      <c r="F235" s="224" t="s">
        <v>19039</v>
      </c>
      <c r="G235" s="74" t="s">
        <v>19040</v>
      </c>
    </row>
    <row r="236" spans="1:7" x14ac:dyDescent="0.2">
      <c r="A236" s="57" t="s">
        <v>6724</v>
      </c>
      <c r="B236" s="57" t="s">
        <v>6715</v>
      </c>
      <c r="C236" s="57" t="s">
        <v>6741</v>
      </c>
      <c r="D236" s="57" t="s">
        <v>18568</v>
      </c>
      <c r="E236" s="57" t="s">
        <v>6741</v>
      </c>
      <c r="F236" s="224" t="s">
        <v>19041</v>
      </c>
      <c r="G236" s="74" t="s">
        <v>18830</v>
      </c>
    </row>
    <row r="237" spans="1:7" ht="25.5" x14ac:dyDescent="0.2">
      <c r="A237" s="60" t="s">
        <v>19042</v>
      </c>
      <c r="B237" s="57" t="s">
        <v>18589</v>
      </c>
      <c r="C237" s="57" t="s">
        <v>19043</v>
      </c>
      <c r="D237" s="57" t="s">
        <v>18494</v>
      </c>
      <c r="E237" s="57" t="s">
        <v>3504</v>
      </c>
      <c r="F237" s="224" t="s">
        <v>19044</v>
      </c>
      <c r="G237" s="74" t="s">
        <v>18525</v>
      </c>
    </row>
    <row r="238" spans="1:7" x14ac:dyDescent="0.2">
      <c r="A238" s="60" t="s">
        <v>19042</v>
      </c>
      <c r="B238" s="57" t="s">
        <v>6715</v>
      </c>
      <c r="C238" s="57" t="s">
        <v>18923</v>
      </c>
      <c r="D238" s="57" t="s">
        <v>18510</v>
      </c>
      <c r="E238" s="57"/>
      <c r="F238" s="224" t="s">
        <v>19045</v>
      </c>
      <c r="G238" s="74" t="s">
        <v>19046</v>
      </c>
    </row>
    <row r="239" spans="1:7" x14ac:dyDescent="0.2">
      <c r="A239" s="57" t="s">
        <v>19047</v>
      </c>
      <c r="B239" s="57" t="s">
        <v>6715</v>
      </c>
      <c r="C239" s="57" t="s">
        <v>18565</v>
      </c>
      <c r="D239" s="57"/>
      <c r="E239" s="57" t="s">
        <v>19048</v>
      </c>
      <c r="F239" s="224" t="s">
        <v>19049</v>
      </c>
      <c r="G239" s="74" t="s">
        <v>18432</v>
      </c>
    </row>
    <row r="240" spans="1:7" x14ac:dyDescent="0.2">
      <c r="A240" s="57" t="s">
        <v>19050</v>
      </c>
      <c r="B240" s="57" t="s">
        <v>6721</v>
      </c>
      <c r="C240" s="57" t="s">
        <v>6740</v>
      </c>
      <c r="D240" s="57" t="s">
        <v>18475</v>
      </c>
      <c r="E240" s="57" t="s">
        <v>19051</v>
      </c>
      <c r="F240" s="224" t="s">
        <v>19052</v>
      </c>
      <c r="G240" s="74" t="s">
        <v>6636</v>
      </c>
    </row>
    <row r="241" spans="1:7" x14ac:dyDescent="0.2">
      <c r="A241" s="57" t="s">
        <v>19053</v>
      </c>
      <c r="B241" s="57" t="s">
        <v>6715</v>
      </c>
      <c r="C241" s="57" t="s">
        <v>19054</v>
      </c>
      <c r="D241" s="57"/>
      <c r="E241" s="57" t="s">
        <v>3504</v>
      </c>
      <c r="F241" s="224" t="s">
        <v>19055</v>
      </c>
      <c r="G241" s="74" t="s">
        <v>18432</v>
      </c>
    </row>
    <row r="242" spans="1:7" ht="25.5" x14ac:dyDescent="0.2">
      <c r="A242" s="57" t="s">
        <v>19056</v>
      </c>
      <c r="B242" s="57" t="s">
        <v>6721</v>
      </c>
      <c r="C242" s="57"/>
      <c r="D242" s="57" t="s">
        <v>18475</v>
      </c>
      <c r="E242" s="57"/>
      <c r="F242" s="224" t="s">
        <v>19057</v>
      </c>
      <c r="G242" s="74" t="s">
        <v>6588</v>
      </c>
    </row>
    <row r="243" spans="1:7" x14ac:dyDescent="0.2">
      <c r="A243" s="57" t="s">
        <v>19058</v>
      </c>
      <c r="B243" s="57" t="s">
        <v>6721</v>
      </c>
      <c r="C243" s="57"/>
      <c r="D243" s="57" t="s">
        <v>18475</v>
      </c>
      <c r="E243" s="57" t="s">
        <v>18623</v>
      </c>
      <c r="F243" s="224" t="s">
        <v>19059</v>
      </c>
      <c r="G243" s="74" t="s">
        <v>6636</v>
      </c>
    </row>
    <row r="244" spans="1:7" x14ac:dyDescent="0.2">
      <c r="A244" s="57" t="s">
        <v>19060</v>
      </c>
      <c r="B244" s="57" t="s">
        <v>18674</v>
      </c>
      <c r="C244" s="57" t="s">
        <v>18999</v>
      </c>
      <c r="D244" s="57" t="s">
        <v>18517</v>
      </c>
      <c r="E244" s="57" t="s">
        <v>19061</v>
      </c>
      <c r="F244" s="224" t="s">
        <v>19062</v>
      </c>
      <c r="G244" s="74" t="s">
        <v>6677</v>
      </c>
    </row>
    <row r="245" spans="1:7" x14ac:dyDescent="0.2">
      <c r="A245" s="57" t="s">
        <v>19063</v>
      </c>
      <c r="B245" s="57" t="s">
        <v>6721</v>
      </c>
      <c r="C245" s="57" t="s">
        <v>19064</v>
      </c>
      <c r="D245" s="57" t="s">
        <v>18568</v>
      </c>
      <c r="E245" s="57"/>
      <c r="F245" s="224" t="s">
        <v>19065</v>
      </c>
      <c r="G245" s="74" t="s">
        <v>18432</v>
      </c>
    </row>
    <row r="246" spans="1:7" x14ac:dyDescent="0.2">
      <c r="A246" s="57" t="s">
        <v>19066</v>
      </c>
      <c r="B246" s="57" t="s">
        <v>6715</v>
      </c>
      <c r="C246" s="57" t="s">
        <v>18565</v>
      </c>
      <c r="D246" s="57"/>
      <c r="E246" s="57"/>
      <c r="F246" s="224" t="s">
        <v>19067</v>
      </c>
      <c r="G246" s="74" t="s">
        <v>18432</v>
      </c>
    </row>
    <row r="247" spans="1:7" ht="38.25" x14ac:dyDescent="0.2">
      <c r="A247" s="57" t="s">
        <v>19068</v>
      </c>
      <c r="B247" s="57" t="s">
        <v>18478</v>
      </c>
      <c r="C247" s="57"/>
      <c r="D247" s="57" t="s">
        <v>19069</v>
      </c>
      <c r="E247" s="57"/>
      <c r="F247" s="224" t="s">
        <v>19070</v>
      </c>
      <c r="G247" s="74" t="s">
        <v>6677</v>
      </c>
    </row>
    <row r="248" spans="1:7" x14ac:dyDescent="0.2">
      <c r="A248" s="57" t="s">
        <v>19071</v>
      </c>
      <c r="B248" s="57" t="s">
        <v>18548</v>
      </c>
      <c r="C248" s="57"/>
      <c r="D248" s="57" t="s">
        <v>18479</v>
      </c>
      <c r="E248" s="57"/>
      <c r="F248" s="224" t="s">
        <v>19072</v>
      </c>
      <c r="G248" s="74" t="s">
        <v>6537</v>
      </c>
    </row>
    <row r="249" spans="1:7" x14ac:dyDescent="0.2">
      <c r="A249" s="57" t="s">
        <v>19073</v>
      </c>
      <c r="B249" s="57" t="s">
        <v>6715</v>
      </c>
      <c r="C249" s="57" t="s">
        <v>19074</v>
      </c>
      <c r="D249" s="57" t="s">
        <v>18475</v>
      </c>
      <c r="E249" s="57" t="s">
        <v>19030</v>
      </c>
      <c r="F249" s="224" t="s">
        <v>19075</v>
      </c>
      <c r="G249" s="74" t="s">
        <v>6684</v>
      </c>
    </row>
    <row r="250" spans="1:7" x14ac:dyDescent="0.2">
      <c r="A250" s="57" t="s">
        <v>19076</v>
      </c>
      <c r="B250" s="57" t="s">
        <v>6721</v>
      </c>
      <c r="C250" s="57" t="s">
        <v>19077</v>
      </c>
      <c r="D250" s="57" t="s">
        <v>18475</v>
      </c>
      <c r="E250" s="57" t="s">
        <v>19030</v>
      </c>
      <c r="F250" s="224" t="s">
        <v>19078</v>
      </c>
      <c r="G250" s="74" t="s">
        <v>6636</v>
      </c>
    </row>
    <row r="251" spans="1:7" x14ac:dyDescent="0.2">
      <c r="A251" s="57" t="s">
        <v>19079</v>
      </c>
      <c r="B251" s="57" t="s">
        <v>6715</v>
      </c>
      <c r="C251" s="57" t="s">
        <v>18755</v>
      </c>
      <c r="D251" s="57"/>
      <c r="E251" s="57" t="s">
        <v>3504</v>
      </c>
      <c r="F251" s="224" t="s">
        <v>19080</v>
      </c>
      <c r="G251" s="74" t="s">
        <v>6537</v>
      </c>
    </row>
    <row r="252" spans="1:7" x14ac:dyDescent="0.2">
      <c r="A252" s="57" t="s">
        <v>19081</v>
      </c>
      <c r="B252" s="57" t="s">
        <v>6715</v>
      </c>
      <c r="C252" s="57" t="s">
        <v>19082</v>
      </c>
      <c r="D252" s="57" t="s">
        <v>18503</v>
      </c>
      <c r="E252" s="57" t="s">
        <v>18532</v>
      </c>
      <c r="F252" s="224" t="s">
        <v>19083</v>
      </c>
      <c r="G252" s="74" t="s">
        <v>6666</v>
      </c>
    </row>
    <row r="253" spans="1:7" x14ac:dyDescent="0.2">
      <c r="A253" s="57" t="s">
        <v>19084</v>
      </c>
      <c r="B253" s="57" t="s">
        <v>6715</v>
      </c>
      <c r="C253" s="57" t="s">
        <v>6740</v>
      </c>
      <c r="D253" s="57"/>
      <c r="E253" s="57" t="s">
        <v>3504</v>
      </c>
      <c r="F253" s="224" t="s">
        <v>19085</v>
      </c>
      <c r="G253" s="74" t="s">
        <v>18432</v>
      </c>
    </row>
    <row r="254" spans="1:7" ht="38.25" x14ac:dyDescent="0.2">
      <c r="A254" s="57" t="s">
        <v>19086</v>
      </c>
      <c r="B254" s="57" t="s">
        <v>18589</v>
      </c>
      <c r="C254" s="57" t="s">
        <v>19087</v>
      </c>
      <c r="D254" s="57" t="s">
        <v>18475</v>
      </c>
      <c r="E254" s="57" t="s">
        <v>19088</v>
      </c>
      <c r="F254" s="224" t="s">
        <v>19089</v>
      </c>
      <c r="G254" s="74" t="s">
        <v>18948</v>
      </c>
    </row>
    <row r="255" spans="1:7" x14ac:dyDescent="0.2">
      <c r="A255" s="57" t="s">
        <v>6725</v>
      </c>
      <c r="B255" s="57" t="s">
        <v>6715</v>
      </c>
      <c r="C255" s="57" t="s">
        <v>19090</v>
      </c>
      <c r="D255" s="57"/>
      <c r="E255" s="57" t="s">
        <v>19091</v>
      </c>
      <c r="F255" s="224" t="s">
        <v>19092</v>
      </c>
      <c r="G255" s="74" t="s">
        <v>18432</v>
      </c>
    </row>
    <row r="256" spans="1:7" ht="25.5" x14ac:dyDescent="0.2">
      <c r="A256" s="57" t="s">
        <v>19093</v>
      </c>
      <c r="B256" s="57" t="s">
        <v>18597</v>
      </c>
      <c r="C256" s="57"/>
      <c r="D256" s="57" t="s">
        <v>18656</v>
      </c>
      <c r="E256" s="57" t="s">
        <v>3504</v>
      </c>
      <c r="F256" s="224" t="s">
        <v>19094</v>
      </c>
      <c r="G256" s="74" t="s">
        <v>19095</v>
      </c>
    </row>
    <row r="257" spans="1:7" ht="25.5" x14ac:dyDescent="0.2">
      <c r="A257" s="57" t="s">
        <v>19096</v>
      </c>
      <c r="B257" s="57" t="s">
        <v>18473</v>
      </c>
      <c r="C257" s="57" t="s">
        <v>18800</v>
      </c>
      <c r="D257" s="57"/>
      <c r="E257" s="57"/>
      <c r="F257" s="224" t="s">
        <v>19097</v>
      </c>
      <c r="G257" s="74" t="s">
        <v>6684</v>
      </c>
    </row>
    <row r="258" spans="1:7" ht="25.5" x14ac:dyDescent="0.2">
      <c r="A258" s="57" t="s">
        <v>19098</v>
      </c>
      <c r="B258" s="57" t="s">
        <v>18478</v>
      </c>
      <c r="C258" s="57"/>
      <c r="D258" s="57" t="s">
        <v>10227</v>
      </c>
      <c r="E258" s="57"/>
      <c r="F258" s="224" t="s">
        <v>19099</v>
      </c>
      <c r="G258" s="74" t="s">
        <v>6638</v>
      </c>
    </row>
    <row r="259" spans="1:7" x14ac:dyDescent="0.2">
      <c r="A259" s="57" t="s">
        <v>19100</v>
      </c>
      <c r="B259" s="57" t="s">
        <v>18597</v>
      </c>
      <c r="C259" s="57" t="s">
        <v>18598</v>
      </c>
      <c r="D259" s="57"/>
      <c r="E259" s="57" t="s">
        <v>19101</v>
      </c>
      <c r="F259" s="224" t="s">
        <v>19102</v>
      </c>
      <c r="G259" s="74" t="s">
        <v>6638</v>
      </c>
    </row>
    <row r="260" spans="1:7" x14ac:dyDescent="0.2">
      <c r="A260" s="57" t="s">
        <v>19103</v>
      </c>
      <c r="B260" s="57" t="s">
        <v>18597</v>
      </c>
      <c r="C260" s="57" t="s">
        <v>18598</v>
      </c>
      <c r="D260" s="57"/>
      <c r="E260" s="57" t="s">
        <v>3504</v>
      </c>
      <c r="F260" s="224" t="s">
        <v>19104</v>
      </c>
      <c r="G260" s="74" t="s">
        <v>6638</v>
      </c>
    </row>
    <row r="261" spans="1:7" ht="76.5" x14ac:dyDescent="0.2">
      <c r="A261" s="57" t="s">
        <v>19105</v>
      </c>
      <c r="B261" s="57" t="s">
        <v>18813</v>
      </c>
      <c r="C261" s="57" t="s">
        <v>19106</v>
      </c>
      <c r="D261" s="57" t="s">
        <v>18483</v>
      </c>
      <c r="E261" s="57" t="s">
        <v>18797</v>
      </c>
      <c r="F261" s="224" t="s">
        <v>19107</v>
      </c>
      <c r="G261" s="74" t="s">
        <v>6636</v>
      </c>
    </row>
    <row r="262" spans="1:7" x14ac:dyDescent="0.2">
      <c r="A262" s="57" t="s">
        <v>19108</v>
      </c>
      <c r="B262" s="57" t="s">
        <v>6715</v>
      </c>
      <c r="C262" s="57" t="s">
        <v>6741</v>
      </c>
      <c r="D262" s="57"/>
      <c r="E262" s="57" t="s">
        <v>19109</v>
      </c>
      <c r="F262" s="224" t="s">
        <v>19110</v>
      </c>
      <c r="G262" s="74" t="s">
        <v>4180</v>
      </c>
    </row>
    <row r="263" spans="1:7" x14ac:dyDescent="0.2">
      <c r="A263" s="57" t="s">
        <v>19111</v>
      </c>
      <c r="B263" s="57" t="s">
        <v>18473</v>
      </c>
      <c r="C263" s="57" t="s">
        <v>18649</v>
      </c>
      <c r="D263" s="57" t="s">
        <v>18475</v>
      </c>
      <c r="E263" s="57"/>
      <c r="F263" s="224" t="s">
        <v>19112</v>
      </c>
      <c r="G263" s="74" t="s">
        <v>6677</v>
      </c>
    </row>
    <row r="264" spans="1:7" ht="25.5" x14ac:dyDescent="0.2">
      <c r="A264" s="57" t="s">
        <v>19113</v>
      </c>
      <c r="B264" s="57" t="s">
        <v>18482</v>
      </c>
      <c r="C264" s="57" t="s">
        <v>18639</v>
      </c>
      <c r="D264" s="57"/>
      <c r="E264" s="57"/>
      <c r="F264" s="224" t="s">
        <v>19114</v>
      </c>
      <c r="G264" s="74" t="s">
        <v>18432</v>
      </c>
    </row>
    <row r="265" spans="1:7" ht="25.5" x14ac:dyDescent="0.2">
      <c r="A265" s="57" t="s">
        <v>19115</v>
      </c>
      <c r="B265" s="57" t="s">
        <v>18486</v>
      </c>
      <c r="C265" s="57" t="s">
        <v>18487</v>
      </c>
      <c r="D265" s="57" t="s">
        <v>18494</v>
      </c>
      <c r="E265" s="57"/>
      <c r="F265" s="224" t="s">
        <v>19116</v>
      </c>
      <c r="G265" s="74" t="s">
        <v>6677</v>
      </c>
    </row>
    <row r="266" spans="1:7" x14ac:dyDescent="0.2">
      <c r="A266" s="57" t="s">
        <v>19117</v>
      </c>
      <c r="B266" s="57" t="s">
        <v>18478</v>
      </c>
      <c r="C266" s="57"/>
      <c r="D266" s="57" t="s">
        <v>10227</v>
      </c>
      <c r="E266" s="57"/>
      <c r="F266" s="224" t="s">
        <v>19118</v>
      </c>
      <c r="G266" s="74" t="s">
        <v>6677</v>
      </c>
    </row>
    <row r="267" spans="1:7" x14ac:dyDescent="0.2">
      <c r="A267" s="57" t="s">
        <v>6726</v>
      </c>
      <c r="B267" s="57" t="s">
        <v>6721</v>
      </c>
      <c r="C267" s="57"/>
      <c r="D267" s="57" t="s">
        <v>18475</v>
      </c>
      <c r="E267" s="57" t="s">
        <v>3504</v>
      </c>
      <c r="F267" s="224" t="s">
        <v>19119</v>
      </c>
      <c r="G267" s="74" t="s">
        <v>18432</v>
      </c>
    </row>
    <row r="268" spans="1:7" x14ac:dyDescent="0.2">
      <c r="A268" s="57" t="s">
        <v>19120</v>
      </c>
      <c r="B268" s="57" t="s">
        <v>18473</v>
      </c>
      <c r="C268" s="57" t="s">
        <v>18649</v>
      </c>
      <c r="D268" s="57"/>
      <c r="E268" s="57"/>
      <c r="F268" s="224" t="s">
        <v>19121</v>
      </c>
      <c r="G268" s="74" t="s">
        <v>18432</v>
      </c>
    </row>
    <row r="269" spans="1:7" ht="25.5" x14ac:dyDescent="0.2">
      <c r="A269" s="57" t="s">
        <v>19122</v>
      </c>
      <c r="B269" s="57" t="s">
        <v>18589</v>
      </c>
      <c r="C269" s="57" t="s">
        <v>19087</v>
      </c>
      <c r="D269" s="57" t="s">
        <v>18475</v>
      </c>
      <c r="E269" s="57"/>
      <c r="F269" s="224" t="s">
        <v>19123</v>
      </c>
      <c r="G269" s="74" t="s">
        <v>19124</v>
      </c>
    </row>
    <row r="270" spans="1:7" x14ac:dyDescent="0.2">
      <c r="A270" s="57" t="s">
        <v>19125</v>
      </c>
      <c r="B270" s="57" t="s">
        <v>18478</v>
      </c>
      <c r="C270" s="57"/>
      <c r="D270" s="57" t="s">
        <v>18479</v>
      </c>
      <c r="E270" s="57"/>
      <c r="F270" s="224" t="s">
        <v>19126</v>
      </c>
      <c r="G270" s="74" t="s">
        <v>6677</v>
      </c>
    </row>
    <row r="271" spans="1:7" x14ac:dyDescent="0.2">
      <c r="A271" s="57" t="s">
        <v>19127</v>
      </c>
      <c r="B271" s="57" t="s">
        <v>18589</v>
      </c>
      <c r="C271" s="57"/>
      <c r="D271" s="57" t="s">
        <v>18475</v>
      </c>
      <c r="E271" s="57" t="s">
        <v>19128</v>
      </c>
      <c r="F271" s="224" t="s">
        <v>19129</v>
      </c>
      <c r="G271" s="74" t="s">
        <v>6677</v>
      </c>
    </row>
    <row r="272" spans="1:7" x14ac:dyDescent="0.2">
      <c r="A272" s="57" t="s">
        <v>19130</v>
      </c>
      <c r="B272" s="57" t="s">
        <v>18473</v>
      </c>
      <c r="C272" s="57" t="s">
        <v>19131</v>
      </c>
      <c r="D272" s="57" t="s">
        <v>18494</v>
      </c>
      <c r="E272" s="57"/>
      <c r="F272" s="224" t="s">
        <v>19132</v>
      </c>
      <c r="G272" s="74" t="s">
        <v>6677</v>
      </c>
    </row>
    <row r="273" spans="1:7" ht="25.5" x14ac:dyDescent="0.2">
      <c r="A273" s="57" t="s">
        <v>19133</v>
      </c>
      <c r="B273" s="57" t="s">
        <v>6715</v>
      </c>
      <c r="C273" s="57" t="s">
        <v>6741</v>
      </c>
      <c r="D273" s="57" t="s">
        <v>18503</v>
      </c>
      <c r="E273" s="57"/>
      <c r="F273" s="224" t="s">
        <v>19134</v>
      </c>
      <c r="G273" s="74" t="s">
        <v>15691</v>
      </c>
    </row>
    <row r="274" spans="1:7" x14ac:dyDescent="0.2">
      <c r="A274" s="57" t="s">
        <v>19135</v>
      </c>
      <c r="B274" s="57" t="s">
        <v>18597</v>
      </c>
      <c r="C274" s="57"/>
      <c r="D274" s="57" t="s">
        <v>18656</v>
      </c>
      <c r="E274" s="57"/>
      <c r="F274" s="224" t="s">
        <v>19136</v>
      </c>
      <c r="G274" s="74" t="s">
        <v>6684</v>
      </c>
    </row>
    <row r="275" spans="1:7" x14ac:dyDescent="0.2">
      <c r="A275" s="57" t="s">
        <v>8157</v>
      </c>
      <c r="B275" s="57" t="s">
        <v>6715</v>
      </c>
      <c r="C275" s="57" t="s">
        <v>18565</v>
      </c>
      <c r="D275" s="57"/>
      <c r="E275" s="57"/>
      <c r="F275" s="224" t="s">
        <v>19137</v>
      </c>
      <c r="G275" s="74" t="s">
        <v>5161</v>
      </c>
    </row>
    <row r="276" spans="1:7" x14ac:dyDescent="0.2">
      <c r="A276" s="57" t="s">
        <v>19138</v>
      </c>
      <c r="B276" s="57" t="s">
        <v>6715</v>
      </c>
      <c r="C276" s="57" t="s">
        <v>19139</v>
      </c>
      <c r="D276" s="57" t="s">
        <v>18656</v>
      </c>
      <c r="E276" s="57"/>
      <c r="F276" s="224" t="s">
        <v>19140</v>
      </c>
      <c r="G276" s="74" t="s">
        <v>6684</v>
      </c>
    </row>
    <row r="277" spans="1:7" x14ac:dyDescent="0.2">
      <c r="A277" s="57" t="s">
        <v>19141</v>
      </c>
      <c r="B277" s="57" t="s">
        <v>18589</v>
      </c>
      <c r="C277" s="57"/>
      <c r="D277" s="57"/>
      <c r="E277" s="57"/>
      <c r="F277" s="224" t="s">
        <v>19142</v>
      </c>
      <c r="G277" s="74" t="s">
        <v>5161</v>
      </c>
    </row>
    <row r="278" spans="1:7" ht="38.25" x14ac:dyDescent="0.2">
      <c r="A278" s="57" t="s">
        <v>19143</v>
      </c>
      <c r="B278" s="57" t="s">
        <v>18473</v>
      </c>
      <c r="C278" s="57" t="s">
        <v>19144</v>
      </c>
      <c r="D278" s="57" t="s">
        <v>18494</v>
      </c>
      <c r="E278" s="57" t="s">
        <v>18504</v>
      </c>
      <c r="F278" s="224" t="s">
        <v>19145</v>
      </c>
      <c r="G278" s="74" t="s">
        <v>6684</v>
      </c>
    </row>
    <row r="279" spans="1:7" ht="25.5" x14ac:dyDescent="0.2">
      <c r="A279" s="57" t="s">
        <v>19146</v>
      </c>
      <c r="B279" s="57" t="s">
        <v>18473</v>
      </c>
      <c r="C279" s="57" t="s">
        <v>19147</v>
      </c>
      <c r="D279" s="57" t="s">
        <v>18656</v>
      </c>
      <c r="E279" s="57" t="s">
        <v>18663</v>
      </c>
      <c r="F279" s="224" t="s">
        <v>19148</v>
      </c>
      <c r="G279" s="74" t="s">
        <v>6684</v>
      </c>
    </row>
    <row r="280" spans="1:7" ht="38.25" x14ac:dyDescent="0.2">
      <c r="A280" s="226" t="s">
        <v>19801</v>
      </c>
      <c r="B280" s="60" t="s">
        <v>18548</v>
      </c>
      <c r="C280" s="57"/>
      <c r="D280" s="57"/>
      <c r="E280" s="60" t="s">
        <v>3496</v>
      </c>
      <c r="F280" s="225" t="s">
        <v>19799</v>
      </c>
      <c r="G280" s="73" t="s">
        <v>6684</v>
      </c>
    </row>
    <row r="281" spans="1:7" x14ac:dyDescent="0.2">
      <c r="A281" s="57" t="s">
        <v>19149</v>
      </c>
      <c r="B281" s="57" t="s">
        <v>18478</v>
      </c>
      <c r="C281" s="57"/>
      <c r="D281" s="57" t="s">
        <v>18494</v>
      </c>
      <c r="E281" s="57"/>
      <c r="F281" s="224" t="s">
        <v>19150</v>
      </c>
      <c r="G281" s="74" t="s">
        <v>19151</v>
      </c>
    </row>
    <row r="282" spans="1:7" x14ac:dyDescent="0.2">
      <c r="A282" s="57" t="s">
        <v>19152</v>
      </c>
      <c r="B282" s="57" t="s">
        <v>6721</v>
      </c>
      <c r="C282" s="57"/>
      <c r="D282" s="57" t="s">
        <v>18475</v>
      </c>
      <c r="E282" s="57" t="s">
        <v>19153</v>
      </c>
      <c r="F282" s="224" t="s">
        <v>19154</v>
      </c>
      <c r="G282" s="74" t="s">
        <v>6684</v>
      </c>
    </row>
    <row r="283" spans="1:7" ht="25.5" x14ac:dyDescent="0.2">
      <c r="A283" s="57" t="s">
        <v>19155</v>
      </c>
      <c r="B283" s="57" t="s">
        <v>6715</v>
      </c>
      <c r="C283" s="57" t="s">
        <v>6741</v>
      </c>
      <c r="D283" s="57"/>
      <c r="E283" s="57" t="s">
        <v>19156</v>
      </c>
      <c r="F283" s="224" t="s">
        <v>19157</v>
      </c>
      <c r="G283" s="74" t="s">
        <v>6690</v>
      </c>
    </row>
    <row r="284" spans="1:7" x14ac:dyDescent="0.2">
      <c r="A284" s="57" t="s">
        <v>6727</v>
      </c>
      <c r="B284" s="57" t="s">
        <v>6715</v>
      </c>
      <c r="C284" s="57" t="s">
        <v>6714</v>
      </c>
      <c r="D284" s="57" t="s">
        <v>18483</v>
      </c>
      <c r="E284" s="57" t="s">
        <v>3496</v>
      </c>
      <c r="F284" s="224" t="s">
        <v>19158</v>
      </c>
      <c r="G284" s="74" t="s">
        <v>5274</v>
      </c>
    </row>
    <row r="285" spans="1:7" x14ac:dyDescent="0.2">
      <c r="A285" s="57" t="s">
        <v>19159</v>
      </c>
      <c r="B285" s="57" t="s">
        <v>6715</v>
      </c>
      <c r="C285" s="57" t="s">
        <v>8170</v>
      </c>
      <c r="D285" s="57"/>
      <c r="E285" s="57" t="s">
        <v>3504</v>
      </c>
      <c r="F285" s="224" t="s">
        <v>19160</v>
      </c>
      <c r="G285" s="74" t="s">
        <v>6537</v>
      </c>
    </row>
    <row r="286" spans="1:7" ht="38.25" x14ac:dyDescent="0.2">
      <c r="A286" s="60" t="s">
        <v>19161</v>
      </c>
      <c r="B286" s="57" t="s">
        <v>6721</v>
      </c>
      <c r="C286" s="57"/>
      <c r="D286" s="57" t="s">
        <v>18475</v>
      </c>
      <c r="E286" s="60" t="s">
        <v>19804</v>
      </c>
      <c r="F286" s="225" t="s">
        <v>19805</v>
      </c>
      <c r="G286" s="74" t="s">
        <v>6684</v>
      </c>
    </row>
    <row r="287" spans="1:7" ht="38.25" x14ac:dyDescent="0.2">
      <c r="A287" s="57" t="s">
        <v>19162</v>
      </c>
      <c r="B287" s="57" t="s">
        <v>18478</v>
      </c>
      <c r="C287" s="60" t="s">
        <v>19800</v>
      </c>
      <c r="D287" s="57"/>
      <c r="E287" s="57"/>
      <c r="F287" s="224" t="s">
        <v>19163</v>
      </c>
      <c r="G287" s="74" t="s">
        <v>6537</v>
      </c>
    </row>
    <row r="288" spans="1:7" x14ac:dyDescent="0.2">
      <c r="A288" s="57" t="s">
        <v>19164</v>
      </c>
      <c r="B288" s="57" t="s">
        <v>18478</v>
      </c>
      <c r="C288" s="57"/>
      <c r="D288" s="57" t="s">
        <v>18510</v>
      </c>
      <c r="E288" s="57" t="s">
        <v>18686</v>
      </c>
      <c r="F288" s="224" t="s">
        <v>19165</v>
      </c>
      <c r="G288" s="74" t="s">
        <v>6677</v>
      </c>
    </row>
    <row r="289" spans="1:7" x14ac:dyDescent="0.2">
      <c r="A289" s="57" t="s">
        <v>19166</v>
      </c>
      <c r="B289" s="57" t="s">
        <v>18540</v>
      </c>
      <c r="C289" s="57" t="s">
        <v>18541</v>
      </c>
      <c r="D289" s="57" t="s">
        <v>18510</v>
      </c>
      <c r="E289" s="57" t="s">
        <v>18504</v>
      </c>
      <c r="F289" s="224" t="s">
        <v>19167</v>
      </c>
      <c r="G289" s="74" t="s">
        <v>18432</v>
      </c>
    </row>
    <row r="290" spans="1:7" ht="51" x14ac:dyDescent="0.2">
      <c r="A290" s="57" t="s">
        <v>19168</v>
      </c>
      <c r="B290" s="57" t="s">
        <v>18507</v>
      </c>
      <c r="C290" s="57" t="s">
        <v>18508</v>
      </c>
      <c r="D290" s="57" t="s">
        <v>18572</v>
      </c>
      <c r="E290" s="57"/>
      <c r="F290" s="224" t="s">
        <v>19169</v>
      </c>
      <c r="G290" s="74" t="s">
        <v>19170</v>
      </c>
    </row>
    <row r="291" spans="1:7" x14ac:dyDescent="0.2">
      <c r="A291" s="57" t="s">
        <v>19171</v>
      </c>
      <c r="B291" s="57" t="s">
        <v>18813</v>
      </c>
      <c r="C291" s="57" t="s">
        <v>18591</v>
      </c>
      <c r="D291" s="57" t="s">
        <v>13987</v>
      </c>
      <c r="E291" s="57"/>
      <c r="F291" s="224" t="s">
        <v>19172</v>
      </c>
      <c r="G291" s="74" t="s">
        <v>6677</v>
      </c>
    </row>
    <row r="292" spans="1:7" ht="38.25" x14ac:dyDescent="0.2">
      <c r="A292" s="57" t="s">
        <v>19173</v>
      </c>
      <c r="B292" s="57" t="s">
        <v>18478</v>
      </c>
      <c r="C292" s="57"/>
      <c r="D292" s="57" t="s">
        <v>18479</v>
      </c>
      <c r="E292" s="57"/>
      <c r="F292" s="224" t="s">
        <v>19174</v>
      </c>
      <c r="G292" s="74" t="s">
        <v>6677</v>
      </c>
    </row>
    <row r="293" spans="1:7" ht="25.5" x14ac:dyDescent="0.2">
      <c r="A293" s="57" t="s">
        <v>19175</v>
      </c>
      <c r="B293" s="57" t="s">
        <v>18581</v>
      </c>
      <c r="C293" s="57" t="s">
        <v>1409</v>
      </c>
      <c r="D293" s="57"/>
      <c r="E293" s="57"/>
      <c r="F293" s="224" t="s">
        <v>19176</v>
      </c>
      <c r="G293" s="74" t="s">
        <v>18432</v>
      </c>
    </row>
    <row r="294" spans="1:7" ht="51" x14ac:dyDescent="0.2">
      <c r="A294" s="57" t="s">
        <v>19177</v>
      </c>
      <c r="B294" s="57" t="s">
        <v>18540</v>
      </c>
      <c r="C294" s="57" t="s">
        <v>19178</v>
      </c>
      <c r="D294" s="57" t="s">
        <v>19179</v>
      </c>
      <c r="E294" s="57"/>
      <c r="F294" s="224" t="s">
        <v>19180</v>
      </c>
      <c r="G294" s="74" t="s">
        <v>6636</v>
      </c>
    </row>
    <row r="295" spans="1:7" ht="25.5" x14ac:dyDescent="0.2">
      <c r="A295" s="57" t="s">
        <v>6728</v>
      </c>
      <c r="B295" s="57" t="s">
        <v>6715</v>
      </c>
      <c r="C295" s="57" t="s">
        <v>6740</v>
      </c>
      <c r="D295" s="57" t="s">
        <v>18475</v>
      </c>
      <c r="E295" s="57" t="s">
        <v>19181</v>
      </c>
      <c r="F295" s="224" t="s">
        <v>19182</v>
      </c>
      <c r="G295" s="74" t="s">
        <v>18432</v>
      </c>
    </row>
    <row r="296" spans="1:7" x14ac:dyDescent="0.2">
      <c r="A296" s="57" t="s">
        <v>19183</v>
      </c>
      <c r="B296" s="57" t="s">
        <v>6715</v>
      </c>
      <c r="C296" s="57" t="s">
        <v>19184</v>
      </c>
      <c r="D296" s="57"/>
      <c r="E296" s="57" t="s">
        <v>18551</v>
      </c>
      <c r="F296" s="224" t="s">
        <v>19185</v>
      </c>
      <c r="G296" s="74" t="s">
        <v>18432</v>
      </c>
    </row>
    <row r="297" spans="1:7" ht="25.5" x14ac:dyDescent="0.2">
      <c r="A297" s="57" t="s">
        <v>19186</v>
      </c>
      <c r="B297" s="57" t="s">
        <v>18540</v>
      </c>
      <c r="C297" s="57" t="s">
        <v>19187</v>
      </c>
      <c r="D297" s="57" t="s">
        <v>18967</v>
      </c>
      <c r="E297" s="57"/>
      <c r="F297" s="224" t="s">
        <v>19188</v>
      </c>
      <c r="G297" s="74" t="s">
        <v>6677</v>
      </c>
    </row>
    <row r="298" spans="1:7" x14ac:dyDescent="0.2">
      <c r="A298" s="57" t="s">
        <v>19189</v>
      </c>
      <c r="B298" s="57" t="s">
        <v>18597</v>
      </c>
      <c r="C298" s="57" t="s">
        <v>18735</v>
      </c>
      <c r="D298" s="57" t="s">
        <v>10227</v>
      </c>
      <c r="E298" s="57"/>
      <c r="F298" s="224" t="s">
        <v>19190</v>
      </c>
      <c r="G298" s="74" t="s">
        <v>6588</v>
      </c>
    </row>
    <row r="299" spans="1:7" x14ac:dyDescent="0.2">
      <c r="A299" s="57" t="s">
        <v>19191</v>
      </c>
      <c r="B299" s="57" t="s">
        <v>6721</v>
      </c>
      <c r="C299" s="57" t="s">
        <v>19192</v>
      </c>
      <c r="D299" s="57" t="s">
        <v>18475</v>
      </c>
      <c r="E299" s="57"/>
      <c r="F299" s="224" t="s">
        <v>19193</v>
      </c>
      <c r="G299" s="74" t="s">
        <v>6684</v>
      </c>
    </row>
    <row r="300" spans="1:7" x14ac:dyDescent="0.2">
      <c r="A300" s="57" t="s">
        <v>8174</v>
      </c>
      <c r="B300" s="57" t="s">
        <v>6715</v>
      </c>
      <c r="C300" s="57" t="s">
        <v>18717</v>
      </c>
      <c r="D300" s="57"/>
      <c r="E300" s="57" t="s">
        <v>3504</v>
      </c>
      <c r="F300" s="224" t="s">
        <v>8175</v>
      </c>
      <c r="G300" s="74" t="s">
        <v>5161</v>
      </c>
    </row>
    <row r="301" spans="1:7" x14ac:dyDescent="0.2">
      <c r="A301" s="57" t="s">
        <v>19194</v>
      </c>
      <c r="B301" s="57" t="s">
        <v>6721</v>
      </c>
      <c r="C301" s="57"/>
      <c r="D301" s="57" t="s">
        <v>18475</v>
      </c>
      <c r="E301" s="57" t="s">
        <v>19030</v>
      </c>
      <c r="F301" s="224" t="s">
        <v>19195</v>
      </c>
      <c r="G301" s="74" t="s">
        <v>6638</v>
      </c>
    </row>
    <row r="302" spans="1:7" x14ac:dyDescent="0.2">
      <c r="A302" s="57" t="s">
        <v>19196</v>
      </c>
      <c r="B302" s="57" t="s">
        <v>6721</v>
      </c>
      <c r="C302" s="57"/>
      <c r="D302" s="57" t="s">
        <v>18475</v>
      </c>
      <c r="E302" s="57"/>
      <c r="F302" s="224" t="s">
        <v>6721</v>
      </c>
      <c r="G302" s="74" t="s">
        <v>18432</v>
      </c>
    </row>
    <row r="303" spans="1:7" ht="25.5" x14ac:dyDescent="0.2">
      <c r="A303" s="57" t="s">
        <v>19197</v>
      </c>
      <c r="B303" s="57" t="s">
        <v>18719</v>
      </c>
      <c r="C303" s="57"/>
      <c r="D303" s="57" t="s">
        <v>18503</v>
      </c>
      <c r="E303" s="57" t="s">
        <v>19198</v>
      </c>
      <c r="F303" s="224" t="s">
        <v>19199</v>
      </c>
      <c r="G303" s="74" t="s">
        <v>19200</v>
      </c>
    </row>
    <row r="304" spans="1:7" ht="51" x14ac:dyDescent="0.2">
      <c r="A304" s="57" t="s">
        <v>101</v>
      </c>
      <c r="B304" s="57" t="s">
        <v>18482</v>
      </c>
      <c r="C304" s="57" t="s">
        <v>18907</v>
      </c>
      <c r="D304" s="57" t="s">
        <v>18483</v>
      </c>
      <c r="E304" s="57"/>
      <c r="F304" s="224" t="s">
        <v>19201</v>
      </c>
      <c r="G304" s="74" t="s">
        <v>6677</v>
      </c>
    </row>
    <row r="305" spans="1:7" x14ac:dyDescent="0.2">
      <c r="A305" s="57" t="s">
        <v>8158</v>
      </c>
      <c r="B305" s="57" t="s">
        <v>6715</v>
      </c>
      <c r="C305" s="57" t="s">
        <v>6741</v>
      </c>
      <c r="D305" s="57"/>
      <c r="E305" s="57"/>
      <c r="F305" s="224" t="s">
        <v>19202</v>
      </c>
      <c r="G305" s="74" t="s">
        <v>6588</v>
      </c>
    </row>
    <row r="306" spans="1:7" x14ac:dyDescent="0.2">
      <c r="A306" s="57" t="s">
        <v>19203</v>
      </c>
      <c r="B306" s="57" t="s">
        <v>18473</v>
      </c>
      <c r="C306" s="57" t="s">
        <v>18591</v>
      </c>
      <c r="D306" s="57" t="s">
        <v>18503</v>
      </c>
      <c r="E306" s="57"/>
      <c r="F306" s="224" t="s">
        <v>19204</v>
      </c>
      <c r="G306" s="74" t="s">
        <v>6677</v>
      </c>
    </row>
    <row r="307" spans="1:7" ht="63.75" x14ac:dyDescent="0.2">
      <c r="A307" s="57" t="s">
        <v>19205</v>
      </c>
      <c r="B307" s="57" t="s">
        <v>18813</v>
      </c>
      <c r="C307" s="57" t="s">
        <v>18649</v>
      </c>
      <c r="D307" s="57" t="s">
        <v>18475</v>
      </c>
      <c r="E307" s="57"/>
      <c r="F307" s="224" t="s">
        <v>19206</v>
      </c>
      <c r="G307" s="74" t="s">
        <v>6636</v>
      </c>
    </row>
    <row r="308" spans="1:7" x14ac:dyDescent="0.2">
      <c r="A308" s="57" t="s">
        <v>19207</v>
      </c>
      <c r="B308" s="57" t="s">
        <v>18473</v>
      </c>
      <c r="C308" s="57" t="s">
        <v>19208</v>
      </c>
      <c r="D308" s="57" t="s">
        <v>18479</v>
      </c>
      <c r="E308" s="57"/>
      <c r="F308" s="224" t="s">
        <v>19209</v>
      </c>
      <c r="G308" s="74" t="s">
        <v>15696</v>
      </c>
    </row>
    <row r="309" spans="1:7" x14ac:dyDescent="0.2">
      <c r="A309" s="57" t="s">
        <v>19210</v>
      </c>
      <c r="B309" s="57" t="s">
        <v>18597</v>
      </c>
      <c r="C309" s="57"/>
      <c r="D309" s="57" t="s">
        <v>18483</v>
      </c>
      <c r="E309" s="57"/>
      <c r="F309" s="224" t="s">
        <v>19211</v>
      </c>
      <c r="G309" s="74" t="s">
        <v>6677</v>
      </c>
    </row>
    <row r="310" spans="1:7" x14ac:dyDescent="0.2">
      <c r="A310" s="57" t="s">
        <v>19212</v>
      </c>
      <c r="B310" s="57" t="s">
        <v>6721</v>
      </c>
      <c r="C310" s="57" t="s">
        <v>19213</v>
      </c>
      <c r="D310" s="57" t="s">
        <v>18475</v>
      </c>
      <c r="E310" s="57" t="s">
        <v>19030</v>
      </c>
      <c r="F310" s="224" t="s">
        <v>19214</v>
      </c>
      <c r="G310" s="74" t="s">
        <v>6636</v>
      </c>
    </row>
    <row r="311" spans="1:7" x14ac:dyDescent="0.2">
      <c r="A311" s="57" t="s">
        <v>19215</v>
      </c>
      <c r="B311" s="57" t="s">
        <v>6715</v>
      </c>
      <c r="C311" s="57" t="s">
        <v>18885</v>
      </c>
      <c r="D311" s="57"/>
      <c r="E311" s="57" t="s">
        <v>3504</v>
      </c>
      <c r="F311" s="224" t="s">
        <v>19216</v>
      </c>
      <c r="G311" s="74" t="s">
        <v>18432</v>
      </c>
    </row>
    <row r="312" spans="1:7" x14ac:dyDescent="0.2">
      <c r="A312" s="57" t="s">
        <v>19217</v>
      </c>
      <c r="B312" s="57" t="s">
        <v>6721</v>
      </c>
      <c r="C312" s="57" t="s">
        <v>18544</v>
      </c>
      <c r="D312" s="57" t="s">
        <v>18475</v>
      </c>
      <c r="E312" s="57" t="s">
        <v>3496</v>
      </c>
      <c r="F312" s="224" t="s">
        <v>19218</v>
      </c>
      <c r="G312" s="74" t="s">
        <v>18432</v>
      </c>
    </row>
    <row r="313" spans="1:7" ht="25.5" x14ac:dyDescent="0.2">
      <c r="A313" s="57" t="s">
        <v>19219</v>
      </c>
      <c r="B313" s="57" t="s">
        <v>4660</v>
      </c>
      <c r="C313" s="57" t="s">
        <v>19220</v>
      </c>
      <c r="D313" s="57" t="s">
        <v>18479</v>
      </c>
      <c r="E313" s="57"/>
      <c r="F313" s="224" t="s">
        <v>19221</v>
      </c>
      <c r="G313" s="74" t="s">
        <v>18641</v>
      </c>
    </row>
    <row r="314" spans="1:7" x14ac:dyDescent="0.2">
      <c r="A314" s="57" t="s">
        <v>19222</v>
      </c>
      <c r="B314" s="57" t="s">
        <v>18540</v>
      </c>
      <c r="C314" s="57" t="s">
        <v>19223</v>
      </c>
      <c r="D314" s="57" t="s">
        <v>18503</v>
      </c>
      <c r="E314" s="57" t="s">
        <v>19224</v>
      </c>
      <c r="F314" s="224" t="s">
        <v>19225</v>
      </c>
      <c r="G314" s="74" t="s">
        <v>6677</v>
      </c>
    </row>
    <row r="315" spans="1:7" x14ac:dyDescent="0.2">
      <c r="A315" s="57" t="s">
        <v>19226</v>
      </c>
      <c r="B315" s="57" t="s">
        <v>6715</v>
      </c>
      <c r="C315" s="57" t="s">
        <v>6714</v>
      </c>
      <c r="D315" s="57"/>
      <c r="E315" s="57" t="s">
        <v>19048</v>
      </c>
      <c r="F315" s="224" t="s">
        <v>19227</v>
      </c>
      <c r="G315" s="74" t="s">
        <v>19228</v>
      </c>
    </row>
    <row r="316" spans="1:7" ht="25.5" x14ac:dyDescent="0.2">
      <c r="A316" s="57" t="s">
        <v>19229</v>
      </c>
      <c r="B316" s="57" t="s">
        <v>6715</v>
      </c>
      <c r="C316" s="57" t="s">
        <v>19230</v>
      </c>
      <c r="D316" s="57"/>
      <c r="E316" s="57" t="s">
        <v>19231</v>
      </c>
      <c r="F316" s="224" t="s">
        <v>19232</v>
      </c>
      <c r="G316" s="74" t="s">
        <v>6684</v>
      </c>
    </row>
    <row r="317" spans="1:7" ht="51" x14ac:dyDescent="0.2">
      <c r="A317" s="57" t="s">
        <v>19233</v>
      </c>
      <c r="B317" s="57" t="s">
        <v>18478</v>
      </c>
      <c r="C317" s="57" t="s">
        <v>6715</v>
      </c>
      <c r="D317" s="57"/>
      <c r="E317" s="57"/>
      <c r="F317" s="224" t="s">
        <v>19234</v>
      </c>
      <c r="G317" s="74" t="s">
        <v>6638</v>
      </c>
    </row>
    <row r="318" spans="1:7" ht="89.25" x14ac:dyDescent="0.2">
      <c r="A318" s="57" t="s">
        <v>19235</v>
      </c>
      <c r="B318" s="57" t="s">
        <v>18813</v>
      </c>
      <c r="C318" s="57" t="s">
        <v>18635</v>
      </c>
      <c r="D318" s="57"/>
      <c r="E318" s="57"/>
      <c r="F318" s="224" t="s">
        <v>19236</v>
      </c>
      <c r="G318" s="74" t="s">
        <v>6636</v>
      </c>
    </row>
    <row r="319" spans="1:7" x14ac:dyDescent="0.2">
      <c r="A319" s="57" t="s">
        <v>19237</v>
      </c>
      <c r="B319" s="57" t="s">
        <v>6721</v>
      </c>
      <c r="C319" s="57"/>
      <c r="D319" s="57" t="s">
        <v>18475</v>
      </c>
      <c r="E319" s="57" t="s">
        <v>19238</v>
      </c>
      <c r="F319" s="224" t="s">
        <v>19239</v>
      </c>
      <c r="G319" s="74" t="s">
        <v>5161</v>
      </c>
    </row>
    <row r="320" spans="1:7" ht="38.25" x14ac:dyDescent="0.2">
      <c r="A320" s="57" t="s">
        <v>19240</v>
      </c>
      <c r="B320" s="57" t="s">
        <v>18684</v>
      </c>
      <c r="C320" s="57" t="s">
        <v>18685</v>
      </c>
      <c r="D320" s="57" t="s">
        <v>18656</v>
      </c>
      <c r="E320" s="57"/>
      <c r="F320" s="224" t="s">
        <v>19241</v>
      </c>
      <c r="G320" s="74" t="s">
        <v>6636</v>
      </c>
    </row>
    <row r="321" spans="1:7" x14ac:dyDescent="0.2">
      <c r="A321" s="57" t="s">
        <v>19242</v>
      </c>
      <c r="B321" s="57" t="s">
        <v>18478</v>
      </c>
      <c r="C321" s="57" t="s">
        <v>18523</v>
      </c>
      <c r="D321" s="57"/>
      <c r="E321" s="57"/>
      <c r="F321" s="224" t="s">
        <v>19243</v>
      </c>
      <c r="G321" s="74" t="s">
        <v>6684</v>
      </c>
    </row>
    <row r="322" spans="1:7" ht="25.5" x14ac:dyDescent="0.2">
      <c r="A322" s="57" t="s">
        <v>19244</v>
      </c>
      <c r="B322" s="57" t="s">
        <v>18540</v>
      </c>
      <c r="C322" s="57" t="s">
        <v>18944</v>
      </c>
      <c r="D322" s="57"/>
      <c r="E322" s="57"/>
      <c r="F322" s="224" t="s">
        <v>19245</v>
      </c>
      <c r="G322" s="74" t="s">
        <v>6684</v>
      </c>
    </row>
    <row r="323" spans="1:7" ht="25.5" x14ac:dyDescent="0.2">
      <c r="A323" s="57" t="s">
        <v>19246</v>
      </c>
      <c r="B323" s="57" t="s">
        <v>18478</v>
      </c>
      <c r="C323" s="57"/>
      <c r="D323" s="57"/>
      <c r="E323" s="57"/>
      <c r="F323" s="224" t="s">
        <v>19247</v>
      </c>
      <c r="G323" s="74" t="s">
        <v>6684</v>
      </c>
    </row>
    <row r="324" spans="1:7" x14ac:dyDescent="0.2">
      <c r="A324" s="57" t="s">
        <v>19248</v>
      </c>
      <c r="B324" s="57" t="s">
        <v>6715</v>
      </c>
      <c r="C324" s="57" t="s">
        <v>8170</v>
      </c>
      <c r="D324" s="57"/>
      <c r="E324" s="57" t="s">
        <v>3504</v>
      </c>
      <c r="F324" s="224" t="s">
        <v>19249</v>
      </c>
      <c r="G324" s="74" t="s">
        <v>6588</v>
      </c>
    </row>
    <row r="325" spans="1:7" x14ac:dyDescent="0.2">
      <c r="A325" s="57" t="s">
        <v>19250</v>
      </c>
      <c r="B325" s="57" t="s">
        <v>18478</v>
      </c>
      <c r="C325" s="57"/>
      <c r="D325" s="57" t="s">
        <v>18503</v>
      </c>
      <c r="E325" s="57"/>
      <c r="F325" s="224" t="s">
        <v>19251</v>
      </c>
      <c r="G325" s="74" t="s">
        <v>15691</v>
      </c>
    </row>
    <row r="326" spans="1:7" x14ac:dyDescent="0.2">
      <c r="A326" s="57" t="s">
        <v>19252</v>
      </c>
      <c r="B326" s="57" t="s">
        <v>6715</v>
      </c>
      <c r="C326" s="57" t="s">
        <v>19253</v>
      </c>
      <c r="D326" s="57"/>
      <c r="E326" s="57" t="s">
        <v>3504</v>
      </c>
      <c r="F326" s="224" t="s">
        <v>19254</v>
      </c>
      <c r="G326" s="74" t="s">
        <v>15696</v>
      </c>
    </row>
    <row r="327" spans="1:7" x14ac:dyDescent="0.2">
      <c r="A327" s="57" t="s">
        <v>19255</v>
      </c>
      <c r="B327" s="57" t="s">
        <v>4660</v>
      </c>
      <c r="C327" s="57" t="s">
        <v>19220</v>
      </c>
      <c r="D327" s="57" t="s">
        <v>18479</v>
      </c>
      <c r="E327" s="57"/>
      <c r="F327" s="224" t="s">
        <v>19256</v>
      </c>
      <c r="G327" s="74" t="s">
        <v>6677</v>
      </c>
    </row>
    <row r="328" spans="1:7" ht="38.25" x14ac:dyDescent="0.2">
      <c r="A328" s="57" t="s">
        <v>19257</v>
      </c>
      <c r="B328" s="57" t="s">
        <v>18478</v>
      </c>
      <c r="C328" s="57"/>
      <c r="D328" s="57" t="s">
        <v>19258</v>
      </c>
      <c r="E328" s="57"/>
      <c r="F328" s="224" t="s">
        <v>19259</v>
      </c>
      <c r="G328" s="74" t="s">
        <v>6677</v>
      </c>
    </row>
    <row r="329" spans="1:7" ht="25.5" x14ac:dyDescent="0.2">
      <c r="A329" s="57" t="s">
        <v>19260</v>
      </c>
      <c r="B329" s="57" t="s">
        <v>18581</v>
      </c>
      <c r="C329" s="57" t="s">
        <v>18649</v>
      </c>
      <c r="D329" s="57" t="s">
        <v>19179</v>
      </c>
      <c r="E329" s="57"/>
      <c r="F329" s="224" t="s">
        <v>18815</v>
      </c>
      <c r="G329" s="74" t="s">
        <v>6636</v>
      </c>
    </row>
    <row r="330" spans="1:7" ht="25.5" x14ac:dyDescent="0.2">
      <c r="A330" s="57" t="s">
        <v>19261</v>
      </c>
      <c r="B330" s="57" t="s">
        <v>18478</v>
      </c>
      <c r="C330" s="57"/>
      <c r="D330" s="57" t="s">
        <v>19179</v>
      </c>
      <c r="E330" s="57"/>
      <c r="F330" s="224" t="s">
        <v>19262</v>
      </c>
      <c r="G330" s="74" t="s">
        <v>6636</v>
      </c>
    </row>
    <row r="331" spans="1:7" x14ac:dyDescent="0.2">
      <c r="A331" s="57" t="s">
        <v>19263</v>
      </c>
      <c r="B331" s="57" t="s">
        <v>6715</v>
      </c>
      <c r="C331" s="57" t="s">
        <v>8170</v>
      </c>
      <c r="D331" s="57"/>
      <c r="E331" s="57" t="s">
        <v>18551</v>
      </c>
      <c r="F331" s="224" t="s">
        <v>19264</v>
      </c>
      <c r="G331" s="74" t="s">
        <v>6537</v>
      </c>
    </row>
    <row r="332" spans="1:7" x14ac:dyDescent="0.2">
      <c r="A332" s="57" t="s">
        <v>6730</v>
      </c>
      <c r="B332" s="57" t="s">
        <v>6715</v>
      </c>
      <c r="C332" s="57" t="s">
        <v>18823</v>
      </c>
      <c r="D332" s="57" t="s">
        <v>18510</v>
      </c>
      <c r="E332" s="57" t="s">
        <v>19231</v>
      </c>
      <c r="F332" s="224" t="s">
        <v>19265</v>
      </c>
      <c r="G332" s="74" t="s">
        <v>19266</v>
      </c>
    </row>
    <row r="333" spans="1:7" x14ac:dyDescent="0.2">
      <c r="A333" s="57" t="s">
        <v>8156</v>
      </c>
      <c r="B333" s="57" t="s">
        <v>6715</v>
      </c>
      <c r="C333" s="57" t="s">
        <v>6741</v>
      </c>
      <c r="D333" s="57"/>
      <c r="E333" s="57" t="s">
        <v>6741</v>
      </c>
      <c r="F333" s="224" t="s">
        <v>19267</v>
      </c>
      <c r="G333" s="74" t="s">
        <v>6645</v>
      </c>
    </row>
    <row r="334" spans="1:7" x14ac:dyDescent="0.2">
      <c r="A334" s="57" t="s">
        <v>19268</v>
      </c>
      <c r="B334" s="57" t="s">
        <v>6715</v>
      </c>
      <c r="C334" s="57" t="s">
        <v>18794</v>
      </c>
      <c r="D334" s="57"/>
      <c r="E334" s="57" t="s">
        <v>19269</v>
      </c>
      <c r="F334" s="224" t="s">
        <v>19270</v>
      </c>
      <c r="G334" s="74" t="s">
        <v>19271</v>
      </c>
    </row>
    <row r="335" spans="1:7" x14ac:dyDescent="0.2">
      <c r="A335" s="57" t="s">
        <v>19272</v>
      </c>
      <c r="B335" s="57" t="s">
        <v>6715</v>
      </c>
      <c r="C335" s="57" t="s">
        <v>6741</v>
      </c>
      <c r="D335" s="57"/>
      <c r="E335" s="57" t="s">
        <v>19273</v>
      </c>
      <c r="F335" s="224" t="s">
        <v>19274</v>
      </c>
      <c r="G335" s="74" t="s">
        <v>6636</v>
      </c>
    </row>
    <row r="336" spans="1:7" x14ac:dyDescent="0.2">
      <c r="A336" s="57" t="s">
        <v>19275</v>
      </c>
      <c r="B336" s="57" t="s">
        <v>18719</v>
      </c>
      <c r="C336" s="57" t="s">
        <v>18808</v>
      </c>
      <c r="D336" s="57" t="s">
        <v>10227</v>
      </c>
      <c r="E336" s="57" t="s">
        <v>3504</v>
      </c>
      <c r="F336" s="224" t="s">
        <v>19276</v>
      </c>
      <c r="G336" s="74" t="s">
        <v>4067</v>
      </c>
    </row>
    <row r="337" spans="1:7" ht="25.5" x14ac:dyDescent="0.2">
      <c r="A337" s="57" t="s">
        <v>19277</v>
      </c>
      <c r="B337" s="57" t="s">
        <v>6721</v>
      </c>
      <c r="C337" s="57" t="s">
        <v>18544</v>
      </c>
      <c r="D337" s="57" t="s">
        <v>18475</v>
      </c>
      <c r="E337" s="57" t="s">
        <v>19278</v>
      </c>
      <c r="F337" s="224" t="s">
        <v>19279</v>
      </c>
      <c r="G337" s="74" t="s">
        <v>18432</v>
      </c>
    </row>
    <row r="338" spans="1:7" x14ac:dyDescent="0.2">
      <c r="A338" s="57" t="s">
        <v>19280</v>
      </c>
      <c r="B338" s="57" t="s">
        <v>6715</v>
      </c>
      <c r="C338" s="57" t="s">
        <v>8165</v>
      </c>
      <c r="D338" s="57"/>
      <c r="E338" s="57" t="s">
        <v>3504</v>
      </c>
      <c r="F338" s="224" t="s">
        <v>19281</v>
      </c>
      <c r="G338" s="74" t="s">
        <v>18432</v>
      </c>
    </row>
    <row r="339" spans="1:7" ht="63.75" x14ac:dyDescent="0.2">
      <c r="A339" s="57" t="s">
        <v>19282</v>
      </c>
      <c r="B339" s="57" t="s">
        <v>18597</v>
      </c>
      <c r="C339" s="57" t="s">
        <v>18735</v>
      </c>
      <c r="D339" s="57" t="s">
        <v>18656</v>
      </c>
      <c r="E339" s="57"/>
      <c r="F339" s="224" t="s">
        <v>19283</v>
      </c>
      <c r="G339" s="74" t="s">
        <v>6636</v>
      </c>
    </row>
    <row r="340" spans="1:7" x14ac:dyDescent="0.2">
      <c r="A340" s="57" t="s">
        <v>19284</v>
      </c>
      <c r="B340" s="57" t="s">
        <v>6715</v>
      </c>
      <c r="C340" s="57" t="s">
        <v>18885</v>
      </c>
      <c r="D340" s="57"/>
      <c r="E340" s="57" t="s">
        <v>19285</v>
      </c>
      <c r="F340" s="224" t="s">
        <v>19286</v>
      </c>
      <c r="G340" s="74" t="s">
        <v>18432</v>
      </c>
    </row>
    <row r="341" spans="1:7" x14ac:dyDescent="0.2">
      <c r="A341" s="57" t="s">
        <v>19287</v>
      </c>
      <c r="B341" s="57" t="s">
        <v>6721</v>
      </c>
      <c r="C341" s="57"/>
      <c r="D341" s="57" t="s">
        <v>18475</v>
      </c>
      <c r="E341" s="57" t="s">
        <v>19030</v>
      </c>
      <c r="F341" s="224" t="s">
        <v>19288</v>
      </c>
      <c r="G341" s="74" t="s">
        <v>6638</v>
      </c>
    </row>
    <row r="342" spans="1:7" x14ac:dyDescent="0.2">
      <c r="A342" s="57" t="s">
        <v>19289</v>
      </c>
      <c r="B342" s="57" t="s">
        <v>18597</v>
      </c>
      <c r="C342" s="57" t="s">
        <v>18735</v>
      </c>
      <c r="D342" s="57" t="s">
        <v>18517</v>
      </c>
      <c r="E342" s="57"/>
      <c r="F342" s="224" t="s">
        <v>19290</v>
      </c>
      <c r="G342" s="74" t="s">
        <v>6677</v>
      </c>
    </row>
    <row r="343" spans="1:7" x14ac:dyDescent="0.2">
      <c r="A343" s="57" t="s">
        <v>8176</v>
      </c>
      <c r="B343" s="57" t="s">
        <v>6715</v>
      </c>
      <c r="C343" s="57" t="s">
        <v>6741</v>
      </c>
      <c r="D343" s="57"/>
      <c r="E343" s="57" t="s">
        <v>3504</v>
      </c>
      <c r="F343" s="224" t="s">
        <v>8177</v>
      </c>
      <c r="G343" s="74" t="s">
        <v>5161</v>
      </c>
    </row>
    <row r="344" spans="1:7" x14ac:dyDescent="0.2">
      <c r="A344" s="57" t="s">
        <v>19291</v>
      </c>
      <c r="B344" s="57" t="s">
        <v>18482</v>
      </c>
      <c r="C344" s="57" t="s">
        <v>18639</v>
      </c>
      <c r="D344" s="57" t="s">
        <v>18479</v>
      </c>
      <c r="E344" s="57"/>
      <c r="F344" s="224" t="s">
        <v>19292</v>
      </c>
      <c r="G344" s="74" t="s">
        <v>18641</v>
      </c>
    </row>
    <row r="345" spans="1:7" ht="51" x14ac:dyDescent="0.2">
      <c r="A345" s="226" t="s">
        <v>19802</v>
      </c>
      <c r="B345" s="60" t="s">
        <v>18540</v>
      </c>
      <c r="C345" s="60" t="s">
        <v>19438</v>
      </c>
      <c r="D345" s="57"/>
      <c r="E345" s="57"/>
      <c r="F345" s="225" t="s">
        <v>19803</v>
      </c>
      <c r="G345" s="73" t="s">
        <v>6684</v>
      </c>
    </row>
    <row r="346" spans="1:7" x14ac:dyDescent="0.2">
      <c r="A346" s="57" t="s">
        <v>19293</v>
      </c>
      <c r="B346" s="57" t="s">
        <v>6715</v>
      </c>
      <c r="C346" s="57" t="s">
        <v>8170</v>
      </c>
      <c r="D346" s="57"/>
      <c r="E346" s="57" t="s">
        <v>19269</v>
      </c>
      <c r="F346" s="224" t="s">
        <v>19294</v>
      </c>
      <c r="G346" s="74" t="s">
        <v>19295</v>
      </c>
    </row>
    <row r="347" spans="1:7" x14ac:dyDescent="0.2">
      <c r="A347" s="57" t="s">
        <v>19296</v>
      </c>
      <c r="B347" s="57" t="s">
        <v>6715</v>
      </c>
      <c r="C347" s="57" t="s">
        <v>6741</v>
      </c>
      <c r="D347" s="57" t="s">
        <v>18483</v>
      </c>
      <c r="E347" s="57" t="s">
        <v>6741</v>
      </c>
      <c r="F347" s="224" t="s">
        <v>19297</v>
      </c>
      <c r="G347" s="74" t="s">
        <v>6636</v>
      </c>
    </row>
    <row r="348" spans="1:7" ht="25.5" x14ac:dyDescent="0.2">
      <c r="A348" s="57" t="s">
        <v>19298</v>
      </c>
      <c r="B348" s="57" t="s">
        <v>6715</v>
      </c>
      <c r="C348" s="57" t="s">
        <v>6714</v>
      </c>
      <c r="D348" s="57"/>
      <c r="E348" s="57" t="s">
        <v>3496</v>
      </c>
      <c r="F348" s="224" t="s">
        <v>19299</v>
      </c>
      <c r="G348" s="74" t="s">
        <v>6588</v>
      </c>
    </row>
    <row r="349" spans="1:7" x14ac:dyDescent="0.2">
      <c r="A349" s="57" t="s">
        <v>19300</v>
      </c>
      <c r="B349" s="57" t="s">
        <v>6715</v>
      </c>
      <c r="C349" s="57" t="s">
        <v>6740</v>
      </c>
      <c r="D349" s="57"/>
      <c r="E349" s="57" t="s">
        <v>5603</v>
      </c>
      <c r="F349" s="224" t="s">
        <v>19301</v>
      </c>
      <c r="G349" s="74" t="s">
        <v>487</v>
      </c>
    </row>
    <row r="350" spans="1:7" x14ac:dyDescent="0.2">
      <c r="A350" s="57" t="s">
        <v>19302</v>
      </c>
      <c r="B350" s="57" t="s">
        <v>6715</v>
      </c>
      <c r="C350" s="57" t="s">
        <v>19303</v>
      </c>
      <c r="D350" s="57" t="s">
        <v>18656</v>
      </c>
      <c r="E350" s="57" t="s">
        <v>3504</v>
      </c>
      <c r="F350" s="224" t="s">
        <v>19304</v>
      </c>
      <c r="G350" s="74" t="s">
        <v>18865</v>
      </c>
    </row>
    <row r="351" spans="1:7" x14ac:dyDescent="0.2">
      <c r="A351" s="57" t="s">
        <v>8159</v>
      </c>
      <c r="B351" s="57" t="s">
        <v>18548</v>
      </c>
      <c r="C351" s="57"/>
      <c r="D351" s="57" t="s">
        <v>18475</v>
      </c>
      <c r="E351" s="57"/>
      <c r="F351" s="224" t="s">
        <v>19305</v>
      </c>
      <c r="G351" s="74" t="s">
        <v>6588</v>
      </c>
    </row>
    <row r="352" spans="1:7" ht="25.5" x14ac:dyDescent="0.2">
      <c r="A352" s="57" t="s">
        <v>19306</v>
      </c>
      <c r="B352" s="57" t="s">
        <v>18719</v>
      </c>
      <c r="C352" s="57"/>
      <c r="D352" s="57" t="s">
        <v>18479</v>
      </c>
      <c r="E352" s="57"/>
      <c r="F352" s="224" t="s">
        <v>19307</v>
      </c>
      <c r="G352" s="74" t="s">
        <v>6677</v>
      </c>
    </row>
    <row r="353" spans="1:7" x14ac:dyDescent="0.2">
      <c r="A353" s="57" t="s">
        <v>6729</v>
      </c>
      <c r="B353" s="57" t="s">
        <v>6715</v>
      </c>
      <c r="C353" s="57" t="s">
        <v>6714</v>
      </c>
      <c r="D353" s="57" t="s">
        <v>18475</v>
      </c>
      <c r="E353" s="57" t="s">
        <v>19308</v>
      </c>
      <c r="F353" s="224" t="s">
        <v>19309</v>
      </c>
      <c r="G353" s="74" t="s">
        <v>18432</v>
      </c>
    </row>
    <row r="354" spans="1:7" x14ac:dyDescent="0.2">
      <c r="A354" s="57" t="s">
        <v>2116</v>
      </c>
      <c r="B354" s="57" t="s">
        <v>18473</v>
      </c>
      <c r="C354" s="57" t="s">
        <v>18591</v>
      </c>
      <c r="D354" s="57" t="s">
        <v>13987</v>
      </c>
      <c r="E354" s="57"/>
      <c r="F354" s="224" t="s">
        <v>19310</v>
      </c>
      <c r="G354" s="74" t="s">
        <v>19311</v>
      </c>
    </row>
    <row r="355" spans="1:7" ht="63.75" x14ac:dyDescent="0.2">
      <c r="A355" s="57" t="s">
        <v>19312</v>
      </c>
      <c r="B355" s="57" t="s">
        <v>18486</v>
      </c>
      <c r="C355" s="57" t="s">
        <v>18487</v>
      </c>
      <c r="D355" s="57" t="s">
        <v>18656</v>
      </c>
      <c r="E355" s="57"/>
      <c r="F355" s="224" t="s">
        <v>19313</v>
      </c>
      <c r="G355" s="74" t="s">
        <v>6636</v>
      </c>
    </row>
    <row r="356" spans="1:7" x14ac:dyDescent="0.2">
      <c r="A356" s="57" t="s">
        <v>19314</v>
      </c>
      <c r="B356" s="57" t="s">
        <v>18486</v>
      </c>
      <c r="C356" s="57" t="s">
        <v>18487</v>
      </c>
      <c r="D356" s="57"/>
      <c r="E356" s="57"/>
      <c r="F356" s="224" t="s">
        <v>19315</v>
      </c>
      <c r="G356" s="74" t="s">
        <v>6639</v>
      </c>
    </row>
    <row r="357" spans="1:7" x14ac:dyDescent="0.2">
      <c r="A357" s="57" t="s">
        <v>19316</v>
      </c>
      <c r="B357" s="57" t="s">
        <v>18478</v>
      </c>
      <c r="C357" s="57"/>
      <c r="D357" s="57" t="s">
        <v>18479</v>
      </c>
      <c r="E357" s="57"/>
      <c r="F357" s="224" t="s">
        <v>19317</v>
      </c>
      <c r="G357" s="74" t="s">
        <v>6677</v>
      </c>
    </row>
    <row r="358" spans="1:7" x14ac:dyDescent="0.2">
      <c r="A358" s="57" t="s">
        <v>19318</v>
      </c>
      <c r="B358" s="57" t="s">
        <v>6721</v>
      </c>
      <c r="C358" s="57" t="s">
        <v>6740</v>
      </c>
      <c r="D358" s="57" t="s">
        <v>18475</v>
      </c>
      <c r="E358" s="57" t="s">
        <v>19269</v>
      </c>
      <c r="F358" s="224" t="s">
        <v>19319</v>
      </c>
      <c r="G358" s="74" t="s">
        <v>6636</v>
      </c>
    </row>
    <row r="359" spans="1:7" x14ac:dyDescent="0.2">
      <c r="A359" s="57" t="s">
        <v>19320</v>
      </c>
      <c r="B359" s="57" t="s">
        <v>18478</v>
      </c>
      <c r="C359" s="57"/>
      <c r="D359" s="57" t="s">
        <v>19258</v>
      </c>
      <c r="E359" s="57"/>
      <c r="F359" s="224" t="s">
        <v>19321</v>
      </c>
      <c r="G359" s="74" t="s">
        <v>6677</v>
      </c>
    </row>
    <row r="360" spans="1:7" ht="38.25" x14ac:dyDescent="0.2">
      <c r="A360" s="57" t="s">
        <v>19322</v>
      </c>
      <c r="B360" s="57" t="s">
        <v>18674</v>
      </c>
      <c r="C360" s="57"/>
      <c r="D360" s="57"/>
      <c r="E360" s="57" t="s">
        <v>18652</v>
      </c>
      <c r="F360" s="224" t="s">
        <v>19323</v>
      </c>
      <c r="G360" s="74" t="s">
        <v>6638</v>
      </c>
    </row>
    <row r="361" spans="1:7" ht="25.5" x14ac:dyDescent="0.2">
      <c r="A361" s="57" t="s">
        <v>19324</v>
      </c>
      <c r="B361" s="57" t="s">
        <v>18482</v>
      </c>
      <c r="C361" s="57" t="s">
        <v>19325</v>
      </c>
      <c r="D361" s="57"/>
      <c r="E361" s="57"/>
      <c r="F361" s="224" t="s">
        <v>19326</v>
      </c>
      <c r="G361" s="74" t="s">
        <v>18432</v>
      </c>
    </row>
    <row r="362" spans="1:7" ht="25.5" x14ac:dyDescent="0.2">
      <c r="A362" s="57" t="s">
        <v>19327</v>
      </c>
      <c r="B362" s="57" t="s">
        <v>6721</v>
      </c>
      <c r="C362" s="57"/>
      <c r="D362" s="57" t="s">
        <v>18475</v>
      </c>
      <c r="E362" s="57" t="s">
        <v>19030</v>
      </c>
      <c r="F362" s="224" t="s">
        <v>19328</v>
      </c>
      <c r="G362" s="74" t="s">
        <v>18432</v>
      </c>
    </row>
    <row r="363" spans="1:7" x14ac:dyDescent="0.2">
      <c r="A363" s="57" t="s">
        <v>19329</v>
      </c>
      <c r="B363" s="57" t="s">
        <v>18597</v>
      </c>
      <c r="C363" s="57" t="s">
        <v>18598</v>
      </c>
      <c r="D363" s="57" t="s">
        <v>10227</v>
      </c>
      <c r="E363" s="57" t="s">
        <v>3504</v>
      </c>
      <c r="F363" s="224" t="s">
        <v>19330</v>
      </c>
      <c r="G363" s="74" t="s">
        <v>6638</v>
      </c>
    </row>
    <row r="364" spans="1:7" x14ac:dyDescent="0.2">
      <c r="A364" s="57" t="s">
        <v>19331</v>
      </c>
      <c r="B364" s="57" t="s">
        <v>6715</v>
      </c>
      <c r="C364" s="57"/>
      <c r="D364" s="57"/>
      <c r="E364" s="57" t="s">
        <v>3504</v>
      </c>
      <c r="F364" s="224" t="s">
        <v>19332</v>
      </c>
      <c r="G364" s="74" t="s">
        <v>19333</v>
      </c>
    </row>
    <row r="365" spans="1:7" x14ac:dyDescent="0.2">
      <c r="A365" s="57" t="s">
        <v>6739</v>
      </c>
      <c r="B365" s="57" t="s">
        <v>6721</v>
      </c>
      <c r="C365" s="57"/>
      <c r="D365" s="57" t="s">
        <v>18475</v>
      </c>
      <c r="E365" s="57" t="s">
        <v>19030</v>
      </c>
      <c r="F365" s="224" t="s">
        <v>19334</v>
      </c>
      <c r="G365" s="74" t="s">
        <v>18432</v>
      </c>
    </row>
    <row r="366" spans="1:7" x14ac:dyDescent="0.2">
      <c r="A366" s="57" t="s">
        <v>19335</v>
      </c>
      <c r="B366" s="57" t="s">
        <v>6715</v>
      </c>
      <c r="C366" s="57" t="s">
        <v>8170</v>
      </c>
      <c r="D366" s="57"/>
      <c r="E366" s="57" t="s">
        <v>3504</v>
      </c>
      <c r="F366" s="224" t="s">
        <v>19249</v>
      </c>
      <c r="G366" s="74" t="s">
        <v>6638</v>
      </c>
    </row>
    <row r="367" spans="1:7" x14ac:dyDescent="0.2">
      <c r="A367" s="57" t="s">
        <v>11764</v>
      </c>
      <c r="B367" s="57" t="s">
        <v>18473</v>
      </c>
      <c r="C367" s="57" t="s">
        <v>18814</v>
      </c>
      <c r="D367" s="57" t="s">
        <v>18475</v>
      </c>
      <c r="E367" s="57" t="s">
        <v>18504</v>
      </c>
      <c r="F367" s="224" t="s">
        <v>19336</v>
      </c>
      <c r="G367" s="74" t="s">
        <v>18645</v>
      </c>
    </row>
    <row r="368" spans="1:7" ht="25.5" x14ac:dyDescent="0.2">
      <c r="A368" s="57" t="s">
        <v>19337</v>
      </c>
      <c r="B368" s="57" t="s">
        <v>18478</v>
      </c>
      <c r="C368" s="57"/>
      <c r="D368" s="57" t="s">
        <v>10227</v>
      </c>
      <c r="E368" s="57"/>
      <c r="F368" s="224" t="s">
        <v>19338</v>
      </c>
      <c r="G368" s="74" t="s">
        <v>6588</v>
      </c>
    </row>
    <row r="369" spans="1:7" x14ac:dyDescent="0.2">
      <c r="A369" s="57" t="s">
        <v>19339</v>
      </c>
      <c r="B369" s="57" t="s">
        <v>6715</v>
      </c>
      <c r="C369" s="57" t="s">
        <v>18823</v>
      </c>
      <c r="D369" s="57"/>
      <c r="E369" s="57" t="s">
        <v>19340</v>
      </c>
      <c r="F369" s="224" t="s">
        <v>19341</v>
      </c>
      <c r="G369" s="74" t="s">
        <v>18595</v>
      </c>
    </row>
    <row r="370" spans="1:7" x14ac:dyDescent="0.2">
      <c r="A370" s="57" t="s">
        <v>19342</v>
      </c>
      <c r="B370" s="57" t="s">
        <v>18478</v>
      </c>
      <c r="C370" s="57"/>
      <c r="D370" s="57" t="s">
        <v>18479</v>
      </c>
      <c r="E370" s="57"/>
      <c r="F370" s="224" t="s">
        <v>19343</v>
      </c>
      <c r="G370" s="74" t="s">
        <v>6677</v>
      </c>
    </row>
    <row r="371" spans="1:7" ht="25.5" x14ac:dyDescent="0.2">
      <c r="A371" s="57" t="s">
        <v>3666</v>
      </c>
      <c r="B371" s="57" t="s">
        <v>6721</v>
      </c>
      <c r="C371" s="57"/>
      <c r="D371" s="57" t="s">
        <v>18475</v>
      </c>
      <c r="E371" s="57" t="s">
        <v>18828</v>
      </c>
      <c r="F371" s="224" t="s">
        <v>19344</v>
      </c>
      <c r="G371" s="74" t="s">
        <v>18432</v>
      </c>
    </row>
    <row r="372" spans="1:7" ht="25.5" x14ac:dyDescent="0.2">
      <c r="A372" s="57" t="s">
        <v>19345</v>
      </c>
      <c r="B372" s="57" t="s">
        <v>18482</v>
      </c>
      <c r="C372" s="57"/>
      <c r="D372" s="57" t="s">
        <v>18656</v>
      </c>
      <c r="E372" s="57"/>
      <c r="F372" s="224" t="s">
        <v>19346</v>
      </c>
      <c r="G372" s="74" t="s">
        <v>6677</v>
      </c>
    </row>
    <row r="373" spans="1:7" x14ac:dyDescent="0.2">
      <c r="A373" s="57" t="s">
        <v>19347</v>
      </c>
      <c r="B373" s="57" t="s">
        <v>18473</v>
      </c>
      <c r="C373" s="57" t="s">
        <v>18814</v>
      </c>
      <c r="D373" s="57" t="s">
        <v>18494</v>
      </c>
      <c r="E373" s="57" t="s">
        <v>18504</v>
      </c>
      <c r="F373" s="224" t="s">
        <v>19336</v>
      </c>
      <c r="G373" s="74" t="s">
        <v>19348</v>
      </c>
    </row>
    <row r="374" spans="1:7" x14ac:dyDescent="0.2">
      <c r="A374" s="57" t="s">
        <v>19349</v>
      </c>
      <c r="B374" s="57" t="s">
        <v>6715</v>
      </c>
      <c r="C374" s="57" t="s">
        <v>18794</v>
      </c>
      <c r="D374" s="57"/>
      <c r="E374" s="57"/>
      <c r="F374" s="224" t="s">
        <v>18794</v>
      </c>
      <c r="G374" s="74" t="s">
        <v>18432</v>
      </c>
    </row>
    <row r="375" spans="1:7" x14ac:dyDescent="0.2">
      <c r="A375" s="57" t="s">
        <v>19350</v>
      </c>
      <c r="B375" s="57" t="s">
        <v>18540</v>
      </c>
      <c r="C375" s="57" t="s">
        <v>19351</v>
      </c>
      <c r="D375" s="57" t="s">
        <v>18483</v>
      </c>
      <c r="E375" s="57" t="s">
        <v>19048</v>
      </c>
      <c r="F375" s="224" t="s">
        <v>19352</v>
      </c>
      <c r="G375" s="74" t="s">
        <v>6677</v>
      </c>
    </row>
    <row r="376" spans="1:7" ht="25.5" x14ac:dyDescent="0.2">
      <c r="A376" s="57" t="s">
        <v>19353</v>
      </c>
      <c r="B376" s="57" t="s">
        <v>6715</v>
      </c>
      <c r="C376" s="57" t="s">
        <v>19090</v>
      </c>
      <c r="D376" s="57"/>
      <c r="E376" s="57" t="s">
        <v>18532</v>
      </c>
      <c r="F376" s="224" t="s">
        <v>19354</v>
      </c>
      <c r="G376" s="74" t="s">
        <v>6666</v>
      </c>
    </row>
    <row r="377" spans="1:7" x14ac:dyDescent="0.2">
      <c r="A377" s="57" t="s">
        <v>19355</v>
      </c>
      <c r="B377" s="57" t="s">
        <v>18674</v>
      </c>
      <c r="C377" s="57" t="s">
        <v>19208</v>
      </c>
      <c r="D377" s="57" t="s">
        <v>10227</v>
      </c>
      <c r="E377" s="57" t="s">
        <v>3504</v>
      </c>
      <c r="F377" s="224" t="s">
        <v>19356</v>
      </c>
      <c r="G377" s="74" t="s">
        <v>6684</v>
      </c>
    </row>
    <row r="378" spans="1:7" ht="25.5" x14ac:dyDescent="0.2">
      <c r="A378" s="57" t="s">
        <v>19357</v>
      </c>
      <c r="B378" s="57" t="s">
        <v>18473</v>
      </c>
      <c r="C378" s="57" t="s">
        <v>18814</v>
      </c>
      <c r="D378" s="57" t="s">
        <v>18494</v>
      </c>
      <c r="E378" s="57" t="s">
        <v>18504</v>
      </c>
      <c r="F378" s="224" t="s">
        <v>19358</v>
      </c>
      <c r="G378" s="74" t="s">
        <v>19359</v>
      </c>
    </row>
    <row r="379" spans="1:7" ht="25.5" x14ac:dyDescent="0.2">
      <c r="A379" s="57" t="s">
        <v>19360</v>
      </c>
      <c r="B379" s="57" t="s">
        <v>6715</v>
      </c>
      <c r="C379" s="57"/>
      <c r="D379" s="57"/>
      <c r="E379" s="57" t="s">
        <v>19361</v>
      </c>
      <c r="F379" s="224" t="s">
        <v>19362</v>
      </c>
      <c r="G379" s="74" t="s">
        <v>6684</v>
      </c>
    </row>
    <row r="380" spans="1:7" ht="25.5" x14ac:dyDescent="0.2">
      <c r="A380" s="57" t="s">
        <v>19363</v>
      </c>
      <c r="B380" s="57" t="s">
        <v>6715</v>
      </c>
      <c r="C380" s="57" t="s">
        <v>19364</v>
      </c>
      <c r="D380" s="57" t="s">
        <v>18656</v>
      </c>
      <c r="E380" s="57" t="s">
        <v>3476</v>
      </c>
      <c r="F380" s="224" t="s">
        <v>19365</v>
      </c>
      <c r="G380" s="74" t="s">
        <v>6684</v>
      </c>
    </row>
    <row r="381" spans="1:7" ht="25.5" x14ac:dyDescent="0.2">
      <c r="A381" s="57" t="s">
        <v>19366</v>
      </c>
      <c r="B381" s="57" t="s">
        <v>6715</v>
      </c>
      <c r="C381" s="57" t="s">
        <v>19367</v>
      </c>
      <c r="D381" s="57"/>
      <c r="E381" s="57" t="s">
        <v>3496</v>
      </c>
      <c r="F381" s="224" t="s">
        <v>19368</v>
      </c>
      <c r="G381" s="74" t="s">
        <v>6684</v>
      </c>
    </row>
    <row r="382" spans="1:7" x14ac:dyDescent="0.2">
      <c r="A382" s="57" t="s">
        <v>19369</v>
      </c>
      <c r="B382" s="57" t="s">
        <v>6715</v>
      </c>
      <c r="C382" s="57" t="s">
        <v>19184</v>
      </c>
      <c r="D382" s="57"/>
      <c r="E382" s="57" t="s">
        <v>18551</v>
      </c>
      <c r="F382" s="224" t="s">
        <v>19370</v>
      </c>
      <c r="G382" s="74" t="s">
        <v>19371</v>
      </c>
    </row>
    <row r="383" spans="1:7" x14ac:dyDescent="0.2">
      <c r="A383" s="57" t="s">
        <v>19372</v>
      </c>
      <c r="B383" s="57" t="s">
        <v>6715</v>
      </c>
      <c r="C383" s="57" t="s">
        <v>19373</v>
      </c>
      <c r="D383" s="57"/>
      <c r="E383" s="57" t="s">
        <v>18532</v>
      </c>
      <c r="F383" s="224" t="s">
        <v>19374</v>
      </c>
      <c r="G383" s="74" t="s">
        <v>6666</v>
      </c>
    </row>
    <row r="384" spans="1:7" x14ac:dyDescent="0.2">
      <c r="A384" s="57" t="s">
        <v>19375</v>
      </c>
      <c r="B384" s="57" t="s">
        <v>6715</v>
      </c>
      <c r="C384" s="57" t="s">
        <v>19090</v>
      </c>
      <c r="D384" s="57"/>
      <c r="E384" s="57" t="s">
        <v>18686</v>
      </c>
      <c r="F384" s="224" t="s">
        <v>19376</v>
      </c>
      <c r="G384" s="74" t="s">
        <v>18432</v>
      </c>
    </row>
    <row r="385" spans="1:7" ht="38.25" x14ac:dyDescent="0.2">
      <c r="A385" s="226" t="s">
        <v>19807</v>
      </c>
      <c r="B385" s="60" t="s">
        <v>18548</v>
      </c>
      <c r="C385" s="57"/>
      <c r="D385" s="60" t="s">
        <v>18475</v>
      </c>
      <c r="E385" s="60" t="s">
        <v>19808</v>
      </c>
      <c r="F385" s="225" t="s">
        <v>19806</v>
      </c>
      <c r="G385" s="73" t="s">
        <v>6684</v>
      </c>
    </row>
    <row r="386" spans="1:7" x14ac:dyDescent="0.2">
      <c r="A386" s="57" t="s">
        <v>19377</v>
      </c>
      <c r="B386" s="57" t="s">
        <v>18540</v>
      </c>
      <c r="C386" s="57" t="s">
        <v>18554</v>
      </c>
      <c r="D386" s="57" t="s">
        <v>18568</v>
      </c>
      <c r="E386" s="57" t="s">
        <v>18686</v>
      </c>
      <c r="F386" s="224" t="s">
        <v>19378</v>
      </c>
      <c r="G386" s="74" t="s">
        <v>18432</v>
      </c>
    </row>
    <row r="387" spans="1:7" x14ac:dyDescent="0.2">
      <c r="A387" s="57" t="s">
        <v>19379</v>
      </c>
      <c r="B387" s="57" t="s">
        <v>18540</v>
      </c>
      <c r="C387" s="57" t="s">
        <v>18541</v>
      </c>
      <c r="D387" s="57" t="s">
        <v>18475</v>
      </c>
      <c r="E387" s="57"/>
      <c r="F387" s="224" t="s">
        <v>19380</v>
      </c>
      <c r="G387" s="74" t="s">
        <v>6677</v>
      </c>
    </row>
    <row r="388" spans="1:7" ht="25.5" x14ac:dyDescent="0.2">
      <c r="A388" s="57" t="s">
        <v>19381</v>
      </c>
      <c r="B388" s="57" t="s">
        <v>6715</v>
      </c>
      <c r="C388" s="57" t="s">
        <v>6741</v>
      </c>
      <c r="D388" s="57"/>
      <c r="E388" s="57" t="s">
        <v>19382</v>
      </c>
      <c r="F388" s="224" t="s">
        <v>19383</v>
      </c>
      <c r="G388" s="74" t="s">
        <v>18877</v>
      </c>
    </row>
    <row r="389" spans="1:7" ht="25.5" x14ac:dyDescent="0.2">
      <c r="A389" s="57" t="s">
        <v>19384</v>
      </c>
      <c r="B389" s="57" t="s">
        <v>18597</v>
      </c>
      <c r="C389" s="57" t="s">
        <v>18649</v>
      </c>
      <c r="D389" s="57" t="s">
        <v>18656</v>
      </c>
      <c r="E389" s="57" t="s">
        <v>19385</v>
      </c>
      <c r="F389" s="224" t="s">
        <v>19386</v>
      </c>
      <c r="G389" s="74" t="s">
        <v>6684</v>
      </c>
    </row>
    <row r="390" spans="1:7" ht="25.5" x14ac:dyDescent="0.2">
      <c r="A390" s="57" t="s">
        <v>19387</v>
      </c>
      <c r="B390" s="57" t="s">
        <v>18548</v>
      </c>
      <c r="C390" s="57" t="s">
        <v>19388</v>
      </c>
      <c r="D390" s="57" t="s">
        <v>18479</v>
      </c>
      <c r="E390" s="57" t="s">
        <v>3504</v>
      </c>
      <c r="F390" s="224" t="s">
        <v>19389</v>
      </c>
      <c r="G390" s="74" t="s">
        <v>15820</v>
      </c>
    </row>
    <row r="391" spans="1:7" x14ac:dyDescent="0.2">
      <c r="A391" s="57" t="s">
        <v>19390</v>
      </c>
      <c r="B391" s="57" t="s">
        <v>6721</v>
      </c>
      <c r="C391" s="57"/>
      <c r="D391" s="57" t="s">
        <v>18475</v>
      </c>
      <c r="E391" s="57" t="s">
        <v>19391</v>
      </c>
      <c r="F391" s="224" t="s">
        <v>19392</v>
      </c>
      <c r="G391" s="74" t="s">
        <v>5161</v>
      </c>
    </row>
    <row r="392" spans="1:7" ht="25.5" x14ac:dyDescent="0.2">
      <c r="A392" s="57" t="s">
        <v>350</v>
      </c>
      <c r="B392" s="57" t="s">
        <v>18482</v>
      </c>
      <c r="C392" s="57"/>
      <c r="D392" s="57" t="s">
        <v>18475</v>
      </c>
      <c r="E392" s="57"/>
      <c r="F392" s="224" t="s">
        <v>19393</v>
      </c>
      <c r="G392" s="74" t="s">
        <v>6677</v>
      </c>
    </row>
    <row r="393" spans="1:7" x14ac:dyDescent="0.2">
      <c r="A393" s="57" t="s">
        <v>19394</v>
      </c>
      <c r="B393" s="57" t="s">
        <v>6715</v>
      </c>
      <c r="C393" s="57" t="s">
        <v>6741</v>
      </c>
      <c r="D393" s="57"/>
      <c r="E393" s="57" t="s">
        <v>19395</v>
      </c>
      <c r="F393" s="224" t="s">
        <v>19396</v>
      </c>
      <c r="G393" s="74" t="s">
        <v>6684</v>
      </c>
    </row>
    <row r="394" spans="1:7" x14ac:dyDescent="0.2">
      <c r="A394" s="57" t="s">
        <v>19397</v>
      </c>
      <c r="B394" s="57" t="s">
        <v>6715</v>
      </c>
      <c r="C394" s="57"/>
      <c r="D394" s="57"/>
      <c r="E394" s="57" t="s">
        <v>19398</v>
      </c>
      <c r="F394" s="224" t="s">
        <v>19399</v>
      </c>
      <c r="G394" s="74" t="s">
        <v>18432</v>
      </c>
    </row>
    <row r="395" spans="1:7" ht="25.5" x14ac:dyDescent="0.2">
      <c r="A395" s="57" t="s">
        <v>19400</v>
      </c>
      <c r="B395" s="57" t="s">
        <v>6715</v>
      </c>
      <c r="C395" s="57" t="s">
        <v>19364</v>
      </c>
      <c r="D395" s="57" t="s">
        <v>18510</v>
      </c>
      <c r="E395" s="57"/>
      <c r="F395" s="224" t="s">
        <v>19401</v>
      </c>
      <c r="G395" s="74" t="s">
        <v>19402</v>
      </c>
    </row>
    <row r="396" spans="1:7" ht="25.5" x14ac:dyDescent="0.2">
      <c r="A396" s="57" t="s">
        <v>352</v>
      </c>
      <c r="B396" s="57" t="s">
        <v>18482</v>
      </c>
      <c r="C396" s="57" t="s">
        <v>18540</v>
      </c>
      <c r="D396" s="57" t="s">
        <v>18483</v>
      </c>
      <c r="E396" s="57"/>
      <c r="F396" s="224" t="s">
        <v>19403</v>
      </c>
      <c r="G396" s="74" t="s">
        <v>6677</v>
      </c>
    </row>
    <row r="397" spans="1:7" ht="38.25" x14ac:dyDescent="0.2">
      <c r="A397" s="57" t="s">
        <v>19404</v>
      </c>
      <c r="B397" s="57" t="s">
        <v>18478</v>
      </c>
      <c r="C397" s="57"/>
      <c r="D397" s="57" t="s">
        <v>18479</v>
      </c>
      <c r="E397" s="57"/>
      <c r="F397" s="224" t="s">
        <v>19405</v>
      </c>
      <c r="G397" s="74" t="s">
        <v>18620</v>
      </c>
    </row>
    <row r="398" spans="1:7" x14ac:dyDescent="0.2">
      <c r="A398" s="57" t="s">
        <v>8178</v>
      </c>
      <c r="B398" s="57" t="s">
        <v>6715</v>
      </c>
      <c r="C398" s="57" t="s">
        <v>6740</v>
      </c>
      <c r="D398" s="57" t="s">
        <v>18475</v>
      </c>
      <c r="E398" s="57" t="s">
        <v>3504</v>
      </c>
      <c r="F398" s="224" t="s">
        <v>8184</v>
      </c>
      <c r="G398" s="74" t="s">
        <v>6537</v>
      </c>
    </row>
    <row r="399" spans="1:7" ht="51" x14ac:dyDescent="0.2">
      <c r="A399" s="57" t="s">
        <v>19406</v>
      </c>
      <c r="B399" s="57" t="s">
        <v>18478</v>
      </c>
      <c r="C399" s="57" t="s">
        <v>18800</v>
      </c>
      <c r="D399" s="57"/>
      <c r="E399" s="57"/>
      <c r="F399" s="224" t="s">
        <v>19407</v>
      </c>
      <c r="G399" s="74" t="s">
        <v>6638</v>
      </c>
    </row>
    <row r="400" spans="1:7" x14ac:dyDescent="0.2">
      <c r="A400" s="226" t="s">
        <v>19814</v>
      </c>
      <c r="B400" s="60" t="s">
        <v>18478</v>
      </c>
      <c r="C400" s="60" t="s">
        <v>19178</v>
      </c>
      <c r="D400" s="60" t="s">
        <v>18475</v>
      </c>
      <c r="E400" s="57"/>
      <c r="F400" s="225" t="s">
        <v>19815</v>
      </c>
      <c r="G400" s="73" t="s">
        <v>6684</v>
      </c>
    </row>
    <row r="401" spans="1:7" x14ac:dyDescent="0.2">
      <c r="A401" s="57" t="s">
        <v>19408</v>
      </c>
      <c r="B401" s="57" t="s">
        <v>6715</v>
      </c>
      <c r="C401" s="57" t="s">
        <v>18493</v>
      </c>
      <c r="D401" s="57"/>
      <c r="E401" s="57" t="s">
        <v>18686</v>
      </c>
      <c r="F401" s="224" t="s">
        <v>19409</v>
      </c>
      <c r="G401" s="74" t="s">
        <v>6638</v>
      </c>
    </row>
    <row r="402" spans="1:7" x14ac:dyDescent="0.2">
      <c r="A402" s="57" t="s">
        <v>19410</v>
      </c>
      <c r="B402" s="57" t="s">
        <v>18540</v>
      </c>
      <c r="C402" s="57" t="s">
        <v>19411</v>
      </c>
      <c r="D402" s="57" t="s">
        <v>18483</v>
      </c>
      <c r="E402" s="57"/>
      <c r="F402" s="224" t="s">
        <v>19412</v>
      </c>
      <c r="G402" s="74" t="s">
        <v>6537</v>
      </c>
    </row>
    <row r="403" spans="1:7" x14ac:dyDescent="0.2">
      <c r="A403" s="57" t="s">
        <v>19413</v>
      </c>
      <c r="B403" s="57" t="s">
        <v>6715</v>
      </c>
      <c r="C403" s="57" t="s">
        <v>18565</v>
      </c>
      <c r="D403" s="57"/>
      <c r="E403" s="57"/>
      <c r="F403" s="224" t="s">
        <v>19414</v>
      </c>
      <c r="G403" s="74" t="s">
        <v>6588</v>
      </c>
    </row>
    <row r="404" spans="1:7" x14ac:dyDescent="0.2">
      <c r="A404" s="57" t="s">
        <v>19415</v>
      </c>
      <c r="B404" s="57" t="s">
        <v>18597</v>
      </c>
      <c r="C404" s="57" t="s">
        <v>18735</v>
      </c>
      <c r="D404" s="57"/>
      <c r="E404" s="57" t="s">
        <v>3504</v>
      </c>
      <c r="F404" s="224" t="s">
        <v>19416</v>
      </c>
      <c r="G404" s="74" t="s">
        <v>6638</v>
      </c>
    </row>
    <row r="405" spans="1:7" x14ac:dyDescent="0.2">
      <c r="A405" s="57" t="s">
        <v>19417</v>
      </c>
      <c r="B405" s="57" t="s">
        <v>18478</v>
      </c>
      <c r="C405" s="57"/>
      <c r="D405" s="57"/>
      <c r="E405" s="57"/>
      <c r="F405" s="224" t="s">
        <v>19418</v>
      </c>
      <c r="G405" s="74" t="s">
        <v>5161</v>
      </c>
    </row>
    <row r="406" spans="1:7" ht="25.5" x14ac:dyDescent="0.2">
      <c r="A406" s="57" t="s">
        <v>2254</v>
      </c>
      <c r="B406" s="57" t="s">
        <v>18540</v>
      </c>
      <c r="C406" s="57" t="s">
        <v>18554</v>
      </c>
      <c r="D406" s="57" t="s">
        <v>18475</v>
      </c>
      <c r="E406" s="57" t="s">
        <v>18686</v>
      </c>
      <c r="F406" s="224" t="s">
        <v>19419</v>
      </c>
      <c r="G406" s="74" t="s">
        <v>19420</v>
      </c>
    </row>
    <row r="407" spans="1:7" x14ac:dyDescent="0.2">
      <c r="A407" s="57" t="s">
        <v>19421</v>
      </c>
      <c r="B407" s="57" t="s">
        <v>6715</v>
      </c>
      <c r="C407" s="57" t="s">
        <v>6740</v>
      </c>
      <c r="D407" s="57"/>
      <c r="E407" s="57" t="s">
        <v>3504</v>
      </c>
      <c r="F407" s="224" t="s">
        <v>19422</v>
      </c>
      <c r="G407" s="74" t="s">
        <v>18432</v>
      </c>
    </row>
    <row r="408" spans="1:7" ht="25.5" x14ac:dyDescent="0.2">
      <c r="A408" s="57" t="s">
        <v>19423</v>
      </c>
      <c r="B408" s="57" t="s">
        <v>18674</v>
      </c>
      <c r="C408" s="57"/>
      <c r="D408" s="57" t="s">
        <v>10227</v>
      </c>
      <c r="E408" s="57" t="s">
        <v>19424</v>
      </c>
      <c r="F408" s="224" t="s">
        <v>19425</v>
      </c>
      <c r="G408" s="74" t="s">
        <v>6638</v>
      </c>
    </row>
    <row r="409" spans="1:7" ht="38.25" x14ac:dyDescent="0.2">
      <c r="A409" s="227" t="s">
        <v>19816</v>
      </c>
      <c r="B409" s="60" t="s">
        <v>18548</v>
      </c>
      <c r="C409" s="57"/>
      <c r="D409" s="57"/>
      <c r="E409" s="60" t="s">
        <v>18892</v>
      </c>
      <c r="F409" s="225" t="s">
        <v>19811</v>
      </c>
      <c r="G409" s="74"/>
    </row>
    <row r="410" spans="1:7" ht="25.5" x14ac:dyDescent="0.2">
      <c r="A410" s="57" t="s">
        <v>19426</v>
      </c>
      <c r="B410" s="57" t="s">
        <v>6715</v>
      </c>
      <c r="C410" s="57" t="s">
        <v>19090</v>
      </c>
      <c r="D410" s="57" t="s">
        <v>13987</v>
      </c>
      <c r="E410" s="57" t="s">
        <v>18895</v>
      </c>
      <c r="F410" s="224" t="s">
        <v>19427</v>
      </c>
      <c r="G410" s="74" t="s">
        <v>18432</v>
      </c>
    </row>
    <row r="411" spans="1:7" x14ac:dyDescent="0.2">
      <c r="A411" s="57" t="s">
        <v>19428</v>
      </c>
      <c r="B411" s="57" t="s">
        <v>6715</v>
      </c>
      <c r="C411" s="57" t="s">
        <v>8170</v>
      </c>
      <c r="D411" s="57"/>
      <c r="E411" s="57" t="s">
        <v>19278</v>
      </c>
      <c r="F411" s="224" t="s">
        <v>19429</v>
      </c>
      <c r="G411" s="74" t="s">
        <v>6684</v>
      </c>
    </row>
    <row r="412" spans="1:7" x14ac:dyDescent="0.2">
      <c r="A412" s="57" t="s">
        <v>19430</v>
      </c>
      <c r="B412" s="57" t="s">
        <v>6715</v>
      </c>
      <c r="C412" s="57" t="s">
        <v>18565</v>
      </c>
      <c r="D412" s="57"/>
      <c r="E412" s="57" t="s">
        <v>3496</v>
      </c>
      <c r="F412" s="224" t="s">
        <v>19431</v>
      </c>
      <c r="G412" s="74" t="s">
        <v>18432</v>
      </c>
    </row>
    <row r="413" spans="1:7" x14ac:dyDescent="0.2">
      <c r="A413" s="57" t="s">
        <v>19432</v>
      </c>
      <c r="B413" s="57" t="s">
        <v>18486</v>
      </c>
      <c r="C413" s="57" t="s">
        <v>18523</v>
      </c>
      <c r="D413" s="57" t="s">
        <v>19433</v>
      </c>
      <c r="E413" s="57"/>
      <c r="F413" s="224" t="s">
        <v>19434</v>
      </c>
      <c r="G413" s="74" t="s">
        <v>18525</v>
      </c>
    </row>
    <row r="414" spans="1:7" ht="25.5" x14ac:dyDescent="0.2">
      <c r="A414" s="57" t="s">
        <v>19435</v>
      </c>
      <c r="B414" s="57" t="s">
        <v>18589</v>
      </c>
      <c r="C414" s="57"/>
      <c r="D414" s="57" t="s">
        <v>18510</v>
      </c>
      <c r="E414" s="57"/>
      <c r="F414" s="224" t="s">
        <v>19436</v>
      </c>
      <c r="G414" s="74" t="s">
        <v>6677</v>
      </c>
    </row>
    <row r="415" spans="1:7" ht="51" x14ac:dyDescent="0.2">
      <c r="A415" s="57" t="s">
        <v>19437</v>
      </c>
      <c r="B415" s="57" t="s">
        <v>18540</v>
      </c>
      <c r="C415" s="57" t="s">
        <v>19438</v>
      </c>
      <c r="D415" s="57" t="s">
        <v>18572</v>
      </c>
      <c r="E415" s="57"/>
      <c r="F415" s="224" t="s">
        <v>19439</v>
      </c>
      <c r="G415" s="74" t="s">
        <v>19170</v>
      </c>
    </row>
    <row r="416" spans="1:7" ht="38.25" x14ac:dyDescent="0.2">
      <c r="A416" s="57" t="s">
        <v>2273</v>
      </c>
      <c r="B416" s="57" t="s">
        <v>18478</v>
      </c>
      <c r="C416" s="57" t="s">
        <v>18639</v>
      </c>
      <c r="D416" s="57" t="s">
        <v>18479</v>
      </c>
      <c r="E416" s="57"/>
      <c r="F416" s="224" t="s">
        <v>19440</v>
      </c>
      <c r="G416" s="74" t="s">
        <v>19441</v>
      </c>
    </row>
    <row r="417" spans="1:7" ht="76.5" x14ac:dyDescent="0.2">
      <c r="A417" s="57" t="s">
        <v>19442</v>
      </c>
      <c r="B417" s="57" t="s">
        <v>18589</v>
      </c>
      <c r="C417" s="57"/>
      <c r="D417" s="57" t="s">
        <v>18656</v>
      </c>
      <c r="E417" s="57" t="s">
        <v>18797</v>
      </c>
      <c r="F417" s="224" t="s">
        <v>19443</v>
      </c>
      <c r="G417" s="74" t="s">
        <v>6636</v>
      </c>
    </row>
    <row r="418" spans="1:7" x14ac:dyDescent="0.2">
      <c r="A418" s="57" t="s">
        <v>19444</v>
      </c>
      <c r="B418" s="57" t="s">
        <v>18478</v>
      </c>
      <c r="C418" s="57" t="s">
        <v>18581</v>
      </c>
      <c r="D418" s="57" t="s">
        <v>19032</v>
      </c>
      <c r="E418" s="57"/>
      <c r="F418" s="224" t="s">
        <v>19445</v>
      </c>
      <c r="G418" s="74" t="s">
        <v>6677</v>
      </c>
    </row>
    <row r="419" spans="1:7" x14ac:dyDescent="0.2">
      <c r="A419" s="57" t="s">
        <v>19446</v>
      </c>
      <c r="B419" s="57" t="s">
        <v>18478</v>
      </c>
      <c r="C419" s="57" t="s">
        <v>18581</v>
      </c>
      <c r="D419" s="57" t="s">
        <v>18479</v>
      </c>
      <c r="E419" s="57"/>
      <c r="F419" s="224" t="s">
        <v>19447</v>
      </c>
      <c r="G419" s="74" t="s">
        <v>6677</v>
      </c>
    </row>
    <row r="420" spans="1:7" x14ac:dyDescent="0.2">
      <c r="A420" s="57" t="s">
        <v>19448</v>
      </c>
      <c r="B420" s="57" t="s">
        <v>18478</v>
      </c>
      <c r="C420" s="57"/>
      <c r="D420" s="57"/>
      <c r="E420" s="57"/>
      <c r="F420" s="224" t="s">
        <v>19449</v>
      </c>
      <c r="G420" s="74" t="s">
        <v>6677</v>
      </c>
    </row>
    <row r="421" spans="1:7" ht="25.5" x14ac:dyDescent="0.2">
      <c r="A421" s="57" t="s">
        <v>2279</v>
      </c>
      <c r="B421" s="57" t="s">
        <v>18478</v>
      </c>
      <c r="C421" s="57" t="s">
        <v>19450</v>
      </c>
      <c r="D421" s="57" t="s">
        <v>10227</v>
      </c>
      <c r="E421" s="57"/>
      <c r="F421" s="224" t="s">
        <v>19451</v>
      </c>
      <c r="G421" s="74" t="s">
        <v>19452</v>
      </c>
    </row>
    <row r="422" spans="1:7" x14ac:dyDescent="0.2">
      <c r="A422" s="57" t="s">
        <v>19453</v>
      </c>
      <c r="B422" s="57" t="s">
        <v>18719</v>
      </c>
      <c r="C422" s="57" t="s">
        <v>19454</v>
      </c>
      <c r="D422" s="57"/>
      <c r="E422" s="57" t="s">
        <v>18504</v>
      </c>
      <c r="F422" s="224" t="s">
        <v>19455</v>
      </c>
      <c r="G422" s="74" t="s">
        <v>6684</v>
      </c>
    </row>
    <row r="423" spans="1:7" ht="25.5" x14ac:dyDescent="0.2">
      <c r="A423" s="57" t="s">
        <v>19456</v>
      </c>
      <c r="B423" s="57" t="s">
        <v>6715</v>
      </c>
      <c r="C423" s="57" t="s">
        <v>8165</v>
      </c>
      <c r="D423" s="57" t="s">
        <v>18510</v>
      </c>
      <c r="E423" s="57" t="s">
        <v>3504</v>
      </c>
      <c r="F423" s="224" t="s">
        <v>19457</v>
      </c>
      <c r="G423" s="74" t="s">
        <v>6684</v>
      </c>
    </row>
    <row r="424" spans="1:7" ht="51" x14ac:dyDescent="0.2">
      <c r="A424" s="57" t="s">
        <v>19458</v>
      </c>
      <c r="B424" s="57" t="s">
        <v>18589</v>
      </c>
      <c r="C424" s="57"/>
      <c r="D424" s="57"/>
      <c r="E424" s="57"/>
      <c r="F424" s="224" t="s">
        <v>19459</v>
      </c>
      <c r="G424" s="74" t="s">
        <v>6636</v>
      </c>
    </row>
    <row r="425" spans="1:7" ht="25.5" x14ac:dyDescent="0.2">
      <c r="A425" s="57" t="s">
        <v>2302</v>
      </c>
      <c r="B425" s="57" t="s">
        <v>18482</v>
      </c>
      <c r="C425" s="57" t="s">
        <v>18639</v>
      </c>
      <c r="D425" s="57" t="s">
        <v>18475</v>
      </c>
      <c r="E425" s="57"/>
      <c r="F425" s="224" t="s">
        <v>19460</v>
      </c>
      <c r="G425" s="74" t="s">
        <v>18525</v>
      </c>
    </row>
    <row r="426" spans="1:7" x14ac:dyDescent="0.2">
      <c r="A426" s="57" t="s">
        <v>19461</v>
      </c>
      <c r="B426" s="57" t="s">
        <v>18507</v>
      </c>
      <c r="C426" s="57" t="s">
        <v>18508</v>
      </c>
      <c r="D426" s="57"/>
      <c r="E426" s="57"/>
      <c r="F426" s="224" t="s">
        <v>19462</v>
      </c>
      <c r="G426" s="74" t="s">
        <v>6677</v>
      </c>
    </row>
    <row r="427" spans="1:7" ht="38.25" x14ac:dyDescent="0.2">
      <c r="A427" s="57" t="s">
        <v>19463</v>
      </c>
      <c r="B427" s="57" t="s">
        <v>18507</v>
      </c>
      <c r="C427" s="57" t="s">
        <v>18508</v>
      </c>
      <c r="D427" s="57"/>
      <c r="E427" s="57" t="s">
        <v>5603</v>
      </c>
      <c r="F427" s="224" t="s">
        <v>19464</v>
      </c>
      <c r="G427" s="74" t="s">
        <v>19465</v>
      </c>
    </row>
    <row r="428" spans="1:7" ht="38.25" x14ac:dyDescent="0.2">
      <c r="A428" s="226" t="s">
        <v>19809</v>
      </c>
      <c r="B428" s="60" t="s">
        <v>18548</v>
      </c>
      <c r="C428" s="57"/>
      <c r="D428" s="57"/>
      <c r="E428" s="60" t="s">
        <v>3504</v>
      </c>
      <c r="F428" s="225" t="s">
        <v>19810</v>
      </c>
      <c r="G428" s="73" t="s">
        <v>6684</v>
      </c>
    </row>
    <row r="429" spans="1:7" x14ac:dyDescent="0.2">
      <c r="A429" s="57" t="s">
        <v>19466</v>
      </c>
      <c r="B429" s="57" t="s">
        <v>18486</v>
      </c>
      <c r="C429" s="57" t="s">
        <v>18487</v>
      </c>
      <c r="D429" s="57" t="s">
        <v>18656</v>
      </c>
      <c r="E429" s="57"/>
      <c r="F429" s="224" t="s">
        <v>19467</v>
      </c>
      <c r="G429" s="74" t="s">
        <v>18669</v>
      </c>
    </row>
    <row r="430" spans="1:7" x14ac:dyDescent="0.2">
      <c r="A430" s="57" t="s">
        <v>19468</v>
      </c>
      <c r="B430" s="57" t="s">
        <v>6721</v>
      </c>
      <c r="C430" s="57" t="s">
        <v>19469</v>
      </c>
      <c r="D430" s="57" t="s">
        <v>18475</v>
      </c>
      <c r="E430" s="57" t="s">
        <v>19470</v>
      </c>
      <c r="F430" s="224" t="s">
        <v>19471</v>
      </c>
      <c r="G430" s="74" t="s">
        <v>6636</v>
      </c>
    </row>
    <row r="431" spans="1:7" x14ac:dyDescent="0.2">
      <c r="A431" s="57" t="s">
        <v>6731</v>
      </c>
      <c r="B431" s="57" t="s">
        <v>6715</v>
      </c>
      <c r="C431" s="57" t="s">
        <v>18885</v>
      </c>
      <c r="D431" s="57"/>
      <c r="E431" s="57" t="s">
        <v>19472</v>
      </c>
      <c r="F431" s="224" t="s">
        <v>19473</v>
      </c>
      <c r="G431" s="74" t="s">
        <v>18830</v>
      </c>
    </row>
    <row r="432" spans="1:7" x14ac:dyDescent="0.2">
      <c r="A432" s="57" t="s">
        <v>19474</v>
      </c>
      <c r="B432" s="57" t="s">
        <v>6715</v>
      </c>
      <c r="C432" s="57" t="s">
        <v>18885</v>
      </c>
      <c r="D432" s="57"/>
      <c r="E432" s="57" t="s">
        <v>19475</v>
      </c>
      <c r="F432" s="224" t="s">
        <v>19476</v>
      </c>
      <c r="G432" s="74" t="s">
        <v>18877</v>
      </c>
    </row>
    <row r="433" spans="1:7" x14ac:dyDescent="0.2">
      <c r="A433" s="57" t="s">
        <v>19477</v>
      </c>
      <c r="B433" s="57" t="s">
        <v>18478</v>
      </c>
      <c r="C433" s="57" t="s">
        <v>18618</v>
      </c>
      <c r="D433" s="57" t="s">
        <v>18479</v>
      </c>
      <c r="E433" s="57"/>
      <c r="F433" s="224" t="s">
        <v>19478</v>
      </c>
      <c r="G433" s="74" t="s">
        <v>6677</v>
      </c>
    </row>
    <row r="434" spans="1:7" x14ac:dyDescent="0.2">
      <c r="A434" s="57" t="s">
        <v>19479</v>
      </c>
      <c r="B434" s="57" t="s">
        <v>18597</v>
      </c>
      <c r="C434" s="57"/>
      <c r="D434" s="57" t="s">
        <v>10227</v>
      </c>
      <c r="E434" s="57" t="s">
        <v>3504</v>
      </c>
      <c r="F434" s="224" t="s">
        <v>19480</v>
      </c>
      <c r="G434" s="74" t="s">
        <v>4067</v>
      </c>
    </row>
    <row r="435" spans="1:7" ht="25.5" x14ac:dyDescent="0.2">
      <c r="A435" s="57" t="s">
        <v>19481</v>
      </c>
      <c r="B435" s="57" t="s">
        <v>18473</v>
      </c>
      <c r="C435" s="57" t="s">
        <v>18814</v>
      </c>
      <c r="D435" s="57"/>
      <c r="E435" s="57" t="s">
        <v>18504</v>
      </c>
      <c r="F435" s="224" t="s">
        <v>19482</v>
      </c>
      <c r="G435" s="74" t="s">
        <v>6684</v>
      </c>
    </row>
    <row r="436" spans="1:7" ht="25.5" x14ac:dyDescent="0.2">
      <c r="A436" s="57" t="s">
        <v>19483</v>
      </c>
      <c r="B436" s="57" t="s">
        <v>18482</v>
      </c>
      <c r="C436" s="57"/>
      <c r="D436" s="57"/>
      <c r="E436" s="57"/>
      <c r="F436" s="224" t="s">
        <v>19484</v>
      </c>
      <c r="G436" s="74" t="s">
        <v>6638</v>
      </c>
    </row>
    <row r="437" spans="1:7" x14ac:dyDescent="0.2">
      <c r="A437" s="57" t="s">
        <v>19485</v>
      </c>
      <c r="B437" s="57" t="s">
        <v>6715</v>
      </c>
      <c r="C437" s="57" t="s">
        <v>19486</v>
      </c>
      <c r="D437" s="57"/>
      <c r="E437" s="57" t="s">
        <v>19273</v>
      </c>
      <c r="F437" s="224" t="s">
        <v>19487</v>
      </c>
      <c r="G437" s="74" t="s">
        <v>6636</v>
      </c>
    </row>
    <row r="438" spans="1:7" ht="25.5" x14ac:dyDescent="0.2">
      <c r="A438" s="57" t="s">
        <v>2334</v>
      </c>
      <c r="B438" s="57" t="s">
        <v>18478</v>
      </c>
      <c r="C438" s="57" t="s">
        <v>18548</v>
      </c>
      <c r="D438" s="57" t="s">
        <v>18479</v>
      </c>
      <c r="E438" s="57" t="s">
        <v>18686</v>
      </c>
      <c r="F438" s="224" t="s">
        <v>19488</v>
      </c>
      <c r="G438" s="74" t="s">
        <v>19489</v>
      </c>
    </row>
    <row r="439" spans="1:7" ht="25.5" x14ac:dyDescent="0.2">
      <c r="A439" s="57" t="s">
        <v>19490</v>
      </c>
      <c r="B439" s="57" t="s">
        <v>6715</v>
      </c>
      <c r="C439" s="57" t="s">
        <v>18823</v>
      </c>
      <c r="D439" s="57"/>
      <c r="E439" s="57" t="s">
        <v>19491</v>
      </c>
      <c r="F439" s="224" t="s">
        <v>19492</v>
      </c>
      <c r="G439" s="74" t="s">
        <v>5161</v>
      </c>
    </row>
    <row r="440" spans="1:7" ht="25.5" x14ac:dyDescent="0.2">
      <c r="A440" s="57" t="s">
        <v>2335</v>
      </c>
      <c r="B440" s="57" t="s">
        <v>18589</v>
      </c>
      <c r="C440" s="57"/>
      <c r="D440" s="57" t="s">
        <v>18475</v>
      </c>
      <c r="E440" s="57" t="s">
        <v>18504</v>
      </c>
      <c r="F440" s="224" t="s">
        <v>19493</v>
      </c>
      <c r="G440" s="74" t="s">
        <v>18525</v>
      </c>
    </row>
    <row r="441" spans="1:7" x14ac:dyDescent="0.2">
      <c r="A441" s="57" t="s">
        <v>19494</v>
      </c>
      <c r="B441" s="57" t="s">
        <v>6715</v>
      </c>
      <c r="C441" s="57" t="s">
        <v>18493</v>
      </c>
      <c r="D441" s="57" t="s">
        <v>18494</v>
      </c>
      <c r="E441" s="57" t="s">
        <v>18837</v>
      </c>
      <c r="F441" s="224" t="s">
        <v>19495</v>
      </c>
      <c r="G441" s="74" t="s">
        <v>6537</v>
      </c>
    </row>
    <row r="442" spans="1:7" x14ac:dyDescent="0.2">
      <c r="A442" s="57" t="s">
        <v>19496</v>
      </c>
      <c r="B442" s="57" t="s">
        <v>18813</v>
      </c>
      <c r="C442" s="57" t="s">
        <v>18814</v>
      </c>
      <c r="D442" s="57" t="s">
        <v>18475</v>
      </c>
      <c r="E442" s="57"/>
      <c r="F442" s="224" t="s">
        <v>19497</v>
      </c>
      <c r="G442" s="74" t="s">
        <v>6636</v>
      </c>
    </row>
    <row r="443" spans="1:7" x14ac:dyDescent="0.2">
      <c r="A443" s="57" t="s">
        <v>19498</v>
      </c>
      <c r="B443" s="57" t="s">
        <v>6715</v>
      </c>
      <c r="C443" s="57" t="s">
        <v>6741</v>
      </c>
      <c r="D443" s="57"/>
      <c r="E443" s="57" t="s">
        <v>6741</v>
      </c>
      <c r="F443" s="224" t="s">
        <v>19499</v>
      </c>
      <c r="G443" s="74" t="s">
        <v>6537</v>
      </c>
    </row>
    <row r="444" spans="1:7" x14ac:dyDescent="0.2">
      <c r="A444" s="57" t="s">
        <v>19500</v>
      </c>
      <c r="B444" s="57" t="s">
        <v>6721</v>
      </c>
      <c r="C444" s="57" t="s">
        <v>19501</v>
      </c>
      <c r="D444" s="57" t="s">
        <v>18510</v>
      </c>
      <c r="E444" s="57"/>
      <c r="F444" s="224" t="s">
        <v>19502</v>
      </c>
      <c r="G444" s="74" t="s">
        <v>18432</v>
      </c>
    </row>
    <row r="445" spans="1:7" x14ac:dyDescent="0.2">
      <c r="A445" s="57" t="s">
        <v>19503</v>
      </c>
      <c r="B445" s="57" t="s">
        <v>18486</v>
      </c>
      <c r="C445" s="57" t="s">
        <v>18487</v>
      </c>
      <c r="D445" s="57" t="s">
        <v>18503</v>
      </c>
      <c r="E445" s="57"/>
      <c r="F445" s="224" t="s">
        <v>19504</v>
      </c>
      <c r="G445" s="74" t="s">
        <v>18432</v>
      </c>
    </row>
    <row r="446" spans="1:7" ht="25.5" x14ac:dyDescent="0.2">
      <c r="A446" s="57" t="s">
        <v>6732</v>
      </c>
      <c r="B446" s="57" t="s">
        <v>6721</v>
      </c>
      <c r="C446" s="57"/>
      <c r="D446" s="57" t="s">
        <v>18475</v>
      </c>
      <c r="E446" s="57" t="s">
        <v>19505</v>
      </c>
      <c r="F446" s="224" t="s">
        <v>19506</v>
      </c>
      <c r="G446" s="74" t="s">
        <v>18432</v>
      </c>
    </row>
    <row r="447" spans="1:7" x14ac:dyDescent="0.2">
      <c r="A447" s="57" t="s">
        <v>19507</v>
      </c>
      <c r="B447" s="57" t="s">
        <v>18478</v>
      </c>
      <c r="C447" s="57"/>
      <c r="D447" s="57" t="s">
        <v>18475</v>
      </c>
      <c r="E447" s="57"/>
      <c r="F447" s="224" t="s">
        <v>19508</v>
      </c>
      <c r="G447" s="74" t="s">
        <v>18525</v>
      </c>
    </row>
    <row r="448" spans="1:7" ht="25.5" x14ac:dyDescent="0.2">
      <c r="A448" s="226" t="s">
        <v>19817</v>
      </c>
      <c r="B448" s="60" t="s">
        <v>18548</v>
      </c>
      <c r="C448" s="60" t="s">
        <v>19818</v>
      </c>
      <c r="D448" s="57"/>
      <c r="E448" s="57"/>
      <c r="F448" s="225" t="s">
        <v>19819</v>
      </c>
      <c r="G448" s="73" t="s">
        <v>6684</v>
      </c>
    </row>
    <row r="449" spans="1:7" x14ac:dyDescent="0.2">
      <c r="A449" s="60" t="s">
        <v>19509</v>
      </c>
      <c r="B449" s="57" t="s">
        <v>18486</v>
      </c>
      <c r="C449" s="57" t="s">
        <v>18523</v>
      </c>
      <c r="D449" s="57" t="s">
        <v>18483</v>
      </c>
      <c r="E449" s="57"/>
      <c r="F449" s="224" t="s">
        <v>19510</v>
      </c>
      <c r="G449" s="74" t="s">
        <v>6677</v>
      </c>
    </row>
    <row r="450" spans="1:7" ht="25.5" x14ac:dyDescent="0.2">
      <c r="A450" s="57" t="s">
        <v>11765</v>
      </c>
      <c r="B450" s="57" t="s">
        <v>18478</v>
      </c>
      <c r="C450" s="57"/>
      <c r="D450" s="57" t="s">
        <v>18475</v>
      </c>
      <c r="E450" s="57"/>
      <c r="F450" s="224" t="s">
        <v>19511</v>
      </c>
      <c r="G450" s="74" t="s">
        <v>19512</v>
      </c>
    </row>
    <row r="451" spans="1:7" ht="25.5" x14ac:dyDescent="0.2">
      <c r="A451" s="57" t="s">
        <v>19513</v>
      </c>
      <c r="B451" s="57" t="s">
        <v>6721</v>
      </c>
      <c r="C451" s="57" t="s">
        <v>18544</v>
      </c>
      <c r="D451" s="57" t="s">
        <v>18475</v>
      </c>
      <c r="E451" s="57" t="s">
        <v>19514</v>
      </c>
      <c r="F451" s="224" t="s">
        <v>19515</v>
      </c>
      <c r="G451" s="74" t="s">
        <v>15820</v>
      </c>
    </row>
    <row r="452" spans="1:7" x14ac:dyDescent="0.2">
      <c r="A452" s="57" t="s">
        <v>19516</v>
      </c>
      <c r="B452" s="57" t="s">
        <v>4660</v>
      </c>
      <c r="C452" s="57" t="s">
        <v>19220</v>
      </c>
      <c r="D452" s="57" t="s">
        <v>18479</v>
      </c>
      <c r="E452" s="57"/>
      <c r="F452" s="224" t="s">
        <v>19517</v>
      </c>
      <c r="G452" s="74" t="s">
        <v>6677</v>
      </c>
    </row>
    <row r="453" spans="1:7" ht="25.5" x14ac:dyDescent="0.2">
      <c r="A453" s="57" t="s">
        <v>374</v>
      </c>
      <c r="B453" s="57" t="s">
        <v>18482</v>
      </c>
      <c r="C453" s="57" t="s">
        <v>18907</v>
      </c>
      <c r="D453" s="57" t="s">
        <v>18483</v>
      </c>
      <c r="E453" s="57"/>
      <c r="F453" s="224" t="s">
        <v>19518</v>
      </c>
      <c r="G453" s="74" t="s">
        <v>6677</v>
      </c>
    </row>
    <row r="454" spans="1:7" ht="25.5" x14ac:dyDescent="0.2">
      <c r="A454" s="57" t="s">
        <v>8179</v>
      </c>
      <c r="B454" s="57" t="s">
        <v>6715</v>
      </c>
      <c r="C454" s="57" t="s">
        <v>18755</v>
      </c>
      <c r="D454" s="57"/>
      <c r="E454" s="57" t="s">
        <v>3504</v>
      </c>
      <c r="F454" s="224" t="s">
        <v>19519</v>
      </c>
      <c r="G454" s="74" t="s">
        <v>19228</v>
      </c>
    </row>
    <row r="455" spans="1:7" x14ac:dyDescent="0.2">
      <c r="A455" s="57" t="s">
        <v>19520</v>
      </c>
      <c r="B455" s="57" t="s">
        <v>18540</v>
      </c>
      <c r="C455" s="57" t="s">
        <v>19521</v>
      </c>
      <c r="D455" s="57" t="s">
        <v>18697</v>
      </c>
      <c r="E455" s="57"/>
      <c r="F455" s="224" t="s">
        <v>19522</v>
      </c>
      <c r="G455" s="74" t="s">
        <v>6677</v>
      </c>
    </row>
    <row r="456" spans="1:7" ht="25.5" x14ac:dyDescent="0.2">
      <c r="A456" s="57" t="s">
        <v>19523</v>
      </c>
      <c r="B456" s="57" t="s">
        <v>18548</v>
      </c>
      <c r="C456" s="57"/>
      <c r="D456" s="57" t="s">
        <v>18479</v>
      </c>
      <c r="E456" s="57"/>
      <c r="F456" s="224" t="s">
        <v>19524</v>
      </c>
      <c r="G456" s="74" t="s">
        <v>15820</v>
      </c>
    </row>
    <row r="457" spans="1:7" x14ac:dyDescent="0.2">
      <c r="A457" s="57" t="s">
        <v>19525</v>
      </c>
      <c r="B457" s="57" t="s">
        <v>18540</v>
      </c>
      <c r="C457" s="57" t="s">
        <v>18541</v>
      </c>
      <c r="D457" s="57" t="s">
        <v>18483</v>
      </c>
      <c r="E457" s="57"/>
      <c r="F457" s="224" t="s">
        <v>19526</v>
      </c>
      <c r="G457" s="74" t="s">
        <v>19527</v>
      </c>
    </row>
    <row r="458" spans="1:7" ht="25.5" x14ac:dyDescent="0.2">
      <c r="A458" s="57" t="s">
        <v>19528</v>
      </c>
      <c r="B458" s="57" t="s">
        <v>6715</v>
      </c>
      <c r="C458" s="57" t="s">
        <v>8170</v>
      </c>
      <c r="D458" s="57"/>
      <c r="E458" s="57" t="s">
        <v>3496</v>
      </c>
      <c r="F458" s="224" t="s">
        <v>19529</v>
      </c>
      <c r="G458" s="74" t="s">
        <v>18432</v>
      </c>
    </row>
    <row r="459" spans="1:7" ht="25.5" x14ac:dyDescent="0.2">
      <c r="A459" s="57" t="s">
        <v>19530</v>
      </c>
      <c r="B459" s="57" t="s">
        <v>18674</v>
      </c>
      <c r="C459" s="57" t="s">
        <v>18863</v>
      </c>
      <c r="D459" s="57" t="s">
        <v>10227</v>
      </c>
      <c r="E459" s="57" t="s">
        <v>3504</v>
      </c>
      <c r="F459" s="224" t="s">
        <v>19531</v>
      </c>
      <c r="G459" s="74" t="s">
        <v>18865</v>
      </c>
    </row>
    <row r="460" spans="1:7" ht="25.5" x14ac:dyDescent="0.2">
      <c r="A460" s="57" t="s">
        <v>19532</v>
      </c>
      <c r="B460" s="57" t="s">
        <v>6715</v>
      </c>
      <c r="C460" s="57" t="s">
        <v>18613</v>
      </c>
      <c r="D460" s="57" t="s">
        <v>10227</v>
      </c>
      <c r="E460" s="57" t="s">
        <v>19533</v>
      </c>
      <c r="F460" s="224" t="s">
        <v>19534</v>
      </c>
      <c r="G460" s="74" t="s">
        <v>6588</v>
      </c>
    </row>
    <row r="461" spans="1:7" x14ac:dyDescent="0.2">
      <c r="A461" s="57" t="s">
        <v>19535</v>
      </c>
      <c r="B461" s="57" t="s">
        <v>6715</v>
      </c>
      <c r="C461" s="57" t="s">
        <v>18493</v>
      </c>
      <c r="D461" s="57"/>
      <c r="E461" s="57" t="s">
        <v>19536</v>
      </c>
      <c r="F461" s="224" t="s">
        <v>19537</v>
      </c>
      <c r="G461" s="74" t="s">
        <v>5161</v>
      </c>
    </row>
    <row r="462" spans="1:7" x14ac:dyDescent="0.2">
      <c r="A462" s="57" t="s">
        <v>19538</v>
      </c>
      <c r="B462" s="57" t="s">
        <v>18478</v>
      </c>
      <c r="C462" s="57"/>
      <c r="D462" s="57"/>
      <c r="E462" s="57"/>
      <c r="F462" s="224" t="s">
        <v>19539</v>
      </c>
      <c r="G462" s="74" t="s">
        <v>6684</v>
      </c>
    </row>
    <row r="463" spans="1:7" ht="38.25" x14ac:dyDescent="0.2">
      <c r="A463" s="57" t="s">
        <v>13425</v>
      </c>
      <c r="B463" s="57" t="s">
        <v>18478</v>
      </c>
      <c r="C463" s="57" t="s">
        <v>18907</v>
      </c>
      <c r="D463" s="57" t="s">
        <v>18636</v>
      </c>
      <c r="E463" s="57"/>
      <c r="F463" s="224" t="s">
        <v>19540</v>
      </c>
      <c r="G463" s="74" t="s">
        <v>6677</v>
      </c>
    </row>
    <row r="464" spans="1:7" ht="25.5" x14ac:dyDescent="0.2">
      <c r="A464" s="57" t="s">
        <v>19541</v>
      </c>
      <c r="B464" s="57" t="s">
        <v>6715</v>
      </c>
      <c r="C464" s="57" t="s">
        <v>19542</v>
      </c>
      <c r="D464" s="57" t="s">
        <v>18475</v>
      </c>
      <c r="E464" s="57" t="s">
        <v>19543</v>
      </c>
      <c r="F464" s="224" t="s">
        <v>19544</v>
      </c>
      <c r="G464" s="74" t="s">
        <v>18432</v>
      </c>
    </row>
    <row r="465" spans="1:7" ht="38.25" x14ac:dyDescent="0.2">
      <c r="A465" s="57" t="s">
        <v>19545</v>
      </c>
      <c r="B465" s="57" t="s">
        <v>18478</v>
      </c>
      <c r="C465" s="57"/>
      <c r="D465" s="57" t="s">
        <v>18479</v>
      </c>
      <c r="E465" s="57"/>
      <c r="F465" s="224" t="s">
        <v>19546</v>
      </c>
      <c r="G465" s="74" t="s">
        <v>6684</v>
      </c>
    </row>
    <row r="466" spans="1:7" ht="38.25" x14ac:dyDescent="0.2">
      <c r="A466" s="57" t="s">
        <v>19547</v>
      </c>
      <c r="B466" s="57" t="s">
        <v>18684</v>
      </c>
      <c r="C466" s="57" t="s">
        <v>18685</v>
      </c>
      <c r="D466" s="57" t="s">
        <v>18475</v>
      </c>
      <c r="E466" s="57" t="s">
        <v>18686</v>
      </c>
      <c r="F466" s="224" t="s">
        <v>19548</v>
      </c>
      <c r="G466" s="74" t="s">
        <v>6636</v>
      </c>
    </row>
    <row r="467" spans="1:7" ht="25.5" x14ac:dyDescent="0.2">
      <c r="A467" s="57" t="s">
        <v>19549</v>
      </c>
      <c r="B467" s="57" t="s">
        <v>18478</v>
      </c>
      <c r="C467" s="57" t="s">
        <v>18639</v>
      </c>
      <c r="D467" s="57" t="s">
        <v>18479</v>
      </c>
      <c r="E467" s="57"/>
      <c r="F467" s="224" t="s">
        <v>19550</v>
      </c>
      <c r="G467" s="74" t="s">
        <v>6677</v>
      </c>
    </row>
    <row r="468" spans="1:7" ht="25.5" x14ac:dyDescent="0.2">
      <c r="A468" s="57" t="s">
        <v>19551</v>
      </c>
      <c r="B468" s="57" t="s">
        <v>18473</v>
      </c>
      <c r="C468" s="57" t="s">
        <v>18666</v>
      </c>
      <c r="D468" s="57" t="s">
        <v>18572</v>
      </c>
      <c r="E468" s="57" t="s">
        <v>18797</v>
      </c>
      <c r="F468" s="224" t="s">
        <v>19552</v>
      </c>
      <c r="G468" s="74" t="s">
        <v>6684</v>
      </c>
    </row>
    <row r="469" spans="1:7" ht="25.5" x14ac:dyDescent="0.2">
      <c r="A469" s="57" t="s">
        <v>2433</v>
      </c>
      <c r="B469" s="57" t="s">
        <v>18478</v>
      </c>
      <c r="C469" s="57"/>
      <c r="D469" s="57" t="s">
        <v>13987</v>
      </c>
      <c r="E469" s="57"/>
      <c r="F469" s="224" t="s">
        <v>19553</v>
      </c>
      <c r="G469" s="74" t="s">
        <v>19554</v>
      </c>
    </row>
    <row r="470" spans="1:7" ht="25.5" x14ac:dyDescent="0.2">
      <c r="A470" s="57" t="s">
        <v>19555</v>
      </c>
      <c r="B470" s="57" t="s">
        <v>6721</v>
      </c>
      <c r="C470" s="57"/>
      <c r="D470" s="57" t="s">
        <v>18475</v>
      </c>
      <c r="E470" s="57" t="s">
        <v>18511</v>
      </c>
      <c r="F470" s="224" t="s">
        <v>19556</v>
      </c>
      <c r="G470" s="74" t="s">
        <v>6638</v>
      </c>
    </row>
    <row r="471" spans="1:7" ht="38.25" x14ac:dyDescent="0.2">
      <c r="A471" s="57" t="s">
        <v>19557</v>
      </c>
      <c r="B471" s="57" t="s">
        <v>6721</v>
      </c>
      <c r="C471" s="57"/>
      <c r="D471" s="57" t="s">
        <v>18475</v>
      </c>
      <c r="E471" s="60" t="s">
        <v>19827</v>
      </c>
      <c r="F471" s="225" t="s">
        <v>19825</v>
      </c>
      <c r="G471" s="73" t="s">
        <v>19826</v>
      </c>
    </row>
    <row r="472" spans="1:7" ht="51" x14ac:dyDescent="0.2">
      <c r="A472" s="57" t="s">
        <v>19558</v>
      </c>
      <c r="B472" s="57" t="s">
        <v>6715</v>
      </c>
      <c r="C472" s="57"/>
      <c r="D472" s="57" t="s">
        <v>18510</v>
      </c>
      <c r="E472" s="57" t="s">
        <v>19559</v>
      </c>
      <c r="F472" s="224" t="s">
        <v>19560</v>
      </c>
      <c r="G472" s="74" t="s">
        <v>18702</v>
      </c>
    </row>
    <row r="473" spans="1:7" ht="38.25" x14ac:dyDescent="0.2">
      <c r="A473" s="57" t="s">
        <v>4569</v>
      </c>
      <c r="B473" s="57" t="s">
        <v>18482</v>
      </c>
      <c r="C473" s="57"/>
      <c r="D473" s="57" t="s">
        <v>18479</v>
      </c>
      <c r="E473" s="57"/>
      <c r="F473" s="224" t="s">
        <v>19561</v>
      </c>
      <c r="G473" s="74" t="s">
        <v>18525</v>
      </c>
    </row>
    <row r="474" spans="1:7" x14ac:dyDescent="0.2">
      <c r="A474" s="57" t="s">
        <v>19562</v>
      </c>
      <c r="B474" s="57" t="s">
        <v>18478</v>
      </c>
      <c r="C474" s="57" t="s">
        <v>19563</v>
      </c>
      <c r="D474" s="57"/>
      <c r="E474" s="57"/>
      <c r="F474" s="224" t="s">
        <v>19564</v>
      </c>
      <c r="G474" s="74" t="s">
        <v>18432</v>
      </c>
    </row>
    <row r="475" spans="1:7" ht="25.5" x14ac:dyDescent="0.2">
      <c r="A475" s="57" t="s">
        <v>19565</v>
      </c>
      <c r="B475" s="57" t="s">
        <v>6715</v>
      </c>
      <c r="C475" s="57"/>
      <c r="D475" s="57" t="s">
        <v>19566</v>
      </c>
      <c r="E475" s="57"/>
      <c r="F475" s="224" t="s">
        <v>19567</v>
      </c>
      <c r="G475" s="74" t="s">
        <v>6677</v>
      </c>
    </row>
    <row r="476" spans="1:7" ht="38.25" x14ac:dyDescent="0.2">
      <c r="A476" s="57" t="s">
        <v>19568</v>
      </c>
      <c r="B476" s="57" t="s">
        <v>6715</v>
      </c>
      <c r="C476" s="57" t="s">
        <v>6740</v>
      </c>
      <c r="D476" s="57" t="s">
        <v>19569</v>
      </c>
      <c r="E476" s="57" t="s">
        <v>19570</v>
      </c>
      <c r="F476" s="224" t="s">
        <v>19571</v>
      </c>
      <c r="G476" s="74" t="s">
        <v>4067</v>
      </c>
    </row>
    <row r="477" spans="1:7" ht="51" x14ac:dyDescent="0.2">
      <c r="A477" s="57" t="s">
        <v>19572</v>
      </c>
      <c r="B477" s="57" t="s">
        <v>18486</v>
      </c>
      <c r="C477" s="57" t="s">
        <v>18487</v>
      </c>
      <c r="D477" s="57" t="s">
        <v>18475</v>
      </c>
      <c r="E477" s="57"/>
      <c r="F477" s="224" t="s">
        <v>19573</v>
      </c>
      <c r="G477" s="74" t="s">
        <v>6636</v>
      </c>
    </row>
    <row r="478" spans="1:7" x14ac:dyDescent="0.2">
      <c r="A478" s="57" t="s">
        <v>19574</v>
      </c>
      <c r="B478" s="57" t="s">
        <v>18486</v>
      </c>
      <c r="C478" s="57" t="s">
        <v>18487</v>
      </c>
      <c r="D478" s="57" t="s">
        <v>13987</v>
      </c>
      <c r="E478" s="57"/>
      <c r="F478" s="224" t="s">
        <v>19575</v>
      </c>
      <c r="G478" s="74" t="s">
        <v>6677</v>
      </c>
    </row>
    <row r="479" spans="1:7" ht="76.5" x14ac:dyDescent="0.2">
      <c r="A479" s="57" t="s">
        <v>19576</v>
      </c>
      <c r="B479" s="57" t="s">
        <v>18684</v>
      </c>
      <c r="C479" s="57" t="s">
        <v>19577</v>
      </c>
      <c r="D479" s="57" t="s">
        <v>18656</v>
      </c>
      <c r="E479" s="57"/>
      <c r="F479" s="224" t="s">
        <v>19578</v>
      </c>
      <c r="G479" s="74" t="s">
        <v>6636</v>
      </c>
    </row>
    <row r="480" spans="1:7" x14ac:dyDescent="0.2">
      <c r="A480" s="57" t="s">
        <v>19579</v>
      </c>
      <c r="B480" s="57" t="s">
        <v>6721</v>
      </c>
      <c r="C480" s="57"/>
      <c r="D480" s="57" t="s">
        <v>18475</v>
      </c>
      <c r="E480" s="57" t="s">
        <v>19030</v>
      </c>
      <c r="F480" s="224" t="s">
        <v>19580</v>
      </c>
      <c r="G480" s="74" t="s">
        <v>18432</v>
      </c>
    </row>
    <row r="481" spans="1:7" ht="25.5" x14ac:dyDescent="0.2">
      <c r="A481" s="57" t="s">
        <v>19581</v>
      </c>
      <c r="B481" s="57" t="s">
        <v>6721</v>
      </c>
      <c r="C481" s="57"/>
      <c r="D481" s="57" t="s">
        <v>18568</v>
      </c>
      <c r="E481" s="57" t="s">
        <v>18652</v>
      </c>
      <c r="F481" s="224" t="s">
        <v>19582</v>
      </c>
      <c r="G481" s="74" t="s">
        <v>18432</v>
      </c>
    </row>
    <row r="482" spans="1:7" x14ac:dyDescent="0.2">
      <c r="A482" s="57" t="s">
        <v>19583</v>
      </c>
      <c r="B482" s="57" t="s">
        <v>18548</v>
      </c>
      <c r="C482" s="57" t="s">
        <v>19584</v>
      </c>
      <c r="D482" s="57" t="s">
        <v>13987</v>
      </c>
      <c r="E482" s="57"/>
      <c r="F482" s="224" t="s">
        <v>19585</v>
      </c>
      <c r="G482" s="74" t="s">
        <v>6677</v>
      </c>
    </row>
    <row r="483" spans="1:7" x14ac:dyDescent="0.2">
      <c r="A483" s="57" t="s">
        <v>8161</v>
      </c>
      <c r="B483" s="57" t="s">
        <v>6715</v>
      </c>
      <c r="C483" s="57" t="s">
        <v>6741</v>
      </c>
      <c r="D483" s="57"/>
      <c r="E483" s="57" t="s">
        <v>19156</v>
      </c>
      <c r="F483" s="224" t="s">
        <v>19586</v>
      </c>
      <c r="G483" s="74" t="s">
        <v>19587</v>
      </c>
    </row>
    <row r="484" spans="1:7" x14ac:dyDescent="0.2">
      <c r="A484" s="57" t="s">
        <v>19588</v>
      </c>
      <c r="B484" s="57" t="s">
        <v>18589</v>
      </c>
      <c r="C484" s="57"/>
      <c r="D484" s="57"/>
      <c r="E484" s="57"/>
      <c r="F484" s="224" t="s">
        <v>19589</v>
      </c>
      <c r="G484" s="74" t="s">
        <v>18432</v>
      </c>
    </row>
    <row r="485" spans="1:7" x14ac:dyDescent="0.2">
      <c r="A485" s="57" t="s">
        <v>19590</v>
      </c>
      <c r="B485" s="57" t="s">
        <v>6715</v>
      </c>
      <c r="C485" s="57" t="s">
        <v>18923</v>
      </c>
      <c r="D485" s="57"/>
      <c r="E485" s="57"/>
      <c r="F485" s="224" t="s">
        <v>19591</v>
      </c>
      <c r="G485" s="74" t="s">
        <v>18432</v>
      </c>
    </row>
    <row r="486" spans="1:7" ht="76.5" x14ac:dyDescent="0.2">
      <c r="A486" s="57" t="s">
        <v>19592</v>
      </c>
      <c r="B486" s="57" t="s">
        <v>18813</v>
      </c>
      <c r="C486" s="57" t="s">
        <v>18666</v>
      </c>
      <c r="D486" s="57" t="s">
        <v>13987</v>
      </c>
      <c r="E486" s="57" t="s">
        <v>18797</v>
      </c>
      <c r="F486" s="224" t="s">
        <v>19593</v>
      </c>
      <c r="G486" s="74" t="s">
        <v>6636</v>
      </c>
    </row>
    <row r="487" spans="1:7" x14ac:dyDescent="0.2">
      <c r="A487" s="57" t="s">
        <v>19594</v>
      </c>
      <c r="B487" s="57" t="s">
        <v>6715</v>
      </c>
      <c r="C487" s="57" t="s">
        <v>19595</v>
      </c>
      <c r="D487" s="57"/>
      <c r="E487" s="57" t="s">
        <v>3496</v>
      </c>
      <c r="F487" s="224" t="s">
        <v>19596</v>
      </c>
      <c r="G487" s="74" t="s">
        <v>6638</v>
      </c>
    </row>
    <row r="488" spans="1:7" x14ac:dyDescent="0.2">
      <c r="A488" s="57" t="s">
        <v>2534</v>
      </c>
      <c r="B488" s="57" t="s">
        <v>18478</v>
      </c>
      <c r="C488" s="57" t="s">
        <v>18907</v>
      </c>
      <c r="D488" s="57" t="s">
        <v>18479</v>
      </c>
      <c r="E488" s="57"/>
      <c r="F488" s="224" t="s">
        <v>19597</v>
      </c>
      <c r="G488" s="74" t="s">
        <v>6677</v>
      </c>
    </row>
    <row r="489" spans="1:7" x14ac:dyDescent="0.2">
      <c r="A489" s="57" t="s">
        <v>19598</v>
      </c>
      <c r="B489" s="57" t="s">
        <v>6721</v>
      </c>
      <c r="C489" s="57"/>
      <c r="D489" s="57" t="s">
        <v>18475</v>
      </c>
      <c r="E489" s="57" t="s">
        <v>19030</v>
      </c>
      <c r="F489" s="224" t="s">
        <v>19599</v>
      </c>
      <c r="G489" s="74" t="s">
        <v>5161</v>
      </c>
    </row>
    <row r="490" spans="1:7" ht="38.25" x14ac:dyDescent="0.2">
      <c r="A490" s="57" t="s">
        <v>19600</v>
      </c>
      <c r="B490" s="57" t="s">
        <v>6715</v>
      </c>
      <c r="C490" s="57" t="s">
        <v>6741</v>
      </c>
      <c r="D490" s="57"/>
      <c r="E490" s="57" t="s">
        <v>19156</v>
      </c>
      <c r="F490" s="224" t="s">
        <v>19601</v>
      </c>
      <c r="G490" s="74" t="s">
        <v>19602</v>
      </c>
    </row>
    <row r="491" spans="1:7" ht="25.5" x14ac:dyDescent="0.2">
      <c r="A491" s="57" t="s">
        <v>387</v>
      </c>
      <c r="B491" s="57" t="s">
        <v>18482</v>
      </c>
      <c r="C491" s="57"/>
      <c r="D491" s="57" t="s">
        <v>18483</v>
      </c>
      <c r="E491" s="57"/>
      <c r="F491" s="224" t="s">
        <v>19603</v>
      </c>
      <c r="G491" s="74" t="s">
        <v>6677</v>
      </c>
    </row>
    <row r="492" spans="1:7" ht="25.5" x14ac:dyDescent="0.2">
      <c r="A492" s="57" t="s">
        <v>19604</v>
      </c>
      <c r="B492" s="57" t="s">
        <v>6721</v>
      </c>
      <c r="C492" s="57"/>
      <c r="D492" s="57" t="s">
        <v>18475</v>
      </c>
      <c r="E492" s="57" t="s">
        <v>19605</v>
      </c>
      <c r="F492" s="224" t="s">
        <v>19606</v>
      </c>
      <c r="G492" s="74" t="s">
        <v>6684</v>
      </c>
    </row>
    <row r="493" spans="1:7" x14ac:dyDescent="0.2">
      <c r="A493" s="57" t="s">
        <v>19607</v>
      </c>
      <c r="B493" s="57" t="s">
        <v>18813</v>
      </c>
      <c r="C493" s="57" t="s">
        <v>1280</v>
      </c>
      <c r="D493" s="57" t="s">
        <v>18494</v>
      </c>
      <c r="E493" s="57" t="s">
        <v>18797</v>
      </c>
      <c r="F493" s="224" t="s">
        <v>19608</v>
      </c>
      <c r="G493" s="74" t="s">
        <v>19609</v>
      </c>
    </row>
    <row r="494" spans="1:7" x14ac:dyDescent="0.2">
      <c r="A494" s="57" t="s">
        <v>19610</v>
      </c>
      <c r="B494" s="57" t="s">
        <v>18482</v>
      </c>
      <c r="C494" s="57" t="s">
        <v>18907</v>
      </c>
      <c r="D494" s="57"/>
      <c r="E494" s="57"/>
      <c r="F494" s="224" t="s">
        <v>19611</v>
      </c>
      <c r="G494" s="74" t="s">
        <v>6684</v>
      </c>
    </row>
    <row r="495" spans="1:7" x14ac:dyDescent="0.2">
      <c r="A495" s="57" t="s">
        <v>8180</v>
      </c>
      <c r="B495" s="57" t="s">
        <v>6715</v>
      </c>
      <c r="C495" s="57" t="s">
        <v>19612</v>
      </c>
      <c r="D495" s="57"/>
      <c r="E495" s="57" t="s">
        <v>3504</v>
      </c>
      <c r="F495" s="224" t="s">
        <v>19613</v>
      </c>
      <c r="G495" s="74" t="s">
        <v>5161</v>
      </c>
    </row>
    <row r="496" spans="1:7" x14ac:dyDescent="0.2">
      <c r="A496" s="57" t="s">
        <v>19614</v>
      </c>
      <c r="B496" s="57" t="s">
        <v>18540</v>
      </c>
      <c r="C496" s="57" t="s">
        <v>18554</v>
      </c>
      <c r="D496" s="57"/>
      <c r="E496" s="57"/>
      <c r="F496" s="224" t="s">
        <v>19615</v>
      </c>
      <c r="G496" s="74" t="s">
        <v>18432</v>
      </c>
    </row>
    <row r="497" spans="1:7" x14ac:dyDescent="0.2">
      <c r="A497" s="57" t="s">
        <v>8181</v>
      </c>
      <c r="B497" s="57" t="s">
        <v>6715</v>
      </c>
      <c r="C497" s="57" t="s">
        <v>18794</v>
      </c>
      <c r="D497" s="57"/>
      <c r="E497" s="57" t="s">
        <v>3504</v>
      </c>
      <c r="F497" s="224" t="s">
        <v>19616</v>
      </c>
      <c r="G497" s="74" t="s">
        <v>6537</v>
      </c>
    </row>
    <row r="498" spans="1:7" x14ac:dyDescent="0.2">
      <c r="A498" s="57" t="s">
        <v>19617</v>
      </c>
      <c r="B498" s="57" t="s">
        <v>18478</v>
      </c>
      <c r="C498" s="57"/>
      <c r="D498" s="57" t="s">
        <v>18510</v>
      </c>
      <c r="E498" s="57"/>
      <c r="F498" s="224" t="s">
        <v>19618</v>
      </c>
      <c r="G498" s="74" t="s">
        <v>6684</v>
      </c>
    </row>
    <row r="499" spans="1:7" ht="25.5" x14ac:dyDescent="0.2">
      <c r="A499" s="57" t="s">
        <v>19619</v>
      </c>
      <c r="B499" s="57" t="s">
        <v>6715</v>
      </c>
      <c r="C499" s="57" t="s">
        <v>18923</v>
      </c>
      <c r="D499" s="57" t="s">
        <v>18475</v>
      </c>
      <c r="E499" s="57" t="s">
        <v>3496</v>
      </c>
      <c r="F499" s="224" t="s">
        <v>19620</v>
      </c>
      <c r="G499" s="74" t="s">
        <v>6684</v>
      </c>
    </row>
    <row r="500" spans="1:7" x14ac:dyDescent="0.2">
      <c r="A500" s="57" t="s">
        <v>19621</v>
      </c>
      <c r="B500" s="57" t="s">
        <v>6715</v>
      </c>
      <c r="C500" s="57" t="s">
        <v>19090</v>
      </c>
      <c r="D500" s="57"/>
      <c r="E500" s="57" t="s">
        <v>18686</v>
      </c>
      <c r="F500" s="224" t="s">
        <v>19622</v>
      </c>
      <c r="G500" s="74" t="s">
        <v>18546</v>
      </c>
    </row>
    <row r="501" spans="1:7" ht="25.5" x14ac:dyDescent="0.2">
      <c r="A501" s="57" t="s">
        <v>19623</v>
      </c>
      <c r="B501" s="57" t="s">
        <v>18813</v>
      </c>
      <c r="C501" s="57" t="s">
        <v>1455</v>
      </c>
      <c r="D501" s="57" t="s">
        <v>18494</v>
      </c>
      <c r="E501" s="57" t="s">
        <v>18797</v>
      </c>
      <c r="F501" s="224" t="s">
        <v>19624</v>
      </c>
      <c r="G501" s="74" t="s">
        <v>19625</v>
      </c>
    </row>
    <row r="502" spans="1:7" ht="38.25" x14ac:dyDescent="0.2">
      <c r="A502" s="226" t="s">
        <v>19774</v>
      </c>
      <c r="B502" s="60" t="s">
        <v>6721</v>
      </c>
      <c r="C502" s="57"/>
      <c r="D502" s="57"/>
      <c r="E502" s="60" t="s">
        <v>19469</v>
      </c>
      <c r="F502" s="225" t="s">
        <v>19775</v>
      </c>
      <c r="G502" s="73" t="s">
        <v>6684</v>
      </c>
    </row>
    <row r="503" spans="1:7" ht="38.25" x14ac:dyDescent="0.2">
      <c r="A503" s="57" t="s">
        <v>19626</v>
      </c>
      <c r="B503" s="57" t="s">
        <v>18478</v>
      </c>
      <c r="C503" s="57"/>
      <c r="D503" s="57" t="s">
        <v>19627</v>
      </c>
      <c r="E503" s="57"/>
      <c r="F503" s="224" t="s">
        <v>19628</v>
      </c>
      <c r="G503" s="74" t="s">
        <v>6677</v>
      </c>
    </row>
    <row r="504" spans="1:7" x14ac:dyDescent="0.2">
      <c r="A504" s="57" t="s">
        <v>18168</v>
      </c>
      <c r="B504" s="57" t="s">
        <v>18581</v>
      </c>
      <c r="C504" s="57" t="s">
        <v>1409</v>
      </c>
      <c r="D504" s="57"/>
      <c r="E504" s="57"/>
      <c r="F504" s="224" t="s">
        <v>19629</v>
      </c>
      <c r="G504" s="74" t="s">
        <v>18432</v>
      </c>
    </row>
    <row r="505" spans="1:7" x14ac:dyDescent="0.2">
      <c r="A505" s="57" t="s">
        <v>19630</v>
      </c>
      <c r="B505" s="57" t="s">
        <v>18548</v>
      </c>
      <c r="C505" s="57"/>
      <c r="D505" s="57"/>
      <c r="E505" s="57" t="s">
        <v>19631</v>
      </c>
      <c r="F505" s="224" t="s">
        <v>19632</v>
      </c>
      <c r="G505" s="74" t="s">
        <v>6684</v>
      </c>
    </row>
    <row r="506" spans="1:7" x14ac:dyDescent="0.2">
      <c r="A506" s="57" t="s">
        <v>19633</v>
      </c>
      <c r="B506" s="57" t="s">
        <v>18597</v>
      </c>
      <c r="C506" s="57"/>
      <c r="D506" s="57" t="s">
        <v>10227</v>
      </c>
      <c r="E506" s="57" t="s">
        <v>19634</v>
      </c>
      <c r="F506" s="224" t="s">
        <v>19635</v>
      </c>
      <c r="G506" s="74" t="s">
        <v>4067</v>
      </c>
    </row>
    <row r="507" spans="1:7" x14ac:dyDescent="0.2">
      <c r="A507" s="57" t="s">
        <v>19636</v>
      </c>
      <c r="B507" s="57" t="s">
        <v>6715</v>
      </c>
      <c r="C507" s="57" t="s">
        <v>19536</v>
      </c>
      <c r="D507" s="57"/>
      <c r="E507" s="57" t="s">
        <v>3496</v>
      </c>
      <c r="F507" s="224" t="s">
        <v>19637</v>
      </c>
      <c r="G507" s="74" t="s">
        <v>6684</v>
      </c>
    </row>
    <row r="508" spans="1:7" x14ac:dyDescent="0.2">
      <c r="A508" s="57" t="s">
        <v>19638</v>
      </c>
      <c r="B508" s="57" t="s">
        <v>6715</v>
      </c>
      <c r="C508" s="57" t="s">
        <v>19639</v>
      </c>
      <c r="D508" s="57"/>
      <c r="E508" s="57" t="s">
        <v>19156</v>
      </c>
      <c r="F508" s="224" t="s">
        <v>19640</v>
      </c>
      <c r="G508" s="74" t="s">
        <v>6636</v>
      </c>
    </row>
    <row r="509" spans="1:7" x14ac:dyDescent="0.2">
      <c r="A509" s="57" t="s">
        <v>8160</v>
      </c>
      <c r="B509" s="57" t="s">
        <v>6715</v>
      </c>
      <c r="C509" s="57" t="s">
        <v>6741</v>
      </c>
      <c r="D509" s="57"/>
      <c r="E509" s="57" t="s">
        <v>6741</v>
      </c>
      <c r="F509" s="224" t="s">
        <v>19641</v>
      </c>
      <c r="G509" s="74" t="s">
        <v>5161</v>
      </c>
    </row>
    <row r="510" spans="1:7" ht="25.5" x14ac:dyDescent="0.2">
      <c r="A510" s="57" t="s">
        <v>19642</v>
      </c>
      <c r="B510" s="57" t="s">
        <v>6715</v>
      </c>
      <c r="C510" s="57" t="s">
        <v>6740</v>
      </c>
      <c r="D510" s="57"/>
      <c r="E510" s="57" t="s">
        <v>5603</v>
      </c>
      <c r="F510" s="224" t="s">
        <v>19643</v>
      </c>
      <c r="G510" s="74" t="s">
        <v>19644</v>
      </c>
    </row>
    <row r="511" spans="1:7" ht="38.25" x14ac:dyDescent="0.2">
      <c r="A511" s="57" t="s">
        <v>2586</v>
      </c>
      <c r="B511" s="57" t="s">
        <v>18473</v>
      </c>
      <c r="C511" s="57" t="s">
        <v>18814</v>
      </c>
      <c r="D511" s="57" t="s">
        <v>18475</v>
      </c>
      <c r="E511" s="57" t="s">
        <v>19645</v>
      </c>
      <c r="F511" s="224" t="s">
        <v>19646</v>
      </c>
      <c r="G511" s="74" t="s">
        <v>19647</v>
      </c>
    </row>
    <row r="512" spans="1:7" x14ac:dyDescent="0.2">
      <c r="A512" s="57" t="s">
        <v>19648</v>
      </c>
      <c r="B512" s="57" t="s">
        <v>6721</v>
      </c>
      <c r="C512" s="57" t="s">
        <v>6740</v>
      </c>
      <c r="D512" s="57" t="s">
        <v>18475</v>
      </c>
      <c r="E512" s="57"/>
      <c r="F512" s="224" t="s">
        <v>19649</v>
      </c>
      <c r="G512" s="74" t="s">
        <v>18432</v>
      </c>
    </row>
    <row r="513" spans="1:7" ht="25.5" x14ac:dyDescent="0.2">
      <c r="A513" s="57" t="s">
        <v>19650</v>
      </c>
      <c r="B513" s="57" t="s">
        <v>4660</v>
      </c>
      <c r="C513" s="57" t="s">
        <v>19651</v>
      </c>
      <c r="D513" s="57" t="s">
        <v>18517</v>
      </c>
      <c r="E513" s="57"/>
      <c r="F513" s="224" t="s">
        <v>19652</v>
      </c>
      <c r="G513" s="74" t="s">
        <v>6677</v>
      </c>
    </row>
    <row r="514" spans="1:7" ht="25.5" x14ac:dyDescent="0.2">
      <c r="A514" s="57" t="s">
        <v>19653</v>
      </c>
      <c r="B514" s="57" t="s">
        <v>6715</v>
      </c>
      <c r="C514" s="57" t="s">
        <v>18622</v>
      </c>
      <c r="D514" s="57"/>
      <c r="E514" s="57" t="s">
        <v>18623</v>
      </c>
      <c r="F514" s="224" t="s">
        <v>19654</v>
      </c>
      <c r="G514" s="74" t="s">
        <v>18432</v>
      </c>
    </row>
    <row r="515" spans="1:7" x14ac:dyDescent="0.2">
      <c r="A515" s="57" t="s">
        <v>793</v>
      </c>
      <c r="B515" s="57" t="s">
        <v>18581</v>
      </c>
      <c r="C515" s="57" t="s">
        <v>1409</v>
      </c>
      <c r="D515" s="57"/>
      <c r="E515" s="57"/>
      <c r="F515" s="224" t="s">
        <v>19655</v>
      </c>
      <c r="G515" s="74" t="s">
        <v>18432</v>
      </c>
    </row>
    <row r="516" spans="1:7" ht="25.5" x14ac:dyDescent="0.2">
      <c r="A516" s="57" t="s">
        <v>19656</v>
      </c>
      <c r="B516" s="57" t="s">
        <v>6715</v>
      </c>
      <c r="C516" s="57" t="s">
        <v>18544</v>
      </c>
      <c r="D516" s="57" t="s">
        <v>18475</v>
      </c>
      <c r="E516" s="57" t="s">
        <v>18560</v>
      </c>
      <c r="F516" s="224" t="s">
        <v>19657</v>
      </c>
      <c r="G516" s="74" t="s">
        <v>18432</v>
      </c>
    </row>
    <row r="517" spans="1:7" ht="25.5" x14ac:dyDescent="0.2">
      <c r="A517" s="57" t="s">
        <v>6733</v>
      </c>
      <c r="B517" s="57" t="s">
        <v>6715</v>
      </c>
      <c r="C517" s="57" t="s">
        <v>18565</v>
      </c>
      <c r="D517" s="57"/>
      <c r="E517" s="57" t="s">
        <v>19658</v>
      </c>
      <c r="F517" s="224" t="s">
        <v>19659</v>
      </c>
      <c r="G517" s="74" t="s">
        <v>18432</v>
      </c>
    </row>
    <row r="518" spans="1:7" x14ac:dyDescent="0.2">
      <c r="A518" s="57" t="s">
        <v>19660</v>
      </c>
      <c r="B518" s="57" t="s">
        <v>18482</v>
      </c>
      <c r="C518" s="57" t="s">
        <v>18639</v>
      </c>
      <c r="D518" s="57" t="s">
        <v>18479</v>
      </c>
      <c r="E518" s="57"/>
      <c r="F518" s="224" t="s">
        <v>19661</v>
      </c>
      <c r="G518" s="74" t="s">
        <v>18432</v>
      </c>
    </row>
    <row r="519" spans="1:7" ht="25.5" x14ac:dyDescent="0.2">
      <c r="A519" s="57" t="s">
        <v>19662</v>
      </c>
      <c r="B519" s="57" t="s">
        <v>18478</v>
      </c>
      <c r="C519" s="57" t="s">
        <v>18581</v>
      </c>
      <c r="D519" s="57" t="s">
        <v>18479</v>
      </c>
      <c r="E519" s="57"/>
      <c r="F519" s="224" t="s">
        <v>19663</v>
      </c>
      <c r="G519" s="74" t="s">
        <v>6677</v>
      </c>
    </row>
    <row r="520" spans="1:7" x14ac:dyDescent="0.2">
      <c r="A520" s="57" t="s">
        <v>2605</v>
      </c>
      <c r="B520" s="57" t="s">
        <v>6715</v>
      </c>
      <c r="C520" s="57" t="s">
        <v>19536</v>
      </c>
      <c r="D520" s="57"/>
      <c r="E520" s="57" t="s">
        <v>18756</v>
      </c>
      <c r="F520" s="224" t="s">
        <v>19664</v>
      </c>
      <c r="G520" s="74" t="s">
        <v>18432</v>
      </c>
    </row>
    <row r="521" spans="1:7" x14ac:dyDescent="0.2">
      <c r="A521" s="57" t="s">
        <v>19665</v>
      </c>
      <c r="B521" s="57" t="s">
        <v>4660</v>
      </c>
      <c r="C521" s="57"/>
      <c r="D521" s="57" t="s">
        <v>18479</v>
      </c>
      <c r="E521" s="57"/>
      <c r="F521" s="224" t="s">
        <v>19666</v>
      </c>
      <c r="G521" s="74" t="s">
        <v>18641</v>
      </c>
    </row>
    <row r="522" spans="1:7" x14ac:dyDescent="0.2">
      <c r="A522" s="57" t="s">
        <v>19667</v>
      </c>
      <c r="B522" s="57" t="s">
        <v>18581</v>
      </c>
      <c r="C522" s="57" t="s">
        <v>1409</v>
      </c>
      <c r="D522" s="57"/>
      <c r="E522" s="57"/>
      <c r="F522" s="224" t="s">
        <v>19668</v>
      </c>
      <c r="G522" s="74" t="s">
        <v>18432</v>
      </c>
    </row>
    <row r="523" spans="1:7" x14ac:dyDescent="0.2">
      <c r="A523" s="57" t="s">
        <v>19669</v>
      </c>
      <c r="B523" s="57" t="s">
        <v>6721</v>
      </c>
      <c r="C523" s="57"/>
      <c r="D523" s="57" t="s">
        <v>18510</v>
      </c>
      <c r="E523" s="57"/>
      <c r="F523" s="224" t="s">
        <v>19670</v>
      </c>
      <c r="G523" s="74" t="s">
        <v>6684</v>
      </c>
    </row>
    <row r="524" spans="1:7" x14ac:dyDescent="0.2">
      <c r="A524" s="57" t="s">
        <v>2610</v>
      </c>
      <c r="B524" s="57" t="s">
        <v>18589</v>
      </c>
      <c r="C524" s="57" t="s">
        <v>19671</v>
      </c>
      <c r="D524" s="57" t="s">
        <v>13987</v>
      </c>
      <c r="E524" s="57" t="s">
        <v>18504</v>
      </c>
      <c r="F524" s="224" t="s">
        <v>19672</v>
      </c>
      <c r="G524" s="74" t="s">
        <v>4067</v>
      </c>
    </row>
    <row r="525" spans="1:7" x14ac:dyDescent="0.2">
      <c r="A525" s="57" t="s">
        <v>19673</v>
      </c>
      <c r="B525" s="57" t="s">
        <v>6715</v>
      </c>
      <c r="C525" s="57" t="s">
        <v>18717</v>
      </c>
      <c r="D525" s="57"/>
      <c r="E525" s="57" t="s">
        <v>3504</v>
      </c>
      <c r="F525" s="224" t="s">
        <v>19674</v>
      </c>
      <c r="G525" s="74" t="s">
        <v>18432</v>
      </c>
    </row>
    <row r="526" spans="1:7" x14ac:dyDescent="0.2">
      <c r="A526" s="57" t="s">
        <v>19675</v>
      </c>
      <c r="B526" s="57" t="s">
        <v>6721</v>
      </c>
      <c r="C526" s="57" t="s">
        <v>19469</v>
      </c>
      <c r="D526" s="57" t="s">
        <v>18475</v>
      </c>
      <c r="E526" s="57" t="s">
        <v>19676</v>
      </c>
      <c r="F526" s="224" t="s">
        <v>19677</v>
      </c>
      <c r="G526" s="74" t="s">
        <v>6684</v>
      </c>
    </row>
    <row r="527" spans="1:7" x14ac:dyDescent="0.2">
      <c r="A527" s="57" t="s">
        <v>19678</v>
      </c>
      <c r="B527" s="57" t="s">
        <v>6715</v>
      </c>
      <c r="C527" s="57" t="s">
        <v>6741</v>
      </c>
      <c r="D527" s="57" t="s">
        <v>18475</v>
      </c>
      <c r="E527" s="57" t="s">
        <v>6741</v>
      </c>
      <c r="F527" s="224" t="s">
        <v>19679</v>
      </c>
      <c r="G527" s="74" t="s">
        <v>6636</v>
      </c>
    </row>
    <row r="528" spans="1:7" x14ac:dyDescent="0.2">
      <c r="A528" s="57" t="s">
        <v>6734</v>
      </c>
      <c r="B528" s="57" t="s">
        <v>6715</v>
      </c>
      <c r="C528" s="57" t="s">
        <v>8170</v>
      </c>
      <c r="D528" s="57"/>
      <c r="E528" s="57" t="s">
        <v>19269</v>
      </c>
      <c r="F528" s="224" t="s">
        <v>19680</v>
      </c>
      <c r="G528" s="74" t="s">
        <v>4067</v>
      </c>
    </row>
    <row r="529" spans="1:7" ht="25.5" x14ac:dyDescent="0.2">
      <c r="A529" s="57" t="s">
        <v>395</v>
      </c>
      <c r="B529" s="57" t="s">
        <v>18482</v>
      </c>
      <c r="C529" s="57" t="s">
        <v>18907</v>
      </c>
      <c r="D529" s="57"/>
      <c r="E529" s="57"/>
      <c r="F529" s="224" t="s">
        <v>19681</v>
      </c>
      <c r="G529" s="74" t="s">
        <v>6677</v>
      </c>
    </row>
    <row r="530" spans="1:7" ht="51" x14ac:dyDescent="0.2">
      <c r="A530" s="57" t="s">
        <v>19682</v>
      </c>
      <c r="B530" s="57" t="s">
        <v>18473</v>
      </c>
      <c r="C530" s="57" t="s">
        <v>18649</v>
      </c>
      <c r="D530" s="57" t="s">
        <v>18503</v>
      </c>
      <c r="E530" s="57"/>
      <c r="F530" s="224" t="s">
        <v>19683</v>
      </c>
      <c r="G530" s="74" t="s">
        <v>6677</v>
      </c>
    </row>
    <row r="531" spans="1:7" x14ac:dyDescent="0.2">
      <c r="A531" s="57" t="s">
        <v>19684</v>
      </c>
      <c r="B531" s="57" t="s">
        <v>18548</v>
      </c>
      <c r="C531" s="57"/>
      <c r="D531" s="57" t="s">
        <v>13987</v>
      </c>
      <c r="E531" s="57" t="s">
        <v>19685</v>
      </c>
      <c r="F531" s="224" t="s">
        <v>19686</v>
      </c>
      <c r="G531" s="74" t="s">
        <v>6677</v>
      </c>
    </row>
    <row r="532" spans="1:7" ht="25.5" x14ac:dyDescent="0.2">
      <c r="A532" s="57" t="s">
        <v>19687</v>
      </c>
      <c r="B532" s="57" t="s">
        <v>18813</v>
      </c>
      <c r="C532" s="57" t="s">
        <v>18649</v>
      </c>
      <c r="D532" s="57" t="s">
        <v>18475</v>
      </c>
      <c r="E532" s="57"/>
      <c r="F532" s="224" t="s">
        <v>19262</v>
      </c>
      <c r="G532" s="74" t="s">
        <v>6636</v>
      </c>
    </row>
    <row r="533" spans="1:7" ht="51" x14ac:dyDescent="0.2">
      <c r="A533" s="57" t="s">
        <v>19688</v>
      </c>
      <c r="B533" s="57" t="s">
        <v>18589</v>
      </c>
      <c r="C533" s="57"/>
      <c r="D533" s="57" t="s">
        <v>18483</v>
      </c>
      <c r="E533" s="57"/>
      <c r="F533" s="224" t="s">
        <v>19689</v>
      </c>
      <c r="G533" s="74" t="s">
        <v>6636</v>
      </c>
    </row>
    <row r="534" spans="1:7" x14ac:dyDescent="0.2">
      <c r="A534" s="57" t="s">
        <v>19690</v>
      </c>
      <c r="B534" s="57" t="s">
        <v>6715</v>
      </c>
      <c r="C534" s="57"/>
      <c r="D534" s="57"/>
      <c r="E534" s="57" t="s">
        <v>19691</v>
      </c>
      <c r="F534" s="224" t="s">
        <v>19692</v>
      </c>
      <c r="G534" s="74" t="s">
        <v>18595</v>
      </c>
    </row>
    <row r="535" spans="1:7" x14ac:dyDescent="0.2">
      <c r="A535" s="57" t="s">
        <v>19693</v>
      </c>
      <c r="B535" s="57" t="s">
        <v>6715</v>
      </c>
      <c r="C535" s="57" t="s">
        <v>19090</v>
      </c>
      <c r="D535" s="57"/>
      <c r="E535" s="57" t="s">
        <v>3504</v>
      </c>
      <c r="F535" s="224" t="s">
        <v>19694</v>
      </c>
      <c r="G535" s="74" t="s">
        <v>18432</v>
      </c>
    </row>
    <row r="536" spans="1:7" x14ac:dyDescent="0.2">
      <c r="A536" s="57" t="s">
        <v>8182</v>
      </c>
      <c r="B536" s="57" t="s">
        <v>6715</v>
      </c>
      <c r="C536" s="57" t="s">
        <v>6714</v>
      </c>
      <c r="D536" s="57"/>
      <c r="E536" s="57" t="s">
        <v>19695</v>
      </c>
      <c r="F536" s="224" t="s">
        <v>19696</v>
      </c>
      <c r="G536" s="74" t="s">
        <v>18432</v>
      </c>
    </row>
    <row r="537" spans="1:7" ht="25.5" x14ac:dyDescent="0.2">
      <c r="A537" s="57" t="s">
        <v>19697</v>
      </c>
      <c r="B537" s="57" t="s">
        <v>6721</v>
      </c>
      <c r="C537" s="57"/>
      <c r="D537" s="57" t="s">
        <v>18475</v>
      </c>
      <c r="E537" s="57" t="s">
        <v>19698</v>
      </c>
      <c r="F537" s="224" t="s">
        <v>19699</v>
      </c>
      <c r="G537" s="74" t="s">
        <v>18595</v>
      </c>
    </row>
    <row r="538" spans="1:7" x14ac:dyDescent="0.2">
      <c r="A538" s="57" t="s">
        <v>19700</v>
      </c>
      <c r="B538" s="57" t="s">
        <v>6721</v>
      </c>
      <c r="C538" s="57"/>
      <c r="D538" s="57" t="s">
        <v>18568</v>
      </c>
      <c r="E538" s="57" t="s">
        <v>18828</v>
      </c>
      <c r="F538" s="224" t="s">
        <v>19701</v>
      </c>
      <c r="G538" s="74" t="s">
        <v>18432</v>
      </c>
    </row>
    <row r="539" spans="1:7" x14ac:dyDescent="0.2">
      <c r="A539" s="57" t="s">
        <v>19702</v>
      </c>
      <c r="B539" s="57" t="s">
        <v>6715</v>
      </c>
      <c r="C539" s="57" t="s">
        <v>19703</v>
      </c>
      <c r="D539" s="57"/>
      <c r="E539" s="57" t="s">
        <v>18551</v>
      </c>
      <c r="F539" s="224" t="s">
        <v>19704</v>
      </c>
      <c r="G539" s="74" t="s">
        <v>6650</v>
      </c>
    </row>
    <row r="540" spans="1:7" x14ac:dyDescent="0.2">
      <c r="A540" s="57" t="s">
        <v>6738</v>
      </c>
      <c r="B540" s="57" t="s">
        <v>6715</v>
      </c>
      <c r="C540" s="57"/>
      <c r="D540" s="57"/>
      <c r="E540" s="57" t="s">
        <v>19705</v>
      </c>
      <c r="F540" s="224" t="s">
        <v>19706</v>
      </c>
      <c r="G540" s="74" t="s">
        <v>4067</v>
      </c>
    </row>
    <row r="541" spans="1:7" x14ac:dyDescent="0.2">
      <c r="A541" s="57" t="s">
        <v>19707</v>
      </c>
      <c r="B541" s="57" t="s">
        <v>6715</v>
      </c>
      <c r="C541" s="57" t="s">
        <v>6741</v>
      </c>
      <c r="D541" s="57"/>
      <c r="E541" s="57" t="s">
        <v>19708</v>
      </c>
      <c r="F541" s="224" t="s">
        <v>19709</v>
      </c>
      <c r="G541" s="74" t="s">
        <v>19602</v>
      </c>
    </row>
    <row r="542" spans="1:7" ht="25.5" x14ac:dyDescent="0.2">
      <c r="A542" s="57" t="s">
        <v>19710</v>
      </c>
      <c r="B542" s="57" t="s">
        <v>18482</v>
      </c>
      <c r="C542" s="57" t="s">
        <v>18907</v>
      </c>
      <c r="D542" s="57" t="s">
        <v>18479</v>
      </c>
      <c r="E542" s="57"/>
      <c r="F542" s="224" t="s">
        <v>19711</v>
      </c>
      <c r="G542" s="74" t="s">
        <v>6677</v>
      </c>
    </row>
    <row r="543" spans="1:7" x14ac:dyDescent="0.2">
      <c r="A543" s="57" t="s">
        <v>19712</v>
      </c>
      <c r="B543" s="57" t="s">
        <v>18507</v>
      </c>
      <c r="C543" s="57" t="s">
        <v>18508</v>
      </c>
      <c r="D543" s="57" t="s">
        <v>10227</v>
      </c>
      <c r="E543" s="57"/>
      <c r="F543" s="224" t="s">
        <v>19713</v>
      </c>
      <c r="G543" s="74" t="s">
        <v>18432</v>
      </c>
    </row>
    <row r="544" spans="1:7" ht="25.5" x14ac:dyDescent="0.2">
      <c r="A544" s="57" t="s">
        <v>19714</v>
      </c>
      <c r="B544" s="57" t="s">
        <v>6715</v>
      </c>
      <c r="C544" s="57" t="s">
        <v>19469</v>
      </c>
      <c r="D544" s="57"/>
      <c r="E544" s="57" t="s">
        <v>19715</v>
      </c>
      <c r="F544" s="224" t="s">
        <v>19716</v>
      </c>
      <c r="G544" s="74" t="s">
        <v>15820</v>
      </c>
    </row>
    <row r="545" spans="1:7" x14ac:dyDescent="0.2">
      <c r="A545" s="57" t="s">
        <v>19717</v>
      </c>
      <c r="B545" s="57" t="s">
        <v>4660</v>
      </c>
      <c r="C545" s="57" t="s">
        <v>19718</v>
      </c>
      <c r="D545" s="57" t="s">
        <v>18479</v>
      </c>
      <c r="E545" s="57"/>
      <c r="F545" s="224" t="s">
        <v>19719</v>
      </c>
      <c r="G545" s="74" t="s">
        <v>6677</v>
      </c>
    </row>
    <row r="546" spans="1:7" ht="25.5" x14ac:dyDescent="0.2">
      <c r="A546" s="57" t="s">
        <v>6735</v>
      </c>
      <c r="B546" s="57" t="s">
        <v>6715</v>
      </c>
      <c r="C546" s="57" t="s">
        <v>19720</v>
      </c>
      <c r="D546" s="57"/>
      <c r="E546" s="57" t="s">
        <v>19721</v>
      </c>
      <c r="F546" s="224" t="s">
        <v>19722</v>
      </c>
      <c r="G546" s="74" t="s">
        <v>6650</v>
      </c>
    </row>
    <row r="547" spans="1:7" x14ac:dyDescent="0.2">
      <c r="A547" s="57" t="s">
        <v>2646</v>
      </c>
      <c r="B547" s="57" t="s">
        <v>18674</v>
      </c>
      <c r="C547" s="57"/>
      <c r="D547" s="57" t="s">
        <v>10227</v>
      </c>
      <c r="E547" s="57" t="s">
        <v>18892</v>
      </c>
      <c r="F547" s="224" t="s">
        <v>19723</v>
      </c>
      <c r="G547" s="74" t="s">
        <v>4067</v>
      </c>
    </row>
    <row r="548" spans="1:7" ht="25.5" x14ac:dyDescent="0.2">
      <c r="A548" s="57" t="s">
        <v>19724</v>
      </c>
      <c r="B548" s="57" t="s">
        <v>6721</v>
      </c>
      <c r="C548" s="57" t="s">
        <v>18544</v>
      </c>
      <c r="D548" s="57" t="s">
        <v>18475</v>
      </c>
      <c r="E548" s="57" t="s">
        <v>19382</v>
      </c>
      <c r="F548" s="224" t="s">
        <v>19725</v>
      </c>
      <c r="G548" s="74" t="s">
        <v>6684</v>
      </c>
    </row>
    <row r="549" spans="1:7" ht="38.25" x14ac:dyDescent="0.2">
      <c r="A549" s="57" t="s">
        <v>2655</v>
      </c>
      <c r="B549" s="57" t="s">
        <v>18478</v>
      </c>
      <c r="C549" s="57" t="s">
        <v>18523</v>
      </c>
      <c r="D549" s="57" t="s">
        <v>13987</v>
      </c>
      <c r="E549" s="57" t="s">
        <v>19726</v>
      </c>
      <c r="F549" s="224" t="s">
        <v>19727</v>
      </c>
      <c r="G549" s="74" t="s">
        <v>18525</v>
      </c>
    </row>
    <row r="550" spans="1:7" ht="25.5" x14ac:dyDescent="0.2">
      <c r="A550" s="57" t="s">
        <v>2659</v>
      </c>
      <c r="B550" s="57" t="s">
        <v>18478</v>
      </c>
      <c r="C550" s="57"/>
      <c r="D550" s="57"/>
      <c r="E550" s="57"/>
      <c r="F550" s="224" t="s">
        <v>19728</v>
      </c>
      <c r="G550" s="74" t="s">
        <v>19729</v>
      </c>
    </row>
    <row r="551" spans="1:7" x14ac:dyDescent="0.2">
      <c r="A551" s="57" t="s">
        <v>19730</v>
      </c>
      <c r="B551" s="57" t="s">
        <v>18813</v>
      </c>
      <c r="C551" s="57" t="s">
        <v>18635</v>
      </c>
      <c r="D551" s="57" t="s">
        <v>18475</v>
      </c>
      <c r="E551" s="57"/>
      <c r="F551" s="224" t="s">
        <v>19731</v>
      </c>
      <c r="G551" s="74" t="s">
        <v>6677</v>
      </c>
    </row>
    <row r="552" spans="1:7" x14ac:dyDescent="0.2">
      <c r="A552" s="57" t="s">
        <v>2672</v>
      </c>
      <c r="B552" s="57" t="s">
        <v>6715</v>
      </c>
      <c r="C552" s="57" t="s">
        <v>19082</v>
      </c>
      <c r="D552" s="57"/>
      <c r="E552" s="57"/>
      <c r="F552" s="224" t="s">
        <v>19082</v>
      </c>
      <c r="G552" s="74" t="s">
        <v>4067</v>
      </c>
    </row>
    <row r="553" spans="1:7" x14ac:dyDescent="0.2">
      <c r="A553" s="57" t="s">
        <v>19732</v>
      </c>
      <c r="B553" s="57" t="s">
        <v>18597</v>
      </c>
      <c r="C553" s="57" t="s">
        <v>18598</v>
      </c>
      <c r="D553" s="57"/>
      <c r="E553" s="57" t="s">
        <v>19733</v>
      </c>
      <c r="F553" s="224" t="s">
        <v>19734</v>
      </c>
      <c r="G553" s="74" t="s">
        <v>18432</v>
      </c>
    </row>
    <row r="554" spans="1:7" x14ac:dyDescent="0.2">
      <c r="A554" s="57" t="s">
        <v>19735</v>
      </c>
      <c r="B554" s="57" t="s">
        <v>6715</v>
      </c>
      <c r="C554" s="57" t="s">
        <v>18493</v>
      </c>
      <c r="D554" s="57"/>
      <c r="E554" s="57" t="s">
        <v>19736</v>
      </c>
      <c r="F554" s="224" t="s">
        <v>19737</v>
      </c>
      <c r="G554" s="74" t="s">
        <v>18432</v>
      </c>
    </row>
    <row r="555" spans="1:7" ht="25.5" x14ac:dyDescent="0.2">
      <c r="A555" s="57" t="s">
        <v>2687</v>
      </c>
      <c r="B555" s="57" t="s">
        <v>6715</v>
      </c>
      <c r="C555" s="57" t="s">
        <v>19738</v>
      </c>
      <c r="D555" s="57"/>
      <c r="E555" s="57" t="s">
        <v>3504</v>
      </c>
      <c r="F555" s="224" t="s">
        <v>19739</v>
      </c>
      <c r="G555" s="74" t="s">
        <v>4067</v>
      </c>
    </row>
    <row r="556" spans="1:7" x14ac:dyDescent="0.2">
      <c r="A556" s="57" t="s">
        <v>19740</v>
      </c>
      <c r="B556" s="57" t="s">
        <v>6721</v>
      </c>
      <c r="C556" s="57"/>
      <c r="D556" s="57" t="s">
        <v>18475</v>
      </c>
      <c r="E556" s="57" t="s">
        <v>19741</v>
      </c>
      <c r="F556" s="224" t="s">
        <v>19742</v>
      </c>
      <c r="G556" s="74" t="s">
        <v>18432</v>
      </c>
    </row>
    <row r="557" spans="1:7" x14ac:dyDescent="0.2">
      <c r="A557" s="57" t="s">
        <v>19743</v>
      </c>
      <c r="B557" s="57" t="s">
        <v>18478</v>
      </c>
      <c r="C557" s="57"/>
      <c r="D557" s="57" t="s">
        <v>13987</v>
      </c>
      <c r="E557" s="57"/>
      <c r="F557" s="224" t="s">
        <v>19744</v>
      </c>
      <c r="G557" s="74" t="s">
        <v>6677</v>
      </c>
    </row>
    <row r="558" spans="1:7" x14ac:dyDescent="0.2">
      <c r="A558" s="57" t="s">
        <v>19745</v>
      </c>
      <c r="B558" s="57" t="s">
        <v>18478</v>
      </c>
      <c r="C558" s="57" t="s">
        <v>18618</v>
      </c>
      <c r="D558" s="57" t="s">
        <v>18479</v>
      </c>
      <c r="E558" s="57"/>
      <c r="F558" s="224" t="s">
        <v>19746</v>
      </c>
      <c r="G558" s="74" t="s">
        <v>6677</v>
      </c>
    </row>
    <row r="559" spans="1:7" x14ac:dyDescent="0.2">
      <c r="A559" s="57" t="s">
        <v>19747</v>
      </c>
      <c r="B559" s="57" t="s">
        <v>18540</v>
      </c>
      <c r="C559" s="57" t="s">
        <v>18953</v>
      </c>
      <c r="D559" s="57" t="s">
        <v>18475</v>
      </c>
      <c r="E559" s="57"/>
      <c r="F559" s="224" t="s">
        <v>19748</v>
      </c>
      <c r="G559" s="74" t="s">
        <v>6684</v>
      </c>
    </row>
    <row r="560" spans="1:7" x14ac:dyDescent="0.2">
      <c r="A560" s="57" t="s">
        <v>19749</v>
      </c>
      <c r="B560" s="57" t="s">
        <v>18473</v>
      </c>
      <c r="C560" s="57" t="s">
        <v>19750</v>
      </c>
      <c r="D560" s="57" t="s">
        <v>18503</v>
      </c>
      <c r="E560" s="57" t="s">
        <v>18504</v>
      </c>
      <c r="F560" s="224" t="s">
        <v>19751</v>
      </c>
      <c r="G560" s="74" t="s">
        <v>6677</v>
      </c>
    </row>
    <row r="561" spans="1:7" x14ac:dyDescent="0.2">
      <c r="A561" s="57" t="s">
        <v>19752</v>
      </c>
      <c r="B561" s="57" t="s">
        <v>18597</v>
      </c>
      <c r="C561" s="57" t="s">
        <v>18598</v>
      </c>
      <c r="D561" s="57"/>
      <c r="E561" s="57" t="s">
        <v>3504</v>
      </c>
      <c r="F561" s="224" t="s">
        <v>19753</v>
      </c>
      <c r="G561" s="74" t="s">
        <v>6638</v>
      </c>
    </row>
    <row r="562" spans="1:7" ht="25.5" x14ac:dyDescent="0.2">
      <c r="A562" s="57" t="s">
        <v>19754</v>
      </c>
      <c r="B562" s="57" t="s">
        <v>18478</v>
      </c>
      <c r="C562" s="57"/>
      <c r="D562" s="57" t="s">
        <v>18503</v>
      </c>
      <c r="E562" s="57"/>
      <c r="F562" s="224" t="s">
        <v>19755</v>
      </c>
      <c r="G562" s="74" t="s">
        <v>15691</v>
      </c>
    </row>
    <row r="563" spans="1:7" x14ac:dyDescent="0.2">
      <c r="A563" s="57" t="s">
        <v>8183</v>
      </c>
      <c r="B563" s="57" t="s">
        <v>6715</v>
      </c>
      <c r="C563" s="57" t="s">
        <v>6740</v>
      </c>
      <c r="D563" s="57"/>
      <c r="E563" s="57" t="s">
        <v>3504</v>
      </c>
      <c r="F563" s="224" t="s">
        <v>19756</v>
      </c>
      <c r="G563" s="74" t="s">
        <v>5161</v>
      </c>
    </row>
    <row r="564" spans="1:7" x14ac:dyDescent="0.2">
      <c r="A564" s="57" t="s">
        <v>19757</v>
      </c>
      <c r="B564" s="57" t="s">
        <v>6715</v>
      </c>
      <c r="C564" s="57" t="s">
        <v>8170</v>
      </c>
      <c r="D564" s="57"/>
      <c r="E564" s="57" t="s">
        <v>18686</v>
      </c>
      <c r="F564" s="224" t="s">
        <v>19758</v>
      </c>
      <c r="G564" s="74" t="s">
        <v>18546</v>
      </c>
    </row>
    <row r="565" spans="1:7" ht="25.5" x14ac:dyDescent="0.2">
      <c r="A565" s="57" t="s">
        <v>19759</v>
      </c>
      <c r="B565" s="57" t="s">
        <v>18478</v>
      </c>
      <c r="C565" s="57"/>
      <c r="D565" s="57" t="s">
        <v>10227</v>
      </c>
      <c r="E565" s="57"/>
      <c r="F565" s="224" t="s">
        <v>19760</v>
      </c>
      <c r="G565" s="74" t="s">
        <v>6677</v>
      </c>
    </row>
    <row r="566" spans="1:7" ht="38.25" x14ac:dyDescent="0.2">
      <c r="A566" s="57" t="s">
        <v>11766</v>
      </c>
      <c r="B566" s="57" t="s">
        <v>18478</v>
      </c>
      <c r="C566" s="57"/>
      <c r="D566" s="57" t="s">
        <v>18475</v>
      </c>
      <c r="E566" s="57" t="s">
        <v>18686</v>
      </c>
      <c r="F566" s="224" t="s">
        <v>19761</v>
      </c>
      <c r="G566" s="74" t="s">
        <v>19762</v>
      </c>
    </row>
  </sheetData>
  <pageMargins left="0.7" right="0.7" top="0.75" bottom="0.75" header="0.3" footer="0.3"/>
  <pageSetup paperSize="9" orientation="portrait"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E1484-02B7-4328-946A-D38AEC86CC0E}">
  <dimension ref="B8:C9"/>
  <sheetViews>
    <sheetView workbookViewId="0">
      <selection activeCell="C18" sqref="C18"/>
    </sheetView>
  </sheetViews>
  <sheetFormatPr defaultRowHeight="12.75" x14ac:dyDescent="0.2"/>
  <sheetData>
    <row r="8" spans="2:3" x14ac:dyDescent="0.2">
      <c r="B8" s="7" t="s">
        <v>19820</v>
      </c>
      <c r="C8" t="s">
        <v>6684</v>
      </c>
    </row>
    <row r="9" spans="2:3" x14ac:dyDescent="0.2">
      <c r="B9" t="s">
        <v>19821</v>
      </c>
      <c r="C9" t="s">
        <v>6684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41"/>
  <sheetViews>
    <sheetView zoomScale="80" zoomScaleNormal="80" workbookViewId="0"/>
  </sheetViews>
  <sheetFormatPr defaultRowHeight="12.75" x14ac:dyDescent="0.2"/>
  <cols>
    <col min="1" max="1" width="39.28515625" customWidth="1"/>
    <col min="3" max="3" width="12.140625" customWidth="1"/>
    <col min="5" max="5" width="15.85546875" customWidth="1"/>
    <col min="6" max="6" width="12.140625" customWidth="1"/>
    <col min="7" max="7" width="20.7109375" customWidth="1"/>
    <col min="8" max="8" width="65.42578125" customWidth="1"/>
    <col min="14" max="14" width="12.85546875" customWidth="1"/>
    <col min="16" max="16" width="39.140625" customWidth="1"/>
    <col min="19" max="19" width="18.5703125" customWidth="1"/>
    <col min="21" max="21" width="22.28515625" customWidth="1"/>
    <col min="24" max="24" width="14.7109375" customWidth="1"/>
    <col min="25" max="25" width="13" customWidth="1"/>
    <col min="27" max="27" width="10.28515625" customWidth="1"/>
    <col min="28" max="28" width="37.85546875" customWidth="1"/>
  </cols>
  <sheetData>
    <row r="1" spans="1:10" x14ac:dyDescent="0.2">
      <c r="A1" s="1" t="s">
        <v>10925</v>
      </c>
    </row>
    <row r="3" spans="1:10" x14ac:dyDescent="0.2">
      <c r="A3" s="7" t="s">
        <v>1</v>
      </c>
      <c r="B3" s="7" t="s">
        <v>115</v>
      </c>
      <c r="C3" s="7" t="s">
        <v>6742</v>
      </c>
      <c r="D3" s="7" t="s">
        <v>6743</v>
      </c>
      <c r="E3" s="7" t="s">
        <v>3494</v>
      </c>
      <c r="F3" s="7" t="s">
        <v>6118</v>
      </c>
      <c r="G3" s="7" t="s">
        <v>5715</v>
      </c>
      <c r="H3" s="7" t="s">
        <v>16</v>
      </c>
      <c r="I3" s="7" t="s">
        <v>488</v>
      </c>
      <c r="J3" s="7" t="s">
        <v>2835</v>
      </c>
    </row>
    <row r="4" spans="1:10" x14ac:dyDescent="0.2">
      <c r="A4" s="7" t="s">
        <v>3671</v>
      </c>
      <c r="B4" t="s">
        <v>2729</v>
      </c>
      <c r="C4" t="s">
        <v>8974</v>
      </c>
      <c r="D4" s="50">
        <v>10</v>
      </c>
      <c r="E4" t="s">
        <v>7743</v>
      </c>
      <c r="F4" t="s">
        <v>393</v>
      </c>
      <c r="G4" t="s">
        <v>7743</v>
      </c>
      <c r="H4" t="s">
        <v>7817</v>
      </c>
      <c r="I4" s="7" t="s">
        <v>6666</v>
      </c>
      <c r="J4">
        <v>126</v>
      </c>
    </row>
    <row r="5" spans="1:10" x14ac:dyDescent="0.2">
      <c r="A5" t="s">
        <v>3672</v>
      </c>
      <c r="B5" t="s">
        <v>2729</v>
      </c>
      <c r="C5" t="s">
        <v>8983</v>
      </c>
      <c r="D5" s="50">
        <v>23</v>
      </c>
      <c r="E5" t="s">
        <v>7754</v>
      </c>
      <c r="F5" t="s">
        <v>7789</v>
      </c>
      <c r="G5" t="s">
        <v>7776</v>
      </c>
      <c r="H5" t="s">
        <v>7827</v>
      </c>
      <c r="I5" s="7" t="s">
        <v>4067</v>
      </c>
      <c r="J5">
        <v>126</v>
      </c>
    </row>
    <row r="6" spans="1:10" x14ac:dyDescent="0.2">
      <c r="A6" t="s">
        <v>3673</v>
      </c>
      <c r="B6" t="s">
        <v>2729</v>
      </c>
      <c r="C6" t="s">
        <v>8978</v>
      </c>
      <c r="D6" s="50">
        <v>18</v>
      </c>
      <c r="E6" t="s">
        <v>385</v>
      </c>
      <c r="F6" t="s">
        <v>393</v>
      </c>
      <c r="G6" t="s">
        <v>7777</v>
      </c>
      <c r="H6" t="s">
        <v>7842</v>
      </c>
      <c r="I6" s="7" t="s">
        <v>4067</v>
      </c>
      <c r="J6">
        <v>125</v>
      </c>
    </row>
    <row r="7" spans="1:10" x14ac:dyDescent="0.2">
      <c r="A7" s="7" t="s">
        <v>3674</v>
      </c>
      <c r="B7" t="s">
        <v>2729</v>
      </c>
      <c r="C7" t="s">
        <v>8975</v>
      </c>
      <c r="D7" s="5">
        <v>5</v>
      </c>
      <c r="E7" s="7" t="s">
        <v>397</v>
      </c>
      <c r="F7" t="s">
        <v>393</v>
      </c>
      <c r="G7" s="7" t="s">
        <v>6296</v>
      </c>
      <c r="H7" s="7" t="s">
        <v>7707</v>
      </c>
      <c r="I7" s="7" t="s">
        <v>4067</v>
      </c>
      <c r="J7">
        <v>127</v>
      </c>
    </row>
    <row r="8" spans="1:10" x14ac:dyDescent="0.2">
      <c r="A8" t="s">
        <v>7696</v>
      </c>
      <c r="B8" t="s">
        <v>2729</v>
      </c>
      <c r="C8" t="s">
        <v>8983</v>
      </c>
      <c r="D8" s="50">
        <v>5</v>
      </c>
      <c r="E8" s="51" t="s">
        <v>7743</v>
      </c>
      <c r="F8" t="s">
        <v>7789</v>
      </c>
      <c r="G8" t="s">
        <v>7743</v>
      </c>
      <c r="H8" t="s">
        <v>7828</v>
      </c>
      <c r="I8" s="7" t="s">
        <v>4067</v>
      </c>
      <c r="J8">
        <v>126</v>
      </c>
    </row>
    <row r="9" spans="1:10" x14ac:dyDescent="0.2">
      <c r="A9" s="7" t="s">
        <v>7703</v>
      </c>
      <c r="B9" t="s">
        <v>2729</v>
      </c>
      <c r="C9" t="s">
        <v>8985</v>
      </c>
      <c r="D9" s="50">
        <v>1</v>
      </c>
      <c r="E9" s="7" t="s">
        <v>7743</v>
      </c>
      <c r="F9" t="s">
        <v>393</v>
      </c>
      <c r="G9" t="s">
        <v>7743</v>
      </c>
      <c r="H9" t="s">
        <v>8986</v>
      </c>
      <c r="I9" s="7" t="s">
        <v>4067</v>
      </c>
      <c r="J9">
        <v>126</v>
      </c>
    </row>
    <row r="10" spans="1:10" x14ac:dyDescent="0.2">
      <c r="A10" s="7" t="s">
        <v>3676</v>
      </c>
      <c r="B10" t="s">
        <v>2729</v>
      </c>
      <c r="C10" t="s">
        <v>8985</v>
      </c>
      <c r="D10" s="50">
        <v>5</v>
      </c>
      <c r="E10" s="7" t="s">
        <v>7743</v>
      </c>
      <c r="F10" t="s">
        <v>399</v>
      </c>
      <c r="G10" t="s">
        <v>7743</v>
      </c>
      <c r="H10" t="s">
        <v>7830</v>
      </c>
      <c r="I10" s="7" t="s">
        <v>4067</v>
      </c>
      <c r="J10">
        <v>126</v>
      </c>
    </row>
    <row r="11" spans="1:10" x14ac:dyDescent="0.2">
      <c r="A11" t="s">
        <v>3677</v>
      </c>
      <c r="B11" t="s">
        <v>2729</v>
      </c>
      <c r="C11" t="s">
        <v>8980</v>
      </c>
      <c r="D11" s="50">
        <v>22</v>
      </c>
      <c r="E11" t="s">
        <v>13101</v>
      </c>
      <c r="F11" t="s">
        <v>366</v>
      </c>
      <c r="G11" t="s">
        <v>7743</v>
      </c>
      <c r="H11" t="s">
        <v>7835</v>
      </c>
      <c r="I11" s="7" t="s">
        <v>4067</v>
      </c>
      <c r="J11">
        <v>126</v>
      </c>
    </row>
    <row r="12" spans="1:10" x14ac:dyDescent="0.2">
      <c r="A12" t="s">
        <v>3678</v>
      </c>
      <c r="B12" t="s">
        <v>2729</v>
      </c>
      <c r="C12" t="s">
        <v>8983</v>
      </c>
      <c r="D12" s="50">
        <v>21</v>
      </c>
      <c r="E12" t="s">
        <v>13101</v>
      </c>
      <c r="F12" t="s">
        <v>2033</v>
      </c>
      <c r="G12" t="s">
        <v>7743</v>
      </c>
      <c r="H12" t="s">
        <v>7697</v>
      </c>
      <c r="I12" s="7" t="s">
        <v>4067</v>
      </c>
      <c r="J12">
        <v>126</v>
      </c>
    </row>
    <row r="13" spans="1:10" x14ac:dyDescent="0.2">
      <c r="A13" t="s">
        <v>3679</v>
      </c>
      <c r="B13" t="s">
        <v>2729</v>
      </c>
      <c r="C13" t="s">
        <v>8973</v>
      </c>
      <c r="D13" s="50">
        <v>9</v>
      </c>
      <c r="E13" s="7" t="s">
        <v>7743</v>
      </c>
      <c r="F13" t="s">
        <v>393</v>
      </c>
      <c r="G13" t="s">
        <v>7743</v>
      </c>
      <c r="H13" t="s">
        <v>7836</v>
      </c>
      <c r="I13" s="7" t="s">
        <v>4067</v>
      </c>
      <c r="J13">
        <v>126</v>
      </c>
    </row>
    <row r="14" spans="1:10" x14ac:dyDescent="0.2">
      <c r="A14" s="7" t="s">
        <v>8740</v>
      </c>
      <c r="B14" s="7" t="s">
        <v>2729</v>
      </c>
      <c r="C14" t="s">
        <v>8972</v>
      </c>
      <c r="D14" s="5">
        <v>12</v>
      </c>
      <c r="E14" s="7" t="s">
        <v>362</v>
      </c>
      <c r="F14" t="s">
        <v>393</v>
      </c>
      <c r="I14" s="7" t="s">
        <v>6588</v>
      </c>
    </row>
    <row r="15" spans="1:10" x14ac:dyDescent="0.2">
      <c r="A15" t="s">
        <v>3680</v>
      </c>
      <c r="B15" t="s">
        <v>2729</v>
      </c>
      <c r="C15" t="s">
        <v>8975</v>
      </c>
      <c r="D15" s="5">
        <v>1</v>
      </c>
      <c r="E15" t="s">
        <v>7731</v>
      </c>
      <c r="F15" t="s">
        <v>366</v>
      </c>
      <c r="G15" t="s">
        <v>7781</v>
      </c>
      <c r="H15" t="s">
        <v>6750</v>
      </c>
      <c r="I15" s="7" t="s">
        <v>4067</v>
      </c>
      <c r="J15">
        <v>127</v>
      </c>
    </row>
    <row r="16" spans="1:10" x14ac:dyDescent="0.2">
      <c r="A16" s="7" t="s">
        <v>3681</v>
      </c>
      <c r="B16" t="s">
        <v>2729</v>
      </c>
      <c r="C16" t="s">
        <v>8975</v>
      </c>
      <c r="D16" s="5">
        <v>5</v>
      </c>
      <c r="E16" s="7" t="s">
        <v>7806</v>
      </c>
      <c r="F16" t="s">
        <v>399</v>
      </c>
      <c r="G16" t="s">
        <v>7765</v>
      </c>
      <c r="H16" t="s">
        <v>7796</v>
      </c>
      <c r="I16" s="7" t="s">
        <v>4067</v>
      </c>
      <c r="J16">
        <v>127</v>
      </c>
    </row>
    <row r="17" spans="1:10" x14ac:dyDescent="0.2">
      <c r="A17" s="7" t="s">
        <v>3682</v>
      </c>
      <c r="B17" t="s">
        <v>2729</v>
      </c>
      <c r="C17" t="s">
        <v>8975</v>
      </c>
      <c r="D17" s="5">
        <v>3</v>
      </c>
      <c r="E17" t="s">
        <v>327</v>
      </c>
      <c r="F17" t="s">
        <v>393</v>
      </c>
      <c r="G17" t="s">
        <v>315</v>
      </c>
      <c r="H17" t="s">
        <v>7800</v>
      </c>
      <c r="I17" s="7" t="s">
        <v>4067</v>
      </c>
      <c r="J17">
        <v>127</v>
      </c>
    </row>
    <row r="18" spans="1:10" x14ac:dyDescent="0.2">
      <c r="A18" s="7" t="s">
        <v>18171</v>
      </c>
      <c r="B18" s="7" t="s">
        <v>7854</v>
      </c>
      <c r="D18" s="5"/>
      <c r="F18" s="7" t="s">
        <v>335</v>
      </c>
      <c r="I18" s="7" t="s">
        <v>6637</v>
      </c>
      <c r="J18">
        <v>106</v>
      </c>
    </row>
    <row r="19" spans="1:10" x14ac:dyDescent="0.2">
      <c r="A19" t="s">
        <v>3683</v>
      </c>
      <c r="B19" t="s">
        <v>2729</v>
      </c>
      <c r="C19" t="s">
        <v>8972</v>
      </c>
      <c r="D19" s="50">
        <v>12</v>
      </c>
      <c r="E19" s="7" t="s">
        <v>311</v>
      </c>
      <c r="F19" t="s">
        <v>393</v>
      </c>
      <c r="G19" s="7" t="s">
        <v>7755</v>
      </c>
      <c r="H19" t="s">
        <v>6750</v>
      </c>
      <c r="I19" s="7" t="s">
        <v>4067</v>
      </c>
      <c r="J19">
        <v>126</v>
      </c>
    </row>
    <row r="20" spans="1:10" x14ac:dyDescent="0.2">
      <c r="A20" s="7" t="s">
        <v>3683</v>
      </c>
      <c r="B20" t="s">
        <v>2729</v>
      </c>
      <c r="C20" t="s">
        <v>8972</v>
      </c>
      <c r="D20" s="5">
        <v>12</v>
      </c>
      <c r="E20" t="s">
        <v>311</v>
      </c>
      <c r="F20" t="s">
        <v>393</v>
      </c>
      <c r="G20" t="s">
        <v>7755</v>
      </c>
      <c r="H20" t="s">
        <v>6750</v>
      </c>
      <c r="I20" t="s">
        <v>6690</v>
      </c>
      <c r="J20">
        <v>38</v>
      </c>
    </row>
    <row r="21" spans="1:10" x14ac:dyDescent="0.2">
      <c r="A21" s="7" t="s">
        <v>3684</v>
      </c>
      <c r="B21" t="s">
        <v>2729</v>
      </c>
      <c r="C21" t="s">
        <v>8975</v>
      </c>
      <c r="D21" s="5">
        <v>3</v>
      </c>
      <c r="E21" t="s">
        <v>5330</v>
      </c>
      <c r="F21" t="s">
        <v>7789</v>
      </c>
      <c r="G21" t="s">
        <v>2385</v>
      </c>
      <c r="H21" t="s">
        <v>7795</v>
      </c>
      <c r="I21" s="7" t="s">
        <v>4067</v>
      </c>
      <c r="J21">
        <v>127</v>
      </c>
    </row>
    <row r="22" spans="1:10" x14ac:dyDescent="0.2">
      <c r="A22" t="s">
        <v>7855</v>
      </c>
      <c r="B22" t="s">
        <v>7854</v>
      </c>
      <c r="D22" s="5"/>
      <c r="E22" t="s">
        <v>277</v>
      </c>
      <c r="F22" t="s">
        <v>393</v>
      </c>
      <c r="G22" t="s">
        <v>7743</v>
      </c>
      <c r="H22" t="s">
        <v>7857</v>
      </c>
      <c r="I22" t="s">
        <v>7856</v>
      </c>
      <c r="J22">
        <v>48</v>
      </c>
    </row>
    <row r="23" spans="1:10" x14ac:dyDescent="0.2">
      <c r="A23" s="7" t="s">
        <v>7734</v>
      </c>
      <c r="B23" t="s">
        <v>2729</v>
      </c>
      <c r="C23" t="s">
        <v>8975</v>
      </c>
      <c r="D23" s="5">
        <v>2</v>
      </c>
      <c r="E23" t="s">
        <v>230</v>
      </c>
      <c r="F23" t="s">
        <v>393</v>
      </c>
      <c r="G23" t="s">
        <v>7133</v>
      </c>
      <c r="H23" t="s">
        <v>10926</v>
      </c>
      <c r="I23" s="7" t="s">
        <v>4067</v>
      </c>
      <c r="J23">
        <v>127</v>
      </c>
    </row>
    <row r="24" spans="1:10" x14ac:dyDescent="0.2">
      <c r="A24" s="7" t="s">
        <v>3686</v>
      </c>
      <c r="B24" t="s">
        <v>2729</v>
      </c>
      <c r="C24" s="7" t="s">
        <v>8977</v>
      </c>
      <c r="D24" s="50">
        <v>15</v>
      </c>
      <c r="E24" s="51" t="s">
        <v>7743</v>
      </c>
      <c r="F24" t="s">
        <v>2033</v>
      </c>
      <c r="H24" t="s">
        <v>7789</v>
      </c>
      <c r="I24" s="7" t="s">
        <v>4067</v>
      </c>
      <c r="J24">
        <v>125</v>
      </c>
    </row>
    <row r="25" spans="1:10" x14ac:dyDescent="0.2">
      <c r="A25" t="s">
        <v>3687</v>
      </c>
      <c r="B25" t="s">
        <v>2729</v>
      </c>
      <c r="C25" t="s">
        <v>8979</v>
      </c>
      <c r="D25" s="50">
        <v>22</v>
      </c>
      <c r="E25" t="s">
        <v>7694</v>
      </c>
      <c r="F25" t="s">
        <v>393</v>
      </c>
      <c r="G25" t="s">
        <v>7783</v>
      </c>
      <c r="H25" t="s">
        <v>7707</v>
      </c>
      <c r="I25" s="7" t="s">
        <v>4067</v>
      </c>
      <c r="J25">
        <v>125</v>
      </c>
    </row>
    <row r="26" spans="1:10" x14ac:dyDescent="0.2">
      <c r="A26" t="s">
        <v>3688</v>
      </c>
      <c r="B26" t="s">
        <v>2729</v>
      </c>
      <c r="C26" s="7" t="s">
        <v>8977</v>
      </c>
      <c r="D26" s="50">
        <v>23</v>
      </c>
      <c r="E26" t="s">
        <v>2078</v>
      </c>
      <c r="F26" t="s">
        <v>7789</v>
      </c>
      <c r="G26" s="7" t="s">
        <v>2144</v>
      </c>
      <c r="H26" t="s">
        <v>7831</v>
      </c>
      <c r="I26" s="7" t="s">
        <v>4067</v>
      </c>
      <c r="J26">
        <v>125</v>
      </c>
    </row>
    <row r="27" spans="1:10" x14ac:dyDescent="0.2">
      <c r="A27" t="s">
        <v>3689</v>
      </c>
      <c r="B27" t="s">
        <v>2729</v>
      </c>
      <c r="C27" t="s">
        <v>8975</v>
      </c>
      <c r="D27" s="5">
        <v>0</v>
      </c>
      <c r="G27" t="s">
        <v>2385</v>
      </c>
      <c r="H27" s="7" t="s">
        <v>7741</v>
      </c>
      <c r="I27" s="7" t="s">
        <v>4067</v>
      </c>
      <c r="J27">
        <v>125</v>
      </c>
    </row>
    <row r="28" spans="1:10" x14ac:dyDescent="0.2">
      <c r="A28" s="7" t="s">
        <v>8645</v>
      </c>
      <c r="B28" s="7" t="s">
        <v>7854</v>
      </c>
      <c r="D28" s="5"/>
      <c r="F28" t="s">
        <v>335</v>
      </c>
      <c r="H28" s="7" t="s">
        <v>8646</v>
      </c>
      <c r="I28" s="7" t="s">
        <v>6588</v>
      </c>
    </row>
    <row r="29" spans="1:10" x14ac:dyDescent="0.2">
      <c r="A29" s="7" t="s">
        <v>3690</v>
      </c>
      <c r="B29" t="s">
        <v>2729</v>
      </c>
      <c r="C29" t="s">
        <v>8975</v>
      </c>
      <c r="D29" s="5">
        <v>4</v>
      </c>
      <c r="E29" s="51" t="s">
        <v>1424</v>
      </c>
      <c r="F29" t="s">
        <v>393</v>
      </c>
      <c r="G29" t="s">
        <v>7269</v>
      </c>
      <c r="H29" s="7" t="s">
        <v>7795</v>
      </c>
      <c r="I29" s="7" t="s">
        <v>4067</v>
      </c>
      <c r="J29">
        <v>127</v>
      </c>
    </row>
    <row r="30" spans="1:10" x14ac:dyDescent="0.2">
      <c r="A30" s="7" t="s">
        <v>7716</v>
      </c>
      <c r="B30" t="s">
        <v>2729</v>
      </c>
      <c r="C30" t="s">
        <v>8975</v>
      </c>
      <c r="D30" s="5">
        <v>5</v>
      </c>
      <c r="E30" t="s">
        <v>5330</v>
      </c>
      <c r="F30" t="s">
        <v>393</v>
      </c>
      <c r="G30" s="7" t="s">
        <v>7808</v>
      </c>
      <c r="H30" t="s">
        <v>7795</v>
      </c>
      <c r="I30" s="7" t="s">
        <v>4067</v>
      </c>
      <c r="J30">
        <v>127</v>
      </c>
    </row>
    <row r="31" spans="1:10" x14ac:dyDescent="0.2">
      <c r="A31" t="s">
        <v>3692</v>
      </c>
      <c r="B31" t="s">
        <v>2729</v>
      </c>
      <c r="C31" t="s">
        <v>8985</v>
      </c>
      <c r="D31" s="50">
        <v>23</v>
      </c>
      <c r="E31" t="s">
        <v>7744</v>
      </c>
      <c r="F31" t="s">
        <v>7789</v>
      </c>
      <c r="G31" s="7" t="s">
        <v>7788</v>
      </c>
      <c r="H31" t="s">
        <v>7829</v>
      </c>
      <c r="I31" s="7" t="s">
        <v>4067</v>
      </c>
      <c r="J31">
        <v>126</v>
      </c>
    </row>
    <row r="32" spans="1:10" x14ac:dyDescent="0.2">
      <c r="A32" t="s">
        <v>3693</v>
      </c>
      <c r="B32" t="s">
        <v>2729</v>
      </c>
      <c r="C32" t="s">
        <v>8981</v>
      </c>
      <c r="D32" s="50">
        <v>21</v>
      </c>
      <c r="E32" t="s">
        <v>7700</v>
      </c>
      <c r="F32" t="s">
        <v>7789</v>
      </c>
      <c r="G32" t="s">
        <v>7743</v>
      </c>
      <c r="H32" t="s">
        <v>7823</v>
      </c>
      <c r="I32" s="7" t="s">
        <v>4067</v>
      </c>
      <c r="J32">
        <v>126</v>
      </c>
    </row>
    <row r="33" spans="1:10" x14ac:dyDescent="0.2">
      <c r="A33" t="s">
        <v>3694</v>
      </c>
      <c r="B33" t="s">
        <v>2729</v>
      </c>
      <c r="C33" t="s">
        <v>8972</v>
      </c>
      <c r="D33" s="50">
        <v>20</v>
      </c>
      <c r="E33" s="7" t="s">
        <v>1962</v>
      </c>
      <c r="F33" t="s">
        <v>399</v>
      </c>
      <c r="G33" t="s">
        <v>7784</v>
      </c>
      <c r="H33" t="s">
        <v>7707</v>
      </c>
      <c r="I33" s="7" t="s">
        <v>4067</v>
      </c>
      <c r="J33">
        <v>126</v>
      </c>
    </row>
    <row r="34" spans="1:10" x14ac:dyDescent="0.2">
      <c r="A34" s="7" t="s">
        <v>7711</v>
      </c>
      <c r="B34" t="s">
        <v>2729</v>
      </c>
      <c r="C34" t="s">
        <v>8975</v>
      </c>
      <c r="D34" s="5">
        <v>5</v>
      </c>
      <c r="E34" s="7" t="s">
        <v>6233</v>
      </c>
      <c r="F34" t="s">
        <v>393</v>
      </c>
      <c r="G34" t="s">
        <v>7076</v>
      </c>
      <c r="H34" t="s">
        <v>6750</v>
      </c>
      <c r="I34" s="7" t="s">
        <v>4067</v>
      </c>
      <c r="J34">
        <v>127</v>
      </c>
    </row>
    <row r="35" spans="1:10" x14ac:dyDescent="0.2">
      <c r="A35" t="s">
        <v>3696</v>
      </c>
      <c r="B35" t="s">
        <v>2729</v>
      </c>
      <c r="C35" t="s">
        <v>8978</v>
      </c>
      <c r="D35" s="50">
        <v>25</v>
      </c>
      <c r="E35" t="s">
        <v>7752</v>
      </c>
      <c r="F35" t="s">
        <v>393</v>
      </c>
      <c r="G35" s="7" t="s">
        <v>1355</v>
      </c>
      <c r="H35" t="s">
        <v>7791</v>
      </c>
      <c r="I35" s="7" t="s">
        <v>4067</v>
      </c>
      <c r="J35">
        <v>125</v>
      </c>
    </row>
    <row r="36" spans="1:10" x14ac:dyDescent="0.2">
      <c r="A36" t="s">
        <v>3697</v>
      </c>
      <c r="B36" t="s">
        <v>2729</v>
      </c>
      <c r="C36" t="s">
        <v>8978</v>
      </c>
      <c r="D36" s="50">
        <v>26</v>
      </c>
      <c r="E36" t="s">
        <v>7749</v>
      </c>
      <c r="F36" t="s">
        <v>366</v>
      </c>
      <c r="G36" t="s">
        <v>2575</v>
      </c>
      <c r="H36" t="s">
        <v>7791</v>
      </c>
      <c r="I36" s="7" t="s">
        <v>4067</v>
      </c>
      <c r="J36">
        <v>125</v>
      </c>
    </row>
    <row r="37" spans="1:10" x14ac:dyDescent="0.2">
      <c r="A37" s="7" t="s">
        <v>7713</v>
      </c>
      <c r="B37" t="s">
        <v>2729</v>
      </c>
      <c r="C37" t="s">
        <v>8975</v>
      </c>
      <c r="D37" s="5">
        <v>5</v>
      </c>
      <c r="E37" t="s">
        <v>331</v>
      </c>
      <c r="F37" t="s">
        <v>393</v>
      </c>
      <c r="G37" t="s">
        <v>7413</v>
      </c>
      <c r="H37" t="s">
        <v>6750</v>
      </c>
      <c r="I37" s="7" t="s">
        <v>4067</v>
      </c>
      <c r="J37">
        <v>127</v>
      </c>
    </row>
    <row r="38" spans="1:10" x14ac:dyDescent="0.2">
      <c r="A38" s="7" t="s">
        <v>3699</v>
      </c>
      <c r="B38" t="s">
        <v>2729</v>
      </c>
      <c r="C38" t="s">
        <v>8975</v>
      </c>
      <c r="D38" s="5">
        <v>5</v>
      </c>
      <c r="E38" t="s">
        <v>277</v>
      </c>
      <c r="F38" t="s">
        <v>393</v>
      </c>
      <c r="G38" t="s">
        <v>7760</v>
      </c>
      <c r="H38" t="s">
        <v>6750</v>
      </c>
      <c r="I38" s="7" t="s">
        <v>4067</v>
      </c>
      <c r="J38">
        <v>127</v>
      </c>
    </row>
    <row r="39" spans="1:10" x14ac:dyDescent="0.2">
      <c r="A39" t="s">
        <v>3700</v>
      </c>
      <c r="B39" t="s">
        <v>2729</v>
      </c>
      <c r="C39" t="s">
        <v>8982</v>
      </c>
      <c r="D39" s="50">
        <v>9</v>
      </c>
      <c r="E39" t="s">
        <v>291</v>
      </c>
      <c r="F39" t="s">
        <v>393</v>
      </c>
      <c r="G39" t="s">
        <v>7768</v>
      </c>
      <c r="H39" t="s">
        <v>7819</v>
      </c>
      <c r="I39" s="7" t="s">
        <v>4067</v>
      </c>
      <c r="J39">
        <v>126</v>
      </c>
    </row>
    <row r="40" spans="1:10" x14ac:dyDescent="0.2">
      <c r="A40" t="s">
        <v>3701</v>
      </c>
      <c r="B40" t="s">
        <v>2729</v>
      </c>
      <c r="C40" t="s">
        <v>8975</v>
      </c>
      <c r="D40" s="5">
        <v>1</v>
      </c>
      <c r="E40" t="s">
        <v>291</v>
      </c>
      <c r="F40" t="s">
        <v>393</v>
      </c>
      <c r="G40" t="s">
        <v>315</v>
      </c>
      <c r="H40" t="s">
        <v>7798</v>
      </c>
      <c r="I40" s="7" t="s">
        <v>4067</v>
      </c>
      <c r="J40">
        <v>127</v>
      </c>
    </row>
    <row r="41" spans="1:10" x14ac:dyDescent="0.2">
      <c r="A41" s="7" t="s">
        <v>7726</v>
      </c>
      <c r="B41" t="s">
        <v>2729</v>
      </c>
      <c r="C41" t="s">
        <v>8975</v>
      </c>
      <c r="D41" s="5">
        <v>3</v>
      </c>
      <c r="E41" t="s">
        <v>724</v>
      </c>
      <c r="F41" t="s">
        <v>393</v>
      </c>
      <c r="G41" t="s">
        <v>2022</v>
      </c>
      <c r="H41" t="s">
        <v>6750</v>
      </c>
      <c r="I41" s="7" t="s">
        <v>4067</v>
      </c>
      <c r="J41">
        <v>127</v>
      </c>
    </row>
    <row r="42" spans="1:10" x14ac:dyDescent="0.2">
      <c r="A42" s="7" t="s">
        <v>7735</v>
      </c>
      <c r="B42" t="s">
        <v>2729</v>
      </c>
      <c r="C42" t="s">
        <v>8975</v>
      </c>
      <c r="D42" s="5">
        <v>2</v>
      </c>
      <c r="E42" t="s">
        <v>7729</v>
      </c>
      <c r="F42" t="s">
        <v>335</v>
      </c>
      <c r="G42" t="s">
        <v>4143</v>
      </c>
      <c r="H42" t="s">
        <v>6750</v>
      </c>
      <c r="I42" s="7" t="s">
        <v>4067</v>
      </c>
      <c r="J42">
        <v>127</v>
      </c>
    </row>
    <row r="43" spans="1:10" x14ac:dyDescent="0.2">
      <c r="A43" t="s">
        <v>3704</v>
      </c>
      <c r="B43" t="s">
        <v>2729</v>
      </c>
      <c r="C43" t="s">
        <v>8973</v>
      </c>
      <c r="D43" s="50">
        <v>29</v>
      </c>
      <c r="E43" t="s">
        <v>724</v>
      </c>
      <c r="F43" t="s">
        <v>393</v>
      </c>
      <c r="G43" t="s">
        <v>2022</v>
      </c>
      <c r="H43" t="s">
        <v>6750</v>
      </c>
      <c r="I43" s="7" t="s">
        <v>4067</v>
      </c>
      <c r="J43">
        <v>126</v>
      </c>
    </row>
    <row r="44" spans="1:10" x14ac:dyDescent="0.2">
      <c r="A44" t="s">
        <v>3705</v>
      </c>
      <c r="B44" t="s">
        <v>2729</v>
      </c>
      <c r="C44" s="7" t="s">
        <v>8977</v>
      </c>
      <c r="D44" s="5">
        <v>1</v>
      </c>
      <c r="E44" s="7" t="s">
        <v>2263</v>
      </c>
      <c r="F44" t="s">
        <v>335</v>
      </c>
      <c r="G44" s="7" t="s">
        <v>2578</v>
      </c>
      <c r="H44" s="7" t="s">
        <v>6749</v>
      </c>
      <c r="I44" s="7" t="s">
        <v>4067</v>
      </c>
      <c r="J44">
        <v>125</v>
      </c>
    </row>
    <row r="45" spans="1:10" x14ac:dyDescent="0.2">
      <c r="A45" t="s">
        <v>3706</v>
      </c>
      <c r="B45" t="s">
        <v>2729</v>
      </c>
      <c r="C45" t="s">
        <v>8983</v>
      </c>
      <c r="D45" s="50">
        <v>20</v>
      </c>
      <c r="E45" t="s">
        <v>2393</v>
      </c>
      <c r="F45" t="s">
        <v>366</v>
      </c>
      <c r="G45" t="s">
        <v>2307</v>
      </c>
      <c r="H45" s="7" t="s">
        <v>7704</v>
      </c>
      <c r="I45" s="7" t="s">
        <v>4067</v>
      </c>
      <c r="J45">
        <v>126</v>
      </c>
    </row>
    <row r="46" spans="1:10" x14ac:dyDescent="0.2">
      <c r="A46" s="7" t="s">
        <v>3707</v>
      </c>
      <c r="B46" t="s">
        <v>2729</v>
      </c>
      <c r="C46" t="s">
        <v>8978</v>
      </c>
      <c r="D46" s="50">
        <v>2</v>
      </c>
      <c r="E46" s="7" t="s">
        <v>2151</v>
      </c>
      <c r="F46" t="s">
        <v>335</v>
      </c>
      <c r="G46" t="s">
        <v>1441</v>
      </c>
      <c r="H46" t="s">
        <v>7841</v>
      </c>
      <c r="I46" s="7" t="s">
        <v>4067</v>
      </c>
      <c r="J46">
        <v>125</v>
      </c>
    </row>
    <row r="47" spans="1:10" x14ac:dyDescent="0.2">
      <c r="A47" t="s">
        <v>3708</v>
      </c>
      <c r="B47" t="s">
        <v>2729</v>
      </c>
      <c r="C47" t="s">
        <v>8980</v>
      </c>
      <c r="D47" s="5">
        <v>3</v>
      </c>
      <c r="E47" s="7" t="s">
        <v>311</v>
      </c>
      <c r="F47" t="s">
        <v>393</v>
      </c>
      <c r="G47" t="s">
        <v>7756</v>
      </c>
      <c r="H47" t="s">
        <v>7846</v>
      </c>
      <c r="I47" s="7" t="s">
        <v>4067</v>
      </c>
      <c r="J47">
        <v>125</v>
      </c>
    </row>
    <row r="48" spans="1:10" x14ac:dyDescent="0.2">
      <c r="A48" s="7" t="s">
        <v>7723</v>
      </c>
      <c r="B48" t="s">
        <v>2729</v>
      </c>
      <c r="C48" t="s">
        <v>8975</v>
      </c>
      <c r="D48" s="5">
        <v>4</v>
      </c>
      <c r="E48" t="s">
        <v>778</v>
      </c>
      <c r="F48" t="s">
        <v>393</v>
      </c>
      <c r="G48" t="s">
        <v>315</v>
      </c>
      <c r="H48" t="s">
        <v>7799</v>
      </c>
      <c r="I48" s="7" t="s">
        <v>4067</v>
      </c>
      <c r="J48">
        <v>127</v>
      </c>
    </row>
    <row r="49" spans="1:10" x14ac:dyDescent="0.2">
      <c r="A49" s="7" t="s">
        <v>3710</v>
      </c>
      <c r="B49" t="s">
        <v>2729</v>
      </c>
      <c r="C49" t="s">
        <v>8975</v>
      </c>
      <c r="D49" s="5">
        <v>4</v>
      </c>
      <c r="E49" s="7" t="s">
        <v>2151</v>
      </c>
      <c r="F49" t="s">
        <v>335</v>
      </c>
      <c r="G49" t="s">
        <v>1441</v>
      </c>
      <c r="H49" t="s">
        <v>7792</v>
      </c>
      <c r="I49" s="7" t="s">
        <v>4067</v>
      </c>
      <c r="J49">
        <v>127</v>
      </c>
    </row>
    <row r="50" spans="1:10" x14ac:dyDescent="0.2">
      <c r="A50" t="s">
        <v>9254</v>
      </c>
      <c r="B50" t="s">
        <v>2729</v>
      </c>
      <c r="C50" t="s">
        <v>8974</v>
      </c>
      <c r="D50" s="5">
        <v>25</v>
      </c>
      <c r="E50" t="s">
        <v>385</v>
      </c>
      <c r="F50" t="s">
        <v>393</v>
      </c>
      <c r="G50" t="s">
        <v>9255</v>
      </c>
      <c r="H50" t="s">
        <v>9256</v>
      </c>
      <c r="I50" t="s">
        <v>6690</v>
      </c>
    </row>
    <row r="51" spans="1:10" x14ac:dyDescent="0.2">
      <c r="A51" t="s">
        <v>7847</v>
      </c>
      <c r="B51" t="s">
        <v>2729</v>
      </c>
      <c r="C51" t="s">
        <v>8972</v>
      </c>
      <c r="D51" s="5">
        <v>4</v>
      </c>
      <c r="E51" t="s">
        <v>311</v>
      </c>
      <c r="F51" t="s">
        <v>393</v>
      </c>
      <c r="G51" t="s">
        <v>7849</v>
      </c>
      <c r="H51" t="s">
        <v>7848</v>
      </c>
      <c r="I51" s="7" t="s">
        <v>6690</v>
      </c>
      <c r="J51">
        <v>38</v>
      </c>
    </row>
    <row r="52" spans="1:10" x14ac:dyDescent="0.2">
      <c r="A52" t="s">
        <v>7847</v>
      </c>
      <c r="B52" t="s">
        <v>2729</v>
      </c>
      <c r="C52" t="s">
        <v>8972</v>
      </c>
      <c r="D52" s="5">
        <v>9</v>
      </c>
      <c r="E52" t="s">
        <v>311</v>
      </c>
      <c r="F52" t="s">
        <v>393</v>
      </c>
      <c r="G52" t="s">
        <v>7850</v>
      </c>
      <c r="H52" t="s">
        <v>7848</v>
      </c>
      <c r="I52" s="7" t="s">
        <v>6690</v>
      </c>
      <c r="J52">
        <v>38</v>
      </c>
    </row>
    <row r="53" spans="1:10" x14ac:dyDescent="0.2">
      <c r="A53" t="s">
        <v>3711</v>
      </c>
      <c r="B53" t="s">
        <v>2729</v>
      </c>
      <c r="C53" t="s">
        <v>8984</v>
      </c>
      <c r="D53" s="50">
        <v>7</v>
      </c>
      <c r="E53" t="s">
        <v>2274</v>
      </c>
      <c r="F53" t="s">
        <v>393</v>
      </c>
      <c r="G53" t="s">
        <v>7756</v>
      </c>
      <c r="H53" t="s">
        <v>7839</v>
      </c>
      <c r="I53" s="7" t="s">
        <v>4067</v>
      </c>
      <c r="J53">
        <v>126</v>
      </c>
    </row>
    <row r="54" spans="1:10" x14ac:dyDescent="0.2">
      <c r="A54" s="7" t="s">
        <v>8727</v>
      </c>
      <c r="B54" s="7" t="s">
        <v>2729</v>
      </c>
      <c r="D54" s="50"/>
      <c r="E54" s="7" t="s">
        <v>253</v>
      </c>
      <c r="F54" t="s">
        <v>393</v>
      </c>
      <c r="I54" s="7" t="s">
        <v>6588</v>
      </c>
    </row>
    <row r="55" spans="1:10" x14ac:dyDescent="0.2">
      <c r="A55" t="s">
        <v>3712</v>
      </c>
      <c r="B55" t="s">
        <v>2729</v>
      </c>
      <c r="C55" t="s">
        <v>8981</v>
      </c>
      <c r="D55" s="50">
        <v>20</v>
      </c>
      <c r="E55" t="s">
        <v>2381</v>
      </c>
      <c r="F55" t="s">
        <v>7789</v>
      </c>
      <c r="G55" t="s">
        <v>2219</v>
      </c>
      <c r="H55" t="s">
        <v>7824</v>
      </c>
      <c r="I55" s="7" t="s">
        <v>4067</v>
      </c>
      <c r="J55">
        <v>126</v>
      </c>
    </row>
    <row r="56" spans="1:10" x14ac:dyDescent="0.2">
      <c r="A56" t="s">
        <v>8706</v>
      </c>
      <c r="B56" t="s">
        <v>10</v>
      </c>
      <c r="C56" t="s">
        <v>8985</v>
      </c>
      <c r="D56" s="5">
        <v>18</v>
      </c>
      <c r="E56" t="s">
        <v>708</v>
      </c>
      <c r="F56" t="s">
        <v>393</v>
      </c>
      <c r="G56" t="s">
        <v>8707</v>
      </c>
      <c r="H56" t="s">
        <v>8708</v>
      </c>
      <c r="I56" t="s">
        <v>6637</v>
      </c>
      <c r="J56" t="s">
        <v>8709</v>
      </c>
    </row>
    <row r="57" spans="1:10" x14ac:dyDescent="0.2">
      <c r="A57" t="s">
        <v>3713</v>
      </c>
      <c r="B57" t="s">
        <v>2729</v>
      </c>
      <c r="D57" s="5"/>
      <c r="H57" t="s">
        <v>7789</v>
      </c>
      <c r="I57" s="7" t="s">
        <v>4067</v>
      </c>
      <c r="J57">
        <v>126</v>
      </c>
    </row>
    <row r="58" spans="1:10" x14ac:dyDescent="0.2">
      <c r="A58" t="s">
        <v>3714</v>
      </c>
      <c r="B58" t="s">
        <v>2729</v>
      </c>
      <c r="C58" t="s">
        <v>8975</v>
      </c>
      <c r="D58" s="5">
        <v>1</v>
      </c>
      <c r="E58" s="7" t="s">
        <v>1765</v>
      </c>
      <c r="F58" s="7" t="s">
        <v>4144</v>
      </c>
      <c r="G58" t="s">
        <v>7778</v>
      </c>
      <c r="H58" t="s">
        <v>6750</v>
      </c>
      <c r="I58" s="7" t="s">
        <v>4067</v>
      </c>
      <c r="J58">
        <v>127</v>
      </c>
    </row>
    <row r="59" spans="1:10" x14ac:dyDescent="0.2">
      <c r="A59" t="s">
        <v>3715</v>
      </c>
      <c r="B59" t="s">
        <v>2729</v>
      </c>
      <c r="C59" t="s">
        <v>8983</v>
      </c>
      <c r="D59" s="50">
        <v>19</v>
      </c>
      <c r="E59" s="7" t="s">
        <v>2351</v>
      </c>
      <c r="F59" t="s">
        <v>335</v>
      </c>
      <c r="G59" t="s">
        <v>2431</v>
      </c>
      <c r="H59" t="s">
        <v>7825</v>
      </c>
      <c r="I59" s="7" t="s">
        <v>4067</v>
      </c>
      <c r="J59">
        <v>126</v>
      </c>
    </row>
    <row r="60" spans="1:10" x14ac:dyDescent="0.2">
      <c r="A60" t="s">
        <v>7732</v>
      </c>
      <c r="B60" t="s">
        <v>2729</v>
      </c>
      <c r="C60" t="s">
        <v>8975</v>
      </c>
      <c r="D60" s="5">
        <v>1</v>
      </c>
      <c r="E60" s="7" t="s">
        <v>7807</v>
      </c>
      <c r="F60" t="s">
        <v>3822</v>
      </c>
      <c r="G60" t="s">
        <v>4152</v>
      </c>
      <c r="H60" s="7" t="s">
        <v>7733</v>
      </c>
      <c r="I60" s="7" t="s">
        <v>4067</v>
      </c>
      <c r="J60">
        <v>127</v>
      </c>
    </row>
    <row r="61" spans="1:10" x14ac:dyDescent="0.2">
      <c r="A61" s="7" t="s">
        <v>7705</v>
      </c>
      <c r="B61" t="s">
        <v>2729</v>
      </c>
      <c r="C61" t="s">
        <v>8980</v>
      </c>
      <c r="D61" s="50">
        <v>27</v>
      </c>
      <c r="E61" t="s">
        <v>2393</v>
      </c>
      <c r="F61" t="s">
        <v>366</v>
      </c>
      <c r="G61" t="s">
        <v>1797</v>
      </c>
      <c r="H61" s="7" t="s">
        <v>7706</v>
      </c>
      <c r="I61" s="7" t="s">
        <v>4067</v>
      </c>
      <c r="J61">
        <v>126</v>
      </c>
    </row>
    <row r="62" spans="1:10" x14ac:dyDescent="0.2">
      <c r="A62" t="s">
        <v>3718</v>
      </c>
      <c r="B62" t="s">
        <v>2729</v>
      </c>
      <c r="C62" t="s">
        <v>8984</v>
      </c>
      <c r="D62" s="50">
        <v>24</v>
      </c>
      <c r="E62" s="7" t="s">
        <v>1977</v>
      </c>
      <c r="F62" t="s">
        <v>335</v>
      </c>
      <c r="G62" t="s">
        <v>1902</v>
      </c>
      <c r="H62" t="s">
        <v>7838</v>
      </c>
      <c r="I62" s="7" t="s">
        <v>4067</v>
      </c>
      <c r="J62">
        <v>126</v>
      </c>
    </row>
    <row r="63" spans="1:10" x14ac:dyDescent="0.2">
      <c r="A63" t="s">
        <v>3719</v>
      </c>
      <c r="B63" t="s">
        <v>2729</v>
      </c>
      <c r="C63" t="s">
        <v>8978</v>
      </c>
      <c r="D63" s="5">
        <v>13</v>
      </c>
      <c r="E63" s="51" t="s">
        <v>2393</v>
      </c>
      <c r="F63" t="s">
        <v>366</v>
      </c>
      <c r="G63" s="7" t="s">
        <v>366</v>
      </c>
      <c r="H63" t="s">
        <v>7795</v>
      </c>
      <c r="I63" s="7" t="s">
        <v>4067</v>
      </c>
      <c r="J63">
        <v>125</v>
      </c>
    </row>
    <row r="64" spans="1:10" x14ac:dyDescent="0.2">
      <c r="A64" t="s">
        <v>3720</v>
      </c>
      <c r="B64" t="s">
        <v>2729</v>
      </c>
      <c r="C64" t="s">
        <v>8982</v>
      </c>
      <c r="D64" s="50">
        <v>29</v>
      </c>
      <c r="E64" s="7" t="s">
        <v>7812</v>
      </c>
      <c r="F64" t="s">
        <v>7789</v>
      </c>
      <c r="G64" t="s">
        <v>1599</v>
      </c>
      <c r="H64" t="s">
        <v>7820</v>
      </c>
      <c r="I64" s="7" t="s">
        <v>4067</v>
      </c>
      <c r="J64">
        <v>126</v>
      </c>
    </row>
    <row r="65" spans="1:10" x14ac:dyDescent="0.2">
      <c r="A65" s="7" t="s">
        <v>7719</v>
      </c>
      <c r="B65" t="s">
        <v>2729</v>
      </c>
      <c r="C65" t="s">
        <v>8975</v>
      </c>
      <c r="D65" s="5">
        <v>5</v>
      </c>
      <c r="E65" t="s">
        <v>385</v>
      </c>
      <c r="F65" t="s">
        <v>393</v>
      </c>
      <c r="G65" t="s">
        <v>7773</v>
      </c>
      <c r="H65" t="s">
        <v>6750</v>
      </c>
      <c r="I65" s="7" t="s">
        <v>4067</v>
      </c>
      <c r="J65">
        <v>127</v>
      </c>
    </row>
    <row r="66" spans="1:10" x14ac:dyDescent="0.2">
      <c r="A66" s="7" t="s">
        <v>3722</v>
      </c>
      <c r="B66" t="s">
        <v>2729</v>
      </c>
      <c r="C66" t="s">
        <v>8975</v>
      </c>
      <c r="D66" s="5">
        <v>1</v>
      </c>
      <c r="E66" s="7" t="s">
        <v>311</v>
      </c>
      <c r="F66" t="s">
        <v>393</v>
      </c>
      <c r="G66" s="7" t="s">
        <v>7738</v>
      </c>
      <c r="H66" s="7" t="s">
        <v>7813</v>
      </c>
      <c r="I66" s="7" t="s">
        <v>4067</v>
      </c>
      <c r="J66">
        <v>127</v>
      </c>
    </row>
    <row r="67" spans="1:10" x14ac:dyDescent="0.2">
      <c r="A67" s="7" t="s">
        <v>3723</v>
      </c>
      <c r="B67" t="s">
        <v>2729</v>
      </c>
      <c r="C67" t="s">
        <v>8975</v>
      </c>
      <c r="D67" s="5">
        <v>5</v>
      </c>
      <c r="E67" s="7" t="s">
        <v>7742</v>
      </c>
      <c r="F67" s="7" t="s">
        <v>4144</v>
      </c>
      <c r="G67" s="7" t="s">
        <v>4144</v>
      </c>
      <c r="H67" t="s">
        <v>6750</v>
      </c>
      <c r="I67" s="7" t="s">
        <v>4067</v>
      </c>
      <c r="J67">
        <v>127</v>
      </c>
    </row>
    <row r="68" spans="1:10" x14ac:dyDescent="0.2">
      <c r="A68" s="7" t="s">
        <v>3724</v>
      </c>
      <c r="B68" t="s">
        <v>2729</v>
      </c>
      <c r="C68" t="s">
        <v>8975</v>
      </c>
      <c r="D68" s="5">
        <v>0</v>
      </c>
      <c r="E68" s="7" t="s">
        <v>6529</v>
      </c>
      <c r="F68" t="s">
        <v>393</v>
      </c>
      <c r="H68" s="7" t="s">
        <v>7740</v>
      </c>
      <c r="I68" s="7" t="s">
        <v>4067</v>
      </c>
      <c r="J68">
        <v>125</v>
      </c>
    </row>
    <row r="69" spans="1:10" x14ac:dyDescent="0.2">
      <c r="A69" s="7" t="s">
        <v>7714</v>
      </c>
      <c r="B69" t="s">
        <v>2729</v>
      </c>
      <c r="C69" t="s">
        <v>8975</v>
      </c>
      <c r="D69" s="5">
        <v>5</v>
      </c>
      <c r="E69" t="s">
        <v>7071</v>
      </c>
      <c r="F69" t="s">
        <v>393</v>
      </c>
      <c r="G69" s="7" t="s">
        <v>7761</v>
      </c>
      <c r="H69" t="s">
        <v>7793</v>
      </c>
      <c r="I69" s="7" t="s">
        <v>4067</v>
      </c>
      <c r="J69">
        <v>127</v>
      </c>
    </row>
    <row r="70" spans="1:10" x14ac:dyDescent="0.2">
      <c r="A70" t="s">
        <v>7698</v>
      </c>
      <c r="B70" t="s">
        <v>2729</v>
      </c>
      <c r="C70" t="s">
        <v>8985</v>
      </c>
      <c r="D70" s="50">
        <v>19</v>
      </c>
      <c r="E70" t="s">
        <v>2078</v>
      </c>
      <c r="F70" t="s">
        <v>7789</v>
      </c>
      <c r="G70" s="7" t="s">
        <v>2144</v>
      </c>
      <c r="H70" t="s">
        <v>6750</v>
      </c>
      <c r="I70" s="7" t="s">
        <v>4067</v>
      </c>
      <c r="J70">
        <v>126</v>
      </c>
    </row>
    <row r="71" spans="1:10" x14ac:dyDescent="0.2">
      <c r="A71" s="7" t="s">
        <v>7715</v>
      </c>
      <c r="B71" t="s">
        <v>2729</v>
      </c>
      <c r="C71" t="s">
        <v>8975</v>
      </c>
      <c r="D71" s="5">
        <v>5</v>
      </c>
      <c r="E71" t="s">
        <v>7708</v>
      </c>
      <c r="F71" t="s">
        <v>7789</v>
      </c>
      <c r="G71" t="s">
        <v>7779</v>
      </c>
      <c r="H71" t="s">
        <v>7707</v>
      </c>
      <c r="I71" s="7" t="s">
        <v>4067</v>
      </c>
      <c r="J71">
        <v>127</v>
      </c>
    </row>
    <row r="72" spans="1:10" x14ac:dyDescent="0.2">
      <c r="A72" t="s">
        <v>3728</v>
      </c>
      <c r="B72" t="s">
        <v>2729</v>
      </c>
      <c r="C72" t="s">
        <v>8984</v>
      </c>
      <c r="D72" s="50">
        <v>19</v>
      </c>
      <c r="E72" t="s">
        <v>708</v>
      </c>
      <c r="F72" t="s">
        <v>393</v>
      </c>
      <c r="G72" t="s">
        <v>1314</v>
      </c>
      <c r="H72" t="s">
        <v>7707</v>
      </c>
      <c r="I72" s="7" t="s">
        <v>10519</v>
      </c>
      <c r="J72" t="s">
        <v>10520</v>
      </c>
    </row>
    <row r="73" spans="1:10" x14ac:dyDescent="0.2">
      <c r="A73" t="s">
        <v>3729</v>
      </c>
      <c r="B73" t="s">
        <v>2729</v>
      </c>
      <c r="C73" t="s">
        <v>8979</v>
      </c>
      <c r="D73" s="50">
        <v>25</v>
      </c>
      <c r="E73" t="s">
        <v>7746</v>
      </c>
      <c r="F73" t="s">
        <v>393</v>
      </c>
      <c r="G73" t="s">
        <v>7772</v>
      </c>
      <c r="H73" t="s">
        <v>7802</v>
      </c>
      <c r="I73" s="7" t="s">
        <v>4067</v>
      </c>
      <c r="J73">
        <v>125</v>
      </c>
    </row>
    <row r="74" spans="1:10" x14ac:dyDescent="0.2">
      <c r="A74" t="s">
        <v>3730</v>
      </c>
      <c r="B74" t="s">
        <v>2729</v>
      </c>
      <c r="C74" t="s">
        <v>8974</v>
      </c>
      <c r="D74" s="50">
        <v>2</v>
      </c>
      <c r="E74" t="s">
        <v>1643</v>
      </c>
      <c r="F74" t="s">
        <v>335</v>
      </c>
      <c r="G74" t="s">
        <v>7763</v>
      </c>
      <c r="H74" t="s">
        <v>7707</v>
      </c>
      <c r="I74" s="7" t="s">
        <v>4067</v>
      </c>
      <c r="J74">
        <v>126</v>
      </c>
    </row>
    <row r="75" spans="1:10" x14ac:dyDescent="0.2">
      <c r="A75" t="s">
        <v>3731</v>
      </c>
      <c r="B75" t="s">
        <v>2729</v>
      </c>
      <c r="C75" t="s">
        <v>8981</v>
      </c>
      <c r="D75" s="50">
        <v>19</v>
      </c>
      <c r="E75" s="7" t="s">
        <v>7811</v>
      </c>
      <c r="F75" s="7" t="s">
        <v>7786</v>
      </c>
      <c r="G75" s="7" t="s">
        <v>7786</v>
      </c>
      <c r="H75" s="7" t="s">
        <v>8479</v>
      </c>
      <c r="I75" s="7" t="s">
        <v>4067</v>
      </c>
      <c r="J75">
        <v>126</v>
      </c>
    </row>
    <row r="76" spans="1:10" x14ac:dyDescent="0.2">
      <c r="A76" s="7" t="s">
        <v>3732</v>
      </c>
      <c r="B76" t="s">
        <v>2729</v>
      </c>
      <c r="C76" t="s">
        <v>8975</v>
      </c>
      <c r="D76" s="5">
        <v>5</v>
      </c>
      <c r="E76" t="s">
        <v>2078</v>
      </c>
      <c r="F76" t="s">
        <v>7789</v>
      </c>
      <c r="G76" s="7" t="s">
        <v>7787</v>
      </c>
      <c r="H76" t="s">
        <v>7707</v>
      </c>
      <c r="I76" s="7" t="s">
        <v>4067</v>
      </c>
      <c r="J76">
        <v>127</v>
      </c>
    </row>
    <row r="77" spans="1:10" x14ac:dyDescent="0.2">
      <c r="A77" s="7" t="s">
        <v>7712</v>
      </c>
      <c r="B77" t="s">
        <v>2729</v>
      </c>
      <c r="C77" t="s">
        <v>8975</v>
      </c>
      <c r="D77" s="5">
        <v>5</v>
      </c>
      <c r="E77" t="s">
        <v>5330</v>
      </c>
      <c r="F77" t="s">
        <v>393</v>
      </c>
      <c r="G77" t="s">
        <v>6150</v>
      </c>
      <c r="H77" t="s">
        <v>7797</v>
      </c>
      <c r="I77" s="7" t="s">
        <v>4067</v>
      </c>
      <c r="J77">
        <v>127</v>
      </c>
    </row>
    <row r="78" spans="1:10" x14ac:dyDescent="0.2">
      <c r="A78" t="s">
        <v>3734</v>
      </c>
      <c r="B78" t="s">
        <v>2729</v>
      </c>
      <c r="C78" t="s">
        <v>8972</v>
      </c>
      <c r="D78" s="50">
        <v>18</v>
      </c>
      <c r="E78" t="s">
        <v>327</v>
      </c>
      <c r="F78" t="s">
        <v>393</v>
      </c>
      <c r="G78" t="s">
        <v>7757</v>
      </c>
      <c r="H78" t="s">
        <v>7843</v>
      </c>
      <c r="I78" s="7" t="s">
        <v>4067</v>
      </c>
      <c r="J78">
        <v>126</v>
      </c>
    </row>
    <row r="79" spans="1:10" x14ac:dyDescent="0.2">
      <c r="A79" s="7" t="s">
        <v>3735</v>
      </c>
      <c r="B79" t="s">
        <v>2729</v>
      </c>
      <c r="C79" t="s">
        <v>8975</v>
      </c>
      <c r="D79" s="5">
        <v>5</v>
      </c>
      <c r="E79" s="15" t="s">
        <v>6529</v>
      </c>
      <c r="F79" t="s">
        <v>393</v>
      </c>
      <c r="G79" s="7" t="s">
        <v>6157</v>
      </c>
      <c r="H79" s="7" t="s">
        <v>7721</v>
      </c>
      <c r="I79" s="7" t="s">
        <v>4067</v>
      </c>
      <c r="J79">
        <v>127</v>
      </c>
    </row>
    <row r="80" spans="1:10" x14ac:dyDescent="0.2">
      <c r="A80" t="s">
        <v>3737</v>
      </c>
      <c r="B80" t="s">
        <v>2729</v>
      </c>
      <c r="C80" t="s">
        <v>8972</v>
      </c>
      <c r="D80" s="50">
        <v>5</v>
      </c>
      <c r="E80" t="s">
        <v>7700</v>
      </c>
      <c r="F80" t="s">
        <v>7789</v>
      </c>
      <c r="G80" t="s">
        <v>7743</v>
      </c>
      <c r="H80" s="7" t="s">
        <v>7844</v>
      </c>
      <c r="I80" s="7" t="s">
        <v>4067</v>
      </c>
      <c r="J80">
        <v>126</v>
      </c>
    </row>
    <row r="81" spans="1:10" x14ac:dyDescent="0.2">
      <c r="A81" t="s">
        <v>3738</v>
      </c>
      <c r="B81" t="s">
        <v>2729</v>
      </c>
      <c r="C81" s="7" t="s">
        <v>8977</v>
      </c>
      <c r="D81" s="5">
        <v>1</v>
      </c>
      <c r="E81" s="7" t="s">
        <v>5330</v>
      </c>
      <c r="F81" t="s">
        <v>393</v>
      </c>
      <c r="G81" s="7" t="s">
        <v>7743</v>
      </c>
      <c r="H81" s="7" t="s">
        <v>6748</v>
      </c>
      <c r="I81" s="7" t="s">
        <v>4067</v>
      </c>
      <c r="J81">
        <v>125</v>
      </c>
    </row>
    <row r="82" spans="1:10" x14ac:dyDescent="0.2">
      <c r="A82" t="s">
        <v>3739</v>
      </c>
      <c r="B82" t="s">
        <v>2729</v>
      </c>
      <c r="C82" t="s">
        <v>8979</v>
      </c>
      <c r="D82" s="13" t="s">
        <v>7695</v>
      </c>
      <c r="E82" s="7" t="s">
        <v>7743</v>
      </c>
      <c r="F82" t="s">
        <v>7789</v>
      </c>
      <c r="G82" s="7" t="s">
        <v>4159</v>
      </c>
      <c r="H82" s="51" t="s">
        <v>7815</v>
      </c>
      <c r="I82" s="7" t="s">
        <v>4067</v>
      </c>
      <c r="J82">
        <v>125</v>
      </c>
    </row>
    <row r="83" spans="1:10" x14ac:dyDescent="0.2">
      <c r="A83" s="7" t="s">
        <v>3740</v>
      </c>
      <c r="B83" t="s">
        <v>2729</v>
      </c>
      <c r="C83" t="s">
        <v>8985</v>
      </c>
      <c r="D83" s="50">
        <v>2</v>
      </c>
      <c r="E83" t="s">
        <v>707</v>
      </c>
      <c r="F83" t="s">
        <v>393</v>
      </c>
      <c r="G83" t="s">
        <v>2073</v>
      </c>
      <c r="H83" s="7" t="s">
        <v>7707</v>
      </c>
      <c r="I83" s="7" t="s">
        <v>4067</v>
      </c>
      <c r="J83">
        <v>126</v>
      </c>
    </row>
    <row r="84" spans="1:10" x14ac:dyDescent="0.2">
      <c r="A84" s="7" t="s">
        <v>3741</v>
      </c>
      <c r="B84" t="s">
        <v>2729</v>
      </c>
      <c r="C84" t="s">
        <v>8975</v>
      </c>
      <c r="D84" s="5">
        <v>5</v>
      </c>
      <c r="E84" t="s">
        <v>7709</v>
      </c>
      <c r="F84" t="s">
        <v>366</v>
      </c>
      <c r="G84" s="7" t="s">
        <v>4145</v>
      </c>
      <c r="H84" t="s">
        <v>7803</v>
      </c>
      <c r="I84" s="7" t="s">
        <v>4067</v>
      </c>
      <c r="J84">
        <v>127</v>
      </c>
    </row>
    <row r="85" spans="1:10" x14ac:dyDescent="0.2">
      <c r="A85" s="7" t="s">
        <v>7942</v>
      </c>
      <c r="B85" s="7" t="s">
        <v>2729</v>
      </c>
      <c r="C85" t="s">
        <v>8984</v>
      </c>
      <c r="D85" s="5">
        <v>7</v>
      </c>
      <c r="E85" t="s">
        <v>2274</v>
      </c>
      <c r="F85" t="s">
        <v>393</v>
      </c>
      <c r="G85" t="s">
        <v>7756</v>
      </c>
      <c r="H85" s="7" t="s">
        <v>7943</v>
      </c>
      <c r="I85" s="7" t="s">
        <v>6588</v>
      </c>
    </row>
    <row r="86" spans="1:10" x14ac:dyDescent="0.2">
      <c r="A86" s="7" t="s">
        <v>3742</v>
      </c>
      <c r="B86" t="s">
        <v>2729</v>
      </c>
      <c r="C86" t="s">
        <v>8975</v>
      </c>
      <c r="D86" s="5">
        <v>3</v>
      </c>
      <c r="E86" t="s">
        <v>257</v>
      </c>
      <c r="F86" t="s">
        <v>393</v>
      </c>
      <c r="G86" t="s">
        <v>7759</v>
      </c>
      <c r="H86" t="s">
        <v>7791</v>
      </c>
      <c r="I86" s="7" t="s">
        <v>4067</v>
      </c>
      <c r="J86">
        <v>127</v>
      </c>
    </row>
    <row r="87" spans="1:10" x14ac:dyDescent="0.2">
      <c r="A87" t="s">
        <v>3743</v>
      </c>
      <c r="B87" t="s">
        <v>2729</v>
      </c>
      <c r="C87" t="s">
        <v>8979</v>
      </c>
      <c r="D87" s="50">
        <v>3</v>
      </c>
      <c r="E87" s="7" t="s">
        <v>1765</v>
      </c>
      <c r="F87" s="7" t="s">
        <v>4144</v>
      </c>
      <c r="G87" t="s">
        <v>7778</v>
      </c>
      <c r="H87" t="s">
        <v>7814</v>
      </c>
      <c r="I87" s="7" t="s">
        <v>4067</v>
      </c>
      <c r="J87">
        <v>125</v>
      </c>
    </row>
    <row r="88" spans="1:10" x14ac:dyDescent="0.2">
      <c r="A88" s="7" t="s">
        <v>3744</v>
      </c>
      <c r="B88" t="s">
        <v>2729</v>
      </c>
      <c r="C88" t="s">
        <v>8975</v>
      </c>
      <c r="D88" s="5">
        <v>5</v>
      </c>
      <c r="E88" t="s">
        <v>327</v>
      </c>
      <c r="F88" t="s">
        <v>393</v>
      </c>
      <c r="G88" t="s">
        <v>7070</v>
      </c>
      <c r="H88" t="s">
        <v>7802</v>
      </c>
      <c r="I88" s="7" t="s">
        <v>4067</v>
      </c>
      <c r="J88">
        <v>127</v>
      </c>
    </row>
    <row r="89" spans="1:10" x14ac:dyDescent="0.2">
      <c r="A89" t="s">
        <v>3745</v>
      </c>
      <c r="B89" t="s">
        <v>2729</v>
      </c>
      <c r="C89" t="s">
        <v>8984</v>
      </c>
      <c r="D89" s="50">
        <v>18</v>
      </c>
      <c r="E89" t="s">
        <v>1839</v>
      </c>
      <c r="F89" t="s">
        <v>393</v>
      </c>
      <c r="G89" t="s">
        <v>7771</v>
      </c>
      <c r="H89" t="s">
        <v>7837</v>
      </c>
      <c r="I89" s="7" t="s">
        <v>4067</v>
      </c>
      <c r="J89">
        <v>126</v>
      </c>
    </row>
    <row r="90" spans="1:10" x14ac:dyDescent="0.2">
      <c r="A90" s="7" t="s">
        <v>7725</v>
      </c>
      <c r="B90" t="s">
        <v>2729</v>
      </c>
      <c r="C90" t="s">
        <v>8975</v>
      </c>
      <c r="D90" s="5">
        <v>3</v>
      </c>
      <c r="E90" t="s">
        <v>708</v>
      </c>
      <c r="F90" t="s">
        <v>393</v>
      </c>
      <c r="G90" t="s">
        <v>7758</v>
      </c>
      <c r="H90" t="s">
        <v>7707</v>
      </c>
      <c r="I90" s="7" t="s">
        <v>4067</v>
      </c>
      <c r="J90">
        <v>127</v>
      </c>
    </row>
    <row r="91" spans="1:10" x14ac:dyDescent="0.2">
      <c r="A91" t="s">
        <v>3747</v>
      </c>
      <c r="B91" t="s">
        <v>2729</v>
      </c>
      <c r="C91" t="s">
        <v>8983</v>
      </c>
      <c r="D91" s="50">
        <v>28</v>
      </c>
      <c r="E91" s="7" t="s">
        <v>7743</v>
      </c>
      <c r="G91" t="s">
        <v>1653</v>
      </c>
      <c r="H91" t="s">
        <v>7826</v>
      </c>
      <c r="I91" s="7" t="s">
        <v>4067</v>
      </c>
      <c r="J91">
        <v>126</v>
      </c>
    </row>
    <row r="92" spans="1:10" x14ac:dyDescent="0.2">
      <c r="A92" s="7" t="s">
        <v>7736</v>
      </c>
      <c r="B92" t="s">
        <v>2729</v>
      </c>
      <c r="C92" t="s">
        <v>8975</v>
      </c>
      <c r="D92" s="5">
        <v>2</v>
      </c>
      <c r="E92" t="s">
        <v>7728</v>
      </c>
      <c r="F92" t="s">
        <v>393</v>
      </c>
      <c r="G92" t="s">
        <v>1314</v>
      </c>
      <c r="H92" t="s">
        <v>6750</v>
      </c>
      <c r="I92" s="7" t="s">
        <v>4067</v>
      </c>
      <c r="J92">
        <v>127</v>
      </c>
    </row>
    <row r="93" spans="1:10" x14ac:dyDescent="0.2">
      <c r="A93" t="s">
        <v>3749</v>
      </c>
      <c r="B93" t="s">
        <v>2729</v>
      </c>
      <c r="C93" s="7" t="s">
        <v>8977</v>
      </c>
      <c r="D93" s="5">
        <v>1</v>
      </c>
      <c r="E93" s="7" t="s">
        <v>1743</v>
      </c>
      <c r="F93" t="s">
        <v>335</v>
      </c>
      <c r="G93" s="7" t="s">
        <v>2578</v>
      </c>
      <c r="H93" s="7" t="s">
        <v>6750</v>
      </c>
      <c r="I93" s="7" t="s">
        <v>4067</v>
      </c>
      <c r="J93" t="s">
        <v>1539</v>
      </c>
    </row>
    <row r="94" spans="1:10" x14ac:dyDescent="0.2">
      <c r="A94" s="7" t="s">
        <v>3749</v>
      </c>
      <c r="B94" s="7" t="s">
        <v>2729</v>
      </c>
      <c r="C94" t="s">
        <v>8975</v>
      </c>
      <c r="D94" s="5">
        <v>1</v>
      </c>
      <c r="E94" s="7" t="s">
        <v>1743</v>
      </c>
      <c r="F94" t="s">
        <v>335</v>
      </c>
      <c r="G94" s="7" t="s">
        <v>7780</v>
      </c>
      <c r="H94" s="7" t="s">
        <v>8647</v>
      </c>
      <c r="I94" s="7" t="s">
        <v>6588</v>
      </c>
    </row>
    <row r="95" spans="1:10" x14ac:dyDescent="0.2">
      <c r="A95" s="7" t="s">
        <v>3750</v>
      </c>
      <c r="B95" t="s">
        <v>2729</v>
      </c>
      <c r="C95" t="s">
        <v>8975</v>
      </c>
      <c r="D95" s="5">
        <v>4</v>
      </c>
      <c r="E95" t="s">
        <v>7724</v>
      </c>
      <c r="F95" t="s">
        <v>393</v>
      </c>
      <c r="H95" t="s">
        <v>7804</v>
      </c>
      <c r="I95" s="7" t="s">
        <v>4067</v>
      </c>
      <c r="J95">
        <v>127</v>
      </c>
    </row>
    <row r="96" spans="1:10" x14ac:dyDescent="0.2">
      <c r="A96" t="s">
        <v>3751</v>
      </c>
      <c r="B96" t="s">
        <v>2729</v>
      </c>
      <c r="C96" t="s">
        <v>8973</v>
      </c>
      <c r="D96" s="50">
        <v>4</v>
      </c>
      <c r="E96" s="7" t="s">
        <v>2376</v>
      </c>
      <c r="F96" t="s">
        <v>335</v>
      </c>
      <c r="G96" t="s">
        <v>7782</v>
      </c>
      <c r="H96" t="s">
        <v>7791</v>
      </c>
      <c r="I96" s="7" t="s">
        <v>4067</v>
      </c>
      <c r="J96">
        <v>126</v>
      </c>
    </row>
    <row r="97" spans="1:10" x14ac:dyDescent="0.2">
      <c r="A97" t="s">
        <v>3752</v>
      </c>
      <c r="B97" t="s">
        <v>2729</v>
      </c>
      <c r="C97" t="s">
        <v>8980</v>
      </c>
      <c r="D97" s="50">
        <v>19</v>
      </c>
      <c r="E97" t="s">
        <v>285</v>
      </c>
      <c r="F97" t="s">
        <v>393</v>
      </c>
      <c r="G97" t="s">
        <v>7769</v>
      </c>
      <c r="H97" t="s">
        <v>7833</v>
      </c>
      <c r="I97" s="7" t="s">
        <v>4067</v>
      </c>
      <c r="J97">
        <v>126</v>
      </c>
    </row>
    <row r="98" spans="1:10" x14ac:dyDescent="0.2">
      <c r="A98" s="7" t="s">
        <v>3753</v>
      </c>
      <c r="B98" t="s">
        <v>2729</v>
      </c>
      <c r="C98" t="s">
        <v>8975</v>
      </c>
      <c r="D98" s="5">
        <v>4</v>
      </c>
      <c r="E98" t="s">
        <v>13102</v>
      </c>
      <c r="F98" t="s">
        <v>335</v>
      </c>
      <c r="G98" t="s">
        <v>7767</v>
      </c>
      <c r="H98" t="s">
        <v>6750</v>
      </c>
      <c r="I98" s="7" t="s">
        <v>4067</v>
      </c>
      <c r="J98">
        <v>127</v>
      </c>
    </row>
    <row r="99" spans="1:10" x14ac:dyDescent="0.2">
      <c r="A99" t="s">
        <v>3754</v>
      </c>
      <c r="B99" t="s">
        <v>2729</v>
      </c>
      <c r="C99" t="s">
        <v>8981</v>
      </c>
      <c r="D99" s="50">
        <v>17</v>
      </c>
      <c r="E99" t="s">
        <v>13101</v>
      </c>
      <c r="F99" t="s">
        <v>342</v>
      </c>
      <c r="G99" t="s">
        <v>7743</v>
      </c>
      <c r="H99" t="s">
        <v>7822</v>
      </c>
      <c r="I99" s="7" t="s">
        <v>4067</v>
      </c>
      <c r="J99">
        <v>126</v>
      </c>
    </row>
    <row r="100" spans="1:10" x14ac:dyDescent="0.2">
      <c r="A100" t="s">
        <v>3755</v>
      </c>
      <c r="B100" t="s">
        <v>2729</v>
      </c>
      <c r="C100" t="s">
        <v>8980</v>
      </c>
      <c r="D100" s="50">
        <v>10</v>
      </c>
      <c r="E100" t="s">
        <v>7747</v>
      </c>
      <c r="F100" t="s">
        <v>335</v>
      </c>
      <c r="H100" t="s">
        <v>7834</v>
      </c>
      <c r="I100" s="7" t="s">
        <v>4067</v>
      </c>
      <c r="J100">
        <v>125</v>
      </c>
    </row>
    <row r="101" spans="1:10" x14ac:dyDescent="0.2">
      <c r="A101" t="s">
        <v>3756</v>
      </c>
      <c r="B101" t="s">
        <v>2729</v>
      </c>
      <c r="C101" t="s">
        <v>8975</v>
      </c>
      <c r="D101" s="5">
        <v>2</v>
      </c>
      <c r="E101" s="7" t="s">
        <v>7810</v>
      </c>
      <c r="F101" t="s">
        <v>7789</v>
      </c>
      <c r="G101" t="s">
        <v>7764</v>
      </c>
      <c r="H101" t="s">
        <v>7794</v>
      </c>
      <c r="I101" s="7" t="s">
        <v>4067</v>
      </c>
      <c r="J101">
        <v>127</v>
      </c>
    </row>
    <row r="102" spans="1:10" x14ac:dyDescent="0.2">
      <c r="A102" s="7" t="s">
        <v>7718</v>
      </c>
      <c r="B102" t="s">
        <v>2729</v>
      </c>
      <c r="C102" t="s">
        <v>8975</v>
      </c>
      <c r="D102" s="5">
        <v>5</v>
      </c>
      <c r="E102" s="7" t="s">
        <v>7805</v>
      </c>
      <c r="F102" t="s">
        <v>7789</v>
      </c>
      <c r="G102" t="s">
        <v>1211</v>
      </c>
      <c r="H102" t="s">
        <v>7790</v>
      </c>
      <c r="I102" s="7" t="s">
        <v>4067</v>
      </c>
      <c r="J102">
        <v>127</v>
      </c>
    </row>
    <row r="103" spans="1:10" x14ac:dyDescent="0.2">
      <c r="A103" s="7" t="s">
        <v>7722</v>
      </c>
      <c r="B103" t="s">
        <v>2729</v>
      </c>
      <c r="C103" t="s">
        <v>8975</v>
      </c>
      <c r="D103" s="5">
        <v>5</v>
      </c>
      <c r="E103" t="s">
        <v>7710</v>
      </c>
      <c r="F103" t="s">
        <v>393</v>
      </c>
      <c r="G103" t="s">
        <v>7770</v>
      </c>
      <c r="H103" t="s">
        <v>7801</v>
      </c>
      <c r="I103" s="7" t="s">
        <v>4067</v>
      </c>
      <c r="J103">
        <v>127</v>
      </c>
    </row>
    <row r="104" spans="1:10" x14ac:dyDescent="0.2">
      <c r="A104" t="s">
        <v>3759</v>
      </c>
      <c r="B104" t="s">
        <v>2729</v>
      </c>
      <c r="C104" s="7" t="s">
        <v>8977</v>
      </c>
      <c r="D104" s="5">
        <v>1</v>
      </c>
      <c r="E104" s="7" t="s">
        <v>397</v>
      </c>
      <c r="F104" t="s">
        <v>393</v>
      </c>
      <c r="G104" s="7" t="s">
        <v>5330</v>
      </c>
      <c r="H104" s="7" t="s">
        <v>6747</v>
      </c>
      <c r="I104" s="7" t="s">
        <v>4067</v>
      </c>
      <c r="J104">
        <v>125</v>
      </c>
    </row>
    <row r="105" spans="1:10" x14ac:dyDescent="0.2">
      <c r="A105" t="s">
        <v>3760</v>
      </c>
      <c r="B105" t="s">
        <v>2729</v>
      </c>
      <c r="C105" t="s">
        <v>8975</v>
      </c>
      <c r="D105" s="5">
        <v>1</v>
      </c>
      <c r="E105" t="s">
        <v>331</v>
      </c>
      <c r="F105" t="s">
        <v>393</v>
      </c>
      <c r="H105" s="7" t="s">
        <v>6750</v>
      </c>
      <c r="I105" s="7" t="s">
        <v>4067</v>
      </c>
      <c r="J105">
        <v>127</v>
      </c>
    </row>
    <row r="106" spans="1:10" x14ac:dyDescent="0.2">
      <c r="A106" s="7" t="s">
        <v>3761</v>
      </c>
      <c r="B106" t="s">
        <v>2729</v>
      </c>
      <c r="C106" t="s">
        <v>8975</v>
      </c>
      <c r="D106" s="5">
        <v>3</v>
      </c>
      <c r="E106" t="s">
        <v>5330</v>
      </c>
      <c r="F106" t="s">
        <v>399</v>
      </c>
      <c r="G106" s="7" t="s">
        <v>7743</v>
      </c>
      <c r="H106" t="s">
        <v>7800</v>
      </c>
      <c r="I106" s="7" t="s">
        <v>4067</v>
      </c>
      <c r="J106">
        <v>127</v>
      </c>
    </row>
    <row r="107" spans="1:10" x14ac:dyDescent="0.2">
      <c r="A107" t="s">
        <v>3762</v>
      </c>
      <c r="B107" t="s">
        <v>2729</v>
      </c>
      <c r="C107" t="s">
        <v>8979</v>
      </c>
      <c r="D107" s="50">
        <v>22</v>
      </c>
      <c r="E107" t="s">
        <v>7751</v>
      </c>
      <c r="F107" t="s">
        <v>335</v>
      </c>
      <c r="G107" t="s">
        <v>2431</v>
      </c>
      <c r="H107" t="s">
        <v>7707</v>
      </c>
      <c r="I107" s="7" t="s">
        <v>4067</v>
      </c>
      <c r="J107">
        <v>125</v>
      </c>
    </row>
    <row r="108" spans="1:10" x14ac:dyDescent="0.2">
      <c r="A108" s="7" t="s">
        <v>7717</v>
      </c>
      <c r="B108" t="s">
        <v>2729</v>
      </c>
      <c r="C108" t="s">
        <v>8975</v>
      </c>
      <c r="D108" s="5">
        <v>5</v>
      </c>
      <c r="E108" s="7" t="s">
        <v>1743</v>
      </c>
      <c r="F108" t="s">
        <v>335</v>
      </c>
      <c r="G108" t="s">
        <v>7780</v>
      </c>
      <c r="H108" t="s">
        <v>7789</v>
      </c>
      <c r="I108" s="7" t="s">
        <v>4067</v>
      </c>
      <c r="J108">
        <v>127</v>
      </c>
    </row>
    <row r="109" spans="1:10" x14ac:dyDescent="0.2">
      <c r="A109" s="7" t="s">
        <v>3764</v>
      </c>
      <c r="B109" t="s">
        <v>2729</v>
      </c>
      <c r="C109" t="s">
        <v>8981</v>
      </c>
      <c r="D109" s="50">
        <v>13</v>
      </c>
      <c r="E109" s="7" t="s">
        <v>7745</v>
      </c>
      <c r="F109" t="s">
        <v>393</v>
      </c>
      <c r="G109" t="s">
        <v>2256</v>
      </c>
      <c r="H109" t="s">
        <v>6750</v>
      </c>
      <c r="I109" s="7" t="s">
        <v>4067</v>
      </c>
      <c r="J109">
        <v>126</v>
      </c>
    </row>
    <row r="110" spans="1:10" x14ac:dyDescent="0.2">
      <c r="A110" s="7" t="s">
        <v>8756</v>
      </c>
      <c r="B110" s="7" t="s">
        <v>2729</v>
      </c>
      <c r="D110" s="5"/>
      <c r="E110" s="7" t="s">
        <v>5330</v>
      </c>
      <c r="F110" t="s">
        <v>393</v>
      </c>
      <c r="H110" s="7" t="s">
        <v>8762</v>
      </c>
      <c r="I110" s="7" t="s">
        <v>6637</v>
      </c>
      <c r="J110">
        <v>441</v>
      </c>
    </row>
    <row r="111" spans="1:10" x14ac:dyDescent="0.2">
      <c r="A111" s="7" t="s">
        <v>8430</v>
      </c>
      <c r="B111" s="7" t="s">
        <v>8428</v>
      </c>
      <c r="C111" t="s">
        <v>8978</v>
      </c>
      <c r="D111" s="50">
        <v>17</v>
      </c>
      <c r="E111" s="7" t="s">
        <v>5330</v>
      </c>
      <c r="F111" t="s">
        <v>393</v>
      </c>
      <c r="G111" s="7" t="s">
        <v>8429</v>
      </c>
      <c r="H111" s="7" t="s">
        <v>8431</v>
      </c>
      <c r="I111" s="7" t="s">
        <v>6653</v>
      </c>
      <c r="J111">
        <v>31</v>
      </c>
    </row>
    <row r="112" spans="1:10" x14ac:dyDescent="0.2">
      <c r="A112" s="7" t="s">
        <v>7727</v>
      </c>
      <c r="B112" t="s">
        <v>2729</v>
      </c>
      <c r="C112" t="s">
        <v>8975</v>
      </c>
      <c r="D112" s="5">
        <v>3</v>
      </c>
      <c r="E112" t="s">
        <v>2274</v>
      </c>
      <c r="F112" t="s">
        <v>393</v>
      </c>
      <c r="G112" t="s">
        <v>7756</v>
      </c>
      <c r="H112" t="s">
        <v>6750</v>
      </c>
      <c r="I112" s="7" t="s">
        <v>4067</v>
      </c>
      <c r="J112">
        <v>127</v>
      </c>
    </row>
    <row r="113" spans="1:10" x14ac:dyDescent="0.2">
      <c r="A113" t="s">
        <v>3766</v>
      </c>
      <c r="B113" t="s">
        <v>2729</v>
      </c>
      <c r="C113" t="s">
        <v>8979</v>
      </c>
      <c r="D113" s="50" t="s">
        <v>7695</v>
      </c>
      <c r="F113" t="s">
        <v>7753</v>
      </c>
      <c r="G113" t="s">
        <v>7743</v>
      </c>
      <c r="H113" s="51" t="s">
        <v>7815</v>
      </c>
      <c r="I113" s="7" t="s">
        <v>4067</v>
      </c>
      <c r="J113">
        <v>125</v>
      </c>
    </row>
    <row r="114" spans="1:10" x14ac:dyDescent="0.2">
      <c r="A114" t="s">
        <v>3767</v>
      </c>
      <c r="B114" t="s">
        <v>2729</v>
      </c>
      <c r="C114" t="s">
        <v>8978</v>
      </c>
      <c r="D114" s="50">
        <v>13</v>
      </c>
      <c r="E114" t="s">
        <v>277</v>
      </c>
      <c r="F114" t="s">
        <v>393</v>
      </c>
      <c r="G114" t="s">
        <v>7756</v>
      </c>
      <c r="H114" t="s">
        <v>7840</v>
      </c>
      <c r="I114" s="7" t="s">
        <v>4067</v>
      </c>
      <c r="J114">
        <v>125</v>
      </c>
    </row>
    <row r="115" spans="1:10" x14ac:dyDescent="0.2">
      <c r="A115" s="7" t="s">
        <v>7737</v>
      </c>
      <c r="B115" t="s">
        <v>2729</v>
      </c>
      <c r="C115" t="s">
        <v>8975</v>
      </c>
      <c r="D115" s="5">
        <v>2</v>
      </c>
      <c r="E115" s="7" t="s">
        <v>6233</v>
      </c>
      <c r="F115" t="s">
        <v>393</v>
      </c>
      <c r="G115" s="7" t="s">
        <v>7775</v>
      </c>
      <c r="H115" t="s">
        <v>6750</v>
      </c>
      <c r="I115" s="7" t="s">
        <v>4067</v>
      </c>
      <c r="J115">
        <v>127</v>
      </c>
    </row>
    <row r="116" spans="1:10" x14ac:dyDescent="0.2">
      <c r="A116" t="s">
        <v>3769</v>
      </c>
      <c r="B116" t="s">
        <v>2729</v>
      </c>
      <c r="C116" t="s">
        <v>8979</v>
      </c>
      <c r="D116" s="50" t="s">
        <v>7695</v>
      </c>
      <c r="F116" t="s">
        <v>7753</v>
      </c>
      <c r="G116" s="7" t="s">
        <v>7739</v>
      </c>
      <c r="H116" t="s">
        <v>7707</v>
      </c>
      <c r="I116" s="7" t="s">
        <v>4067</v>
      </c>
      <c r="J116">
        <v>125</v>
      </c>
    </row>
    <row r="117" spans="1:10" x14ac:dyDescent="0.2">
      <c r="A117" t="s">
        <v>3770</v>
      </c>
      <c r="B117" t="s">
        <v>2729</v>
      </c>
      <c r="C117" t="s">
        <v>8982</v>
      </c>
      <c r="D117" s="50">
        <v>22</v>
      </c>
      <c r="E117" t="s">
        <v>1203</v>
      </c>
      <c r="F117" t="s">
        <v>7789</v>
      </c>
      <c r="G117" s="7" t="s">
        <v>7788</v>
      </c>
      <c r="H117" t="s">
        <v>7818</v>
      </c>
      <c r="I117" s="7" t="s">
        <v>4067</v>
      </c>
      <c r="J117">
        <v>126</v>
      </c>
    </row>
    <row r="118" spans="1:10" x14ac:dyDescent="0.2">
      <c r="A118" s="7" t="s">
        <v>3771</v>
      </c>
      <c r="B118" t="s">
        <v>2729</v>
      </c>
      <c r="C118" t="s">
        <v>8975</v>
      </c>
      <c r="D118" s="5">
        <v>5</v>
      </c>
      <c r="E118" t="s">
        <v>708</v>
      </c>
      <c r="F118" t="s">
        <v>393</v>
      </c>
      <c r="G118" t="s">
        <v>7223</v>
      </c>
      <c r="H118" t="s">
        <v>7707</v>
      </c>
      <c r="I118" s="7" t="s">
        <v>4067</v>
      </c>
      <c r="J118">
        <v>127</v>
      </c>
    </row>
    <row r="119" spans="1:10" x14ac:dyDescent="0.2">
      <c r="A119" t="s">
        <v>3772</v>
      </c>
      <c r="B119" t="s">
        <v>2729</v>
      </c>
      <c r="C119" t="s">
        <v>8983</v>
      </c>
      <c r="D119" s="50">
        <v>22</v>
      </c>
      <c r="E119" t="s">
        <v>2078</v>
      </c>
      <c r="F119" t="s">
        <v>7789</v>
      </c>
      <c r="G119" t="s">
        <v>2324</v>
      </c>
      <c r="H119" t="s">
        <v>6750</v>
      </c>
      <c r="I119" s="7" t="s">
        <v>4067</v>
      </c>
      <c r="J119">
        <v>126</v>
      </c>
    </row>
    <row r="120" spans="1:10" x14ac:dyDescent="0.2">
      <c r="A120" t="s">
        <v>3773</v>
      </c>
      <c r="B120" t="s">
        <v>2729</v>
      </c>
      <c r="C120" t="s">
        <v>8983</v>
      </c>
      <c r="D120" s="5">
        <v>5</v>
      </c>
      <c r="G120" t="s">
        <v>2385</v>
      </c>
      <c r="H120" t="s">
        <v>7789</v>
      </c>
      <c r="I120" s="7" t="s">
        <v>4067</v>
      </c>
      <c r="J120">
        <v>126</v>
      </c>
    </row>
    <row r="121" spans="1:10" x14ac:dyDescent="0.2">
      <c r="A121" t="s">
        <v>3774</v>
      </c>
      <c r="B121" t="s">
        <v>2729</v>
      </c>
      <c r="C121" t="s">
        <v>8973</v>
      </c>
      <c r="D121" s="5">
        <v>29</v>
      </c>
      <c r="E121" s="51" t="s">
        <v>2662</v>
      </c>
      <c r="F121" t="s">
        <v>335</v>
      </c>
      <c r="G121" t="s">
        <v>1524</v>
      </c>
      <c r="H121" t="s">
        <v>6750</v>
      </c>
      <c r="I121" s="7" t="s">
        <v>4067</v>
      </c>
      <c r="J121">
        <v>126</v>
      </c>
    </row>
    <row r="122" spans="1:10" x14ac:dyDescent="0.2">
      <c r="A122" t="s">
        <v>7702</v>
      </c>
      <c r="B122" t="s">
        <v>2729</v>
      </c>
      <c r="C122" t="s">
        <v>8974</v>
      </c>
      <c r="D122" s="50">
        <v>29</v>
      </c>
      <c r="E122" t="s">
        <v>7748</v>
      </c>
      <c r="F122" t="s">
        <v>3822</v>
      </c>
      <c r="G122" t="s">
        <v>2507</v>
      </c>
      <c r="H122" t="s">
        <v>7816</v>
      </c>
      <c r="I122" s="7" t="s">
        <v>4067</v>
      </c>
      <c r="J122">
        <v>126</v>
      </c>
    </row>
    <row r="123" spans="1:10" x14ac:dyDescent="0.2">
      <c r="A123" t="s">
        <v>3776</v>
      </c>
      <c r="B123" t="s">
        <v>2729</v>
      </c>
      <c r="C123" t="s">
        <v>8972</v>
      </c>
      <c r="D123" s="50">
        <v>19</v>
      </c>
      <c r="E123" t="s">
        <v>7746</v>
      </c>
      <c r="F123" t="s">
        <v>393</v>
      </c>
      <c r="G123" s="7" t="s">
        <v>7785</v>
      </c>
      <c r="H123" t="s">
        <v>6750</v>
      </c>
      <c r="I123" s="7" t="s">
        <v>4067</v>
      </c>
      <c r="J123">
        <v>126</v>
      </c>
    </row>
    <row r="124" spans="1:10" x14ac:dyDescent="0.2">
      <c r="A124" t="s">
        <v>3777</v>
      </c>
      <c r="B124" t="s">
        <v>2729</v>
      </c>
      <c r="C124" t="s">
        <v>8980</v>
      </c>
      <c r="D124" s="50">
        <v>3</v>
      </c>
      <c r="E124" t="s">
        <v>5330</v>
      </c>
      <c r="F124" s="7" t="s">
        <v>7809</v>
      </c>
      <c r="G124" s="7" t="s">
        <v>7743</v>
      </c>
      <c r="H124" t="s">
        <v>7832</v>
      </c>
      <c r="I124" s="7" t="s">
        <v>4067</v>
      </c>
      <c r="J124">
        <v>125</v>
      </c>
    </row>
    <row r="125" spans="1:10" x14ac:dyDescent="0.2">
      <c r="A125" t="s">
        <v>3778</v>
      </c>
      <c r="B125" t="s">
        <v>2729</v>
      </c>
      <c r="C125" t="s">
        <v>8981</v>
      </c>
      <c r="D125" s="50">
        <v>26</v>
      </c>
      <c r="E125" s="7" t="s">
        <v>7810</v>
      </c>
      <c r="F125" t="s">
        <v>7753</v>
      </c>
      <c r="G125" s="7" t="s">
        <v>7766</v>
      </c>
      <c r="H125" t="s">
        <v>7821</v>
      </c>
      <c r="I125" s="7" t="s">
        <v>4067</v>
      </c>
      <c r="J125">
        <v>126</v>
      </c>
    </row>
    <row r="126" spans="1:10" x14ac:dyDescent="0.2">
      <c r="A126" t="s">
        <v>3779</v>
      </c>
      <c r="B126" t="s">
        <v>2729</v>
      </c>
      <c r="C126" t="s">
        <v>8979</v>
      </c>
      <c r="D126" s="50">
        <v>19</v>
      </c>
      <c r="E126" t="s">
        <v>362</v>
      </c>
      <c r="F126" t="s">
        <v>393</v>
      </c>
      <c r="H126" t="s">
        <v>8987</v>
      </c>
      <c r="I126" s="7" t="s">
        <v>4067</v>
      </c>
      <c r="J126">
        <v>125</v>
      </c>
    </row>
    <row r="127" spans="1:10" x14ac:dyDescent="0.2">
      <c r="A127" s="7" t="s">
        <v>3780</v>
      </c>
      <c r="B127" t="s">
        <v>2729</v>
      </c>
      <c r="C127" t="s">
        <v>8975</v>
      </c>
      <c r="D127" s="5">
        <v>5</v>
      </c>
      <c r="E127" t="s">
        <v>285</v>
      </c>
      <c r="F127" t="s">
        <v>393</v>
      </c>
      <c r="G127" t="s">
        <v>7196</v>
      </c>
      <c r="H127" t="s">
        <v>6750</v>
      </c>
      <c r="I127" s="7" t="s">
        <v>4067</v>
      </c>
      <c r="J127">
        <v>127</v>
      </c>
    </row>
    <row r="128" spans="1:10" x14ac:dyDescent="0.2">
      <c r="A128" t="s">
        <v>3781</v>
      </c>
      <c r="B128" t="s">
        <v>2729</v>
      </c>
      <c r="C128" t="s">
        <v>8974</v>
      </c>
      <c r="D128" s="50">
        <v>25</v>
      </c>
      <c r="E128" t="s">
        <v>385</v>
      </c>
      <c r="F128" t="s">
        <v>393</v>
      </c>
      <c r="G128" t="s">
        <v>2419</v>
      </c>
      <c r="H128" t="s">
        <v>6750</v>
      </c>
      <c r="I128" s="7" t="s">
        <v>4067</v>
      </c>
      <c r="J128">
        <v>126</v>
      </c>
    </row>
    <row r="129" spans="1:10" x14ac:dyDescent="0.2">
      <c r="A129" s="7" t="s">
        <v>3782</v>
      </c>
      <c r="B129" t="s">
        <v>2729</v>
      </c>
      <c r="C129" t="s">
        <v>8975</v>
      </c>
      <c r="D129" s="5">
        <v>4</v>
      </c>
      <c r="E129" t="s">
        <v>707</v>
      </c>
      <c r="F129" t="s">
        <v>393</v>
      </c>
      <c r="G129" t="s">
        <v>7335</v>
      </c>
      <c r="H129" t="s">
        <v>7791</v>
      </c>
      <c r="I129" s="7" t="s">
        <v>4067</v>
      </c>
      <c r="J129">
        <v>127</v>
      </c>
    </row>
    <row r="130" spans="1:10" x14ac:dyDescent="0.2">
      <c r="A130" t="s">
        <v>7699</v>
      </c>
      <c r="B130" t="s">
        <v>2729</v>
      </c>
      <c r="C130" t="s">
        <v>8985</v>
      </c>
      <c r="D130" s="50">
        <v>29</v>
      </c>
      <c r="E130" t="s">
        <v>2286</v>
      </c>
      <c r="F130" t="s">
        <v>335</v>
      </c>
      <c r="G130" t="s">
        <v>1683</v>
      </c>
      <c r="H130" t="s">
        <v>7791</v>
      </c>
      <c r="I130" s="7" t="s">
        <v>4067</v>
      </c>
      <c r="J130">
        <v>126</v>
      </c>
    </row>
    <row r="131" spans="1:10" x14ac:dyDescent="0.2">
      <c r="A131" t="s">
        <v>3784</v>
      </c>
      <c r="B131" t="s">
        <v>2729</v>
      </c>
      <c r="C131" t="s">
        <v>8982</v>
      </c>
      <c r="D131" s="50">
        <v>2</v>
      </c>
      <c r="E131" t="s">
        <v>778</v>
      </c>
      <c r="F131" t="s">
        <v>393</v>
      </c>
      <c r="G131" t="s">
        <v>315</v>
      </c>
      <c r="H131" t="s">
        <v>7798</v>
      </c>
      <c r="I131" s="7" t="s">
        <v>4067</v>
      </c>
      <c r="J131">
        <v>126</v>
      </c>
    </row>
    <row r="132" spans="1:10" x14ac:dyDescent="0.2">
      <c r="A132" s="7" t="s">
        <v>3785</v>
      </c>
      <c r="B132" t="s">
        <v>2729</v>
      </c>
      <c r="C132" t="s">
        <v>8975</v>
      </c>
      <c r="D132" s="5">
        <v>5</v>
      </c>
      <c r="E132" t="s">
        <v>385</v>
      </c>
      <c r="F132" t="s">
        <v>393</v>
      </c>
      <c r="G132" s="7" t="s">
        <v>7774</v>
      </c>
      <c r="H132" t="s">
        <v>6750</v>
      </c>
      <c r="I132" s="7" t="s">
        <v>4067</v>
      </c>
      <c r="J132">
        <v>127</v>
      </c>
    </row>
    <row r="133" spans="1:10" x14ac:dyDescent="0.2">
      <c r="A133" t="s">
        <v>3786</v>
      </c>
      <c r="B133" t="s">
        <v>2729</v>
      </c>
      <c r="C133" t="s">
        <v>8978</v>
      </c>
      <c r="D133" s="50">
        <v>10</v>
      </c>
      <c r="E133" t="s">
        <v>331</v>
      </c>
      <c r="F133" t="s">
        <v>393</v>
      </c>
      <c r="G133" t="s">
        <v>2022</v>
      </c>
      <c r="H133" t="s">
        <v>7791</v>
      </c>
      <c r="I133" s="7" t="s">
        <v>4067</v>
      </c>
      <c r="J133">
        <v>125</v>
      </c>
    </row>
    <row r="134" spans="1:10" x14ac:dyDescent="0.2">
      <c r="A134" t="s">
        <v>7701</v>
      </c>
      <c r="B134" t="s">
        <v>2729</v>
      </c>
      <c r="C134" t="s">
        <v>8974</v>
      </c>
      <c r="D134" s="50">
        <v>28</v>
      </c>
      <c r="E134" t="s">
        <v>7750</v>
      </c>
      <c r="F134" t="s">
        <v>3822</v>
      </c>
      <c r="G134" t="s">
        <v>2020</v>
      </c>
      <c r="H134" t="s">
        <v>6750</v>
      </c>
      <c r="I134" s="7" t="s">
        <v>4067</v>
      </c>
      <c r="J134">
        <v>126</v>
      </c>
    </row>
    <row r="135" spans="1:10" x14ac:dyDescent="0.2">
      <c r="A135" s="7" t="s">
        <v>7730</v>
      </c>
      <c r="B135" t="s">
        <v>2729</v>
      </c>
      <c r="C135" t="s">
        <v>8975</v>
      </c>
      <c r="D135" s="5">
        <v>2</v>
      </c>
      <c r="E135" t="s">
        <v>277</v>
      </c>
      <c r="F135" t="s">
        <v>393</v>
      </c>
      <c r="G135" t="s">
        <v>7756</v>
      </c>
      <c r="H135" t="s">
        <v>6750</v>
      </c>
      <c r="I135" s="7" t="s">
        <v>4067</v>
      </c>
      <c r="J135">
        <v>127</v>
      </c>
    </row>
    <row r="136" spans="1:10" x14ac:dyDescent="0.2">
      <c r="A136" t="s">
        <v>3789</v>
      </c>
      <c r="B136" t="s">
        <v>2729</v>
      </c>
      <c r="C136" t="s">
        <v>8975</v>
      </c>
      <c r="D136" s="5">
        <v>1</v>
      </c>
      <c r="E136" t="s">
        <v>385</v>
      </c>
      <c r="F136" t="s">
        <v>393</v>
      </c>
      <c r="G136" s="7" t="s">
        <v>7228</v>
      </c>
      <c r="H136" t="s">
        <v>7789</v>
      </c>
      <c r="I136" s="7" t="s">
        <v>4067</v>
      </c>
      <c r="J136">
        <v>127</v>
      </c>
    </row>
    <row r="137" spans="1:10" x14ac:dyDescent="0.2">
      <c r="A137" t="s">
        <v>3790</v>
      </c>
      <c r="B137" t="s">
        <v>2729</v>
      </c>
      <c r="C137" s="7" t="s">
        <v>8977</v>
      </c>
      <c r="D137" s="5">
        <v>1</v>
      </c>
      <c r="E137" s="51" t="s">
        <v>1424</v>
      </c>
      <c r="F137" t="s">
        <v>393</v>
      </c>
      <c r="G137" t="s">
        <v>1799</v>
      </c>
      <c r="H137" t="s">
        <v>6746</v>
      </c>
      <c r="I137" s="7" t="s">
        <v>4067</v>
      </c>
      <c r="J137">
        <v>125</v>
      </c>
    </row>
    <row r="138" spans="1:10" x14ac:dyDescent="0.2">
      <c r="A138" t="s">
        <v>3791</v>
      </c>
      <c r="B138" t="s">
        <v>2729</v>
      </c>
      <c r="C138" t="s">
        <v>8972</v>
      </c>
      <c r="D138" s="50">
        <v>5</v>
      </c>
      <c r="E138" t="s">
        <v>7743</v>
      </c>
      <c r="F138" t="s">
        <v>7700</v>
      </c>
      <c r="G138" t="s">
        <v>7743</v>
      </c>
      <c r="H138" s="7" t="s">
        <v>7845</v>
      </c>
      <c r="I138" s="7" t="s">
        <v>4067</v>
      </c>
      <c r="J138">
        <v>126</v>
      </c>
    </row>
    <row r="139" spans="1:10" x14ac:dyDescent="0.2">
      <c r="A139" s="7" t="s">
        <v>7720</v>
      </c>
      <c r="B139" t="s">
        <v>2729</v>
      </c>
      <c r="C139" t="s">
        <v>8975</v>
      </c>
      <c r="D139" s="5">
        <v>5</v>
      </c>
      <c r="E139" t="s">
        <v>7694</v>
      </c>
      <c r="F139" t="s">
        <v>393</v>
      </c>
      <c r="G139" t="s">
        <v>7762</v>
      </c>
      <c r="H139" t="s">
        <v>7707</v>
      </c>
      <c r="I139" s="7" t="s">
        <v>4067</v>
      </c>
      <c r="J139">
        <v>127</v>
      </c>
    </row>
    <row r="141" spans="1:10" ht="14.25" x14ac:dyDescent="0.2">
      <c r="A141" s="210"/>
    </row>
  </sheetData>
  <pageMargins left="0.7" right="0.7" top="0.75" bottom="0.75" header="0.3" footer="0.3"/>
  <pageSetup paperSize="9" orientation="portrait"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Calendar!$A$4:$A$16</xm:f>
          </x14:formula1>
          <xm:sqref>C4:C139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95"/>
  <sheetViews>
    <sheetView zoomScale="80" zoomScaleNormal="80" workbookViewId="0"/>
  </sheetViews>
  <sheetFormatPr defaultRowHeight="12.75" x14ac:dyDescent="0.2"/>
  <cols>
    <col min="1" max="1" width="34" customWidth="1"/>
    <col min="2" max="2" width="14.28515625" customWidth="1"/>
    <col min="3" max="4" width="16.28515625" customWidth="1"/>
    <col min="5" max="5" width="73.140625" customWidth="1"/>
  </cols>
  <sheetData>
    <row r="1" spans="1:6" x14ac:dyDescent="0.2">
      <c r="A1" s="1" t="s">
        <v>10071</v>
      </c>
    </row>
    <row r="3" spans="1:6" x14ac:dyDescent="0.2">
      <c r="A3" s="7" t="s">
        <v>1</v>
      </c>
      <c r="B3" s="7" t="s">
        <v>115</v>
      </c>
      <c r="C3" s="7" t="s">
        <v>5580</v>
      </c>
      <c r="D3" s="7" t="s">
        <v>5581</v>
      </c>
      <c r="E3" s="7" t="s">
        <v>5059</v>
      </c>
      <c r="F3" t="s">
        <v>488</v>
      </c>
    </row>
    <row r="4" spans="1:6" x14ac:dyDescent="0.2">
      <c r="A4" t="s">
        <v>9780</v>
      </c>
      <c r="B4" t="s">
        <v>4691</v>
      </c>
      <c r="C4" t="s">
        <v>10516</v>
      </c>
      <c r="E4" t="s">
        <v>9784</v>
      </c>
      <c r="F4" t="s">
        <v>6690</v>
      </c>
    </row>
    <row r="5" spans="1:6" x14ac:dyDescent="0.2">
      <c r="A5" t="s">
        <v>8677</v>
      </c>
      <c r="B5" t="s">
        <v>8675</v>
      </c>
      <c r="E5" t="s">
        <v>8680</v>
      </c>
      <c r="F5" t="s">
        <v>6637</v>
      </c>
    </row>
    <row r="6" spans="1:6" x14ac:dyDescent="0.2">
      <c r="A6" s="7" t="s">
        <v>8703</v>
      </c>
      <c r="B6" s="7" t="s">
        <v>4691</v>
      </c>
      <c r="C6" t="s">
        <v>362</v>
      </c>
      <c r="E6" s="7" t="s">
        <v>8704</v>
      </c>
      <c r="F6" s="7" t="s">
        <v>8705</v>
      </c>
    </row>
    <row r="7" spans="1:6" x14ac:dyDescent="0.2">
      <c r="A7" s="7" t="s">
        <v>10173</v>
      </c>
      <c r="B7" s="7" t="s">
        <v>4691</v>
      </c>
      <c r="C7" t="s">
        <v>362</v>
      </c>
      <c r="E7" t="s">
        <v>10174</v>
      </c>
      <c r="F7" t="s">
        <v>6690</v>
      </c>
    </row>
    <row r="8" spans="1:6" x14ac:dyDescent="0.2">
      <c r="A8" t="s">
        <v>9242</v>
      </c>
      <c r="B8" t="s">
        <v>4691</v>
      </c>
      <c r="C8" t="s">
        <v>385</v>
      </c>
      <c r="E8" t="s">
        <v>9248</v>
      </c>
      <c r="F8" t="s">
        <v>6690</v>
      </c>
    </row>
    <row r="9" spans="1:6" x14ac:dyDescent="0.2">
      <c r="A9" s="32" t="s">
        <v>8674</v>
      </c>
      <c r="B9" t="s">
        <v>8675</v>
      </c>
      <c r="C9" t="s">
        <v>4758</v>
      </c>
      <c r="E9" t="s">
        <v>8676</v>
      </c>
      <c r="F9" t="s">
        <v>6637</v>
      </c>
    </row>
    <row r="10" spans="1:6" x14ac:dyDescent="0.2">
      <c r="A10" s="7" t="s">
        <v>1272</v>
      </c>
      <c r="B10" s="7" t="s">
        <v>4691</v>
      </c>
      <c r="C10" t="s">
        <v>362</v>
      </c>
      <c r="E10" s="7" t="s">
        <v>10172</v>
      </c>
      <c r="F10" t="s">
        <v>6690</v>
      </c>
    </row>
    <row r="11" spans="1:6" x14ac:dyDescent="0.2">
      <c r="A11" s="7" t="s">
        <v>10340</v>
      </c>
      <c r="B11" s="7" t="s">
        <v>10341</v>
      </c>
      <c r="C11" s="7" t="s">
        <v>710</v>
      </c>
      <c r="E11" s="7" t="s">
        <v>10342</v>
      </c>
      <c r="F11" s="7" t="s">
        <v>6690</v>
      </c>
    </row>
    <row r="12" spans="1:6" x14ac:dyDescent="0.2">
      <c r="A12" t="s">
        <v>5160</v>
      </c>
      <c r="B12" t="s">
        <v>9243</v>
      </c>
      <c r="C12" t="s">
        <v>397</v>
      </c>
      <c r="E12" t="s">
        <v>15686</v>
      </c>
      <c r="F12" t="s">
        <v>6645</v>
      </c>
    </row>
    <row r="13" spans="1:6" x14ac:dyDescent="0.2">
      <c r="A13" t="s">
        <v>5160</v>
      </c>
      <c r="B13" t="s">
        <v>9243</v>
      </c>
      <c r="C13" t="s">
        <v>10516</v>
      </c>
      <c r="E13" t="s">
        <v>15686</v>
      </c>
      <c r="F13" t="s">
        <v>6645</v>
      </c>
    </row>
    <row r="14" spans="1:6" x14ac:dyDescent="0.2">
      <c r="A14" t="s">
        <v>11113</v>
      </c>
      <c r="B14" t="s">
        <v>4691</v>
      </c>
      <c r="C14" t="s">
        <v>331</v>
      </c>
      <c r="E14" t="s">
        <v>11120</v>
      </c>
      <c r="F14" t="s">
        <v>11117</v>
      </c>
    </row>
    <row r="15" spans="1:6" x14ac:dyDescent="0.2">
      <c r="A15" t="s">
        <v>9776</v>
      </c>
      <c r="B15" t="s">
        <v>4691</v>
      </c>
      <c r="C15" t="s">
        <v>10516</v>
      </c>
      <c r="E15" t="s">
        <v>9777</v>
      </c>
      <c r="F15" t="s">
        <v>6690</v>
      </c>
    </row>
    <row r="16" spans="1:6" x14ac:dyDescent="0.2">
      <c r="A16" t="s">
        <v>1380</v>
      </c>
      <c r="B16" t="s">
        <v>9243</v>
      </c>
      <c r="C16" t="s">
        <v>313</v>
      </c>
      <c r="E16" t="s">
        <v>9889</v>
      </c>
      <c r="F16" t="s">
        <v>7856</v>
      </c>
    </row>
    <row r="17" spans="1:6" x14ac:dyDescent="0.2">
      <c r="A17" t="s">
        <v>5883</v>
      </c>
      <c r="B17" t="s">
        <v>4691</v>
      </c>
      <c r="C17" t="s">
        <v>248</v>
      </c>
      <c r="E17" t="s">
        <v>5884</v>
      </c>
      <c r="F17" t="s">
        <v>6690</v>
      </c>
    </row>
    <row r="18" spans="1:6" x14ac:dyDescent="0.2">
      <c r="A18" t="s">
        <v>3541</v>
      </c>
      <c r="B18" t="s">
        <v>5708</v>
      </c>
      <c r="C18" t="s">
        <v>708</v>
      </c>
      <c r="E18" t="s">
        <v>10517</v>
      </c>
      <c r="F18" t="s">
        <v>6690</v>
      </c>
    </row>
    <row r="19" spans="1:6" x14ac:dyDescent="0.2">
      <c r="A19" t="s">
        <v>1383</v>
      </c>
      <c r="B19" t="s">
        <v>4691</v>
      </c>
      <c r="C19" t="s">
        <v>708</v>
      </c>
      <c r="E19" t="s">
        <v>10518</v>
      </c>
      <c r="F19" t="s">
        <v>6690</v>
      </c>
    </row>
    <row r="20" spans="1:6" x14ac:dyDescent="0.2">
      <c r="A20" t="s">
        <v>5942</v>
      </c>
      <c r="B20" t="s">
        <v>4691</v>
      </c>
      <c r="C20" t="s">
        <v>220</v>
      </c>
      <c r="E20" t="s">
        <v>5943</v>
      </c>
      <c r="F20" t="s">
        <v>6690</v>
      </c>
    </row>
    <row r="21" spans="1:6" x14ac:dyDescent="0.2">
      <c r="A21" s="7" t="s">
        <v>1388</v>
      </c>
      <c r="B21" s="7" t="s">
        <v>4691</v>
      </c>
      <c r="C21" t="s">
        <v>362</v>
      </c>
      <c r="E21" s="7" t="s">
        <v>10171</v>
      </c>
      <c r="F21" t="s">
        <v>6690</v>
      </c>
    </row>
    <row r="22" spans="1:6" x14ac:dyDescent="0.2">
      <c r="A22" s="7" t="s">
        <v>8732</v>
      </c>
      <c r="B22" s="7" t="s">
        <v>4691</v>
      </c>
      <c r="C22" t="s">
        <v>10516</v>
      </c>
      <c r="E22" s="7" t="s">
        <v>8733</v>
      </c>
      <c r="F22" s="7" t="s">
        <v>6588</v>
      </c>
    </row>
    <row r="23" spans="1:6" x14ac:dyDescent="0.2">
      <c r="A23" s="7" t="s">
        <v>1397</v>
      </c>
      <c r="B23" s="7" t="s">
        <v>4691</v>
      </c>
      <c r="C23" t="s">
        <v>313</v>
      </c>
      <c r="E23" s="7" t="s">
        <v>9896</v>
      </c>
      <c r="F23" t="s">
        <v>6690</v>
      </c>
    </row>
    <row r="24" spans="1:6" x14ac:dyDescent="0.2">
      <c r="A24" t="s">
        <v>9887</v>
      </c>
      <c r="B24" t="s">
        <v>4691</v>
      </c>
      <c r="C24" t="s">
        <v>313</v>
      </c>
      <c r="E24" t="s">
        <v>9888</v>
      </c>
      <c r="F24" t="s">
        <v>6690</v>
      </c>
    </row>
    <row r="25" spans="1:6" x14ac:dyDescent="0.2">
      <c r="A25" t="s">
        <v>9570</v>
      </c>
      <c r="B25" t="s">
        <v>9243</v>
      </c>
      <c r="C25" t="s">
        <v>5592</v>
      </c>
      <c r="E25" t="s">
        <v>9571</v>
      </c>
      <c r="F25" t="s">
        <v>6690</v>
      </c>
    </row>
    <row r="26" spans="1:6" x14ac:dyDescent="0.2">
      <c r="A26" t="s">
        <v>10591</v>
      </c>
      <c r="B26" t="s">
        <v>9243</v>
      </c>
      <c r="C26" t="s">
        <v>291</v>
      </c>
      <c r="E26" t="s">
        <v>10592</v>
      </c>
      <c r="F26" t="s">
        <v>6690</v>
      </c>
    </row>
    <row r="27" spans="1:6" x14ac:dyDescent="0.2">
      <c r="A27" t="s">
        <v>10277</v>
      </c>
      <c r="B27" t="s">
        <v>9243</v>
      </c>
      <c r="C27" t="s">
        <v>362</v>
      </c>
      <c r="E27" t="s">
        <v>10278</v>
      </c>
      <c r="F27" t="s">
        <v>6690</v>
      </c>
    </row>
    <row r="28" spans="1:6" x14ac:dyDescent="0.2">
      <c r="A28" t="s">
        <v>15684</v>
      </c>
      <c r="B28" t="s">
        <v>9243</v>
      </c>
      <c r="C28" t="s">
        <v>385</v>
      </c>
      <c r="E28" t="s">
        <v>15685</v>
      </c>
      <c r="F28" t="s">
        <v>6645</v>
      </c>
    </row>
    <row r="29" spans="1:6" x14ac:dyDescent="0.2">
      <c r="A29" t="s">
        <v>9252</v>
      </c>
      <c r="B29" t="s">
        <v>9243</v>
      </c>
      <c r="C29" t="s">
        <v>385</v>
      </c>
      <c r="E29" t="s">
        <v>9253</v>
      </c>
      <c r="F29" t="s">
        <v>6690</v>
      </c>
    </row>
    <row r="30" spans="1:6" x14ac:dyDescent="0.2">
      <c r="A30" t="s">
        <v>9239</v>
      </c>
      <c r="B30" t="s">
        <v>9243</v>
      </c>
      <c r="C30" t="s">
        <v>385</v>
      </c>
      <c r="E30" t="s">
        <v>9241</v>
      </c>
      <c r="F30" t="s">
        <v>6690</v>
      </c>
    </row>
    <row r="31" spans="1:6" x14ac:dyDescent="0.2">
      <c r="A31" s="7" t="s">
        <v>8752</v>
      </c>
      <c r="B31" s="7" t="s">
        <v>4691</v>
      </c>
      <c r="C31" t="s">
        <v>397</v>
      </c>
      <c r="E31" s="7" t="s">
        <v>8751</v>
      </c>
      <c r="F31" s="7" t="s">
        <v>6588</v>
      </c>
    </row>
    <row r="32" spans="1:6" x14ac:dyDescent="0.2">
      <c r="A32" t="s">
        <v>10513</v>
      </c>
      <c r="B32" t="s">
        <v>9243</v>
      </c>
      <c r="C32" t="s">
        <v>397</v>
      </c>
      <c r="E32" t="s">
        <v>10514</v>
      </c>
      <c r="F32" t="s">
        <v>6690</v>
      </c>
    </row>
    <row r="33" spans="1:6" x14ac:dyDescent="0.2">
      <c r="A33" t="s">
        <v>5707</v>
      </c>
      <c r="B33" t="s">
        <v>5708</v>
      </c>
      <c r="E33" t="s">
        <v>11121</v>
      </c>
      <c r="F33" t="s">
        <v>6690</v>
      </c>
    </row>
    <row r="34" spans="1:6" x14ac:dyDescent="0.2">
      <c r="A34" t="s">
        <v>10175</v>
      </c>
      <c r="B34" t="s">
        <v>5708</v>
      </c>
      <c r="C34" t="s">
        <v>362</v>
      </c>
      <c r="E34" t="s">
        <v>10176</v>
      </c>
      <c r="F34" t="s">
        <v>6690</v>
      </c>
    </row>
    <row r="35" spans="1:6" x14ac:dyDescent="0.2">
      <c r="A35" s="7" t="s">
        <v>7978</v>
      </c>
      <c r="B35" s="7" t="s">
        <v>4691</v>
      </c>
      <c r="C35" s="7" t="s">
        <v>277</v>
      </c>
      <c r="E35" s="7" t="s">
        <v>7979</v>
      </c>
      <c r="F35" t="s">
        <v>6690</v>
      </c>
    </row>
    <row r="36" spans="1:6" x14ac:dyDescent="0.2">
      <c r="A36" s="7" t="s">
        <v>8730</v>
      </c>
      <c r="B36" s="7" t="s">
        <v>4691</v>
      </c>
      <c r="C36" t="s">
        <v>10516</v>
      </c>
      <c r="E36" s="7" t="s">
        <v>8731</v>
      </c>
      <c r="F36" s="7" t="s">
        <v>6588</v>
      </c>
    </row>
    <row r="37" spans="1:6" x14ac:dyDescent="0.2">
      <c r="A37" s="7" t="s">
        <v>5591</v>
      </c>
      <c r="B37" s="7" t="s">
        <v>4691</v>
      </c>
      <c r="C37" s="7" t="s">
        <v>5592</v>
      </c>
      <c r="E37" s="7" t="s">
        <v>5594</v>
      </c>
      <c r="F37" t="s">
        <v>6690</v>
      </c>
    </row>
    <row r="38" spans="1:6" x14ac:dyDescent="0.2">
      <c r="A38" s="7" t="s">
        <v>1634</v>
      </c>
      <c r="B38" s="7" t="s">
        <v>4691</v>
      </c>
      <c r="C38" s="7" t="s">
        <v>5592</v>
      </c>
      <c r="E38" s="7" t="s">
        <v>5593</v>
      </c>
      <c r="F38" t="s">
        <v>6690</v>
      </c>
    </row>
    <row r="39" spans="1:6" x14ac:dyDescent="0.2">
      <c r="A39" s="7" t="s">
        <v>5875</v>
      </c>
      <c r="B39" s="7" t="s">
        <v>4691</v>
      </c>
      <c r="C39" s="7" t="s">
        <v>2274</v>
      </c>
      <c r="E39" s="7" t="s">
        <v>5876</v>
      </c>
      <c r="F39" t="s">
        <v>6690</v>
      </c>
    </row>
    <row r="40" spans="1:6" x14ac:dyDescent="0.2">
      <c r="A40" s="7" t="s">
        <v>5878</v>
      </c>
      <c r="B40" s="7" t="s">
        <v>4691</v>
      </c>
      <c r="C40" s="7" t="s">
        <v>2274</v>
      </c>
      <c r="E40" s="7" t="s">
        <v>5879</v>
      </c>
      <c r="F40" t="s">
        <v>6690</v>
      </c>
    </row>
    <row r="41" spans="1:6" x14ac:dyDescent="0.2">
      <c r="A41" t="s">
        <v>9894</v>
      </c>
      <c r="B41" t="s">
        <v>4691</v>
      </c>
      <c r="C41" t="s">
        <v>313</v>
      </c>
      <c r="E41" t="s">
        <v>9895</v>
      </c>
      <c r="F41" t="s">
        <v>6690</v>
      </c>
    </row>
    <row r="42" spans="1:6" x14ac:dyDescent="0.2">
      <c r="A42" t="s">
        <v>5936</v>
      </c>
      <c r="B42" t="s">
        <v>4691</v>
      </c>
      <c r="C42" t="s">
        <v>1463</v>
      </c>
      <c r="E42" t="s">
        <v>5937</v>
      </c>
      <c r="F42" t="s">
        <v>6690</v>
      </c>
    </row>
    <row r="43" spans="1:6" x14ac:dyDescent="0.2">
      <c r="A43" t="s">
        <v>9236</v>
      </c>
      <c r="B43" t="s">
        <v>9243</v>
      </c>
      <c r="C43" t="s">
        <v>385</v>
      </c>
      <c r="E43" t="s">
        <v>9237</v>
      </c>
      <c r="F43" t="s">
        <v>6690</v>
      </c>
    </row>
    <row r="44" spans="1:6" x14ac:dyDescent="0.2">
      <c r="A44" t="s">
        <v>9251</v>
      </c>
      <c r="B44" t="s">
        <v>9243</v>
      </c>
      <c r="C44" t="s">
        <v>385</v>
      </c>
      <c r="F44" t="s">
        <v>6690</v>
      </c>
    </row>
    <row r="45" spans="1:6" x14ac:dyDescent="0.2">
      <c r="A45" t="s">
        <v>1785</v>
      </c>
      <c r="B45" t="s">
        <v>5650</v>
      </c>
      <c r="C45" t="s">
        <v>9891</v>
      </c>
      <c r="E45" t="s">
        <v>5653</v>
      </c>
      <c r="F45" t="s">
        <v>6690</v>
      </c>
    </row>
    <row r="46" spans="1:6" x14ac:dyDescent="0.2">
      <c r="A46" s="7" t="s">
        <v>1786</v>
      </c>
      <c r="B46" s="7" t="s">
        <v>4691</v>
      </c>
      <c r="C46" t="s">
        <v>397</v>
      </c>
      <c r="E46" s="7" t="s">
        <v>10430</v>
      </c>
      <c r="F46" t="s">
        <v>6690</v>
      </c>
    </row>
    <row r="47" spans="1:6" x14ac:dyDescent="0.2">
      <c r="A47" s="7" t="s">
        <v>10595</v>
      </c>
      <c r="B47" s="7" t="s">
        <v>4691</v>
      </c>
      <c r="C47" s="7" t="s">
        <v>724</v>
      </c>
      <c r="E47" s="7" t="s">
        <v>9917</v>
      </c>
      <c r="F47" t="s">
        <v>6690</v>
      </c>
    </row>
    <row r="48" spans="1:6" x14ac:dyDescent="0.2">
      <c r="A48" s="7" t="s">
        <v>10070</v>
      </c>
      <c r="B48" t="s">
        <v>10341</v>
      </c>
      <c r="C48" s="7" t="s">
        <v>707</v>
      </c>
      <c r="E48" s="7" t="s">
        <v>10072</v>
      </c>
      <c r="F48" s="7" t="s">
        <v>6690</v>
      </c>
    </row>
    <row r="49" spans="1:6" x14ac:dyDescent="0.2">
      <c r="A49" t="s">
        <v>5940</v>
      </c>
      <c r="B49" t="s">
        <v>4691</v>
      </c>
      <c r="C49" s="7" t="s">
        <v>277</v>
      </c>
      <c r="E49" t="s">
        <v>5941</v>
      </c>
      <c r="F49" t="s">
        <v>6690</v>
      </c>
    </row>
    <row r="50" spans="1:6" x14ac:dyDescent="0.2">
      <c r="A50" t="s">
        <v>9995</v>
      </c>
      <c r="B50" t="s">
        <v>9243</v>
      </c>
      <c r="C50" s="7" t="s">
        <v>331</v>
      </c>
      <c r="E50" t="s">
        <v>9996</v>
      </c>
      <c r="F50" t="s">
        <v>6690</v>
      </c>
    </row>
    <row r="51" spans="1:6" x14ac:dyDescent="0.2">
      <c r="A51" t="s">
        <v>9998</v>
      </c>
      <c r="B51" t="s">
        <v>9243</v>
      </c>
      <c r="C51" s="7" t="s">
        <v>331</v>
      </c>
      <c r="E51" t="s">
        <v>9999</v>
      </c>
      <c r="F51" t="s">
        <v>6690</v>
      </c>
    </row>
    <row r="52" spans="1:6" x14ac:dyDescent="0.2">
      <c r="A52" t="s">
        <v>5881</v>
      </c>
      <c r="B52" t="s">
        <v>4691</v>
      </c>
      <c r="C52" t="s">
        <v>248</v>
      </c>
      <c r="E52" t="s">
        <v>5882</v>
      </c>
      <c r="F52" t="s">
        <v>6690</v>
      </c>
    </row>
    <row r="53" spans="1:6" x14ac:dyDescent="0.2">
      <c r="A53" s="15" t="s">
        <v>8753</v>
      </c>
      <c r="B53" s="7" t="s">
        <v>4691</v>
      </c>
      <c r="C53" s="7" t="s">
        <v>724</v>
      </c>
      <c r="E53" s="7" t="s">
        <v>8754</v>
      </c>
      <c r="F53" s="7" t="s">
        <v>6588</v>
      </c>
    </row>
    <row r="54" spans="1:6" x14ac:dyDescent="0.2">
      <c r="A54" t="s">
        <v>9892</v>
      </c>
      <c r="B54" t="s">
        <v>4691</v>
      </c>
      <c r="C54" t="s">
        <v>1463</v>
      </c>
      <c r="E54" t="s">
        <v>5935</v>
      </c>
      <c r="F54" t="s">
        <v>6690</v>
      </c>
    </row>
    <row r="55" spans="1:6" x14ac:dyDescent="0.2">
      <c r="A55" s="7" t="s">
        <v>2101</v>
      </c>
      <c r="B55" s="7" t="s">
        <v>4691</v>
      </c>
      <c r="C55" s="7" t="s">
        <v>331</v>
      </c>
      <c r="E55" s="7" t="s">
        <v>9994</v>
      </c>
      <c r="F55" t="s">
        <v>6690</v>
      </c>
    </row>
    <row r="56" spans="1:6" x14ac:dyDescent="0.2">
      <c r="A56" t="s">
        <v>10622</v>
      </c>
      <c r="B56" t="s">
        <v>5708</v>
      </c>
      <c r="C56" t="s">
        <v>291</v>
      </c>
      <c r="E56" t="s">
        <v>10623</v>
      </c>
      <c r="F56" t="s">
        <v>6690</v>
      </c>
    </row>
    <row r="57" spans="1:6" x14ac:dyDescent="0.2">
      <c r="A57" s="7" t="s">
        <v>5609</v>
      </c>
      <c r="B57" s="7" t="s">
        <v>4691</v>
      </c>
      <c r="C57" t="s">
        <v>291</v>
      </c>
      <c r="E57" s="7" t="s">
        <v>5610</v>
      </c>
      <c r="F57" t="s">
        <v>6690</v>
      </c>
    </row>
    <row r="58" spans="1:6" x14ac:dyDescent="0.2">
      <c r="A58" t="s">
        <v>10620</v>
      </c>
      <c r="B58" t="s">
        <v>4691</v>
      </c>
      <c r="C58" t="s">
        <v>291</v>
      </c>
      <c r="E58" t="s">
        <v>10621</v>
      </c>
      <c r="F58" t="s">
        <v>6690</v>
      </c>
    </row>
    <row r="59" spans="1:6" x14ac:dyDescent="0.2">
      <c r="A59" s="7" t="s">
        <v>10431</v>
      </c>
      <c r="B59" s="7" t="s">
        <v>4691</v>
      </c>
      <c r="C59" t="s">
        <v>397</v>
      </c>
      <c r="E59" s="7" t="s">
        <v>12982</v>
      </c>
      <c r="F59" t="s">
        <v>6690</v>
      </c>
    </row>
    <row r="60" spans="1:6" x14ac:dyDescent="0.2">
      <c r="A60" t="s">
        <v>8679</v>
      </c>
      <c r="B60" t="s">
        <v>8675</v>
      </c>
      <c r="E60" t="s">
        <v>8682</v>
      </c>
      <c r="F60" t="s">
        <v>6637</v>
      </c>
    </row>
    <row r="61" spans="1:6" x14ac:dyDescent="0.2">
      <c r="A61" t="s">
        <v>8678</v>
      </c>
      <c r="B61" t="s">
        <v>8675</v>
      </c>
      <c r="E61" t="s">
        <v>8681</v>
      </c>
      <c r="F61" t="s">
        <v>6637</v>
      </c>
    </row>
    <row r="62" spans="1:6" x14ac:dyDescent="0.2">
      <c r="A62" t="s">
        <v>5933</v>
      </c>
      <c r="B62" t="s">
        <v>4691</v>
      </c>
      <c r="C62" t="s">
        <v>1463</v>
      </c>
      <c r="E62" t="s">
        <v>5934</v>
      </c>
      <c r="F62" t="s">
        <v>6690</v>
      </c>
    </row>
    <row r="63" spans="1:6" x14ac:dyDescent="0.2">
      <c r="A63" t="s">
        <v>9238</v>
      </c>
      <c r="B63" t="s">
        <v>9243</v>
      </c>
      <c r="C63" t="s">
        <v>385</v>
      </c>
      <c r="E63" t="s">
        <v>9240</v>
      </c>
      <c r="F63" t="s">
        <v>6690</v>
      </c>
    </row>
    <row r="64" spans="1:6" x14ac:dyDescent="0.2">
      <c r="A64" t="s">
        <v>10598</v>
      </c>
      <c r="B64" t="s">
        <v>9243</v>
      </c>
      <c r="C64" t="s">
        <v>362</v>
      </c>
      <c r="E64" t="s">
        <v>10599</v>
      </c>
      <c r="F64" t="s">
        <v>6690</v>
      </c>
    </row>
    <row r="65" spans="1:6" x14ac:dyDescent="0.2">
      <c r="A65" t="s">
        <v>9247</v>
      </c>
      <c r="B65" t="s">
        <v>4691</v>
      </c>
      <c r="C65" t="s">
        <v>385</v>
      </c>
      <c r="E65" t="s">
        <v>9245</v>
      </c>
      <c r="F65" t="s">
        <v>6690</v>
      </c>
    </row>
    <row r="66" spans="1:6" x14ac:dyDescent="0.2">
      <c r="A66" t="s">
        <v>5651</v>
      </c>
      <c r="B66" t="s">
        <v>5650</v>
      </c>
      <c r="C66" t="s">
        <v>9890</v>
      </c>
      <c r="E66" t="s">
        <v>5652</v>
      </c>
      <c r="F66" t="s">
        <v>6690</v>
      </c>
    </row>
    <row r="67" spans="1:6" x14ac:dyDescent="0.2">
      <c r="A67" t="s">
        <v>15849</v>
      </c>
      <c r="B67" t="s">
        <v>4691</v>
      </c>
      <c r="C67" t="s">
        <v>248</v>
      </c>
      <c r="E67" t="s">
        <v>15850</v>
      </c>
      <c r="F67" t="s">
        <v>14004</v>
      </c>
    </row>
    <row r="68" spans="1:6" x14ac:dyDescent="0.2">
      <c r="A68" t="s">
        <v>9977</v>
      </c>
      <c r="B68" t="s">
        <v>4691</v>
      </c>
      <c r="C68" s="7" t="s">
        <v>331</v>
      </c>
      <c r="E68" t="s">
        <v>9978</v>
      </c>
      <c r="F68" t="s">
        <v>6690</v>
      </c>
    </row>
    <row r="69" spans="1:6" x14ac:dyDescent="0.2">
      <c r="A69" t="s">
        <v>10593</v>
      </c>
      <c r="B69" t="s">
        <v>9243</v>
      </c>
      <c r="C69" t="s">
        <v>484</v>
      </c>
      <c r="E69" t="s">
        <v>10594</v>
      </c>
      <c r="F69" t="s">
        <v>6690</v>
      </c>
    </row>
    <row r="70" spans="1:6" x14ac:dyDescent="0.2">
      <c r="A70" t="s">
        <v>2258</v>
      </c>
      <c r="B70" s="7" t="s">
        <v>4691</v>
      </c>
      <c r="C70" s="7" t="s">
        <v>248</v>
      </c>
      <c r="E70" t="s">
        <v>5880</v>
      </c>
      <c r="F70" t="s">
        <v>6690</v>
      </c>
    </row>
    <row r="71" spans="1:6" x14ac:dyDescent="0.2">
      <c r="A71" t="s">
        <v>5938</v>
      </c>
      <c r="B71" t="s">
        <v>4691</v>
      </c>
      <c r="C71" s="7" t="s">
        <v>277</v>
      </c>
      <c r="E71" t="s">
        <v>5939</v>
      </c>
      <c r="F71" t="s">
        <v>6690</v>
      </c>
    </row>
    <row r="72" spans="1:6" x14ac:dyDescent="0.2">
      <c r="A72" s="7" t="s">
        <v>5602</v>
      </c>
      <c r="B72" s="7" t="s">
        <v>4691</v>
      </c>
      <c r="C72" s="7" t="s">
        <v>331</v>
      </c>
      <c r="E72" s="7" t="s">
        <v>10000</v>
      </c>
      <c r="F72" t="s">
        <v>6690</v>
      </c>
    </row>
    <row r="73" spans="1:6" x14ac:dyDescent="0.2">
      <c r="A73" s="7" t="s">
        <v>8728</v>
      </c>
      <c r="B73" s="7" t="s">
        <v>4691</v>
      </c>
      <c r="C73" t="s">
        <v>10516</v>
      </c>
      <c r="E73" s="7" t="s">
        <v>8729</v>
      </c>
      <c r="F73" s="7" t="s">
        <v>6588</v>
      </c>
    </row>
    <row r="74" spans="1:6" x14ac:dyDescent="0.2">
      <c r="A74" t="s">
        <v>9778</v>
      </c>
      <c r="B74" t="s">
        <v>4691</v>
      </c>
      <c r="C74" t="s">
        <v>10516</v>
      </c>
      <c r="E74" t="s">
        <v>9779</v>
      </c>
      <c r="F74" t="s">
        <v>6690</v>
      </c>
    </row>
    <row r="75" spans="1:6" x14ac:dyDescent="0.2">
      <c r="A75" t="s">
        <v>10626</v>
      </c>
      <c r="B75" t="s">
        <v>4691</v>
      </c>
      <c r="C75" t="s">
        <v>291</v>
      </c>
      <c r="E75" t="s">
        <v>10627</v>
      </c>
      <c r="F75" t="s">
        <v>6690</v>
      </c>
    </row>
    <row r="76" spans="1:6" x14ac:dyDescent="0.2">
      <c r="A76" t="s">
        <v>2317</v>
      </c>
      <c r="B76" t="s">
        <v>5650</v>
      </c>
      <c r="C76" t="s">
        <v>5</v>
      </c>
      <c r="E76" t="s">
        <v>5997</v>
      </c>
      <c r="F76" t="s">
        <v>6690</v>
      </c>
    </row>
    <row r="77" spans="1:6" x14ac:dyDescent="0.2">
      <c r="A77" s="7" t="s">
        <v>10432</v>
      </c>
      <c r="B77" s="7" t="s">
        <v>4691</v>
      </c>
      <c r="C77" t="s">
        <v>397</v>
      </c>
      <c r="E77" s="7" t="s">
        <v>13715</v>
      </c>
      <c r="F77" s="7" t="s">
        <v>6690</v>
      </c>
    </row>
    <row r="78" spans="1:6" x14ac:dyDescent="0.2">
      <c r="A78" s="7" t="s">
        <v>2357</v>
      </c>
      <c r="B78" s="7" t="s">
        <v>4691</v>
      </c>
      <c r="C78" s="7" t="s">
        <v>2274</v>
      </c>
      <c r="E78" s="7" t="s">
        <v>5877</v>
      </c>
      <c r="F78" t="s">
        <v>6690</v>
      </c>
    </row>
    <row r="79" spans="1:6" x14ac:dyDescent="0.2">
      <c r="A79" t="s">
        <v>9781</v>
      </c>
      <c r="B79" t="s">
        <v>4691</v>
      </c>
      <c r="C79" t="s">
        <v>10516</v>
      </c>
      <c r="E79" t="s">
        <v>9783</v>
      </c>
      <c r="F79" t="s">
        <v>6690</v>
      </c>
    </row>
    <row r="80" spans="1:6" x14ac:dyDescent="0.2">
      <c r="A80" t="s">
        <v>9900</v>
      </c>
      <c r="B80" t="s">
        <v>4691</v>
      </c>
      <c r="C80" t="s">
        <v>313</v>
      </c>
      <c r="E80" t="s">
        <v>9899</v>
      </c>
      <c r="F80" t="s">
        <v>6690</v>
      </c>
    </row>
    <row r="81" spans="1:6" x14ac:dyDescent="0.2">
      <c r="A81" s="32" t="s">
        <v>2411</v>
      </c>
      <c r="B81" t="s">
        <v>4691</v>
      </c>
      <c r="C81" t="s">
        <v>242</v>
      </c>
      <c r="E81" t="s">
        <v>5619</v>
      </c>
      <c r="F81" t="s">
        <v>6690</v>
      </c>
    </row>
    <row r="82" spans="1:6" x14ac:dyDescent="0.2">
      <c r="A82" t="s">
        <v>2416</v>
      </c>
      <c r="B82" s="7" t="s">
        <v>4691</v>
      </c>
      <c r="C82" s="7" t="s">
        <v>331</v>
      </c>
      <c r="E82" s="7" t="s">
        <v>9997</v>
      </c>
      <c r="F82" t="s">
        <v>6690</v>
      </c>
    </row>
    <row r="83" spans="1:6" x14ac:dyDescent="0.2">
      <c r="A83" s="7" t="s">
        <v>2418</v>
      </c>
      <c r="B83" s="7" t="s">
        <v>4691</v>
      </c>
      <c r="C83" t="s">
        <v>291</v>
      </c>
      <c r="E83" s="7" t="s">
        <v>10625</v>
      </c>
      <c r="F83" t="s">
        <v>6690</v>
      </c>
    </row>
    <row r="84" spans="1:6" x14ac:dyDescent="0.2">
      <c r="A84" s="7" t="s">
        <v>5611</v>
      </c>
      <c r="B84" s="7" t="s">
        <v>4691</v>
      </c>
      <c r="C84" t="s">
        <v>291</v>
      </c>
      <c r="E84" s="7" t="s">
        <v>10624</v>
      </c>
      <c r="F84" t="s">
        <v>6690</v>
      </c>
    </row>
    <row r="85" spans="1:6" x14ac:dyDescent="0.2">
      <c r="A85" t="s">
        <v>9785</v>
      </c>
      <c r="B85" t="s">
        <v>4691</v>
      </c>
      <c r="C85" t="s">
        <v>10516</v>
      </c>
      <c r="E85" t="s">
        <v>9782</v>
      </c>
      <c r="F85" t="s">
        <v>6690</v>
      </c>
    </row>
    <row r="86" spans="1:6" x14ac:dyDescent="0.2">
      <c r="A86" t="s">
        <v>2457</v>
      </c>
      <c r="B86" t="s">
        <v>4691</v>
      </c>
      <c r="C86" t="s">
        <v>10515</v>
      </c>
      <c r="E86" t="s">
        <v>5618</v>
      </c>
      <c r="F86" t="s">
        <v>6690</v>
      </c>
    </row>
    <row r="87" spans="1:6" x14ac:dyDescent="0.2">
      <c r="A87" t="s">
        <v>11114</v>
      </c>
      <c r="B87" t="s">
        <v>5708</v>
      </c>
      <c r="C87" t="s">
        <v>11115</v>
      </c>
      <c r="E87" t="s">
        <v>11119</v>
      </c>
      <c r="F87" t="s">
        <v>11117</v>
      </c>
    </row>
    <row r="88" spans="1:6" x14ac:dyDescent="0.2">
      <c r="A88" s="7" t="s">
        <v>8738</v>
      </c>
      <c r="B88" s="7" t="s">
        <v>4691</v>
      </c>
      <c r="C88" s="7" t="s">
        <v>331</v>
      </c>
      <c r="E88" s="7" t="s">
        <v>8739</v>
      </c>
      <c r="F88" s="7" t="s">
        <v>6588</v>
      </c>
    </row>
    <row r="89" spans="1:6" x14ac:dyDescent="0.2">
      <c r="A89" s="7" t="s">
        <v>10401</v>
      </c>
      <c r="B89" s="7" t="s">
        <v>10341</v>
      </c>
      <c r="C89" s="7" t="s">
        <v>710</v>
      </c>
      <c r="E89" s="7" t="s">
        <v>10402</v>
      </c>
      <c r="F89" s="7" t="s">
        <v>6690</v>
      </c>
    </row>
    <row r="90" spans="1:6" x14ac:dyDescent="0.2">
      <c r="A90" t="s">
        <v>9244</v>
      </c>
      <c r="B90" t="s">
        <v>4691</v>
      </c>
      <c r="C90" t="s">
        <v>385</v>
      </c>
      <c r="E90" t="s">
        <v>9246</v>
      </c>
      <c r="F90" t="s">
        <v>6690</v>
      </c>
    </row>
    <row r="91" spans="1:6" x14ac:dyDescent="0.2">
      <c r="A91" s="7" t="s">
        <v>10433</v>
      </c>
      <c r="B91" s="7" t="s">
        <v>8675</v>
      </c>
      <c r="C91" t="s">
        <v>397</v>
      </c>
      <c r="E91" s="7" t="s">
        <v>10434</v>
      </c>
      <c r="F91" s="7" t="s">
        <v>6690</v>
      </c>
    </row>
    <row r="92" spans="1:6" x14ac:dyDescent="0.2">
      <c r="A92" t="s">
        <v>9249</v>
      </c>
      <c r="B92" t="s">
        <v>9243</v>
      </c>
      <c r="C92" t="s">
        <v>385</v>
      </c>
      <c r="E92" t="s">
        <v>9250</v>
      </c>
      <c r="F92" t="s">
        <v>6690</v>
      </c>
    </row>
    <row r="93" spans="1:6" x14ac:dyDescent="0.2">
      <c r="A93" t="s">
        <v>9897</v>
      </c>
      <c r="B93" t="s">
        <v>4691</v>
      </c>
      <c r="C93" t="s">
        <v>313</v>
      </c>
      <c r="E93" t="s">
        <v>9898</v>
      </c>
      <c r="F93" t="s">
        <v>6690</v>
      </c>
    </row>
    <row r="94" spans="1:6" x14ac:dyDescent="0.2">
      <c r="A94" t="s">
        <v>10596</v>
      </c>
      <c r="B94" t="s">
        <v>9243</v>
      </c>
      <c r="C94" t="s">
        <v>291</v>
      </c>
      <c r="E94" t="s">
        <v>10597</v>
      </c>
      <c r="F94" t="s">
        <v>6690</v>
      </c>
    </row>
    <row r="95" spans="1:6" x14ac:dyDescent="0.2">
      <c r="A95" t="s">
        <v>11116</v>
      </c>
      <c r="B95" t="s">
        <v>4691</v>
      </c>
      <c r="C95" t="s">
        <v>331</v>
      </c>
      <c r="E95" t="s">
        <v>11118</v>
      </c>
      <c r="F95" t="s">
        <v>11117</v>
      </c>
    </row>
  </sheetData>
  <pageMargins left="0.7" right="0.7" top="0.75" bottom="0.75" header="0.3" footer="0.3"/>
  <pageSetup paperSize="9" orientation="portrait" verticalDpi="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B72"/>
  <sheetViews>
    <sheetView zoomScale="80" zoomScaleNormal="80" workbookViewId="0"/>
  </sheetViews>
  <sheetFormatPr defaultRowHeight="12.75" x14ac:dyDescent="0.2"/>
  <cols>
    <col min="1" max="1" width="21.7109375" style="6" customWidth="1"/>
    <col min="2" max="2" width="98.28515625" style="6" customWidth="1"/>
  </cols>
  <sheetData>
    <row r="1" spans="1:2" x14ac:dyDescent="0.2">
      <c r="A1" s="1" t="s">
        <v>9029</v>
      </c>
    </row>
    <row r="2" spans="1:2" x14ac:dyDescent="0.2">
      <c r="A2" s="1"/>
    </row>
    <row r="3" spans="1:2" s="6" customFormat="1" x14ac:dyDescent="0.2">
      <c r="A3" s="7" t="s">
        <v>3402</v>
      </c>
      <c r="B3" s="7" t="s">
        <v>3403</v>
      </c>
    </row>
    <row r="4" spans="1:2" s="6" customFormat="1" x14ac:dyDescent="0.2">
      <c r="A4" s="7" t="s">
        <v>273</v>
      </c>
      <c r="B4" s="7" t="s">
        <v>274</v>
      </c>
    </row>
    <row r="5" spans="1:2" s="6" customFormat="1" x14ac:dyDescent="0.2">
      <c r="A5" s="7" t="s">
        <v>275</v>
      </c>
      <c r="B5" s="7" t="s">
        <v>276</v>
      </c>
    </row>
    <row r="6" spans="1:2" s="6" customFormat="1" x14ac:dyDescent="0.2">
      <c r="A6" s="7" t="s">
        <v>279</v>
      </c>
      <c r="B6" s="7" t="s">
        <v>280</v>
      </c>
    </row>
    <row r="7" spans="1:2" s="6" customFormat="1" x14ac:dyDescent="0.2">
      <c r="A7" s="7" t="s">
        <v>277</v>
      </c>
      <c r="B7" s="7" t="s">
        <v>278</v>
      </c>
    </row>
    <row r="8" spans="1:2" s="6" customFormat="1" x14ac:dyDescent="0.2">
      <c r="A8" s="7" t="s">
        <v>283</v>
      </c>
      <c r="B8" s="7" t="s">
        <v>284</v>
      </c>
    </row>
    <row r="9" spans="1:2" s="6" customFormat="1" x14ac:dyDescent="0.2">
      <c r="A9" s="7" t="s">
        <v>597</v>
      </c>
      <c r="B9" s="7" t="s">
        <v>13056</v>
      </c>
    </row>
    <row r="10" spans="1:2" s="6" customFormat="1" x14ac:dyDescent="0.2">
      <c r="A10" s="7" t="s">
        <v>285</v>
      </c>
      <c r="B10" s="7" t="s">
        <v>286</v>
      </c>
    </row>
    <row r="11" spans="1:2" s="6" customFormat="1" x14ac:dyDescent="0.2">
      <c r="A11" s="7" t="s">
        <v>281</v>
      </c>
      <c r="B11" s="7" t="s">
        <v>282</v>
      </c>
    </row>
    <row r="12" spans="1:2" s="6" customFormat="1" x14ac:dyDescent="0.2">
      <c r="A12" s="7" t="s">
        <v>287</v>
      </c>
      <c r="B12" s="7" t="s">
        <v>288</v>
      </c>
    </row>
    <row r="13" spans="1:2" s="6" customFormat="1" x14ac:dyDescent="0.2">
      <c r="A13" s="7" t="s">
        <v>289</v>
      </c>
      <c r="B13" s="7" t="s">
        <v>290</v>
      </c>
    </row>
    <row r="14" spans="1:2" s="6" customFormat="1" x14ac:dyDescent="0.2">
      <c r="A14" s="7" t="s">
        <v>291</v>
      </c>
      <c r="B14" s="7" t="s">
        <v>292</v>
      </c>
    </row>
    <row r="15" spans="1:2" s="6" customFormat="1" x14ac:dyDescent="0.2">
      <c r="A15" s="7" t="s">
        <v>18</v>
      </c>
      <c r="B15" s="7" t="s">
        <v>13058</v>
      </c>
    </row>
    <row r="16" spans="1:2" s="6" customFormat="1" x14ac:dyDescent="0.2">
      <c r="A16" s="7" t="s">
        <v>293</v>
      </c>
      <c r="B16" s="7" t="s">
        <v>294</v>
      </c>
    </row>
    <row r="17" spans="1:2" s="6" customFormat="1" x14ac:dyDescent="0.2">
      <c r="A17" s="7" t="s">
        <v>295</v>
      </c>
      <c r="B17" s="7" t="s">
        <v>296</v>
      </c>
    </row>
    <row r="18" spans="1:2" s="6" customFormat="1" x14ac:dyDescent="0.2">
      <c r="A18" s="7" t="s">
        <v>297</v>
      </c>
      <c r="B18" s="7" t="s">
        <v>298</v>
      </c>
    </row>
    <row r="19" spans="1:2" s="6" customFormat="1" x14ac:dyDescent="0.2">
      <c r="A19" s="7" t="s">
        <v>299</v>
      </c>
      <c r="B19" s="7" t="s">
        <v>300</v>
      </c>
    </row>
    <row r="20" spans="1:2" s="6" customFormat="1" x14ac:dyDescent="0.2">
      <c r="A20" s="7" t="s">
        <v>301</v>
      </c>
      <c r="B20" s="7" t="s">
        <v>302</v>
      </c>
    </row>
    <row r="21" spans="1:2" s="6" customFormat="1" x14ac:dyDescent="0.2">
      <c r="A21" s="7" t="s">
        <v>303</v>
      </c>
      <c r="B21" s="7" t="s">
        <v>304</v>
      </c>
    </row>
    <row r="22" spans="1:2" s="6" customFormat="1" x14ac:dyDescent="0.2">
      <c r="A22" s="7" t="s">
        <v>305</v>
      </c>
      <c r="B22" s="7" t="s">
        <v>306</v>
      </c>
    </row>
    <row r="23" spans="1:2" s="6" customFormat="1" x14ac:dyDescent="0.2">
      <c r="A23" s="7" t="s">
        <v>309</v>
      </c>
      <c r="B23" s="7" t="s">
        <v>310</v>
      </c>
    </row>
    <row r="24" spans="1:2" s="6" customFormat="1" x14ac:dyDescent="0.2">
      <c r="A24" s="7" t="s">
        <v>307</v>
      </c>
      <c r="B24" s="7" t="s">
        <v>308</v>
      </c>
    </row>
    <row r="25" spans="1:2" s="6" customFormat="1" x14ac:dyDescent="0.2">
      <c r="A25" s="7" t="s">
        <v>311</v>
      </c>
      <c r="B25" s="7" t="s">
        <v>312</v>
      </c>
    </row>
    <row r="26" spans="1:2" s="6" customFormat="1" x14ac:dyDescent="0.2">
      <c r="A26" s="7" t="s">
        <v>313</v>
      </c>
      <c r="B26" s="7" t="s">
        <v>314</v>
      </c>
    </row>
    <row r="27" spans="1:2" s="6" customFormat="1" x14ac:dyDescent="0.2">
      <c r="A27" s="7" t="s">
        <v>315</v>
      </c>
      <c r="B27" s="7" t="s">
        <v>316</v>
      </c>
    </row>
    <row r="28" spans="1:2" s="6" customFormat="1" x14ac:dyDescent="0.2">
      <c r="A28" s="7" t="s">
        <v>317</v>
      </c>
      <c r="B28" s="7" t="s">
        <v>318</v>
      </c>
    </row>
    <row r="29" spans="1:2" s="6" customFormat="1" x14ac:dyDescent="0.2">
      <c r="A29" s="7" t="s">
        <v>327</v>
      </c>
      <c r="B29" s="7" t="s">
        <v>328</v>
      </c>
    </row>
    <row r="30" spans="1:2" s="6" customFormat="1" x14ac:dyDescent="0.2">
      <c r="A30" s="7" t="s">
        <v>319</v>
      </c>
      <c r="B30" s="7" t="s">
        <v>320</v>
      </c>
    </row>
    <row r="31" spans="1:2" s="6" customFormat="1" x14ac:dyDescent="0.2">
      <c r="A31" s="7" t="s">
        <v>321</v>
      </c>
      <c r="B31" s="7" t="s">
        <v>322</v>
      </c>
    </row>
    <row r="32" spans="1:2" s="6" customFormat="1" x14ac:dyDescent="0.2">
      <c r="A32" s="7" t="s">
        <v>323</v>
      </c>
      <c r="B32" s="7" t="s">
        <v>324</v>
      </c>
    </row>
    <row r="33" spans="1:2" s="6" customFormat="1" x14ac:dyDescent="0.2">
      <c r="A33" s="7" t="s">
        <v>329</v>
      </c>
      <c r="B33" s="7" t="s">
        <v>330</v>
      </c>
    </row>
    <row r="34" spans="1:2" s="6" customFormat="1" x14ac:dyDescent="0.2">
      <c r="A34" s="7" t="s">
        <v>325</v>
      </c>
      <c r="B34" s="7" t="s">
        <v>326</v>
      </c>
    </row>
    <row r="35" spans="1:2" s="6" customFormat="1" x14ac:dyDescent="0.2">
      <c r="A35" s="7" t="s">
        <v>331</v>
      </c>
      <c r="B35" s="7" t="s">
        <v>332</v>
      </c>
    </row>
    <row r="36" spans="1:2" s="6" customFormat="1" x14ac:dyDescent="0.2">
      <c r="A36" s="7" t="s">
        <v>333</v>
      </c>
      <c r="B36" s="7" t="s">
        <v>334</v>
      </c>
    </row>
    <row r="37" spans="1:2" s="6" customFormat="1" x14ac:dyDescent="0.2">
      <c r="A37" s="7" t="s">
        <v>335</v>
      </c>
      <c r="B37" s="7" t="s">
        <v>336</v>
      </c>
    </row>
    <row r="38" spans="1:2" s="6" customFormat="1" x14ac:dyDescent="0.2">
      <c r="A38" s="7" t="s">
        <v>23</v>
      </c>
      <c r="B38" s="7" t="s">
        <v>13055</v>
      </c>
    </row>
    <row r="39" spans="1:2" s="6" customFormat="1" x14ac:dyDescent="0.2">
      <c r="A39" s="7" t="s">
        <v>101</v>
      </c>
      <c r="B39" s="7" t="s">
        <v>337</v>
      </c>
    </row>
    <row r="40" spans="1:2" s="6" customFormat="1" x14ac:dyDescent="0.2">
      <c r="A40" s="7" t="s">
        <v>338</v>
      </c>
      <c r="B40" s="7" t="s">
        <v>339</v>
      </c>
    </row>
    <row r="41" spans="1:2" s="6" customFormat="1" x14ac:dyDescent="0.2">
      <c r="A41" s="7" t="s">
        <v>340</v>
      </c>
      <c r="B41" s="7" t="s">
        <v>341</v>
      </c>
    </row>
    <row r="42" spans="1:2" s="6" customFormat="1" x14ac:dyDescent="0.2">
      <c r="A42" s="7" t="s">
        <v>342</v>
      </c>
      <c r="B42" s="7" t="s">
        <v>343</v>
      </c>
    </row>
    <row r="43" spans="1:2" s="6" customFormat="1" x14ac:dyDescent="0.2">
      <c r="A43" s="7" t="s">
        <v>346</v>
      </c>
      <c r="B43" s="7" t="s">
        <v>347</v>
      </c>
    </row>
    <row r="44" spans="1:2" s="6" customFormat="1" x14ac:dyDescent="0.2">
      <c r="A44" s="7" t="s">
        <v>344</v>
      </c>
      <c r="B44" s="7" t="s">
        <v>345</v>
      </c>
    </row>
    <row r="45" spans="1:2" s="6" customFormat="1" x14ac:dyDescent="0.2">
      <c r="A45" s="7" t="s">
        <v>348</v>
      </c>
      <c r="B45" s="7" t="s">
        <v>349</v>
      </c>
    </row>
    <row r="46" spans="1:2" s="6" customFormat="1" x14ac:dyDescent="0.2">
      <c r="A46" s="7" t="s">
        <v>350</v>
      </c>
      <c r="B46" s="7" t="s">
        <v>351</v>
      </c>
    </row>
    <row r="47" spans="1:2" s="6" customFormat="1" x14ac:dyDescent="0.2">
      <c r="A47" s="7" t="s">
        <v>354</v>
      </c>
      <c r="B47" s="7" t="s">
        <v>355</v>
      </c>
    </row>
    <row r="48" spans="1:2" s="6" customFormat="1" x14ac:dyDescent="0.2">
      <c r="A48" s="7" t="s">
        <v>356</v>
      </c>
      <c r="B48" s="7" t="s">
        <v>357</v>
      </c>
    </row>
    <row r="49" spans="1:2" s="6" customFormat="1" x14ac:dyDescent="0.2">
      <c r="A49" s="7" t="s">
        <v>352</v>
      </c>
      <c r="B49" s="7" t="s">
        <v>353</v>
      </c>
    </row>
    <row r="50" spans="1:2" s="6" customFormat="1" x14ac:dyDescent="0.2">
      <c r="A50" s="7" t="s">
        <v>358</v>
      </c>
      <c r="B50" s="7" t="s">
        <v>359</v>
      </c>
    </row>
    <row r="51" spans="1:2" s="6" customFormat="1" x14ac:dyDescent="0.2">
      <c r="A51" s="7" t="s">
        <v>364</v>
      </c>
      <c r="B51" s="7" t="s">
        <v>365</v>
      </c>
    </row>
    <row r="52" spans="1:2" s="6" customFormat="1" x14ac:dyDescent="0.2">
      <c r="A52" s="7" t="s">
        <v>360</v>
      </c>
      <c r="B52" s="7" t="s">
        <v>361</v>
      </c>
    </row>
    <row r="53" spans="1:2" s="6" customFormat="1" x14ac:dyDescent="0.2">
      <c r="A53" s="7" t="s">
        <v>366</v>
      </c>
      <c r="B53" s="7" t="s">
        <v>367</v>
      </c>
    </row>
    <row r="54" spans="1:2" s="6" customFormat="1" x14ac:dyDescent="0.2">
      <c r="A54" s="7" t="s">
        <v>362</v>
      </c>
      <c r="B54" s="7" t="s">
        <v>363</v>
      </c>
    </row>
    <row r="55" spans="1:2" s="6" customFormat="1" x14ac:dyDescent="0.2">
      <c r="A55" s="7" t="s">
        <v>368</v>
      </c>
      <c r="B55" s="7" t="s">
        <v>369</v>
      </c>
    </row>
    <row r="56" spans="1:2" s="6" customFormat="1" x14ac:dyDescent="0.2">
      <c r="A56" s="7" t="s">
        <v>370</v>
      </c>
      <c r="B56" s="7" t="s">
        <v>371</v>
      </c>
    </row>
    <row r="57" spans="1:2" s="6" customFormat="1" x14ac:dyDescent="0.2">
      <c r="A57" s="7" t="s">
        <v>376</v>
      </c>
      <c r="B57" s="7" t="s">
        <v>377</v>
      </c>
    </row>
    <row r="58" spans="1:2" s="6" customFormat="1" x14ac:dyDescent="0.2">
      <c r="A58" s="7" t="s">
        <v>372</v>
      </c>
      <c r="B58" s="7" t="s">
        <v>373</v>
      </c>
    </row>
    <row r="59" spans="1:2" s="6" customFormat="1" x14ac:dyDescent="0.2">
      <c r="A59" s="7" t="s">
        <v>374</v>
      </c>
      <c r="B59" s="7" t="s">
        <v>375</v>
      </c>
    </row>
    <row r="60" spans="1:2" s="6" customFormat="1" x14ac:dyDescent="0.2">
      <c r="A60" s="7" t="s">
        <v>378</v>
      </c>
      <c r="B60" s="7" t="s">
        <v>379</v>
      </c>
    </row>
    <row r="61" spans="1:2" s="6" customFormat="1" x14ac:dyDescent="0.2">
      <c r="A61" s="7" t="s">
        <v>380</v>
      </c>
      <c r="B61" s="7" t="s">
        <v>381</v>
      </c>
    </row>
    <row r="62" spans="1:2" s="6" customFormat="1" x14ac:dyDescent="0.2">
      <c r="A62" s="7" t="s">
        <v>382</v>
      </c>
      <c r="B62" s="7" t="s">
        <v>383</v>
      </c>
    </row>
    <row r="63" spans="1:2" s="6" customFormat="1" x14ac:dyDescent="0.2">
      <c r="A63" s="7" t="s">
        <v>384</v>
      </c>
      <c r="B63" s="7" t="s">
        <v>13057</v>
      </c>
    </row>
    <row r="64" spans="1:2" s="6" customFormat="1" x14ac:dyDescent="0.2">
      <c r="A64" s="7" t="s">
        <v>385</v>
      </c>
      <c r="B64" s="7" t="s">
        <v>386</v>
      </c>
    </row>
    <row r="65" spans="1:2" s="6" customFormat="1" x14ac:dyDescent="0.2">
      <c r="A65" s="7" t="s">
        <v>387</v>
      </c>
      <c r="B65" s="7" t="s">
        <v>388</v>
      </c>
    </row>
    <row r="66" spans="1:2" s="6" customFormat="1" x14ac:dyDescent="0.2">
      <c r="A66" s="7" t="s">
        <v>389</v>
      </c>
      <c r="B66" s="7" t="s">
        <v>390</v>
      </c>
    </row>
    <row r="67" spans="1:2" s="6" customFormat="1" x14ac:dyDescent="0.2">
      <c r="A67" s="7" t="s">
        <v>391</v>
      </c>
      <c r="B67" s="7" t="s">
        <v>392</v>
      </c>
    </row>
    <row r="68" spans="1:2" s="6" customFormat="1" x14ac:dyDescent="0.2">
      <c r="A68" s="7" t="s">
        <v>393</v>
      </c>
      <c r="B68" s="7" t="s">
        <v>394</v>
      </c>
    </row>
    <row r="69" spans="1:2" s="6" customFormat="1" x14ac:dyDescent="0.2">
      <c r="A69" s="7" t="s">
        <v>13053</v>
      </c>
      <c r="B69" s="7" t="s">
        <v>13054</v>
      </c>
    </row>
    <row r="70" spans="1:2" s="6" customFormat="1" x14ac:dyDescent="0.2">
      <c r="A70" s="7" t="s">
        <v>395</v>
      </c>
      <c r="B70" s="7" t="s">
        <v>396</v>
      </c>
    </row>
    <row r="71" spans="1:2" s="6" customFormat="1" x14ac:dyDescent="0.2">
      <c r="A71" s="7" t="s">
        <v>397</v>
      </c>
      <c r="B71" s="7" t="s">
        <v>398</v>
      </c>
    </row>
    <row r="72" spans="1:2" s="6" customFormat="1" x14ac:dyDescent="0.2">
      <c r="A72" s="7" t="s">
        <v>399</v>
      </c>
      <c r="B72" s="7" t="s">
        <v>400</v>
      </c>
    </row>
  </sheetData>
  <printOptions gridLines="1" gridLinesSet="0"/>
  <pageMargins left="0.39370078740157483" right="0.39370078740157483" top="0.39370078740157483" bottom="0.39370078740157483" header="0.51181102362204722" footer="0.51181102362204722"/>
  <pageSetup scale="83" fitToHeight="0" orientation="portrait" horizontalDpi="300" verticalDpi="300" r:id="rId1"/>
  <headerFooter alignWithMargins="0"/>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99"/>
  <sheetViews>
    <sheetView zoomScale="80" zoomScaleNormal="80" workbookViewId="0"/>
  </sheetViews>
  <sheetFormatPr defaultRowHeight="12.75" x14ac:dyDescent="0.2"/>
  <cols>
    <col min="1" max="2" width="15" customWidth="1"/>
    <col min="3" max="3" width="43.85546875" customWidth="1"/>
    <col min="4" max="4" width="15.85546875" style="14" customWidth="1"/>
  </cols>
  <sheetData>
    <row r="1" spans="1:4" x14ac:dyDescent="0.2">
      <c r="A1" s="1" t="s">
        <v>8578</v>
      </c>
    </row>
    <row r="2" spans="1:4" x14ac:dyDescent="0.2">
      <c r="A2" t="s">
        <v>8577</v>
      </c>
    </row>
    <row r="3" spans="1:4" x14ac:dyDescent="0.2">
      <c r="A3" t="s">
        <v>3402</v>
      </c>
      <c r="B3" s="7" t="s">
        <v>12</v>
      </c>
      <c r="C3" t="s">
        <v>3403</v>
      </c>
      <c r="D3" s="14" t="s">
        <v>2835</v>
      </c>
    </row>
    <row r="4" spans="1:4" x14ac:dyDescent="0.2">
      <c r="A4" t="s">
        <v>3391</v>
      </c>
      <c r="B4" t="s">
        <v>20</v>
      </c>
      <c r="C4" t="s">
        <v>3442</v>
      </c>
      <c r="D4" s="14">
        <v>80</v>
      </c>
    </row>
    <row r="5" spans="1:4" x14ac:dyDescent="0.2">
      <c r="A5" t="s">
        <v>3373</v>
      </c>
      <c r="B5" t="s">
        <v>20</v>
      </c>
      <c r="C5" t="s">
        <v>3374</v>
      </c>
      <c r="D5" s="14">
        <v>126</v>
      </c>
    </row>
    <row r="6" spans="1:4" x14ac:dyDescent="0.2">
      <c r="A6" t="s">
        <v>2960</v>
      </c>
      <c r="B6" t="s">
        <v>80</v>
      </c>
      <c r="C6" t="s">
        <v>2961</v>
      </c>
      <c r="D6" s="14">
        <v>126</v>
      </c>
    </row>
    <row r="7" spans="1:4" x14ac:dyDescent="0.2">
      <c r="A7" t="s">
        <v>3034</v>
      </c>
      <c r="B7" t="s">
        <v>2978</v>
      </c>
      <c r="C7" t="s">
        <v>2961</v>
      </c>
      <c r="D7" s="14">
        <v>126</v>
      </c>
    </row>
    <row r="8" spans="1:4" x14ac:dyDescent="0.2">
      <c r="A8" t="s">
        <v>3098</v>
      </c>
      <c r="B8" t="s">
        <v>92</v>
      </c>
      <c r="C8" t="s">
        <v>2961</v>
      </c>
      <c r="D8" s="14">
        <v>126</v>
      </c>
    </row>
    <row r="9" spans="1:4" x14ac:dyDescent="0.2">
      <c r="A9" t="s">
        <v>3351</v>
      </c>
      <c r="B9" t="s">
        <v>20</v>
      </c>
      <c r="C9" t="s">
        <v>2961</v>
      </c>
      <c r="D9" s="14">
        <v>126</v>
      </c>
    </row>
    <row r="10" spans="1:4" x14ac:dyDescent="0.2">
      <c r="A10" t="s">
        <v>3155</v>
      </c>
      <c r="B10" t="s">
        <v>374</v>
      </c>
      <c r="C10" t="s">
        <v>3156</v>
      </c>
      <c r="D10" s="14">
        <v>125</v>
      </c>
    </row>
    <row r="11" spans="1:4" x14ac:dyDescent="0.2">
      <c r="A11" t="s">
        <v>3276</v>
      </c>
      <c r="B11" t="s">
        <v>20</v>
      </c>
      <c r="C11" t="s">
        <v>3277</v>
      </c>
      <c r="D11" s="14">
        <v>126</v>
      </c>
    </row>
    <row r="12" spans="1:4" x14ac:dyDescent="0.2">
      <c r="A12" t="s">
        <v>2916</v>
      </c>
      <c r="B12" t="s">
        <v>80</v>
      </c>
      <c r="C12" t="s">
        <v>2917</v>
      </c>
      <c r="D12" s="14">
        <v>126</v>
      </c>
    </row>
    <row r="13" spans="1:4" x14ac:dyDescent="0.2">
      <c r="A13" t="s">
        <v>3011</v>
      </c>
      <c r="B13" t="s">
        <v>2978</v>
      </c>
      <c r="C13" t="s">
        <v>2917</v>
      </c>
      <c r="D13" s="14">
        <v>126</v>
      </c>
    </row>
    <row r="14" spans="1:4" x14ac:dyDescent="0.2">
      <c r="A14" t="s">
        <v>3111</v>
      </c>
      <c r="B14" t="s">
        <v>92</v>
      </c>
      <c r="C14" t="s">
        <v>2917</v>
      </c>
      <c r="D14" s="14">
        <v>126</v>
      </c>
    </row>
    <row r="15" spans="1:4" x14ac:dyDescent="0.2">
      <c r="A15" t="s">
        <v>3278</v>
      </c>
      <c r="B15" t="s">
        <v>20</v>
      </c>
      <c r="C15" t="s">
        <v>2917</v>
      </c>
      <c r="D15" s="14">
        <v>126</v>
      </c>
    </row>
    <row r="16" spans="1:4" x14ac:dyDescent="0.2">
      <c r="A16" t="s">
        <v>3207</v>
      </c>
      <c r="B16" t="s">
        <v>20</v>
      </c>
      <c r="C16" t="s">
        <v>3208</v>
      </c>
      <c r="D16" s="14">
        <v>126</v>
      </c>
    </row>
    <row r="17" spans="1:4" x14ac:dyDescent="0.2">
      <c r="A17" t="s">
        <v>2884</v>
      </c>
      <c r="B17" t="s">
        <v>80</v>
      </c>
      <c r="C17" t="s">
        <v>2885</v>
      </c>
      <c r="D17" s="14">
        <v>126</v>
      </c>
    </row>
    <row r="18" spans="1:4" x14ac:dyDescent="0.2">
      <c r="A18" t="s">
        <v>2989</v>
      </c>
      <c r="B18" t="s">
        <v>2978</v>
      </c>
      <c r="C18" t="s">
        <v>2885</v>
      </c>
      <c r="D18" s="14">
        <v>126</v>
      </c>
    </row>
    <row r="19" spans="1:4" x14ac:dyDescent="0.2">
      <c r="A19" t="s">
        <v>3094</v>
      </c>
      <c r="B19" t="s">
        <v>92</v>
      </c>
      <c r="C19" t="s">
        <v>2885</v>
      </c>
      <c r="D19" s="14">
        <v>126</v>
      </c>
    </row>
    <row r="20" spans="1:4" x14ac:dyDescent="0.2">
      <c r="A20" t="s">
        <v>3198</v>
      </c>
      <c r="B20" t="s">
        <v>20</v>
      </c>
      <c r="C20" t="s">
        <v>2885</v>
      </c>
      <c r="D20" s="14">
        <v>126</v>
      </c>
    </row>
    <row r="21" spans="1:4" x14ac:dyDescent="0.2">
      <c r="A21" t="s">
        <v>3154</v>
      </c>
      <c r="B21" t="s">
        <v>374</v>
      </c>
      <c r="C21" t="s">
        <v>3411</v>
      </c>
      <c r="D21" s="14">
        <v>125</v>
      </c>
    </row>
    <row r="22" spans="1:4" x14ac:dyDescent="0.2">
      <c r="A22" t="s">
        <v>3347</v>
      </c>
      <c r="B22" t="s">
        <v>20</v>
      </c>
      <c r="C22" t="s">
        <v>3348</v>
      </c>
      <c r="D22" s="14">
        <v>125</v>
      </c>
    </row>
    <row r="23" spans="1:4" x14ac:dyDescent="0.2">
      <c r="A23" t="s">
        <v>2956</v>
      </c>
      <c r="B23" t="s">
        <v>80</v>
      </c>
      <c r="C23" t="s">
        <v>2957</v>
      </c>
      <c r="D23" s="14">
        <v>125</v>
      </c>
    </row>
    <row r="24" spans="1:4" x14ac:dyDescent="0.2">
      <c r="A24" t="s">
        <v>3027</v>
      </c>
      <c r="B24" t="s">
        <v>2978</v>
      </c>
      <c r="C24" t="s">
        <v>2957</v>
      </c>
      <c r="D24" s="14">
        <v>125</v>
      </c>
    </row>
    <row r="25" spans="1:4" x14ac:dyDescent="0.2">
      <c r="A25" t="s">
        <v>3117</v>
      </c>
      <c r="B25" t="s">
        <v>92</v>
      </c>
      <c r="C25" t="s">
        <v>2957</v>
      </c>
      <c r="D25" s="14">
        <v>125</v>
      </c>
    </row>
    <row r="26" spans="1:4" x14ac:dyDescent="0.2">
      <c r="A26" t="s">
        <v>3346</v>
      </c>
      <c r="B26" t="s">
        <v>20</v>
      </c>
      <c r="C26" t="s">
        <v>2957</v>
      </c>
      <c r="D26" s="14">
        <v>125</v>
      </c>
    </row>
    <row r="27" spans="1:4" x14ac:dyDescent="0.2">
      <c r="A27" t="s">
        <v>3248</v>
      </c>
      <c r="B27" t="s">
        <v>20</v>
      </c>
      <c r="C27" t="s">
        <v>3249</v>
      </c>
      <c r="D27" s="14">
        <v>127</v>
      </c>
    </row>
    <row r="28" spans="1:4" x14ac:dyDescent="0.2">
      <c r="A28" t="s">
        <v>2903</v>
      </c>
      <c r="B28" t="s">
        <v>80</v>
      </c>
      <c r="C28" t="s">
        <v>2904</v>
      </c>
      <c r="D28" s="14">
        <v>127</v>
      </c>
    </row>
    <row r="29" spans="1:4" x14ac:dyDescent="0.2">
      <c r="A29" t="s">
        <v>3004</v>
      </c>
      <c r="B29" t="s">
        <v>2978</v>
      </c>
      <c r="C29" t="s">
        <v>2904</v>
      </c>
      <c r="D29" s="14">
        <v>127</v>
      </c>
    </row>
    <row r="30" spans="1:4" x14ac:dyDescent="0.2">
      <c r="A30" t="s">
        <v>3082</v>
      </c>
      <c r="B30" t="s">
        <v>92</v>
      </c>
      <c r="C30" t="s">
        <v>2904</v>
      </c>
      <c r="D30" s="14">
        <v>127</v>
      </c>
    </row>
    <row r="31" spans="1:4" x14ac:dyDescent="0.2">
      <c r="A31" t="s">
        <v>3225</v>
      </c>
      <c r="B31" t="s">
        <v>20</v>
      </c>
      <c r="C31" t="s">
        <v>2904</v>
      </c>
      <c r="D31" s="14">
        <v>127</v>
      </c>
    </row>
    <row r="32" spans="1:4" x14ac:dyDescent="0.2">
      <c r="A32" t="s">
        <v>3232</v>
      </c>
      <c r="B32" t="s">
        <v>20</v>
      </c>
      <c r="C32" t="s">
        <v>3233</v>
      </c>
      <c r="D32" s="14">
        <v>125</v>
      </c>
    </row>
    <row r="33" spans="1:4" x14ac:dyDescent="0.2">
      <c r="A33" t="s">
        <v>2905</v>
      </c>
      <c r="B33" t="s">
        <v>80</v>
      </c>
      <c r="C33" t="s">
        <v>2906</v>
      </c>
      <c r="D33" s="14">
        <v>125</v>
      </c>
    </row>
    <row r="34" spans="1:4" x14ac:dyDescent="0.2">
      <c r="A34" t="s">
        <v>3007</v>
      </c>
      <c r="B34" t="s">
        <v>2978</v>
      </c>
      <c r="C34" t="s">
        <v>2906</v>
      </c>
      <c r="D34" s="14">
        <v>125</v>
      </c>
    </row>
    <row r="35" spans="1:4" x14ac:dyDescent="0.2">
      <c r="A35" t="s">
        <v>3085</v>
      </c>
      <c r="B35" t="s">
        <v>92</v>
      </c>
      <c r="C35" t="s">
        <v>2906</v>
      </c>
      <c r="D35" s="14">
        <v>125</v>
      </c>
    </row>
    <row r="36" spans="1:4" x14ac:dyDescent="0.2">
      <c r="A36" t="s">
        <v>3241</v>
      </c>
      <c r="B36" t="s">
        <v>20</v>
      </c>
      <c r="C36" t="s">
        <v>2906</v>
      </c>
      <c r="D36" s="14">
        <v>125</v>
      </c>
    </row>
    <row r="37" spans="1:4" x14ac:dyDescent="0.2">
      <c r="A37" t="s">
        <v>3145</v>
      </c>
      <c r="B37" t="s">
        <v>374</v>
      </c>
      <c r="C37" t="s">
        <v>3146</v>
      </c>
      <c r="D37" s="14">
        <v>125</v>
      </c>
    </row>
    <row r="38" spans="1:4" x14ac:dyDescent="0.2">
      <c r="A38" t="s">
        <v>3295</v>
      </c>
      <c r="B38" t="s">
        <v>20</v>
      </c>
      <c r="C38" t="s">
        <v>3431</v>
      </c>
      <c r="D38" s="14">
        <v>125</v>
      </c>
    </row>
    <row r="39" spans="1:4" x14ac:dyDescent="0.2">
      <c r="A39" t="s">
        <v>2920</v>
      </c>
      <c r="B39" t="s">
        <v>80</v>
      </c>
      <c r="C39" t="s">
        <v>2921</v>
      </c>
      <c r="D39" s="14">
        <v>125</v>
      </c>
    </row>
    <row r="40" spans="1:4" x14ac:dyDescent="0.2">
      <c r="A40" t="s">
        <v>3013</v>
      </c>
      <c r="B40" t="s">
        <v>2978</v>
      </c>
      <c r="C40" t="s">
        <v>2921</v>
      </c>
      <c r="D40" s="14">
        <v>125</v>
      </c>
    </row>
    <row r="41" spans="1:4" x14ac:dyDescent="0.2">
      <c r="A41" t="s">
        <v>3099</v>
      </c>
      <c r="B41" t="s">
        <v>92</v>
      </c>
      <c r="C41" t="s">
        <v>2921</v>
      </c>
      <c r="D41" s="14">
        <v>125</v>
      </c>
    </row>
    <row r="42" spans="1:4" x14ac:dyDescent="0.2">
      <c r="A42" t="s">
        <v>3282</v>
      </c>
      <c r="B42" t="s">
        <v>20</v>
      </c>
      <c r="C42" t="s">
        <v>2921</v>
      </c>
      <c r="D42" s="14">
        <v>125</v>
      </c>
    </row>
    <row r="43" spans="1:4" x14ac:dyDescent="0.2">
      <c r="A43" t="s">
        <v>3388</v>
      </c>
      <c r="B43" t="s">
        <v>20</v>
      </c>
      <c r="C43" t="s">
        <v>3389</v>
      </c>
      <c r="D43" s="14">
        <v>127</v>
      </c>
    </row>
    <row r="44" spans="1:4" x14ac:dyDescent="0.2">
      <c r="A44" t="s">
        <v>2962</v>
      </c>
      <c r="B44" t="s">
        <v>80</v>
      </c>
      <c r="C44" t="s">
        <v>2963</v>
      </c>
      <c r="D44" s="14">
        <v>127</v>
      </c>
    </row>
    <row r="45" spans="1:4" x14ac:dyDescent="0.2">
      <c r="A45" t="s">
        <v>3035</v>
      </c>
      <c r="B45" t="s">
        <v>2978</v>
      </c>
      <c r="C45" t="s">
        <v>2963</v>
      </c>
      <c r="D45" s="14">
        <v>127</v>
      </c>
    </row>
    <row r="46" spans="1:4" x14ac:dyDescent="0.2">
      <c r="A46" t="s">
        <v>3125</v>
      </c>
      <c r="B46" t="s">
        <v>92</v>
      </c>
      <c r="C46" t="s">
        <v>2963</v>
      </c>
      <c r="D46" s="14">
        <v>127</v>
      </c>
    </row>
    <row r="47" spans="1:4" x14ac:dyDescent="0.2">
      <c r="A47" t="s">
        <v>3372</v>
      </c>
      <c r="B47" t="s">
        <v>20</v>
      </c>
      <c r="C47" t="s">
        <v>2963</v>
      </c>
      <c r="D47" s="14">
        <v>127</v>
      </c>
    </row>
    <row r="48" spans="1:4" x14ac:dyDescent="0.2">
      <c r="A48" t="s">
        <v>3337</v>
      </c>
      <c r="B48" t="s">
        <v>20</v>
      </c>
      <c r="C48" t="s">
        <v>3338</v>
      </c>
      <c r="D48" s="14">
        <v>125</v>
      </c>
    </row>
    <row r="49" spans="1:4" x14ac:dyDescent="0.2">
      <c r="A49" t="s">
        <v>2941</v>
      </c>
      <c r="B49" t="s">
        <v>80</v>
      </c>
      <c r="C49" t="s">
        <v>2942</v>
      </c>
      <c r="D49" s="14">
        <v>125</v>
      </c>
    </row>
    <row r="50" spans="1:4" x14ac:dyDescent="0.2">
      <c r="A50" t="s">
        <v>3041</v>
      </c>
      <c r="B50" t="s">
        <v>2978</v>
      </c>
      <c r="C50" t="s">
        <v>2942</v>
      </c>
      <c r="D50" s="14">
        <v>125</v>
      </c>
    </row>
    <row r="51" spans="1:4" x14ac:dyDescent="0.2">
      <c r="A51" t="s">
        <v>3081</v>
      </c>
      <c r="B51" t="s">
        <v>92</v>
      </c>
      <c r="C51" t="s">
        <v>2942</v>
      </c>
      <c r="D51" s="14">
        <v>125</v>
      </c>
    </row>
    <row r="52" spans="1:4" x14ac:dyDescent="0.2">
      <c r="A52" t="s">
        <v>3340</v>
      </c>
      <c r="B52" t="s">
        <v>20</v>
      </c>
      <c r="C52" t="s">
        <v>2942</v>
      </c>
      <c r="D52" s="14">
        <v>125</v>
      </c>
    </row>
    <row r="53" spans="1:4" x14ac:dyDescent="0.2">
      <c r="A53" t="s">
        <v>1862</v>
      </c>
      <c r="B53" t="s">
        <v>374</v>
      </c>
      <c r="C53" t="s">
        <v>3408</v>
      </c>
      <c r="D53" s="14">
        <v>125</v>
      </c>
    </row>
    <row r="54" spans="1:4" x14ac:dyDescent="0.2">
      <c r="A54" t="s">
        <v>3399</v>
      </c>
      <c r="B54" t="s">
        <v>20</v>
      </c>
      <c r="C54" t="s">
        <v>3444</v>
      </c>
      <c r="D54" s="14">
        <v>125</v>
      </c>
    </row>
    <row r="55" spans="1:4" x14ac:dyDescent="0.2">
      <c r="A55" t="s">
        <v>2974</v>
      </c>
      <c r="B55" t="s">
        <v>80</v>
      </c>
      <c r="C55" t="s">
        <v>2975</v>
      </c>
      <c r="D55" s="14">
        <v>125</v>
      </c>
    </row>
    <row r="56" spans="1:4" x14ac:dyDescent="0.2">
      <c r="A56" t="s">
        <v>3040</v>
      </c>
      <c r="B56" t="s">
        <v>2978</v>
      </c>
      <c r="C56" t="s">
        <v>2975</v>
      </c>
      <c r="D56" s="14">
        <v>125</v>
      </c>
    </row>
    <row r="57" spans="1:4" x14ac:dyDescent="0.2">
      <c r="A57" t="s">
        <v>3131</v>
      </c>
      <c r="B57" t="s">
        <v>92</v>
      </c>
      <c r="C57" t="s">
        <v>2975</v>
      </c>
      <c r="D57" s="14">
        <v>125</v>
      </c>
    </row>
    <row r="58" spans="1:4" x14ac:dyDescent="0.2">
      <c r="A58" t="s">
        <v>3398</v>
      </c>
      <c r="B58" t="s">
        <v>20</v>
      </c>
      <c r="C58" t="s">
        <v>2975</v>
      </c>
      <c r="D58" s="14">
        <v>125</v>
      </c>
    </row>
    <row r="59" spans="1:4" x14ac:dyDescent="0.2">
      <c r="A59" t="s">
        <v>3394</v>
      </c>
      <c r="B59" t="s">
        <v>20</v>
      </c>
      <c r="C59" t="s">
        <v>3395</v>
      </c>
      <c r="D59" s="14">
        <v>127</v>
      </c>
    </row>
    <row r="60" spans="1:4" x14ac:dyDescent="0.2">
      <c r="A60" t="s">
        <v>2970</v>
      </c>
      <c r="B60" t="s">
        <v>80</v>
      </c>
      <c r="C60" t="s">
        <v>2971</v>
      </c>
      <c r="D60" s="14">
        <v>127</v>
      </c>
    </row>
    <row r="61" spans="1:4" x14ac:dyDescent="0.2">
      <c r="A61" t="s">
        <v>3038</v>
      </c>
      <c r="B61" t="s">
        <v>2978</v>
      </c>
      <c r="C61" t="s">
        <v>2971</v>
      </c>
      <c r="D61" s="14">
        <v>127</v>
      </c>
    </row>
    <row r="62" spans="1:4" x14ac:dyDescent="0.2">
      <c r="A62" t="s">
        <v>3129</v>
      </c>
      <c r="B62" t="s">
        <v>92</v>
      </c>
      <c r="C62" t="s">
        <v>2971</v>
      </c>
      <c r="D62" s="14">
        <v>127</v>
      </c>
    </row>
    <row r="63" spans="1:4" x14ac:dyDescent="0.2">
      <c r="A63" t="s">
        <v>3396</v>
      </c>
      <c r="B63" t="s">
        <v>20</v>
      </c>
      <c r="C63" t="s">
        <v>2971</v>
      </c>
      <c r="D63" s="14">
        <v>127</v>
      </c>
    </row>
    <row r="64" spans="1:4" x14ac:dyDescent="0.2">
      <c r="A64" t="s">
        <v>3206</v>
      </c>
      <c r="B64" t="s">
        <v>20</v>
      </c>
      <c r="C64" t="s">
        <v>3415</v>
      </c>
      <c r="D64" s="14">
        <v>125</v>
      </c>
    </row>
    <row r="65" spans="1:4" x14ac:dyDescent="0.2">
      <c r="A65" t="s">
        <v>2976</v>
      </c>
      <c r="B65" t="s">
        <v>80</v>
      </c>
      <c r="C65" t="s">
        <v>2977</v>
      </c>
      <c r="D65" s="14">
        <v>125</v>
      </c>
    </row>
    <row r="66" spans="1:4" x14ac:dyDescent="0.2">
      <c r="A66" t="s">
        <v>2991</v>
      </c>
      <c r="B66" t="s">
        <v>2978</v>
      </c>
      <c r="C66" t="s">
        <v>2977</v>
      </c>
      <c r="D66" s="14">
        <v>125</v>
      </c>
    </row>
    <row r="67" spans="1:4" x14ac:dyDescent="0.2">
      <c r="A67" t="s">
        <v>3076</v>
      </c>
      <c r="B67" t="s">
        <v>92</v>
      </c>
      <c r="C67" t="s">
        <v>2977</v>
      </c>
      <c r="D67" s="14">
        <v>125</v>
      </c>
    </row>
    <row r="68" spans="1:4" x14ac:dyDescent="0.2">
      <c r="A68" t="s">
        <v>3199</v>
      </c>
      <c r="B68" t="s">
        <v>20</v>
      </c>
      <c r="C68" t="s">
        <v>2977</v>
      </c>
      <c r="D68" s="14">
        <v>125</v>
      </c>
    </row>
    <row r="69" spans="1:4" x14ac:dyDescent="0.2">
      <c r="A69" t="s">
        <v>3153</v>
      </c>
      <c r="B69" t="s">
        <v>374</v>
      </c>
      <c r="C69" t="s">
        <v>3410</v>
      </c>
      <c r="D69" s="14">
        <v>125</v>
      </c>
    </row>
    <row r="70" spans="1:4" x14ac:dyDescent="0.2">
      <c r="A70" t="s">
        <v>3325</v>
      </c>
      <c r="B70" t="s">
        <v>20</v>
      </c>
      <c r="C70" t="s">
        <v>3326</v>
      </c>
      <c r="D70" s="14">
        <v>125</v>
      </c>
    </row>
    <row r="71" spans="1:4" x14ac:dyDescent="0.2">
      <c r="A71" t="s">
        <v>2935</v>
      </c>
      <c r="B71" t="s">
        <v>80</v>
      </c>
      <c r="C71" t="s">
        <v>2936</v>
      </c>
      <c r="D71" s="14">
        <v>125</v>
      </c>
    </row>
    <row r="72" spans="1:4" x14ac:dyDescent="0.2">
      <c r="A72" t="s">
        <v>3026</v>
      </c>
      <c r="B72" t="s">
        <v>2978</v>
      </c>
      <c r="C72" t="s">
        <v>2936</v>
      </c>
      <c r="D72" s="14">
        <v>125</v>
      </c>
    </row>
    <row r="73" spans="1:4" x14ac:dyDescent="0.2">
      <c r="A73" t="s">
        <v>3086</v>
      </c>
      <c r="B73" t="s">
        <v>92</v>
      </c>
      <c r="C73" t="s">
        <v>2936</v>
      </c>
      <c r="D73" s="14">
        <v>125</v>
      </c>
    </row>
    <row r="74" spans="1:4" x14ac:dyDescent="0.2">
      <c r="A74" t="s">
        <v>3327</v>
      </c>
      <c r="B74" t="s">
        <v>20</v>
      </c>
      <c r="C74" t="s">
        <v>2936</v>
      </c>
      <c r="D74" s="14">
        <v>125</v>
      </c>
    </row>
    <row r="75" spans="1:4" x14ac:dyDescent="0.2">
      <c r="A75" t="s">
        <v>3299</v>
      </c>
      <c r="B75" t="s">
        <v>20</v>
      </c>
      <c r="C75" t="s">
        <v>3300</v>
      </c>
      <c r="D75" s="14">
        <v>127</v>
      </c>
    </row>
    <row r="76" spans="1:4" x14ac:dyDescent="0.2">
      <c r="A76" t="s">
        <v>2927</v>
      </c>
      <c r="B76" t="s">
        <v>80</v>
      </c>
      <c r="C76" t="s">
        <v>2928</v>
      </c>
      <c r="D76" s="14">
        <v>127</v>
      </c>
    </row>
    <row r="77" spans="1:4" x14ac:dyDescent="0.2">
      <c r="A77" t="s">
        <v>3014</v>
      </c>
      <c r="B77" t="s">
        <v>2978</v>
      </c>
      <c r="C77" t="s">
        <v>2928</v>
      </c>
      <c r="D77" s="14">
        <v>127</v>
      </c>
    </row>
    <row r="78" spans="1:4" x14ac:dyDescent="0.2">
      <c r="A78" t="s">
        <v>3102</v>
      </c>
      <c r="B78" t="s">
        <v>92</v>
      </c>
      <c r="C78" t="s">
        <v>2928</v>
      </c>
      <c r="D78" s="14">
        <v>127</v>
      </c>
    </row>
    <row r="79" spans="1:4" x14ac:dyDescent="0.2">
      <c r="A79" t="s">
        <v>3301</v>
      </c>
      <c r="B79" t="s">
        <v>20</v>
      </c>
      <c r="C79" t="s">
        <v>2928</v>
      </c>
      <c r="D79" s="14">
        <v>127</v>
      </c>
    </row>
    <row r="80" spans="1:4" x14ac:dyDescent="0.2">
      <c r="A80" t="s">
        <v>3274</v>
      </c>
      <c r="B80" t="s">
        <v>20</v>
      </c>
      <c r="C80" t="s">
        <v>3275</v>
      </c>
      <c r="D80" s="14">
        <v>125</v>
      </c>
    </row>
    <row r="81" spans="1:4" x14ac:dyDescent="0.2">
      <c r="A81" t="s">
        <v>2914</v>
      </c>
      <c r="B81" t="s">
        <v>80</v>
      </c>
      <c r="C81" t="s">
        <v>2915</v>
      </c>
      <c r="D81" s="14">
        <v>125</v>
      </c>
    </row>
    <row r="82" spans="1:4" x14ac:dyDescent="0.2">
      <c r="A82" t="s">
        <v>3010</v>
      </c>
      <c r="B82" t="s">
        <v>2978</v>
      </c>
      <c r="C82" t="s">
        <v>2915</v>
      </c>
      <c r="D82" s="14">
        <v>125</v>
      </c>
    </row>
    <row r="83" spans="1:4" x14ac:dyDescent="0.2">
      <c r="A83" t="s">
        <v>3130</v>
      </c>
      <c r="B83" t="s">
        <v>92</v>
      </c>
      <c r="C83" t="s">
        <v>2915</v>
      </c>
      <c r="D83" s="14">
        <v>125</v>
      </c>
    </row>
    <row r="84" spans="1:4" x14ac:dyDescent="0.2">
      <c r="A84" t="s">
        <v>3279</v>
      </c>
      <c r="B84" t="s">
        <v>20</v>
      </c>
      <c r="C84" t="s">
        <v>2915</v>
      </c>
      <c r="D84" s="14">
        <v>125</v>
      </c>
    </row>
    <row r="85" spans="1:4" x14ac:dyDescent="0.2">
      <c r="A85" t="s">
        <v>3361</v>
      </c>
      <c r="B85" t="s">
        <v>20</v>
      </c>
      <c r="C85" t="s">
        <v>3362</v>
      </c>
      <c r="D85" s="14">
        <v>125</v>
      </c>
    </row>
    <row r="86" spans="1:4" x14ac:dyDescent="0.2">
      <c r="A86" t="s">
        <v>2964</v>
      </c>
      <c r="B86" t="s">
        <v>80</v>
      </c>
      <c r="C86" t="s">
        <v>2965</v>
      </c>
      <c r="D86" s="14">
        <v>125</v>
      </c>
    </row>
    <row r="87" spans="1:4" x14ac:dyDescent="0.2">
      <c r="A87" t="s">
        <v>3036</v>
      </c>
      <c r="B87" t="s">
        <v>2978</v>
      </c>
      <c r="C87" t="s">
        <v>2965</v>
      </c>
      <c r="D87" s="14">
        <v>125</v>
      </c>
    </row>
    <row r="88" spans="1:4" x14ac:dyDescent="0.2">
      <c r="A88" t="s">
        <v>3121</v>
      </c>
      <c r="B88" t="s">
        <v>92</v>
      </c>
      <c r="C88" t="s">
        <v>2965</v>
      </c>
      <c r="D88" s="14">
        <v>125</v>
      </c>
    </row>
    <row r="89" spans="1:4" x14ac:dyDescent="0.2">
      <c r="A89" t="s">
        <v>3360</v>
      </c>
      <c r="B89" t="s">
        <v>20</v>
      </c>
      <c r="C89" t="s">
        <v>2965</v>
      </c>
      <c r="D89" s="14">
        <v>125</v>
      </c>
    </row>
    <row r="90" spans="1:4" x14ac:dyDescent="0.2">
      <c r="A90" t="s">
        <v>3191</v>
      </c>
      <c r="B90" t="s">
        <v>20</v>
      </c>
      <c r="C90" t="s">
        <v>3192</v>
      </c>
      <c r="D90" s="14">
        <v>127</v>
      </c>
    </row>
    <row r="91" spans="1:4" x14ac:dyDescent="0.2">
      <c r="A91" t="s">
        <v>3220</v>
      </c>
      <c r="B91" t="s">
        <v>20</v>
      </c>
      <c r="C91" t="s">
        <v>3418</v>
      </c>
      <c r="D91" s="14">
        <v>126</v>
      </c>
    </row>
    <row r="92" spans="1:4" x14ac:dyDescent="0.2">
      <c r="A92" t="s">
        <v>2900</v>
      </c>
      <c r="B92" t="s">
        <v>80</v>
      </c>
      <c r="C92" t="s">
        <v>2901</v>
      </c>
      <c r="D92" s="14">
        <v>126</v>
      </c>
    </row>
    <row r="93" spans="1:4" x14ac:dyDescent="0.2">
      <c r="A93" t="s">
        <v>3000</v>
      </c>
      <c r="B93" t="s">
        <v>2978</v>
      </c>
      <c r="C93" t="s">
        <v>2901</v>
      </c>
      <c r="D93" s="14">
        <v>126</v>
      </c>
    </row>
    <row r="94" spans="1:4" x14ac:dyDescent="0.2">
      <c r="A94" t="s">
        <v>3113</v>
      </c>
      <c r="B94" t="s">
        <v>92</v>
      </c>
      <c r="C94" t="s">
        <v>2901</v>
      </c>
      <c r="D94" s="14">
        <v>126</v>
      </c>
    </row>
    <row r="95" spans="1:4" x14ac:dyDescent="0.2">
      <c r="A95" t="s">
        <v>3315</v>
      </c>
      <c r="B95" t="s">
        <v>20</v>
      </c>
      <c r="C95" t="s">
        <v>2901</v>
      </c>
      <c r="D95" s="14">
        <v>126</v>
      </c>
    </row>
    <row r="96" spans="1:4" x14ac:dyDescent="0.2">
      <c r="A96" t="s">
        <v>3200</v>
      </c>
      <c r="B96" t="s">
        <v>20</v>
      </c>
      <c r="C96" t="s">
        <v>3201</v>
      </c>
      <c r="D96" s="14">
        <v>94.125</v>
      </c>
    </row>
    <row r="97" spans="1:4" x14ac:dyDescent="0.2">
      <c r="A97" t="s">
        <v>2886</v>
      </c>
      <c r="B97" t="s">
        <v>80</v>
      </c>
      <c r="C97" t="s">
        <v>2887</v>
      </c>
      <c r="D97" s="14">
        <v>125</v>
      </c>
    </row>
    <row r="98" spans="1:4" x14ac:dyDescent="0.2">
      <c r="A98" t="s">
        <v>2992</v>
      </c>
      <c r="B98" t="s">
        <v>2978</v>
      </c>
      <c r="C98" t="s">
        <v>2887</v>
      </c>
      <c r="D98" s="14">
        <v>125</v>
      </c>
    </row>
    <row r="99" spans="1:4" x14ac:dyDescent="0.2">
      <c r="A99" t="s">
        <v>3078</v>
      </c>
      <c r="B99" t="s">
        <v>92</v>
      </c>
      <c r="C99" t="s">
        <v>2887</v>
      </c>
      <c r="D99" s="14">
        <v>125</v>
      </c>
    </row>
    <row r="100" spans="1:4" x14ac:dyDescent="0.2">
      <c r="A100" t="s">
        <v>3215</v>
      </c>
      <c r="B100" t="s">
        <v>20</v>
      </c>
      <c r="C100" t="s">
        <v>2887</v>
      </c>
      <c r="D100" s="14">
        <v>125</v>
      </c>
    </row>
    <row r="101" spans="1:4" x14ac:dyDescent="0.2">
      <c r="A101" t="s">
        <v>3210</v>
      </c>
      <c r="B101" t="s">
        <v>20</v>
      </c>
      <c r="C101" t="s">
        <v>3211</v>
      </c>
      <c r="D101" s="14">
        <v>126</v>
      </c>
    </row>
    <row r="102" spans="1:4" x14ac:dyDescent="0.2">
      <c r="A102" t="s">
        <v>2888</v>
      </c>
      <c r="B102" t="s">
        <v>80</v>
      </c>
      <c r="C102" t="s">
        <v>2889</v>
      </c>
      <c r="D102" s="14">
        <v>126</v>
      </c>
    </row>
    <row r="103" spans="1:4" x14ac:dyDescent="0.2">
      <c r="A103" t="s">
        <v>2995</v>
      </c>
      <c r="B103" t="s">
        <v>2978</v>
      </c>
      <c r="C103" t="s">
        <v>2889</v>
      </c>
      <c r="D103" s="14">
        <v>126</v>
      </c>
    </row>
    <row r="104" spans="1:4" x14ac:dyDescent="0.2">
      <c r="A104" t="s">
        <v>3106</v>
      </c>
      <c r="B104" t="s">
        <v>92</v>
      </c>
      <c r="C104" t="s">
        <v>2889</v>
      </c>
      <c r="D104" s="14">
        <v>126</v>
      </c>
    </row>
    <row r="105" spans="1:4" x14ac:dyDescent="0.2">
      <c r="A105" t="s">
        <v>3209</v>
      </c>
      <c r="B105" t="s">
        <v>20</v>
      </c>
      <c r="C105" t="s">
        <v>2889</v>
      </c>
      <c r="D105" s="14">
        <v>126</v>
      </c>
    </row>
    <row r="106" spans="1:4" x14ac:dyDescent="0.2">
      <c r="A106" t="s">
        <v>3152</v>
      </c>
      <c r="B106" t="s">
        <v>374</v>
      </c>
      <c r="C106" t="s">
        <v>3409</v>
      </c>
      <c r="D106" s="14">
        <v>125</v>
      </c>
    </row>
    <row r="107" spans="1:4" x14ac:dyDescent="0.2">
      <c r="A107" t="s">
        <v>3221</v>
      </c>
      <c r="B107" t="s">
        <v>20</v>
      </c>
      <c r="C107" t="s">
        <v>3222</v>
      </c>
      <c r="D107" s="14">
        <v>126</v>
      </c>
    </row>
    <row r="108" spans="1:4" x14ac:dyDescent="0.2">
      <c r="A108" t="s">
        <v>2898</v>
      </c>
      <c r="B108" t="s">
        <v>80</v>
      </c>
      <c r="C108" t="s">
        <v>2899</v>
      </c>
      <c r="D108" s="14">
        <v>126</v>
      </c>
    </row>
    <row r="109" spans="1:4" x14ac:dyDescent="0.2">
      <c r="A109" t="s">
        <v>3002</v>
      </c>
      <c r="B109" t="s">
        <v>2978</v>
      </c>
      <c r="C109" t="s">
        <v>2899</v>
      </c>
      <c r="D109" s="14">
        <v>126</v>
      </c>
    </row>
    <row r="110" spans="1:4" x14ac:dyDescent="0.2">
      <c r="A110" t="s">
        <v>3112</v>
      </c>
      <c r="B110" t="s">
        <v>92</v>
      </c>
      <c r="C110" t="s">
        <v>2899</v>
      </c>
      <c r="D110" s="14">
        <v>126</v>
      </c>
    </row>
    <row r="111" spans="1:4" x14ac:dyDescent="0.2">
      <c r="A111" t="s">
        <v>3316</v>
      </c>
      <c r="B111" t="s">
        <v>20</v>
      </c>
      <c r="C111" t="s">
        <v>2899</v>
      </c>
      <c r="D111" s="14">
        <v>126</v>
      </c>
    </row>
    <row r="112" spans="1:4" x14ac:dyDescent="0.2">
      <c r="A112" t="s">
        <v>3138</v>
      </c>
      <c r="B112" t="s">
        <v>374</v>
      </c>
      <c r="C112" t="s">
        <v>3407</v>
      </c>
      <c r="D112" s="14">
        <v>125</v>
      </c>
    </row>
    <row r="113" spans="1:4" x14ac:dyDescent="0.2">
      <c r="A113" t="s">
        <v>3313</v>
      </c>
      <c r="B113" t="s">
        <v>20</v>
      </c>
      <c r="C113" t="s">
        <v>3314</v>
      </c>
      <c r="D113" s="14">
        <v>126</v>
      </c>
    </row>
    <row r="114" spans="1:4" x14ac:dyDescent="0.2">
      <c r="A114" t="s">
        <v>2896</v>
      </c>
      <c r="B114" t="s">
        <v>80</v>
      </c>
      <c r="C114" t="s">
        <v>2897</v>
      </c>
      <c r="D114" s="14">
        <v>126</v>
      </c>
    </row>
    <row r="115" spans="1:4" x14ac:dyDescent="0.2">
      <c r="A115" t="s">
        <v>3001</v>
      </c>
      <c r="B115" t="s">
        <v>2978</v>
      </c>
      <c r="C115" t="s">
        <v>2897</v>
      </c>
      <c r="D115" s="14">
        <v>126</v>
      </c>
    </row>
    <row r="116" spans="1:4" x14ac:dyDescent="0.2">
      <c r="A116" t="s">
        <v>3114</v>
      </c>
      <c r="B116" t="s">
        <v>92</v>
      </c>
      <c r="C116" t="s">
        <v>2897</v>
      </c>
      <c r="D116" s="14">
        <v>126</v>
      </c>
    </row>
    <row r="117" spans="1:4" x14ac:dyDescent="0.2">
      <c r="A117" t="s">
        <v>3317</v>
      </c>
      <c r="B117" t="s">
        <v>20</v>
      </c>
      <c r="C117" t="s">
        <v>2897</v>
      </c>
      <c r="D117" s="14">
        <v>126</v>
      </c>
    </row>
    <row r="118" spans="1:4" x14ac:dyDescent="0.2">
      <c r="A118" t="s">
        <v>3229</v>
      </c>
      <c r="B118" t="s">
        <v>20</v>
      </c>
      <c r="C118" t="s">
        <v>3420</v>
      </c>
      <c r="D118" s="14">
        <v>126</v>
      </c>
    </row>
    <row r="119" spans="1:4" x14ac:dyDescent="0.2">
      <c r="A119" t="s">
        <v>2870</v>
      </c>
      <c r="B119" t="s">
        <v>80</v>
      </c>
      <c r="C119" t="s">
        <v>2871</v>
      </c>
      <c r="D119" s="14">
        <v>126</v>
      </c>
    </row>
    <row r="120" spans="1:4" x14ac:dyDescent="0.2">
      <c r="A120" t="s">
        <v>2981</v>
      </c>
      <c r="B120" t="s">
        <v>2978</v>
      </c>
      <c r="C120" t="s">
        <v>2871</v>
      </c>
      <c r="D120" s="14">
        <v>126</v>
      </c>
    </row>
    <row r="121" spans="1:4" x14ac:dyDescent="0.2">
      <c r="A121" t="s">
        <v>3089</v>
      </c>
      <c r="B121" t="s">
        <v>92</v>
      </c>
      <c r="C121" t="s">
        <v>2871</v>
      </c>
      <c r="D121" s="14">
        <v>126</v>
      </c>
    </row>
    <row r="122" spans="1:4" x14ac:dyDescent="0.2">
      <c r="A122" t="s">
        <v>3239</v>
      </c>
      <c r="B122" t="s">
        <v>20</v>
      </c>
      <c r="C122" t="s">
        <v>2871</v>
      </c>
      <c r="D122" s="14">
        <v>126</v>
      </c>
    </row>
    <row r="123" spans="1:4" x14ac:dyDescent="0.2">
      <c r="A123" t="s">
        <v>3061</v>
      </c>
      <c r="B123" t="s">
        <v>3054</v>
      </c>
      <c r="C123" t="s">
        <v>3062</v>
      </c>
      <c r="D123" s="14" t="s">
        <v>3057</v>
      </c>
    </row>
    <row r="124" spans="1:4" x14ac:dyDescent="0.2">
      <c r="A124" t="s">
        <v>3356</v>
      </c>
      <c r="B124" t="s">
        <v>20</v>
      </c>
      <c r="C124" t="s">
        <v>463</v>
      </c>
      <c r="D124" s="14">
        <v>74</v>
      </c>
    </row>
    <row r="125" spans="1:4" x14ac:dyDescent="0.2">
      <c r="A125" t="s">
        <v>3378</v>
      </c>
      <c r="B125" t="s">
        <v>20</v>
      </c>
      <c r="C125" t="s">
        <v>3379</v>
      </c>
      <c r="D125" s="14">
        <v>108</v>
      </c>
    </row>
    <row r="126" spans="1:4" x14ac:dyDescent="0.2">
      <c r="A126" t="s">
        <v>3123</v>
      </c>
      <c r="B126" t="s">
        <v>92</v>
      </c>
      <c r="C126" t="s">
        <v>3124</v>
      </c>
      <c r="D126" s="14">
        <v>79</v>
      </c>
    </row>
    <row r="127" spans="1:4" x14ac:dyDescent="0.2">
      <c r="A127" t="s">
        <v>3259</v>
      </c>
      <c r="B127" t="s">
        <v>20</v>
      </c>
      <c r="C127" t="s">
        <v>3124</v>
      </c>
      <c r="D127" s="14">
        <v>79</v>
      </c>
    </row>
    <row r="128" spans="1:4" x14ac:dyDescent="0.2">
      <c r="A128" t="s">
        <v>2937</v>
      </c>
      <c r="B128" t="s">
        <v>80</v>
      </c>
      <c r="C128" t="s">
        <v>2938</v>
      </c>
      <c r="D128" s="14">
        <v>79</v>
      </c>
    </row>
    <row r="129" spans="1:4" x14ac:dyDescent="0.2">
      <c r="A129" t="s">
        <v>3021</v>
      </c>
      <c r="B129" t="s">
        <v>2978</v>
      </c>
      <c r="C129" t="s">
        <v>3022</v>
      </c>
      <c r="D129" s="14">
        <v>79</v>
      </c>
    </row>
    <row r="130" spans="1:4" x14ac:dyDescent="0.2">
      <c r="A130" t="s">
        <v>2878</v>
      </c>
      <c r="B130" t="s">
        <v>80</v>
      </c>
      <c r="C130" t="s">
        <v>2879</v>
      </c>
      <c r="D130" s="14">
        <v>75.790000000000006</v>
      </c>
    </row>
    <row r="131" spans="1:4" x14ac:dyDescent="0.2">
      <c r="A131" t="s">
        <v>3242</v>
      </c>
      <c r="B131" t="s">
        <v>20</v>
      </c>
      <c r="C131" t="s">
        <v>3243</v>
      </c>
      <c r="D131" s="14">
        <v>86</v>
      </c>
    </row>
    <row r="132" spans="1:4" x14ac:dyDescent="0.2">
      <c r="A132" t="s">
        <v>2844</v>
      </c>
      <c r="B132" t="s">
        <v>2836</v>
      </c>
      <c r="C132" t="s">
        <v>2845</v>
      </c>
      <c r="D132" s="14">
        <v>125</v>
      </c>
    </row>
    <row r="133" spans="1:4" x14ac:dyDescent="0.2">
      <c r="A133" t="s">
        <v>3168</v>
      </c>
      <c r="B133" t="s">
        <v>20</v>
      </c>
      <c r="C133" t="s">
        <v>3169</v>
      </c>
      <c r="D133" s="14">
        <v>18.61</v>
      </c>
    </row>
    <row r="134" spans="1:4" x14ac:dyDescent="0.2">
      <c r="A134" s="7" t="s">
        <v>5322</v>
      </c>
      <c r="B134" t="s">
        <v>20</v>
      </c>
      <c r="C134" s="7" t="s">
        <v>13052</v>
      </c>
      <c r="D134" s="14">
        <v>64</v>
      </c>
    </row>
    <row r="135" spans="1:4" x14ac:dyDescent="0.2">
      <c r="A135" t="s">
        <v>3136</v>
      </c>
      <c r="B135" t="s">
        <v>374</v>
      </c>
      <c r="C135" t="s">
        <v>3137</v>
      </c>
      <c r="D135" s="14">
        <v>64</v>
      </c>
    </row>
    <row r="136" spans="1:4" x14ac:dyDescent="0.2">
      <c r="A136" t="s">
        <v>3218</v>
      </c>
      <c r="B136" t="s">
        <v>20</v>
      </c>
      <c r="C136" t="s">
        <v>3416</v>
      </c>
      <c r="D136" s="14">
        <v>63</v>
      </c>
    </row>
    <row r="137" spans="1:4" x14ac:dyDescent="0.2">
      <c r="A137" t="s">
        <v>321</v>
      </c>
      <c r="B137" t="s">
        <v>20</v>
      </c>
      <c r="C137" t="s">
        <v>3425</v>
      </c>
      <c r="D137" s="14" t="s">
        <v>3258</v>
      </c>
    </row>
    <row r="138" spans="1:4" x14ac:dyDescent="0.2">
      <c r="A138" t="s">
        <v>3185</v>
      </c>
      <c r="B138" t="s">
        <v>20</v>
      </c>
      <c r="C138" t="s">
        <v>3186</v>
      </c>
      <c r="D138" s="14">
        <v>100</v>
      </c>
    </row>
    <row r="139" spans="1:4" x14ac:dyDescent="0.2">
      <c r="A139" t="s">
        <v>3050</v>
      </c>
      <c r="B139" t="s">
        <v>352</v>
      </c>
      <c r="C139" t="s">
        <v>3051</v>
      </c>
      <c r="D139" s="14">
        <v>77</v>
      </c>
    </row>
    <row r="140" spans="1:4" x14ac:dyDescent="0.2">
      <c r="A140" t="s">
        <v>3330</v>
      </c>
      <c r="B140" t="s">
        <v>20</v>
      </c>
      <c r="C140" t="s">
        <v>3331</v>
      </c>
      <c r="D140" s="14">
        <v>74</v>
      </c>
    </row>
    <row r="141" spans="1:4" x14ac:dyDescent="0.2">
      <c r="A141" t="s">
        <v>2857</v>
      </c>
      <c r="B141" t="s">
        <v>2854</v>
      </c>
      <c r="C141" t="s">
        <v>3404</v>
      </c>
      <c r="D141" s="14">
        <v>75</v>
      </c>
    </row>
    <row r="142" spans="1:4" x14ac:dyDescent="0.2">
      <c r="A142" t="s">
        <v>346</v>
      </c>
      <c r="B142" t="s">
        <v>20</v>
      </c>
      <c r="C142" t="s">
        <v>1374</v>
      </c>
      <c r="D142" s="14">
        <v>43</v>
      </c>
    </row>
    <row r="143" spans="1:4" x14ac:dyDescent="0.2">
      <c r="A143" t="s">
        <v>3264</v>
      </c>
      <c r="B143" t="s">
        <v>20</v>
      </c>
      <c r="C143" t="s">
        <v>3426</v>
      </c>
      <c r="D143" s="14">
        <v>108</v>
      </c>
    </row>
    <row r="144" spans="1:4" x14ac:dyDescent="0.2">
      <c r="A144" t="s">
        <v>3212</v>
      </c>
      <c r="B144" t="s">
        <v>20</v>
      </c>
      <c r="C144" t="s">
        <v>3213</v>
      </c>
      <c r="D144" s="14" t="s">
        <v>3214</v>
      </c>
    </row>
    <row r="145" spans="1:4" x14ac:dyDescent="0.2">
      <c r="A145" t="s">
        <v>2910</v>
      </c>
      <c r="B145" t="s">
        <v>80</v>
      </c>
      <c r="C145" t="s">
        <v>2911</v>
      </c>
      <c r="D145" s="14">
        <v>79</v>
      </c>
    </row>
    <row r="146" spans="1:4" x14ac:dyDescent="0.2">
      <c r="A146" t="s">
        <v>3088</v>
      </c>
      <c r="B146" t="s">
        <v>92</v>
      </c>
      <c r="C146" t="s">
        <v>2911</v>
      </c>
      <c r="D146" s="14">
        <v>79</v>
      </c>
    </row>
    <row r="147" spans="1:4" x14ac:dyDescent="0.2">
      <c r="A147" t="s">
        <v>3167</v>
      </c>
      <c r="B147" t="s">
        <v>387</v>
      </c>
      <c r="C147" t="s">
        <v>2911</v>
      </c>
      <c r="D147" s="14">
        <v>80</v>
      </c>
    </row>
    <row r="148" spans="1:4" x14ac:dyDescent="0.2">
      <c r="A148" t="s">
        <v>3260</v>
      </c>
      <c r="B148" s="7" t="s">
        <v>3838</v>
      </c>
      <c r="C148" t="s">
        <v>2911</v>
      </c>
      <c r="D148" s="14">
        <v>79</v>
      </c>
    </row>
    <row r="149" spans="1:4" x14ac:dyDescent="0.2">
      <c r="A149" t="s">
        <v>3109</v>
      </c>
      <c r="B149" t="s">
        <v>92</v>
      </c>
      <c r="C149" t="s">
        <v>3405</v>
      </c>
      <c r="D149" s="14">
        <v>79</v>
      </c>
    </row>
    <row r="150" spans="1:4" x14ac:dyDescent="0.2">
      <c r="A150" t="s">
        <v>2894</v>
      </c>
      <c r="B150" t="s">
        <v>80</v>
      </c>
      <c r="C150" t="s">
        <v>2895</v>
      </c>
      <c r="D150" s="14">
        <v>79</v>
      </c>
    </row>
    <row r="151" spans="1:4" x14ac:dyDescent="0.2">
      <c r="A151" t="s">
        <v>2994</v>
      </c>
      <c r="B151" t="s">
        <v>2978</v>
      </c>
      <c r="C151" t="s">
        <v>2895</v>
      </c>
      <c r="D151" s="14">
        <v>79</v>
      </c>
    </row>
    <row r="152" spans="1:4" x14ac:dyDescent="0.2">
      <c r="A152" t="s">
        <v>3116</v>
      </c>
      <c r="B152" t="s">
        <v>92</v>
      </c>
      <c r="C152" t="s">
        <v>2895</v>
      </c>
      <c r="D152" s="14">
        <v>79</v>
      </c>
    </row>
    <row r="153" spans="1:4" x14ac:dyDescent="0.2">
      <c r="A153" t="s">
        <v>3166</v>
      </c>
      <c r="B153" t="s">
        <v>387</v>
      </c>
      <c r="C153" t="s">
        <v>2895</v>
      </c>
      <c r="D153" s="14">
        <v>80</v>
      </c>
    </row>
    <row r="154" spans="1:4" x14ac:dyDescent="0.2">
      <c r="A154" t="s">
        <v>3240</v>
      </c>
      <c r="B154" t="s">
        <v>20</v>
      </c>
      <c r="C154" t="s">
        <v>2895</v>
      </c>
      <c r="D154" s="14">
        <v>79</v>
      </c>
    </row>
    <row r="155" spans="1:4" x14ac:dyDescent="0.2">
      <c r="A155" t="s">
        <v>3176</v>
      </c>
      <c r="B155" s="7" t="s">
        <v>395</v>
      </c>
      <c r="C155" t="s">
        <v>7463</v>
      </c>
      <c r="D155" s="14">
        <v>80</v>
      </c>
    </row>
    <row r="156" spans="1:4" x14ac:dyDescent="0.2">
      <c r="A156" t="s">
        <v>3160</v>
      </c>
      <c r="B156" t="s">
        <v>374</v>
      </c>
      <c r="C156" t="s">
        <v>3161</v>
      </c>
      <c r="D156" s="14">
        <v>80</v>
      </c>
    </row>
    <row r="157" spans="1:4" x14ac:dyDescent="0.2">
      <c r="A157" t="s">
        <v>2985</v>
      </c>
      <c r="B157" t="s">
        <v>2978</v>
      </c>
      <c r="C157" t="s">
        <v>2986</v>
      </c>
      <c r="D157" s="14">
        <v>79</v>
      </c>
    </row>
    <row r="158" spans="1:4" x14ac:dyDescent="0.2">
      <c r="A158" t="s">
        <v>3083</v>
      </c>
      <c r="B158" t="s">
        <v>92</v>
      </c>
      <c r="C158" t="s">
        <v>2986</v>
      </c>
      <c r="D158" s="14">
        <v>79</v>
      </c>
    </row>
    <row r="159" spans="1:4" x14ac:dyDescent="0.2">
      <c r="A159" t="s">
        <v>2929</v>
      </c>
      <c r="B159" t="s">
        <v>80</v>
      </c>
      <c r="C159" t="s">
        <v>2930</v>
      </c>
      <c r="D159" s="14">
        <v>79</v>
      </c>
    </row>
    <row r="160" spans="1:4" x14ac:dyDescent="0.2">
      <c r="A160" t="s">
        <v>3390</v>
      </c>
      <c r="B160" s="7" t="s">
        <v>3838</v>
      </c>
      <c r="C160" t="s">
        <v>2930</v>
      </c>
      <c r="D160" s="14">
        <v>79</v>
      </c>
    </row>
    <row r="161" spans="1:4" x14ac:dyDescent="0.2">
      <c r="A161" t="s">
        <v>3341</v>
      </c>
      <c r="B161" s="7" t="s">
        <v>3838</v>
      </c>
      <c r="C161" t="s">
        <v>3342</v>
      </c>
      <c r="D161" s="14">
        <v>79</v>
      </c>
    </row>
    <row r="162" spans="1:4" x14ac:dyDescent="0.2">
      <c r="A162" t="s">
        <v>3141</v>
      </c>
      <c r="B162" t="s">
        <v>374</v>
      </c>
      <c r="C162" t="s">
        <v>3142</v>
      </c>
      <c r="D162" s="14">
        <v>80</v>
      </c>
    </row>
    <row r="163" spans="1:4" x14ac:dyDescent="0.2">
      <c r="A163" t="s">
        <v>3237</v>
      </c>
      <c r="B163" s="7" t="s">
        <v>395</v>
      </c>
      <c r="C163" t="s">
        <v>3238</v>
      </c>
      <c r="D163" s="14">
        <v>80</v>
      </c>
    </row>
    <row r="164" spans="1:4" x14ac:dyDescent="0.2">
      <c r="A164" t="s">
        <v>3392</v>
      </c>
      <c r="B164" s="7" t="s">
        <v>395</v>
      </c>
      <c r="C164" t="s">
        <v>3393</v>
      </c>
      <c r="D164" s="14">
        <v>80</v>
      </c>
    </row>
    <row r="165" spans="1:4" x14ac:dyDescent="0.2">
      <c r="A165" t="s">
        <v>3139</v>
      </c>
      <c r="B165" t="s">
        <v>374</v>
      </c>
      <c r="C165" t="s">
        <v>3140</v>
      </c>
      <c r="D165" s="14">
        <v>80</v>
      </c>
    </row>
    <row r="166" spans="1:4" x14ac:dyDescent="0.2">
      <c r="A166" t="s">
        <v>3023</v>
      </c>
      <c r="B166" t="s">
        <v>2978</v>
      </c>
      <c r="C166" t="s">
        <v>3024</v>
      </c>
      <c r="D166" s="14">
        <v>79</v>
      </c>
    </row>
    <row r="167" spans="1:4" x14ac:dyDescent="0.2">
      <c r="A167" t="s">
        <v>3005</v>
      </c>
      <c r="B167" t="s">
        <v>2978</v>
      </c>
      <c r="C167" t="s">
        <v>3006</v>
      </c>
      <c r="D167" s="14">
        <v>79</v>
      </c>
    </row>
    <row r="168" spans="1:4" x14ac:dyDescent="0.2">
      <c r="A168" t="s">
        <v>3309</v>
      </c>
      <c r="B168" s="7" t="s">
        <v>3838</v>
      </c>
      <c r="C168" t="s">
        <v>3433</v>
      </c>
      <c r="D168" s="14">
        <v>79</v>
      </c>
    </row>
    <row r="169" spans="1:4" x14ac:dyDescent="0.2">
      <c r="A169" t="s">
        <v>2968</v>
      </c>
      <c r="B169" t="s">
        <v>80</v>
      </c>
      <c r="C169" t="s">
        <v>2969</v>
      </c>
      <c r="D169" s="14">
        <v>79</v>
      </c>
    </row>
    <row r="170" spans="1:4" x14ac:dyDescent="0.2">
      <c r="A170" t="s">
        <v>2999</v>
      </c>
      <c r="B170" t="s">
        <v>2978</v>
      </c>
      <c r="C170" t="s">
        <v>2969</v>
      </c>
      <c r="D170" s="14">
        <v>79</v>
      </c>
    </row>
    <row r="171" spans="1:4" x14ac:dyDescent="0.2">
      <c r="A171" t="s">
        <v>3070</v>
      </c>
      <c r="B171" t="s">
        <v>92</v>
      </c>
      <c r="C171" t="s">
        <v>2969</v>
      </c>
      <c r="D171" s="14">
        <v>79</v>
      </c>
    </row>
    <row r="172" spans="1:4" x14ac:dyDescent="0.2">
      <c r="A172" t="s">
        <v>3226</v>
      </c>
      <c r="B172" s="7" t="s">
        <v>3838</v>
      </c>
      <c r="C172" t="s">
        <v>2969</v>
      </c>
      <c r="D172" s="14">
        <v>79</v>
      </c>
    </row>
    <row r="173" spans="1:4" x14ac:dyDescent="0.2">
      <c r="A173" t="s">
        <v>3046</v>
      </c>
      <c r="B173" t="s">
        <v>352</v>
      </c>
      <c r="C173" t="s">
        <v>3047</v>
      </c>
      <c r="D173" s="14">
        <v>80</v>
      </c>
    </row>
    <row r="174" spans="1:4" x14ac:dyDescent="0.2">
      <c r="A174" t="s">
        <v>3303</v>
      </c>
      <c r="B174" s="7" t="s">
        <v>395</v>
      </c>
      <c r="C174" t="s">
        <v>3304</v>
      </c>
      <c r="D174" s="14">
        <v>80</v>
      </c>
    </row>
    <row r="175" spans="1:4" x14ac:dyDescent="0.2">
      <c r="A175" t="s">
        <v>3143</v>
      </c>
      <c r="B175" t="s">
        <v>374</v>
      </c>
      <c r="C175" t="s">
        <v>3144</v>
      </c>
      <c r="D175" s="14">
        <v>80</v>
      </c>
    </row>
    <row r="176" spans="1:4" x14ac:dyDescent="0.2">
      <c r="A176" t="s">
        <v>3310</v>
      </c>
      <c r="B176" s="7" t="s">
        <v>3838</v>
      </c>
      <c r="C176" t="s">
        <v>3434</v>
      </c>
      <c r="D176" s="14">
        <v>79</v>
      </c>
    </row>
    <row r="177" spans="1:4" x14ac:dyDescent="0.2">
      <c r="A177" t="s">
        <v>3119</v>
      </c>
      <c r="B177" t="s">
        <v>92</v>
      </c>
      <c r="C177" t="s">
        <v>3120</v>
      </c>
      <c r="D177" s="14">
        <v>79</v>
      </c>
    </row>
    <row r="178" spans="1:4" x14ac:dyDescent="0.2">
      <c r="A178" t="s">
        <v>2996</v>
      </c>
      <c r="B178" t="s">
        <v>2978</v>
      </c>
      <c r="C178" t="s">
        <v>2997</v>
      </c>
      <c r="D178" s="14">
        <v>79</v>
      </c>
    </row>
    <row r="179" spans="1:4" x14ac:dyDescent="0.2">
      <c r="A179" t="s">
        <v>3091</v>
      </c>
      <c r="B179" t="s">
        <v>92</v>
      </c>
      <c r="C179" t="s">
        <v>2997</v>
      </c>
      <c r="D179" s="14">
        <v>79</v>
      </c>
    </row>
    <row r="180" spans="1:4" x14ac:dyDescent="0.2">
      <c r="A180" t="s">
        <v>2872</v>
      </c>
      <c r="B180" t="s">
        <v>80</v>
      </c>
      <c r="C180" t="s">
        <v>2873</v>
      </c>
      <c r="D180" s="14">
        <v>63</v>
      </c>
    </row>
    <row r="181" spans="1:4" x14ac:dyDescent="0.2">
      <c r="A181" t="s">
        <v>2902</v>
      </c>
      <c r="B181" t="s">
        <v>80</v>
      </c>
      <c r="C181" t="s">
        <v>2873</v>
      </c>
      <c r="D181" s="14">
        <v>63</v>
      </c>
    </row>
    <row r="182" spans="1:4" x14ac:dyDescent="0.2">
      <c r="A182" t="s">
        <v>2909</v>
      </c>
      <c r="B182" t="s">
        <v>80</v>
      </c>
      <c r="C182" t="s">
        <v>2873</v>
      </c>
      <c r="D182" s="14">
        <v>63</v>
      </c>
    </row>
    <row r="183" spans="1:4" x14ac:dyDescent="0.2">
      <c r="A183" t="s">
        <v>2926</v>
      </c>
      <c r="B183" t="s">
        <v>80</v>
      </c>
      <c r="C183" t="s">
        <v>2873</v>
      </c>
      <c r="D183" s="14">
        <v>63</v>
      </c>
    </row>
    <row r="184" spans="1:4" x14ac:dyDescent="0.2">
      <c r="A184" t="s">
        <v>3025</v>
      </c>
      <c r="B184" t="s">
        <v>2978</v>
      </c>
      <c r="C184" t="s">
        <v>2873</v>
      </c>
      <c r="D184" s="14">
        <v>63</v>
      </c>
    </row>
    <row r="185" spans="1:4" x14ac:dyDescent="0.2">
      <c r="A185" t="s">
        <v>3128</v>
      </c>
      <c r="B185" t="s">
        <v>92</v>
      </c>
      <c r="C185" t="s">
        <v>2873</v>
      </c>
      <c r="D185" s="14">
        <v>63</v>
      </c>
    </row>
    <row r="186" spans="1:4" x14ac:dyDescent="0.2">
      <c r="A186" t="s">
        <v>3147</v>
      </c>
      <c r="B186" t="s">
        <v>374</v>
      </c>
      <c r="C186" t="s">
        <v>2873</v>
      </c>
      <c r="D186" s="14">
        <v>63</v>
      </c>
    </row>
    <row r="187" spans="1:4" x14ac:dyDescent="0.2">
      <c r="A187" t="s">
        <v>3148</v>
      </c>
      <c r="B187" t="s">
        <v>374</v>
      </c>
      <c r="C187" t="s">
        <v>2873</v>
      </c>
      <c r="D187" s="14">
        <v>63</v>
      </c>
    </row>
    <row r="188" spans="1:4" x14ac:dyDescent="0.2">
      <c r="A188" t="s">
        <v>3149</v>
      </c>
      <c r="B188" t="s">
        <v>374</v>
      </c>
      <c r="C188" t="s">
        <v>2873</v>
      </c>
      <c r="D188" s="14">
        <v>63</v>
      </c>
    </row>
    <row r="189" spans="1:4" x14ac:dyDescent="0.2">
      <c r="A189" t="s">
        <v>358</v>
      </c>
      <c r="B189" t="s">
        <v>20</v>
      </c>
      <c r="C189" t="s">
        <v>2873</v>
      </c>
      <c r="D189" s="14" t="s">
        <v>3324</v>
      </c>
    </row>
    <row r="190" spans="1:4" x14ac:dyDescent="0.2">
      <c r="A190" t="s">
        <v>3234</v>
      </c>
      <c r="B190" t="s">
        <v>20</v>
      </c>
      <c r="C190" t="s">
        <v>3235</v>
      </c>
      <c r="D190" s="14">
        <v>61</v>
      </c>
    </row>
    <row r="191" spans="1:4" x14ac:dyDescent="0.2">
      <c r="A191" t="s">
        <v>3157</v>
      </c>
      <c r="B191" t="s">
        <v>374</v>
      </c>
      <c r="C191" t="s">
        <v>3158</v>
      </c>
      <c r="D191" s="14">
        <v>43</v>
      </c>
    </row>
    <row r="192" spans="1:4" x14ac:dyDescent="0.2">
      <c r="A192" t="s">
        <v>3244</v>
      </c>
      <c r="B192" t="s">
        <v>20</v>
      </c>
      <c r="C192" t="s">
        <v>3245</v>
      </c>
      <c r="D192" s="14">
        <v>55</v>
      </c>
    </row>
    <row r="193" spans="1:4" x14ac:dyDescent="0.2">
      <c r="A193" t="s">
        <v>3256</v>
      </c>
      <c r="B193" t="s">
        <v>20</v>
      </c>
      <c r="C193" t="s">
        <v>3257</v>
      </c>
      <c r="D193" s="14">
        <v>97</v>
      </c>
    </row>
    <row r="194" spans="1:4" x14ac:dyDescent="0.2">
      <c r="A194" t="s">
        <v>2858</v>
      </c>
      <c r="B194" t="s">
        <v>303</v>
      </c>
      <c r="C194" t="s">
        <v>2859</v>
      </c>
      <c r="D194" s="14">
        <v>77</v>
      </c>
    </row>
    <row r="195" spans="1:4" x14ac:dyDescent="0.2">
      <c r="A195" t="s">
        <v>2840</v>
      </c>
      <c r="B195" t="s">
        <v>2836</v>
      </c>
      <c r="C195" t="s">
        <v>2841</v>
      </c>
      <c r="D195" s="14">
        <v>88</v>
      </c>
    </row>
    <row r="196" spans="1:4" x14ac:dyDescent="0.2">
      <c r="A196" t="s">
        <v>3043</v>
      </c>
      <c r="B196" t="s">
        <v>3042</v>
      </c>
      <c r="C196" t="s">
        <v>2841</v>
      </c>
      <c r="D196" s="14">
        <v>88</v>
      </c>
    </row>
    <row r="197" spans="1:4" x14ac:dyDescent="0.2">
      <c r="A197" t="s">
        <v>3068</v>
      </c>
      <c r="B197" t="s">
        <v>3067</v>
      </c>
      <c r="C197" t="s">
        <v>3069</v>
      </c>
      <c r="D197" s="14">
        <v>76</v>
      </c>
    </row>
    <row r="198" spans="1:4" x14ac:dyDescent="0.2">
      <c r="A198" t="s">
        <v>323</v>
      </c>
      <c r="B198" t="s">
        <v>20</v>
      </c>
      <c r="C198" t="s">
        <v>3069</v>
      </c>
      <c r="D198" s="14">
        <v>79</v>
      </c>
    </row>
    <row r="199" spans="1:4" x14ac:dyDescent="0.2">
      <c r="A199" t="s">
        <v>2853</v>
      </c>
      <c r="B199" t="s">
        <v>18</v>
      </c>
      <c r="C199" t="s">
        <v>2950</v>
      </c>
      <c r="D199" s="14">
        <v>63</v>
      </c>
    </row>
    <row r="200" spans="1:4" x14ac:dyDescent="0.2">
      <c r="A200" t="s">
        <v>2949</v>
      </c>
      <c r="B200" t="s">
        <v>80</v>
      </c>
      <c r="C200" t="s">
        <v>2950</v>
      </c>
      <c r="D200" s="14">
        <v>63</v>
      </c>
    </row>
    <row r="201" spans="1:4" x14ac:dyDescent="0.2">
      <c r="A201" t="s">
        <v>2980</v>
      </c>
      <c r="B201" t="s">
        <v>2978</v>
      </c>
      <c r="C201" t="s">
        <v>2950</v>
      </c>
      <c r="D201" s="14">
        <v>63</v>
      </c>
    </row>
    <row r="202" spans="1:4" x14ac:dyDescent="0.2">
      <c r="A202" t="s">
        <v>3104</v>
      </c>
      <c r="B202" t="s">
        <v>92</v>
      </c>
      <c r="C202" t="s">
        <v>2950</v>
      </c>
      <c r="D202" s="14">
        <v>63</v>
      </c>
    </row>
    <row r="203" spans="1:4" x14ac:dyDescent="0.2">
      <c r="A203" t="s">
        <v>3197</v>
      </c>
      <c r="B203" t="s">
        <v>20</v>
      </c>
      <c r="C203" t="s">
        <v>2950</v>
      </c>
      <c r="D203" s="14">
        <v>63</v>
      </c>
    </row>
    <row r="204" spans="1:4" x14ac:dyDescent="0.2">
      <c r="A204" t="s">
        <v>3217</v>
      </c>
      <c r="B204" t="s">
        <v>20</v>
      </c>
      <c r="C204" t="s">
        <v>2950</v>
      </c>
      <c r="D204" s="14">
        <v>63</v>
      </c>
    </row>
    <row r="205" spans="1:4" x14ac:dyDescent="0.2">
      <c r="A205" t="s">
        <v>317</v>
      </c>
      <c r="B205" t="s">
        <v>20</v>
      </c>
      <c r="C205" t="s">
        <v>2950</v>
      </c>
      <c r="D205" s="14" t="s">
        <v>3254</v>
      </c>
    </row>
    <row r="206" spans="1:4" x14ac:dyDescent="0.2">
      <c r="A206" t="s">
        <v>3321</v>
      </c>
      <c r="B206" t="s">
        <v>20</v>
      </c>
      <c r="C206" t="s">
        <v>3322</v>
      </c>
      <c r="D206" s="14">
        <v>81</v>
      </c>
    </row>
    <row r="207" spans="1:4" x14ac:dyDescent="0.2">
      <c r="A207" t="s">
        <v>3268</v>
      </c>
      <c r="B207" t="s">
        <v>20</v>
      </c>
      <c r="C207" t="s">
        <v>3269</v>
      </c>
      <c r="D207" s="14">
        <v>79</v>
      </c>
    </row>
    <row r="208" spans="1:4" x14ac:dyDescent="0.2">
      <c r="A208" t="s">
        <v>3181</v>
      </c>
      <c r="B208" t="s">
        <v>20</v>
      </c>
      <c r="C208" t="s">
        <v>3182</v>
      </c>
      <c r="D208" s="14">
        <v>119.122</v>
      </c>
    </row>
    <row r="209" spans="1:4" x14ac:dyDescent="0.2">
      <c r="A209" t="s">
        <v>3291</v>
      </c>
      <c r="B209" t="s">
        <v>20</v>
      </c>
      <c r="C209" t="s">
        <v>3292</v>
      </c>
      <c r="D209" s="14">
        <v>61</v>
      </c>
    </row>
    <row r="210" spans="1:4" x14ac:dyDescent="0.2">
      <c r="A210" t="s">
        <v>3172</v>
      </c>
      <c r="B210" t="s">
        <v>20</v>
      </c>
      <c r="C210" t="s">
        <v>271</v>
      </c>
      <c r="D210" s="14">
        <v>86</v>
      </c>
    </row>
    <row r="211" spans="1:4" x14ac:dyDescent="0.2">
      <c r="A211" t="s">
        <v>3063</v>
      </c>
      <c r="B211" t="s">
        <v>3054</v>
      </c>
      <c r="C211" t="s">
        <v>3064</v>
      </c>
      <c r="D211" s="14" t="s">
        <v>3057</v>
      </c>
    </row>
    <row r="212" spans="1:4" x14ac:dyDescent="0.2">
      <c r="A212" t="s">
        <v>2947</v>
      </c>
      <c r="B212" t="s">
        <v>80</v>
      </c>
      <c r="C212" t="s">
        <v>2948</v>
      </c>
      <c r="D212" s="14">
        <v>127</v>
      </c>
    </row>
    <row r="213" spans="1:4" x14ac:dyDescent="0.2">
      <c r="A213" t="s">
        <v>3030</v>
      </c>
      <c r="B213" t="s">
        <v>2978</v>
      </c>
      <c r="C213" t="s">
        <v>2948</v>
      </c>
      <c r="D213" s="14">
        <v>127</v>
      </c>
    </row>
    <row r="214" spans="1:4" x14ac:dyDescent="0.2">
      <c r="A214" t="s">
        <v>3075</v>
      </c>
      <c r="B214" t="s">
        <v>92</v>
      </c>
      <c r="C214" t="s">
        <v>2948</v>
      </c>
      <c r="D214" s="14">
        <v>127</v>
      </c>
    </row>
    <row r="215" spans="1:4" x14ac:dyDescent="0.2">
      <c r="A215" t="s">
        <v>3190</v>
      </c>
      <c r="B215" t="s">
        <v>20</v>
      </c>
      <c r="C215" t="s">
        <v>2948</v>
      </c>
      <c r="D215" s="14">
        <v>127</v>
      </c>
    </row>
    <row r="216" spans="1:4" x14ac:dyDescent="0.2">
      <c r="A216" t="s">
        <v>3363</v>
      </c>
      <c r="B216" t="s">
        <v>20</v>
      </c>
      <c r="C216" t="s">
        <v>3364</v>
      </c>
      <c r="D216" s="14">
        <v>125</v>
      </c>
    </row>
    <row r="217" spans="1:4" x14ac:dyDescent="0.2">
      <c r="A217" s="7" t="s">
        <v>8038</v>
      </c>
      <c r="B217" t="s">
        <v>387</v>
      </c>
      <c r="C217" t="s">
        <v>3162</v>
      </c>
      <c r="D217" s="14">
        <v>80</v>
      </c>
    </row>
    <row r="218" spans="1:4" x14ac:dyDescent="0.2">
      <c r="A218" t="s">
        <v>2918</v>
      </c>
      <c r="B218" t="s">
        <v>80</v>
      </c>
      <c r="C218" t="s">
        <v>2919</v>
      </c>
      <c r="D218" s="14">
        <v>79</v>
      </c>
    </row>
    <row r="219" spans="1:4" x14ac:dyDescent="0.2">
      <c r="A219" t="s">
        <v>3032</v>
      </c>
      <c r="B219" t="s">
        <v>2978</v>
      </c>
      <c r="C219" t="s">
        <v>2919</v>
      </c>
      <c r="D219" s="14">
        <v>79</v>
      </c>
    </row>
    <row r="220" spans="1:4" x14ac:dyDescent="0.2">
      <c r="A220" t="s">
        <v>3100</v>
      </c>
      <c r="B220" t="s">
        <v>92</v>
      </c>
      <c r="C220" t="s">
        <v>2919</v>
      </c>
      <c r="D220" s="14">
        <v>79</v>
      </c>
    </row>
    <row r="221" spans="1:4" x14ac:dyDescent="0.2">
      <c r="A221" t="s">
        <v>3228</v>
      </c>
      <c r="B221" t="s">
        <v>20</v>
      </c>
      <c r="C221" t="s">
        <v>2919</v>
      </c>
      <c r="D221" s="14">
        <v>79</v>
      </c>
    </row>
    <row r="222" spans="1:4" x14ac:dyDescent="0.2">
      <c r="A222" t="s">
        <v>3305</v>
      </c>
      <c r="B222" t="s">
        <v>20</v>
      </c>
      <c r="C222" t="s">
        <v>2919</v>
      </c>
      <c r="D222" s="14">
        <v>79</v>
      </c>
    </row>
    <row r="223" spans="1:4" x14ac:dyDescent="0.2">
      <c r="A223" t="s">
        <v>2933</v>
      </c>
      <c r="B223" t="s">
        <v>80</v>
      </c>
      <c r="C223" t="s">
        <v>2934</v>
      </c>
      <c r="D223" s="14">
        <v>79</v>
      </c>
    </row>
    <row r="224" spans="1:4" x14ac:dyDescent="0.2">
      <c r="A224" t="s">
        <v>3253</v>
      </c>
      <c r="B224" t="s">
        <v>20</v>
      </c>
      <c r="C224" t="s">
        <v>3424</v>
      </c>
      <c r="D224" s="14">
        <v>79.111000000000004</v>
      </c>
    </row>
    <row r="225" spans="1:4" x14ac:dyDescent="0.2">
      <c r="A225" t="s">
        <v>3357</v>
      </c>
      <c r="B225" t="s">
        <v>20</v>
      </c>
      <c r="C225" t="s">
        <v>3358</v>
      </c>
      <c r="D225" s="14" t="s">
        <v>3359</v>
      </c>
    </row>
    <row r="226" spans="1:4" x14ac:dyDescent="0.2">
      <c r="A226" t="s">
        <v>2880</v>
      </c>
      <c r="B226" t="s">
        <v>80</v>
      </c>
      <c r="C226" t="s">
        <v>270</v>
      </c>
      <c r="D226" s="14" t="s">
        <v>2881</v>
      </c>
    </row>
    <row r="227" spans="1:4" x14ac:dyDescent="0.2">
      <c r="A227" t="s">
        <v>3079</v>
      </c>
      <c r="B227" t="s">
        <v>92</v>
      </c>
      <c r="C227" t="s">
        <v>3080</v>
      </c>
      <c r="D227" s="14">
        <v>111</v>
      </c>
    </row>
    <row r="228" spans="1:4" x14ac:dyDescent="0.2">
      <c r="A228" t="s">
        <v>3311</v>
      </c>
      <c r="B228" t="s">
        <v>20</v>
      </c>
      <c r="C228" t="s">
        <v>3312</v>
      </c>
      <c r="D228" s="14">
        <v>61</v>
      </c>
    </row>
    <row r="229" spans="1:4" x14ac:dyDescent="0.2">
      <c r="A229" t="s">
        <v>340</v>
      </c>
      <c r="B229" t="s">
        <v>20</v>
      </c>
      <c r="C229" t="s">
        <v>3287</v>
      </c>
      <c r="D229" s="14">
        <v>79.819999999999993</v>
      </c>
    </row>
    <row r="230" spans="1:4" x14ac:dyDescent="0.2">
      <c r="A230" t="s">
        <v>2855</v>
      </c>
      <c r="B230" t="s">
        <v>2854</v>
      </c>
      <c r="C230" t="s">
        <v>2856</v>
      </c>
      <c r="D230" s="14">
        <v>43</v>
      </c>
    </row>
    <row r="231" spans="1:4" x14ac:dyDescent="0.2">
      <c r="A231" t="s">
        <v>2890</v>
      </c>
      <c r="B231" t="s">
        <v>80</v>
      </c>
      <c r="C231" t="s">
        <v>2891</v>
      </c>
      <c r="D231" s="14">
        <v>78</v>
      </c>
    </row>
    <row r="232" spans="1:4" x14ac:dyDescent="0.2">
      <c r="A232" t="s">
        <v>3134</v>
      </c>
      <c r="B232" t="s">
        <v>374</v>
      </c>
      <c r="C232" t="s">
        <v>3135</v>
      </c>
      <c r="D232" s="14">
        <v>83</v>
      </c>
    </row>
    <row r="233" spans="1:4" x14ac:dyDescent="0.2">
      <c r="A233" t="s">
        <v>3016</v>
      </c>
      <c r="B233" t="s">
        <v>2978</v>
      </c>
      <c r="C233" t="s">
        <v>3017</v>
      </c>
      <c r="D233" s="14">
        <v>83</v>
      </c>
    </row>
    <row r="234" spans="1:4" x14ac:dyDescent="0.2">
      <c r="A234" t="s">
        <v>2876</v>
      </c>
      <c r="B234" t="s">
        <v>80</v>
      </c>
      <c r="C234" t="s">
        <v>2877</v>
      </c>
      <c r="D234" s="14">
        <v>83</v>
      </c>
    </row>
    <row r="235" spans="1:4" x14ac:dyDescent="0.2">
      <c r="A235" t="s">
        <v>3293</v>
      </c>
      <c r="B235" t="s">
        <v>20</v>
      </c>
      <c r="C235" t="s">
        <v>3294</v>
      </c>
      <c r="D235" s="14">
        <v>83</v>
      </c>
    </row>
    <row r="236" spans="1:4" x14ac:dyDescent="0.2">
      <c r="A236" t="s">
        <v>3323</v>
      </c>
      <c r="B236" t="s">
        <v>20</v>
      </c>
      <c r="C236" t="s">
        <v>3436</v>
      </c>
      <c r="D236" s="14">
        <v>83</v>
      </c>
    </row>
    <row r="237" spans="1:4" x14ac:dyDescent="0.2">
      <c r="A237" t="s">
        <v>3344</v>
      </c>
      <c r="B237" t="s">
        <v>20</v>
      </c>
      <c r="C237" t="s">
        <v>3345</v>
      </c>
      <c r="D237" s="14">
        <v>83</v>
      </c>
    </row>
    <row r="238" spans="1:4" x14ac:dyDescent="0.2">
      <c r="A238" t="s">
        <v>3400</v>
      </c>
      <c r="B238" t="s">
        <v>20</v>
      </c>
      <c r="C238" t="s">
        <v>3401</v>
      </c>
      <c r="D238" s="14">
        <v>83</v>
      </c>
    </row>
    <row r="239" spans="1:4" x14ac:dyDescent="0.2">
      <c r="A239" t="s">
        <v>3334</v>
      </c>
      <c r="B239" t="s">
        <v>20</v>
      </c>
      <c r="C239" t="s">
        <v>3335</v>
      </c>
      <c r="D239" s="14">
        <v>83</v>
      </c>
    </row>
    <row r="240" spans="1:4" x14ac:dyDescent="0.2">
      <c r="A240" t="s">
        <v>2846</v>
      </c>
      <c r="B240" t="s">
        <v>2836</v>
      </c>
      <c r="C240" t="s">
        <v>5</v>
      </c>
      <c r="D240" s="14">
        <v>82</v>
      </c>
    </row>
    <row r="241" spans="1:4" x14ac:dyDescent="0.2">
      <c r="A241" t="s">
        <v>3177</v>
      </c>
      <c r="B241" t="s">
        <v>20</v>
      </c>
      <c r="C241" t="s">
        <v>3178</v>
      </c>
      <c r="D241" s="14">
        <v>79</v>
      </c>
    </row>
    <row r="242" spans="1:4" x14ac:dyDescent="0.2">
      <c r="A242" t="s">
        <v>3096</v>
      </c>
      <c r="B242" t="s">
        <v>92</v>
      </c>
      <c r="C242" t="s">
        <v>3097</v>
      </c>
      <c r="D242" s="14">
        <v>64</v>
      </c>
    </row>
    <row r="243" spans="1:4" x14ac:dyDescent="0.2">
      <c r="A243" t="s">
        <v>3204</v>
      </c>
      <c r="B243" t="s">
        <v>20</v>
      </c>
      <c r="C243" t="s">
        <v>3205</v>
      </c>
      <c r="D243" s="14">
        <v>74</v>
      </c>
    </row>
    <row r="244" spans="1:4" x14ac:dyDescent="0.2">
      <c r="A244" t="s">
        <v>3290</v>
      </c>
      <c r="B244" t="s">
        <v>20</v>
      </c>
      <c r="C244" t="s">
        <v>3430</v>
      </c>
      <c r="D244" s="14">
        <v>70</v>
      </c>
    </row>
    <row r="245" spans="1:4" x14ac:dyDescent="0.2">
      <c r="A245" t="s">
        <v>3171</v>
      </c>
      <c r="B245" t="s">
        <v>20</v>
      </c>
      <c r="C245" t="s">
        <v>3413</v>
      </c>
      <c r="D245" s="14">
        <v>55</v>
      </c>
    </row>
    <row r="246" spans="1:4" x14ac:dyDescent="0.2">
      <c r="A246" t="s">
        <v>3266</v>
      </c>
      <c r="B246" t="s">
        <v>20</v>
      </c>
      <c r="C246" t="s">
        <v>9</v>
      </c>
      <c r="D246" s="14">
        <v>86.12</v>
      </c>
    </row>
    <row r="247" spans="1:4" x14ac:dyDescent="0.2">
      <c r="A247" t="s">
        <v>2839</v>
      </c>
      <c r="B247" t="s">
        <v>2836</v>
      </c>
      <c r="C247" t="s">
        <v>264</v>
      </c>
      <c r="D247" s="14">
        <v>88</v>
      </c>
    </row>
    <row r="248" spans="1:4" x14ac:dyDescent="0.2">
      <c r="A248" t="s">
        <v>2861</v>
      </c>
      <c r="B248" t="s">
        <v>2860</v>
      </c>
      <c r="C248" t="s">
        <v>264</v>
      </c>
      <c r="D248" s="14">
        <v>88</v>
      </c>
    </row>
    <row r="249" spans="1:4" x14ac:dyDescent="0.2">
      <c r="A249" t="s">
        <v>2864</v>
      </c>
      <c r="B249" t="s">
        <v>2863</v>
      </c>
      <c r="C249" t="s">
        <v>264</v>
      </c>
      <c r="D249" s="14">
        <v>88</v>
      </c>
    </row>
    <row r="250" spans="1:4" x14ac:dyDescent="0.2">
      <c r="A250" t="s">
        <v>3044</v>
      </c>
      <c r="B250" t="s">
        <v>3042</v>
      </c>
      <c r="C250" t="s">
        <v>264</v>
      </c>
      <c r="D250" s="14">
        <v>88</v>
      </c>
    </row>
    <row r="251" spans="1:4" x14ac:dyDescent="0.2">
      <c r="A251" t="s">
        <v>3055</v>
      </c>
      <c r="B251" t="s">
        <v>3054</v>
      </c>
      <c r="C251" t="s">
        <v>3056</v>
      </c>
      <c r="D251" s="14" t="s">
        <v>3057</v>
      </c>
    </row>
    <row r="252" spans="1:4" x14ac:dyDescent="0.2">
      <c r="A252" t="s">
        <v>2849</v>
      </c>
      <c r="B252" t="s">
        <v>2836</v>
      </c>
      <c r="C252" t="s">
        <v>2850</v>
      </c>
      <c r="D252" s="14">
        <v>88</v>
      </c>
    </row>
    <row r="253" spans="1:4" x14ac:dyDescent="0.2">
      <c r="A253" t="s">
        <v>2862</v>
      </c>
      <c r="B253" t="s">
        <v>2860</v>
      </c>
      <c r="C253" t="s">
        <v>2850</v>
      </c>
      <c r="D253" s="14">
        <v>88</v>
      </c>
    </row>
    <row r="254" spans="1:4" x14ac:dyDescent="0.2">
      <c r="A254" t="s">
        <v>2865</v>
      </c>
      <c r="B254" t="s">
        <v>2863</v>
      </c>
      <c r="C254" t="s">
        <v>2850</v>
      </c>
      <c r="D254" s="14">
        <v>88</v>
      </c>
    </row>
    <row r="255" spans="1:4" x14ac:dyDescent="0.2">
      <c r="A255" t="s">
        <v>3045</v>
      </c>
      <c r="B255" t="s">
        <v>3042</v>
      </c>
      <c r="C255" t="s">
        <v>2850</v>
      </c>
      <c r="D255" s="14">
        <v>88</v>
      </c>
    </row>
    <row r="256" spans="1:4" x14ac:dyDescent="0.2">
      <c r="A256" t="s">
        <v>3065</v>
      </c>
      <c r="B256" t="s">
        <v>3054</v>
      </c>
      <c r="C256" t="s">
        <v>3066</v>
      </c>
      <c r="D256" s="14">
        <v>80</v>
      </c>
    </row>
    <row r="257" spans="1:4" x14ac:dyDescent="0.2">
      <c r="A257" t="s">
        <v>3386</v>
      </c>
      <c r="B257" t="s">
        <v>20</v>
      </c>
      <c r="C257" t="s">
        <v>3387</v>
      </c>
      <c r="D257" s="14">
        <v>98</v>
      </c>
    </row>
    <row r="258" spans="1:4" x14ac:dyDescent="0.2">
      <c r="A258" t="s">
        <v>3283</v>
      </c>
      <c r="B258" t="s">
        <v>20</v>
      </c>
      <c r="C258" t="s">
        <v>3284</v>
      </c>
      <c r="D258" s="14">
        <v>101</v>
      </c>
    </row>
    <row r="259" spans="1:4" x14ac:dyDescent="0.2">
      <c r="A259" t="s">
        <v>3183</v>
      </c>
      <c r="B259" t="s">
        <v>20</v>
      </c>
      <c r="C259" t="s">
        <v>3184</v>
      </c>
      <c r="D259" s="14">
        <v>115</v>
      </c>
    </row>
    <row r="260" spans="1:4" x14ac:dyDescent="0.2">
      <c r="A260" t="s">
        <v>3048</v>
      </c>
      <c r="B260" t="s">
        <v>352</v>
      </c>
      <c r="C260" t="s">
        <v>3049</v>
      </c>
      <c r="D260" s="14">
        <v>77</v>
      </c>
    </row>
    <row r="261" spans="1:4" x14ac:dyDescent="0.2">
      <c r="A261" t="s">
        <v>3251</v>
      </c>
      <c r="B261" t="s">
        <v>20</v>
      </c>
      <c r="C261" t="s">
        <v>3252</v>
      </c>
      <c r="D261" s="14">
        <v>61.74</v>
      </c>
    </row>
    <row r="262" spans="1:4" x14ac:dyDescent="0.2">
      <c r="A262" t="s">
        <v>3296</v>
      </c>
      <c r="B262" t="s">
        <v>20</v>
      </c>
      <c r="C262" t="s">
        <v>3297</v>
      </c>
      <c r="D262" s="14">
        <v>74</v>
      </c>
    </row>
    <row r="263" spans="1:4" x14ac:dyDescent="0.2">
      <c r="A263" t="s">
        <v>3187</v>
      </c>
      <c r="B263" t="s">
        <v>20</v>
      </c>
      <c r="C263" t="s">
        <v>3188</v>
      </c>
      <c r="D263" s="14">
        <v>69.989999999999995</v>
      </c>
    </row>
    <row r="264" spans="1:4" x14ac:dyDescent="0.2">
      <c r="A264" t="s">
        <v>3350</v>
      </c>
      <c r="B264" t="s">
        <v>20</v>
      </c>
      <c r="C264" t="s">
        <v>3438</v>
      </c>
      <c r="D264" s="14">
        <v>105</v>
      </c>
    </row>
    <row r="265" spans="1:4" x14ac:dyDescent="0.2">
      <c r="A265" t="s">
        <v>3280</v>
      </c>
      <c r="B265" t="s">
        <v>20</v>
      </c>
      <c r="C265" t="s">
        <v>3281</v>
      </c>
      <c r="D265" s="14">
        <v>74</v>
      </c>
    </row>
    <row r="266" spans="1:4" x14ac:dyDescent="0.2">
      <c r="A266" t="s">
        <v>3384</v>
      </c>
      <c r="B266" t="s">
        <v>20</v>
      </c>
      <c r="C266" t="s">
        <v>3385</v>
      </c>
      <c r="D266" s="14">
        <v>74</v>
      </c>
    </row>
    <row r="267" spans="1:4" x14ac:dyDescent="0.2">
      <c r="A267" t="s">
        <v>3354</v>
      </c>
      <c r="B267" t="s">
        <v>20</v>
      </c>
      <c r="C267" t="s">
        <v>3355</v>
      </c>
      <c r="D267" s="14">
        <v>105</v>
      </c>
    </row>
    <row r="268" spans="1:4" x14ac:dyDescent="0.2">
      <c r="A268" t="s">
        <v>3382</v>
      </c>
      <c r="B268" t="s">
        <v>20</v>
      </c>
      <c r="C268" t="s">
        <v>3383</v>
      </c>
      <c r="D268" s="14">
        <v>74</v>
      </c>
    </row>
    <row r="269" spans="1:4" x14ac:dyDescent="0.2">
      <c r="A269" t="s">
        <v>3196</v>
      </c>
      <c r="B269" t="s">
        <v>20</v>
      </c>
      <c r="C269" t="s">
        <v>0</v>
      </c>
      <c r="D269" s="14">
        <v>55</v>
      </c>
    </row>
    <row r="270" spans="1:4" x14ac:dyDescent="0.2">
      <c r="A270" t="s">
        <v>3263</v>
      </c>
      <c r="B270" t="s">
        <v>20</v>
      </c>
      <c r="C270" t="s">
        <v>269</v>
      </c>
      <c r="D270" s="14">
        <v>111</v>
      </c>
    </row>
    <row r="271" spans="1:4" x14ac:dyDescent="0.2">
      <c r="A271" t="s">
        <v>2851</v>
      </c>
      <c r="B271" t="s">
        <v>597</v>
      </c>
      <c r="C271" t="s">
        <v>2852</v>
      </c>
      <c r="D271" s="14">
        <v>63</v>
      </c>
    </row>
    <row r="272" spans="1:4" x14ac:dyDescent="0.2">
      <c r="A272" t="s">
        <v>3103</v>
      </c>
      <c r="B272" t="s">
        <v>92</v>
      </c>
      <c r="C272" t="s">
        <v>2852</v>
      </c>
      <c r="D272" s="14">
        <v>63</v>
      </c>
    </row>
    <row r="273" spans="1:4" x14ac:dyDescent="0.2">
      <c r="A273" t="s">
        <v>305</v>
      </c>
      <c r="B273" t="s">
        <v>20</v>
      </c>
      <c r="C273" t="s">
        <v>2852</v>
      </c>
      <c r="D273" s="14">
        <v>63</v>
      </c>
    </row>
    <row r="274" spans="1:4" x14ac:dyDescent="0.2">
      <c r="A274" t="s">
        <v>3298</v>
      </c>
      <c r="B274" t="s">
        <v>20</v>
      </c>
      <c r="C274" t="s">
        <v>2852</v>
      </c>
      <c r="D274" s="14">
        <v>63</v>
      </c>
    </row>
    <row r="275" spans="1:4" x14ac:dyDescent="0.2">
      <c r="A275" t="s">
        <v>3227</v>
      </c>
      <c r="B275" t="s">
        <v>20</v>
      </c>
      <c r="C275" t="s">
        <v>3419</v>
      </c>
      <c r="D275" s="14">
        <v>64</v>
      </c>
    </row>
    <row r="276" spans="1:4" x14ac:dyDescent="0.2">
      <c r="A276" t="s">
        <v>3247</v>
      </c>
      <c r="B276" t="s">
        <v>20</v>
      </c>
      <c r="C276" t="s">
        <v>3423</v>
      </c>
      <c r="D276" s="14">
        <v>64</v>
      </c>
    </row>
    <row r="277" spans="1:4" x14ac:dyDescent="0.2">
      <c r="A277" t="s">
        <v>2953</v>
      </c>
      <c r="B277" t="s">
        <v>80</v>
      </c>
      <c r="C277" t="s">
        <v>265</v>
      </c>
      <c r="D277" s="14">
        <v>79</v>
      </c>
    </row>
    <row r="278" spans="1:4" x14ac:dyDescent="0.2">
      <c r="A278" t="s">
        <v>2982</v>
      </c>
      <c r="B278" t="s">
        <v>2978</v>
      </c>
      <c r="C278" t="s">
        <v>265</v>
      </c>
      <c r="D278" s="14">
        <v>79</v>
      </c>
    </row>
    <row r="279" spans="1:4" x14ac:dyDescent="0.2">
      <c r="A279" t="s">
        <v>3073</v>
      </c>
      <c r="B279" t="s">
        <v>92</v>
      </c>
      <c r="C279" t="s">
        <v>265</v>
      </c>
      <c r="D279" s="14">
        <v>79</v>
      </c>
    </row>
    <row r="280" spans="1:4" x14ac:dyDescent="0.2">
      <c r="A280" t="s">
        <v>3170</v>
      </c>
      <c r="B280" t="s">
        <v>20</v>
      </c>
      <c r="C280" t="s">
        <v>265</v>
      </c>
      <c r="D280" s="14">
        <v>79</v>
      </c>
    </row>
    <row r="281" spans="1:4" x14ac:dyDescent="0.2">
      <c r="A281" t="s">
        <v>3173</v>
      </c>
      <c r="B281" t="s">
        <v>20</v>
      </c>
      <c r="C281" t="s">
        <v>3174</v>
      </c>
      <c r="D281" s="14">
        <v>55</v>
      </c>
    </row>
    <row r="282" spans="1:4" x14ac:dyDescent="0.2">
      <c r="A282" t="s">
        <v>3328</v>
      </c>
      <c r="B282" t="s">
        <v>20</v>
      </c>
      <c r="C282" t="s">
        <v>3329</v>
      </c>
      <c r="D282" s="14">
        <v>109</v>
      </c>
    </row>
    <row r="283" spans="1:4" x14ac:dyDescent="0.2">
      <c r="A283" t="s">
        <v>2842</v>
      </c>
      <c r="B283" t="s">
        <v>2836</v>
      </c>
      <c r="C283" t="s">
        <v>2843</v>
      </c>
      <c r="D283" s="14">
        <v>125</v>
      </c>
    </row>
    <row r="284" spans="1:4" x14ac:dyDescent="0.2">
      <c r="A284" t="s">
        <v>3179</v>
      </c>
      <c r="B284" t="s">
        <v>20</v>
      </c>
      <c r="C284" t="s">
        <v>3180</v>
      </c>
      <c r="D284" s="14">
        <v>119</v>
      </c>
    </row>
    <row r="285" spans="1:4" x14ac:dyDescent="0.2">
      <c r="A285" t="s">
        <v>2847</v>
      </c>
      <c r="B285" t="s">
        <v>2836</v>
      </c>
      <c r="C285" t="s">
        <v>2848</v>
      </c>
      <c r="D285" s="14">
        <v>125</v>
      </c>
    </row>
    <row r="286" spans="1:4" x14ac:dyDescent="0.2">
      <c r="A286" t="s">
        <v>3261</v>
      </c>
      <c r="B286" t="s">
        <v>20</v>
      </c>
      <c r="C286" t="s">
        <v>3262</v>
      </c>
      <c r="D286" s="14">
        <v>79.105000000000004</v>
      </c>
    </row>
    <row r="287" spans="1:4" x14ac:dyDescent="0.2">
      <c r="A287" t="s">
        <v>3288</v>
      </c>
      <c r="B287" t="s">
        <v>20</v>
      </c>
      <c r="C287" t="s">
        <v>3289</v>
      </c>
      <c r="D287" s="14">
        <v>74</v>
      </c>
    </row>
    <row r="288" spans="1:4" x14ac:dyDescent="0.2">
      <c r="A288" t="s">
        <v>3368</v>
      </c>
      <c r="B288" t="s">
        <v>20</v>
      </c>
      <c r="C288" t="s">
        <v>3439</v>
      </c>
      <c r="D288" s="14">
        <v>64</v>
      </c>
    </row>
    <row r="289" spans="1:4" x14ac:dyDescent="0.2">
      <c r="A289" t="s">
        <v>2954</v>
      </c>
      <c r="B289" t="s">
        <v>80</v>
      </c>
      <c r="C289" t="s">
        <v>2955</v>
      </c>
      <c r="D289" s="14">
        <v>79</v>
      </c>
    </row>
    <row r="290" spans="1:4" x14ac:dyDescent="0.2">
      <c r="A290" t="s">
        <v>3115</v>
      </c>
      <c r="B290" t="s">
        <v>92</v>
      </c>
      <c r="C290" t="s">
        <v>2955</v>
      </c>
      <c r="D290" s="14">
        <v>79</v>
      </c>
    </row>
    <row r="291" spans="1:4" x14ac:dyDescent="0.2">
      <c r="A291" t="s">
        <v>3165</v>
      </c>
      <c r="B291" t="s">
        <v>387</v>
      </c>
      <c r="C291" t="s">
        <v>2955</v>
      </c>
      <c r="D291" s="14">
        <v>80</v>
      </c>
    </row>
    <row r="292" spans="1:4" x14ac:dyDescent="0.2">
      <c r="A292" t="s">
        <v>3370</v>
      </c>
      <c r="B292" t="s">
        <v>20</v>
      </c>
      <c r="C292" t="s">
        <v>2955</v>
      </c>
      <c r="D292" s="14">
        <v>79</v>
      </c>
    </row>
    <row r="293" spans="1:4" x14ac:dyDescent="0.2">
      <c r="A293" t="s">
        <v>3108</v>
      </c>
      <c r="B293" t="s">
        <v>92</v>
      </c>
      <c r="C293" t="s">
        <v>3333</v>
      </c>
      <c r="D293" s="14">
        <v>79</v>
      </c>
    </row>
    <row r="294" spans="1:4" x14ac:dyDescent="0.2">
      <c r="A294" t="s">
        <v>3164</v>
      </c>
      <c r="B294" t="s">
        <v>387</v>
      </c>
      <c r="C294" t="s">
        <v>3333</v>
      </c>
      <c r="D294" s="14">
        <v>80</v>
      </c>
    </row>
    <row r="295" spans="1:4" x14ac:dyDescent="0.2">
      <c r="A295" t="s">
        <v>3332</v>
      </c>
      <c r="B295" t="s">
        <v>20</v>
      </c>
      <c r="C295" t="s">
        <v>3333</v>
      </c>
      <c r="D295" s="14">
        <v>70.790000000000006</v>
      </c>
    </row>
    <row r="296" spans="1:4" x14ac:dyDescent="0.2">
      <c r="A296" t="s">
        <v>2972</v>
      </c>
      <c r="B296" t="s">
        <v>80</v>
      </c>
      <c r="C296" t="s">
        <v>2973</v>
      </c>
      <c r="D296" s="14">
        <v>79</v>
      </c>
    </row>
    <row r="297" spans="1:4" x14ac:dyDescent="0.2">
      <c r="A297" t="s">
        <v>2993</v>
      </c>
      <c r="B297" t="s">
        <v>2978</v>
      </c>
      <c r="C297" t="s">
        <v>2973</v>
      </c>
      <c r="D297" s="14">
        <v>79</v>
      </c>
    </row>
    <row r="298" spans="1:4" x14ac:dyDescent="0.2">
      <c r="A298" t="s">
        <v>3072</v>
      </c>
      <c r="B298" t="s">
        <v>92</v>
      </c>
      <c r="C298" t="s">
        <v>2973</v>
      </c>
      <c r="D298" s="14">
        <v>79</v>
      </c>
    </row>
    <row r="299" spans="1:4" x14ac:dyDescent="0.2">
      <c r="A299" t="s">
        <v>3163</v>
      </c>
      <c r="B299" t="s">
        <v>387</v>
      </c>
      <c r="C299" t="s">
        <v>2973</v>
      </c>
      <c r="D299" s="14">
        <v>80</v>
      </c>
    </row>
    <row r="300" spans="1:4" x14ac:dyDescent="0.2">
      <c r="A300" t="s">
        <v>3255</v>
      </c>
      <c r="B300" t="s">
        <v>20</v>
      </c>
      <c r="C300" t="s">
        <v>2973</v>
      </c>
      <c r="D300" s="14">
        <v>79</v>
      </c>
    </row>
    <row r="301" spans="1:4" x14ac:dyDescent="0.2">
      <c r="A301" t="s">
        <v>3175</v>
      </c>
      <c r="B301" t="s">
        <v>20</v>
      </c>
      <c r="C301" t="s">
        <v>3414</v>
      </c>
      <c r="D301" s="14">
        <v>80</v>
      </c>
    </row>
    <row r="302" spans="1:4" x14ac:dyDescent="0.2">
      <c r="A302" t="s">
        <v>3133</v>
      </c>
      <c r="B302" t="s">
        <v>374</v>
      </c>
      <c r="C302" t="s">
        <v>3406</v>
      </c>
      <c r="D302" s="14">
        <v>80</v>
      </c>
    </row>
    <row r="303" spans="1:4" x14ac:dyDescent="0.2">
      <c r="A303" t="s">
        <v>2983</v>
      </c>
      <c r="B303" t="s">
        <v>2978</v>
      </c>
      <c r="C303" t="s">
        <v>2984</v>
      </c>
      <c r="D303" s="14">
        <v>79</v>
      </c>
    </row>
    <row r="304" spans="1:4" x14ac:dyDescent="0.2">
      <c r="A304" t="s">
        <v>3084</v>
      </c>
      <c r="B304" t="s">
        <v>92</v>
      </c>
      <c r="C304" t="s">
        <v>2984</v>
      </c>
      <c r="D304" s="14">
        <v>79</v>
      </c>
    </row>
    <row r="305" spans="1:4" x14ac:dyDescent="0.2">
      <c r="A305" t="s">
        <v>2951</v>
      </c>
      <c r="B305" t="s">
        <v>80</v>
      </c>
      <c r="C305" t="s">
        <v>2952</v>
      </c>
      <c r="D305" s="14">
        <v>79</v>
      </c>
    </row>
    <row r="306" spans="1:4" x14ac:dyDescent="0.2">
      <c r="A306" t="s">
        <v>3366</v>
      </c>
      <c r="B306" s="7" t="s">
        <v>3838</v>
      </c>
      <c r="C306" t="s">
        <v>2952</v>
      </c>
      <c r="D306" s="14">
        <v>79</v>
      </c>
    </row>
    <row r="307" spans="1:4" x14ac:dyDescent="0.2">
      <c r="A307" t="s">
        <v>3223</v>
      </c>
      <c r="B307" t="s">
        <v>20</v>
      </c>
      <c r="C307" t="s">
        <v>3224</v>
      </c>
      <c r="D307" s="14">
        <v>79</v>
      </c>
    </row>
    <row r="308" spans="1:4" x14ac:dyDescent="0.2">
      <c r="A308" t="s">
        <v>3150</v>
      </c>
      <c r="B308" t="s">
        <v>374</v>
      </c>
      <c r="C308" t="s">
        <v>3151</v>
      </c>
      <c r="D308" s="14">
        <v>80</v>
      </c>
    </row>
    <row r="309" spans="1:4" x14ac:dyDescent="0.2">
      <c r="A309" t="s">
        <v>3236</v>
      </c>
      <c r="B309" t="s">
        <v>20</v>
      </c>
      <c r="C309" t="s">
        <v>3421</v>
      </c>
      <c r="D309" s="14">
        <v>80</v>
      </c>
    </row>
    <row r="310" spans="1:4" x14ac:dyDescent="0.2">
      <c r="A310" t="s">
        <v>3380</v>
      </c>
      <c r="B310" t="s">
        <v>20</v>
      </c>
      <c r="C310" t="s">
        <v>3381</v>
      </c>
      <c r="D310" s="14">
        <v>79</v>
      </c>
    </row>
    <row r="311" spans="1:4" x14ac:dyDescent="0.2">
      <c r="A311" s="7" t="s">
        <v>8480</v>
      </c>
      <c r="B311" t="s">
        <v>374</v>
      </c>
      <c r="C311" t="s">
        <v>3132</v>
      </c>
      <c r="D311" s="14">
        <v>80</v>
      </c>
    </row>
    <row r="312" spans="1:4" x14ac:dyDescent="0.2">
      <c r="A312" t="s">
        <v>3018</v>
      </c>
      <c r="B312" t="s">
        <v>2978</v>
      </c>
      <c r="C312" t="s">
        <v>3019</v>
      </c>
      <c r="D312" s="14">
        <v>79</v>
      </c>
    </row>
    <row r="313" spans="1:4" x14ac:dyDescent="0.2">
      <c r="A313" t="s">
        <v>3059</v>
      </c>
      <c r="B313" t="s">
        <v>3054</v>
      </c>
      <c r="C313" t="s">
        <v>3060</v>
      </c>
      <c r="D313" s="14">
        <v>80</v>
      </c>
    </row>
    <row r="314" spans="1:4" x14ac:dyDescent="0.2">
      <c r="A314" t="s">
        <v>3230</v>
      </c>
      <c r="B314" t="s">
        <v>20</v>
      </c>
      <c r="C314" t="s">
        <v>3060</v>
      </c>
      <c r="D314" s="14">
        <v>79</v>
      </c>
    </row>
    <row r="315" spans="1:4" x14ac:dyDescent="0.2">
      <c r="A315" t="s">
        <v>2892</v>
      </c>
      <c r="B315" t="s">
        <v>80</v>
      </c>
      <c r="C315" t="s">
        <v>2893</v>
      </c>
      <c r="D315" s="14">
        <v>79</v>
      </c>
    </row>
    <row r="316" spans="1:4" x14ac:dyDescent="0.2">
      <c r="A316" t="s">
        <v>2998</v>
      </c>
      <c r="B316" t="s">
        <v>2978</v>
      </c>
      <c r="C316" t="s">
        <v>2893</v>
      </c>
      <c r="D316" s="14">
        <v>79</v>
      </c>
    </row>
    <row r="317" spans="1:4" x14ac:dyDescent="0.2">
      <c r="A317" t="s">
        <v>3058</v>
      </c>
      <c r="B317" t="s">
        <v>3054</v>
      </c>
      <c r="C317" t="s">
        <v>2893</v>
      </c>
      <c r="D317" s="14">
        <v>80</v>
      </c>
    </row>
    <row r="318" spans="1:4" x14ac:dyDescent="0.2">
      <c r="A318" t="s">
        <v>3077</v>
      </c>
      <c r="B318" t="s">
        <v>92</v>
      </c>
      <c r="C318" t="s">
        <v>2893</v>
      </c>
      <c r="D318" s="14">
        <v>79</v>
      </c>
    </row>
    <row r="319" spans="1:4" x14ac:dyDescent="0.2">
      <c r="A319" t="s">
        <v>3365</v>
      </c>
      <c r="B319" t="s">
        <v>20</v>
      </c>
      <c r="C319" t="s">
        <v>2893</v>
      </c>
      <c r="D319" s="14">
        <v>79</v>
      </c>
    </row>
    <row r="320" spans="1:4" x14ac:dyDescent="0.2">
      <c r="A320" t="s">
        <v>3052</v>
      </c>
      <c r="B320" t="s">
        <v>352</v>
      </c>
      <c r="C320" t="s">
        <v>3053</v>
      </c>
      <c r="D320" s="14">
        <v>80</v>
      </c>
    </row>
    <row r="321" spans="1:4" x14ac:dyDescent="0.2">
      <c r="A321" t="s">
        <v>3302</v>
      </c>
      <c r="B321" t="s">
        <v>20</v>
      </c>
      <c r="C321" t="s">
        <v>3432</v>
      </c>
      <c r="D321" s="14">
        <v>80</v>
      </c>
    </row>
    <row r="322" spans="1:4" x14ac:dyDescent="0.2">
      <c r="A322" t="s">
        <v>3159</v>
      </c>
      <c r="B322" t="s">
        <v>374</v>
      </c>
      <c r="C322" t="s">
        <v>3412</v>
      </c>
      <c r="D322" s="14">
        <v>80</v>
      </c>
    </row>
    <row r="323" spans="1:4" x14ac:dyDescent="0.2">
      <c r="A323" t="s">
        <v>3193</v>
      </c>
      <c r="B323" t="s">
        <v>20</v>
      </c>
      <c r="C323" t="s">
        <v>3194</v>
      </c>
      <c r="D323" s="14">
        <v>124</v>
      </c>
    </row>
    <row r="324" spans="1:4" x14ac:dyDescent="0.2">
      <c r="A324" t="s">
        <v>391</v>
      </c>
      <c r="B324" t="s">
        <v>20</v>
      </c>
      <c r="C324" t="s">
        <v>3441</v>
      </c>
      <c r="D324" s="14" t="s">
        <v>3375</v>
      </c>
    </row>
    <row r="325" spans="1:4" x14ac:dyDescent="0.2">
      <c r="A325" t="s">
        <v>3202</v>
      </c>
      <c r="B325" t="s">
        <v>20</v>
      </c>
      <c r="C325" t="s">
        <v>3203</v>
      </c>
      <c r="D325" s="14">
        <v>124</v>
      </c>
    </row>
    <row r="326" spans="1:4" x14ac:dyDescent="0.2">
      <c r="A326" t="s">
        <v>3246</v>
      </c>
      <c r="B326" t="s">
        <v>20</v>
      </c>
      <c r="C326" t="s">
        <v>3422</v>
      </c>
      <c r="D326" s="14">
        <v>124</v>
      </c>
    </row>
    <row r="327" spans="1:4" x14ac:dyDescent="0.2">
      <c r="A327" t="s">
        <v>3189</v>
      </c>
      <c r="B327" s="7" t="s">
        <v>80</v>
      </c>
      <c r="C327" t="s">
        <v>2988</v>
      </c>
      <c r="D327" s="14">
        <v>124</v>
      </c>
    </row>
    <row r="328" spans="1:4" x14ac:dyDescent="0.2">
      <c r="A328" t="s">
        <v>2987</v>
      </c>
      <c r="B328" t="s">
        <v>2978</v>
      </c>
      <c r="C328" t="s">
        <v>2988</v>
      </c>
      <c r="D328" s="14">
        <v>124</v>
      </c>
    </row>
    <row r="329" spans="1:4" x14ac:dyDescent="0.2">
      <c r="A329" t="s">
        <v>3071</v>
      </c>
      <c r="B329" t="s">
        <v>92</v>
      </c>
      <c r="C329" t="s">
        <v>2988</v>
      </c>
      <c r="D329" s="14">
        <v>124</v>
      </c>
    </row>
    <row r="330" spans="1:4" x14ac:dyDescent="0.2">
      <c r="A330" t="s">
        <v>3195</v>
      </c>
      <c r="B330" s="7" t="s">
        <v>3838</v>
      </c>
      <c r="C330" t="s">
        <v>2988</v>
      </c>
      <c r="D330" s="14">
        <v>124</v>
      </c>
    </row>
    <row r="331" spans="1:4" x14ac:dyDescent="0.2">
      <c r="A331" t="s">
        <v>2882</v>
      </c>
      <c r="B331" t="s">
        <v>80</v>
      </c>
      <c r="C331" t="s">
        <v>2883</v>
      </c>
      <c r="D331" s="14">
        <v>124</v>
      </c>
    </row>
    <row r="332" spans="1:4" x14ac:dyDescent="0.2">
      <c r="A332" t="s">
        <v>2990</v>
      </c>
      <c r="B332" t="s">
        <v>2978</v>
      </c>
      <c r="C332" t="s">
        <v>2883</v>
      </c>
      <c r="D332" s="14">
        <v>124</v>
      </c>
    </row>
    <row r="333" spans="1:4" x14ac:dyDescent="0.2">
      <c r="A333" t="s">
        <v>3105</v>
      </c>
      <c r="B333" t="s">
        <v>92</v>
      </c>
      <c r="C333" t="s">
        <v>2883</v>
      </c>
      <c r="D333" s="14">
        <v>124</v>
      </c>
    </row>
    <row r="334" spans="1:4" x14ac:dyDescent="0.2">
      <c r="A334" t="s">
        <v>3216</v>
      </c>
      <c r="B334" s="7" t="s">
        <v>3838</v>
      </c>
      <c r="C334" t="s">
        <v>2883</v>
      </c>
      <c r="D334" s="14">
        <v>124</v>
      </c>
    </row>
    <row r="335" spans="1:4" x14ac:dyDescent="0.2">
      <c r="A335" t="s">
        <v>2931</v>
      </c>
      <c r="B335" t="s">
        <v>80</v>
      </c>
      <c r="C335" t="s">
        <v>2932</v>
      </c>
      <c r="D335" s="14">
        <v>124</v>
      </c>
    </row>
    <row r="336" spans="1:4" x14ac:dyDescent="0.2">
      <c r="A336" t="s">
        <v>3020</v>
      </c>
      <c r="B336" t="s">
        <v>2978</v>
      </c>
      <c r="C336" t="s">
        <v>2932</v>
      </c>
      <c r="D336" s="14">
        <v>124</v>
      </c>
    </row>
    <row r="337" spans="1:4" x14ac:dyDescent="0.2">
      <c r="A337" t="s">
        <v>3107</v>
      </c>
      <c r="B337" t="s">
        <v>92</v>
      </c>
      <c r="C337" t="s">
        <v>2932</v>
      </c>
      <c r="D337" s="14">
        <v>124</v>
      </c>
    </row>
    <row r="338" spans="1:4" x14ac:dyDescent="0.2">
      <c r="A338" t="s">
        <v>3265</v>
      </c>
      <c r="B338" s="7" t="s">
        <v>3838</v>
      </c>
      <c r="C338" t="s">
        <v>2932</v>
      </c>
      <c r="D338" s="14">
        <v>124</v>
      </c>
    </row>
    <row r="339" spans="1:4" x14ac:dyDescent="0.2">
      <c r="A339" t="s">
        <v>2943</v>
      </c>
      <c r="B339" t="s">
        <v>80</v>
      </c>
      <c r="C339" t="s">
        <v>2944</v>
      </c>
      <c r="D339" s="14">
        <v>124</v>
      </c>
    </row>
    <row r="340" spans="1:4" x14ac:dyDescent="0.2">
      <c r="A340" t="s">
        <v>3028</v>
      </c>
      <c r="B340" t="s">
        <v>2978</v>
      </c>
      <c r="C340" t="s">
        <v>2944</v>
      </c>
      <c r="D340" s="14">
        <v>124</v>
      </c>
    </row>
    <row r="341" spans="1:4" x14ac:dyDescent="0.2">
      <c r="A341" t="s">
        <v>3095</v>
      </c>
      <c r="B341" t="s">
        <v>92</v>
      </c>
      <c r="C341" t="s">
        <v>2944</v>
      </c>
      <c r="D341" s="14">
        <v>124</v>
      </c>
    </row>
    <row r="342" spans="1:4" x14ac:dyDescent="0.2">
      <c r="A342" t="s">
        <v>3336</v>
      </c>
      <c r="B342" s="7" t="s">
        <v>3838</v>
      </c>
      <c r="C342" t="s">
        <v>2944</v>
      </c>
      <c r="D342" s="14">
        <v>124</v>
      </c>
    </row>
    <row r="343" spans="1:4" x14ac:dyDescent="0.2">
      <c r="A343" t="s">
        <v>2912</v>
      </c>
      <c r="B343" t="s">
        <v>80</v>
      </c>
      <c r="C343" t="s">
        <v>2913</v>
      </c>
      <c r="D343" s="14">
        <v>124</v>
      </c>
    </row>
    <row r="344" spans="1:4" x14ac:dyDescent="0.2">
      <c r="A344" t="s">
        <v>3009</v>
      </c>
      <c r="B344" t="s">
        <v>2978</v>
      </c>
      <c r="C344" t="s">
        <v>2913</v>
      </c>
      <c r="D344" s="14">
        <v>124</v>
      </c>
    </row>
    <row r="345" spans="1:4" x14ac:dyDescent="0.2">
      <c r="A345" t="s">
        <v>3090</v>
      </c>
      <c r="B345" t="s">
        <v>92</v>
      </c>
      <c r="C345" t="s">
        <v>2913</v>
      </c>
      <c r="D345" s="14">
        <v>124</v>
      </c>
    </row>
    <row r="346" spans="1:4" x14ac:dyDescent="0.2">
      <c r="A346" t="s">
        <v>3376</v>
      </c>
      <c r="B346" t="s">
        <v>20</v>
      </c>
      <c r="C346" t="s">
        <v>3377</v>
      </c>
      <c r="D346" s="14">
        <v>124</v>
      </c>
    </row>
    <row r="347" spans="1:4" x14ac:dyDescent="0.2">
      <c r="A347" t="s">
        <v>3270</v>
      </c>
      <c r="B347" t="s">
        <v>20</v>
      </c>
      <c r="C347" t="s">
        <v>3428</v>
      </c>
      <c r="D347" s="14">
        <v>124</v>
      </c>
    </row>
    <row r="348" spans="1:4" x14ac:dyDescent="0.2">
      <c r="A348" t="s">
        <v>3307</v>
      </c>
      <c r="B348" t="s">
        <v>20</v>
      </c>
      <c r="C348" t="s">
        <v>3308</v>
      </c>
      <c r="D348" s="14">
        <v>124</v>
      </c>
    </row>
    <row r="349" spans="1:4" x14ac:dyDescent="0.2">
      <c r="A349" t="s">
        <v>3231</v>
      </c>
      <c r="B349" s="7" t="s">
        <v>3838</v>
      </c>
      <c r="C349" s="7" t="s">
        <v>13051</v>
      </c>
      <c r="D349" s="14">
        <v>124</v>
      </c>
    </row>
    <row r="350" spans="1:4" x14ac:dyDescent="0.2">
      <c r="A350" t="s">
        <v>2924</v>
      </c>
      <c r="B350" t="s">
        <v>80</v>
      </c>
      <c r="C350" t="s">
        <v>2925</v>
      </c>
      <c r="D350" s="14">
        <v>124</v>
      </c>
    </row>
    <row r="351" spans="1:4" x14ac:dyDescent="0.2">
      <c r="A351" t="s">
        <v>3015</v>
      </c>
      <c r="B351" t="s">
        <v>2978</v>
      </c>
      <c r="C351" t="s">
        <v>2925</v>
      </c>
      <c r="D351" s="14">
        <v>124</v>
      </c>
    </row>
    <row r="352" spans="1:4" x14ac:dyDescent="0.2">
      <c r="A352" t="s">
        <v>3101</v>
      </c>
      <c r="B352" t="s">
        <v>92</v>
      </c>
      <c r="C352" t="s">
        <v>2925</v>
      </c>
      <c r="D352" s="14">
        <v>124</v>
      </c>
    </row>
    <row r="353" spans="1:4" x14ac:dyDescent="0.2">
      <c r="A353" t="s">
        <v>3306</v>
      </c>
      <c r="B353" s="7" t="s">
        <v>3838</v>
      </c>
      <c r="C353" t="s">
        <v>2925</v>
      </c>
      <c r="D353" s="14">
        <v>124</v>
      </c>
    </row>
    <row r="354" spans="1:4" x14ac:dyDescent="0.2">
      <c r="A354" t="s">
        <v>2945</v>
      </c>
      <c r="B354" t="s">
        <v>80</v>
      </c>
      <c r="C354" t="s">
        <v>2946</v>
      </c>
      <c r="D354" s="14">
        <v>124</v>
      </c>
    </row>
    <row r="355" spans="1:4" x14ac:dyDescent="0.2">
      <c r="A355" t="s">
        <v>3029</v>
      </c>
      <c r="B355" t="s">
        <v>2978</v>
      </c>
      <c r="C355" t="s">
        <v>2946</v>
      </c>
      <c r="D355" s="14">
        <v>124</v>
      </c>
    </row>
    <row r="356" spans="1:4" x14ac:dyDescent="0.2">
      <c r="A356" t="s">
        <v>3118</v>
      </c>
      <c r="B356" t="s">
        <v>92</v>
      </c>
      <c r="C356" t="s">
        <v>2946</v>
      </c>
      <c r="D356" s="14">
        <v>124</v>
      </c>
    </row>
    <row r="357" spans="1:4" x14ac:dyDescent="0.2">
      <c r="A357" t="s">
        <v>3339</v>
      </c>
      <c r="B357" s="7" t="s">
        <v>3838</v>
      </c>
      <c r="C357" t="s">
        <v>2946</v>
      </c>
      <c r="D357" s="14">
        <v>124</v>
      </c>
    </row>
    <row r="358" spans="1:4" x14ac:dyDescent="0.2">
      <c r="A358" t="s">
        <v>3352</v>
      </c>
      <c r="B358" t="s">
        <v>20</v>
      </c>
      <c r="C358" t="s">
        <v>3353</v>
      </c>
      <c r="D358" s="14">
        <v>124</v>
      </c>
    </row>
    <row r="359" spans="1:4" x14ac:dyDescent="0.2">
      <c r="A359" t="s">
        <v>329</v>
      </c>
      <c r="B359" t="s">
        <v>20</v>
      </c>
      <c r="C359" t="s">
        <v>3427</v>
      </c>
      <c r="D359" s="14">
        <v>118.124</v>
      </c>
    </row>
    <row r="360" spans="1:4" x14ac:dyDescent="0.2">
      <c r="A360" t="s">
        <v>3343</v>
      </c>
      <c r="B360" t="s">
        <v>20</v>
      </c>
      <c r="C360" t="s">
        <v>3437</v>
      </c>
      <c r="D360" s="14">
        <v>124</v>
      </c>
    </row>
    <row r="361" spans="1:4" x14ac:dyDescent="0.2">
      <c r="A361" t="s">
        <v>3397</v>
      </c>
      <c r="B361" t="s">
        <v>20</v>
      </c>
      <c r="C361" t="s">
        <v>3443</v>
      </c>
      <c r="D361" s="14">
        <v>124</v>
      </c>
    </row>
    <row r="362" spans="1:4" x14ac:dyDescent="0.2">
      <c r="A362" t="s">
        <v>2907</v>
      </c>
      <c r="B362" t="s">
        <v>80</v>
      </c>
      <c r="C362" t="s">
        <v>2908</v>
      </c>
      <c r="D362" s="14">
        <v>124</v>
      </c>
    </row>
    <row r="363" spans="1:4" x14ac:dyDescent="0.2">
      <c r="A363" t="s">
        <v>3008</v>
      </c>
      <c r="B363" t="s">
        <v>2978</v>
      </c>
      <c r="C363" t="s">
        <v>2908</v>
      </c>
      <c r="D363" s="14">
        <v>124</v>
      </c>
    </row>
    <row r="364" spans="1:4" x14ac:dyDescent="0.2">
      <c r="A364" t="s">
        <v>3093</v>
      </c>
      <c r="B364" t="s">
        <v>92</v>
      </c>
      <c r="C364" t="s">
        <v>2908</v>
      </c>
      <c r="D364" s="14">
        <v>124</v>
      </c>
    </row>
    <row r="365" spans="1:4" x14ac:dyDescent="0.2">
      <c r="A365" t="s">
        <v>3267</v>
      </c>
      <c r="B365" s="7" t="s">
        <v>3838</v>
      </c>
      <c r="C365" t="s">
        <v>2908</v>
      </c>
      <c r="D365" s="14">
        <v>124</v>
      </c>
    </row>
    <row r="366" spans="1:4" x14ac:dyDescent="0.2">
      <c r="A366" t="s">
        <v>2939</v>
      </c>
      <c r="B366" t="s">
        <v>80</v>
      </c>
      <c r="C366" t="s">
        <v>2940</v>
      </c>
      <c r="D366" s="14">
        <v>124</v>
      </c>
    </row>
    <row r="367" spans="1:4" x14ac:dyDescent="0.2">
      <c r="A367" t="s">
        <v>3031</v>
      </c>
      <c r="B367" t="s">
        <v>2978</v>
      </c>
      <c r="C367" t="s">
        <v>2940</v>
      </c>
      <c r="D367" s="14">
        <v>124</v>
      </c>
    </row>
    <row r="368" spans="1:4" x14ac:dyDescent="0.2">
      <c r="A368" t="s">
        <v>3092</v>
      </c>
      <c r="B368" t="s">
        <v>92</v>
      </c>
      <c r="C368" t="s">
        <v>2940</v>
      </c>
      <c r="D368" s="14">
        <v>124</v>
      </c>
    </row>
    <row r="369" spans="1:4" x14ac:dyDescent="0.2">
      <c r="A369" t="s">
        <v>3349</v>
      </c>
      <c r="B369" s="7" t="s">
        <v>3838</v>
      </c>
      <c r="C369" t="s">
        <v>2940</v>
      </c>
      <c r="D369" s="14">
        <v>124</v>
      </c>
    </row>
    <row r="370" spans="1:4" x14ac:dyDescent="0.2">
      <c r="A370" t="s">
        <v>2958</v>
      </c>
      <c r="B370" t="s">
        <v>80</v>
      </c>
      <c r="C370" t="s">
        <v>2959</v>
      </c>
      <c r="D370" s="14">
        <v>124</v>
      </c>
    </row>
    <row r="371" spans="1:4" x14ac:dyDescent="0.2">
      <c r="A371" t="s">
        <v>3033</v>
      </c>
      <c r="B371" t="s">
        <v>2978</v>
      </c>
      <c r="C371" t="s">
        <v>2959</v>
      </c>
      <c r="D371" s="14">
        <v>124</v>
      </c>
    </row>
    <row r="372" spans="1:4" x14ac:dyDescent="0.2">
      <c r="A372" t="s">
        <v>3127</v>
      </c>
      <c r="B372" t="s">
        <v>92</v>
      </c>
      <c r="C372" t="s">
        <v>2959</v>
      </c>
      <c r="D372" s="14">
        <v>124</v>
      </c>
    </row>
    <row r="373" spans="1:4" x14ac:dyDescent="0.2">
      <c r="A373" t="s">
        <v>3367</v>
      </c>
      <c r="B373" s="7" t="s">
        <v>3838</v>
      </c>
      <c r="C373" t="s">
        <v>2959</v>
      </c>
      <c r="D373" s="14">
        <v>124</v>
      </c>
    </row>
    <row r="374" spans="1:4" x14ac:dyDescent="0.2">
      <c r="A374" t="s">
        <v>2868</v>
      </c>
      <c r="B374" t="s">
        <v>80</v>
      </c>
      <c r="C374" t="s">
        <v>2869</v>
      </c>
      <c r="D374" s="14">
        <v>124</v>
      </c>
    </row>
    <row r="375" spans="1:4" x14ac:dyDescent="0.2">
      <c r="A375" t="s">
        <v>3039</v>
      </c>
      <c r="B375" t="s">
        <v>2978</v>
      </c>
      <c r="C375" t="s">
        <v>2869</v>
      </c>
      <c r="D375" s="14">
        <v>124</v>
      </c>
    </row>
    <row r="376" spans="1:4" x14ac:dyDescent="0.2">
      <c r="A376" t="s">
        <v>3110</v>
      </c>
      <c r="B376" t="s">
        <v>92</v>
      </c>
      <c r="C376" t="s">
        <v>2869</v>
      </c>
      <c r="D376" s="14">
        <v>124</v>
      </c>
    </row>
    <row r="377" spans="1:4" x14ac:dyDescent="0.2">
      <c r="A377" t="s">
        <v>3250</v>
      </c>
      <c r="B377" s="7" t="s">
        <v>3838</v>
      </c>
      <c r="C377" t="s">
        <v>2869</v>
      </c>
      <c r="D377" s="14">
        <v>124</v>
      </c>
    </row>
    <row r="378" spans="1:4" x14ac:dyDescent="0.2">
      <c r="A378" t="s">
        <v>3369</v>
      </c>
      <c r="B378" t="s">
        <v>20</v>
      </c>
      <c r="C378" t="s">
        <v>3440</v>
      </c>
      <c r="D378" s="14">
        <v>124</v>
      </c>
    </row>
    <row r="379" spans="1:4" x14ac:dyDescent="0.2">
      <c r="A379" t="s">
        <v>3319</v>
      </c>
      <c r="B379" t="s">
        <v>20</v>
      </c>
      <c r="C379" t="s">
        <v>3435</v>
      </c>
      <c r="D379" s="14">
        <v>124</v>
      </c>
    </row>
    <row r="380" spans="1:4" x14ac:dyDescent="0.2">
      <c r="A380" t="s">
        <v>3219</v>
      </c>
      <c r="B380" t="s">
        <v>20</v>
      </c>
      <c r="C380" t="s">
        <v>3417</v>
      </c>
      <c r="D380" s="14">
        <v>124</v>
      </c>
    </row>
    <row r="381" spans="1:4" x14ac:dyDescent="0.2">
      <c r="A381" t="s">
        <v>3286</v>
      </c>
      <c r="B381" t="s">
        <v>20</v>
      </c>
      <c r="C381" t="s">
        <v>3429</v>
      </c>
      <c r="D381" s="14">
        <v>124</v>
      </c>
    </row>
    <row r="382" spans="1:4" x14ac:dyDescent="0.2">
      <c r="A382" t="s">
        <v>2866</v>
      </c>
      <c r="B382" t="s">
        <v>80</v>
      </c>
      <c r="C382" t="s">
        <v>2867</v>
      </c>
      <c r="D382" s="14">
        <v>124</v>
      </c>
    </row>
    <row r="383" spans="1:4" x14ac:dyDescent="0.2">
      <c r="A383" t="s">
        <v>2979</v>
      </c>
      <c r="B383" t="s">
        <v>2978</v>
      </c>
      <c r="C383" t="s">
        <v>2867</v>
      </c>
      <c r="D383" s="14">
        <v>124</v>
      </c>
    </row>
    <row r="384" spans="1:4" x14ac:dyDescent="0.2">
      <c r="A384" t="s">
        <v>3126</v>
      </c>
      <c r="B384" t="s">
        <v>92</v>
      </c>
      <c r="C384" t="s">
        <v>2867</v>
      </c>
      <c r="D384" s="14">
        <v>124</v>
      </c>
    </row>
    <row r="385" spans="1:4" x14ac:dyDescent="0.2">
      <c r="A385" t="s">
        <v>3320</v>
      </c>
      <c r="B385" s="7" t="s">
        <v>3838</v>
      </c>
      <c r="C385" t="s">
        <v>2867</v>
      </c>
      <c r="D385" s="14">
        <v>124</v>
      </c>
    </row>
    <row r="386" spans="1:4" x14ac:dyDescent="0.2">
      <c r="A386" t="s">
        <v>2922</v>
      </c>
      <c r="B386" t="s">
        <v>80</v>
      </c>
      <c r="C386" t="s">
        <v>2923</v>
      </c>
      <c r="D386" s="14">
        <v>124</v>
      </c>
    </row>
    <row r="387" spans="1:4" x14ac:dyDescent="0.2">
      <c r="A387" t="s">
        <v>3012</v>
      </c>
      <c r="B387" t="s">
        <v>2978</v>
      </c>
      <c r="C387" t="s">
        <v>2923</v>
      </c>
      <c r="D387" s="14">
        <v>124</v>
      </c>
    </row>
    <row r="388" spans="1:4" x14ac:dyDescent="0.2">
      <c r="A388" t="s">
        <v>3087</v>
      </c>
      <c r="B388" t="s">
        <v>92</v>
      </c>
      <c r="C388" t="s">
        <v>2923</v>
      </c>
      <c r="D388" s="14">
        <v>124</v>
      </c>
    </row>
    <row r="389" spans="1:4" x14ac:dyDescent="0.2">
      <c r="A389" t="s">
        <v>3285</v>
      </c>
      <c r="B389" s="7" t="s">
        <v>3838</v>
      </c>
      <c r="C389" t="s">
        <v>2923</v>
      </c>
      <c r="D389" s="14">
        <v>124</v>
      </c>
    </row>
    <row r="390" spans="1:4" x14ac:dyDescent="0.2">
      <c r="A390" t="s">
        <v>2874</v>
      </c>
      <c r="B390" t="s">
        <v>80</v>
      </c>
      <c r="C390" t="s">
        <v>2875</v>
      </c>
      <c r="D390" s="14">
        <v>124</v>
      </c>
    </row>
    <row r="391" spans="1:4" x14ac:dyDescent="0.2">
      <c r="A391" t="s">
        <v>3003</v>
      </c>
      <c r="B391" t="s">
        <v>2978</v>
      </c>
      <c r="C391" t="s">
        <v>2875</v>
      </c>
      <c r="D391" s="14">
        <v>124</v>
      </c>
    </row>
    <row r="392" spans="1:4" x14ac:dyDescent="0.2">
      <c r="A392" t="s">
        <v>3074</v>
      </c>
      <c r="B392" t="s">
        <v>92</v>
      </c>
      <c r="C392" t="s">
        <v>2875</v>
      </c>
      <c r="D392" s="14">
        <v>124</v>
      </c>
    </row>
    <row r="393" spans="1:4" x14ac:dyDescent="0.2">
      <c r="A393" t="s">
        <v>3318</v>
      </c>
      <c r="B393" s="7" t="s">
        <v>3838</v>
      </c>
      <c r="C393" t="s">
        <v>2875</v>
      </c>
      <c r="D393" s="14">
        <v>124</v>
      </c>
    </row>
    <row r="394" spans="1:4" x14ac:dyDescent="0.2">
      <c r="A394" t="s">
        <v>2966</v>
      </c>
      <c r="B394" t="s">
        <v>80</v>
      </c>
      <c r="C394" t="s">
        <v>2967</v>
      </c>
      <c r="D394" s="14">
        <v>124</v>
      </c>
    </row>
    <row r="395" spans="1:4" x14ac:dyDescent="0.2">
      <c r="A395" t="s">
        <v>3037</v>
      </c>
      <c r="B395" t="s">
        <v>2978</v>
      </c>
      <c r="C395" t="s">
        <v>2967</v>
      </c>
      <c r="D395" s="14">
        <v>124</v>
      </c>
    </row>
    <row r="396" spans="1:4" x14ac:dyDescent="0.2">
      <c r="A396" t="s">
        <v>3122</v>
      </c>
      <c r="B396" t="s">
        <v>92</v>
      </c>
      <c r="C396" t="s">
        <v>2967</v>
      </c>
      <c r="D396" s="14">
        <v>124</v>
      </c>
    </row>
    <row r="397" spans="1:4" x14ac:dyDescent="0.2">
      <c r="A397" t="s">
        <v>3371</v>
      </c>
      <c r="B397" s="7" t="s">
        <v>3838</v>
      </c>
      <c r="C397" t="s">
        <v>2967</v>
      </c>
      <c r="D397" s="14">
        <v>124</v>
      </c>
    </row>
    <row r="398" spans="1:4" x14ac:dyDescent="0.2">
      <c r="A398" t="s">
        <v>3271</v>
      </c>
      <c r="B398" t="s">
        <v>20</v>
      </c>
      <c r="C398" t="s">
        <v>3272</v>
      </c>
      <c r="D398" s="14" t="s">
        <v>3273</v>
      </c>
    </row>
    <row r="399" spans="1:4" x14ac:dyDescent="0.2">
      <c r="A399" t="s">
        <v>2837</v>
      </c>
      <c r="B399" t="s">
        <v>2836</v>
      </c>
      <c r="C399" t="s">
        <v>2838</v>
      </c>
      <c r="D399" s="14">
        <v>125</v>
      </c>
    </row>
  </sheetData>
  <sortState xmlns:xlrd2="http://schemas.microsoft.com/office/spreadsheetml/2017/richdata2" ref="K6:K123">
    <sortCondition ref="K6"/>
  </sortState>
  <pageMargins left="0.7" right="0.7" top="0.75" bottom="0.75" header="0.3" footer="0.3"/>
  <pageSetup paperSize="9" orientation="portrait" verticalDpi="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23"/>
  <sheetViews>
    <sheetView zoomScale="80" zoomScaleNormal="80" workbookViewId="0">
      <pane xSplit="1" ySplit="3" topLeftCell="B10" activePane="bottomRight" state="frozen"/>
      <selection pane="topRight" activeCell="B1" sqref="B1"/>
      <selection pane="bottomLeft" activeCell="A4" sqref="A4"/>
      <selection pane="bottomRight"/>
    </sheetView>
  </sheetViews>
  <sheetFormatPr defaultRowHeight="12.75" x14ac:dyDescent="0.2"/>
  <cols>
    <col min="1" max="1" width="14.5703125" customWidth="1"/>
    <col min="2" max="2" width="36.140625" customWidth="1"/>
    <col min="3" max="3" width="18" customWidth="1"/>
    <col min="4" max="4" width="28.85546875" customWidth="1"/>
    <col min="6" max="6" width="15.5703125" customWidth="1"/>
    <col min="7" max="7" width="13" customWidth="1"/>
    <col min="8" max="8" width="9.5703125" customWidth="1"/>
    <col min="9" max="9" width="7.85546875" customWidth="1"/>
    <col min="10" max="10" width="25.42578125" customWidth="1"/>
    <col min="11" max="11" width="23.85546875" customWidth="1"/>
    <col min="12" max="12" width="15.85546875" customWidth="1"/>
    <col min="13" max="13" width="22.5703125" customWidth="1"/>
    <col min="14" max="14" width="44.5703125" customWidth="1"/>
    <col min="15" max="15" width="17.42578125" customWidth="1"/>
    <col min="16" max="18" width="24.42578125" customWidth="1"/>
    <col min="19" max="19" width="29.5703125" customWidth="1"/>
  </cols>
  <sheetData>
    <row r="1" spans="1:19" x14ac:dyDescent="0.2">
      <c r="A1" s="1" t="s">
        <v>10927</v>
      </c>
      <c r="B1" s="1"/>
      <c r="C1" s="1"/>
    </row>
    <row r="3" spans="1:19" x14ac:dyDescent="0.2">
      <c r="A3" s="60" t="s">
        <v>1</v>
      </c>
      <c r="B3" s="60" t="s">
        <v>3454</v>
      </c>
      <c r="C3" s="60" t="s">
        <v>5597</v>
      </c>
      <c r="D3" s="60" t="s">
        <v>10928</v>
      </c>
      <c r="E3" s="60" t="s">
        <v>115</v>
      </c>
      <c r="F3" s="60" t="s">
        <v>6975</v>
      </c>
      <c r="G3" s="60" t="s">
        <v>10934</v>
      </c>
      <c r="H3" s="60" t="s">
        <v>6000</v>
      </c>
      <c r="I3" s="60" t="s">
        <v>10932</v>
      </c>
      <c r="J3" s="60" t="s">
        <v>3460</v>
      </c>
      <c r="K3" s="60" t="s">
        <v>10978</v>
      </c>
      <c r="L3" s="60" t="s">
        <v>11030</v>
      </c>
      <c r="M3" s="60" t="s">
        <v>5885</v>
      </c>
      <c r="N3" s="60" t="s">
        <v>10938</v>
      </c>
      <c r="O3" s="60" t="s">
        <v>10970</v>
      </c>
      <c r="P3" s="60" t="s">
        <v>12</v>
      </c>
      <c r="Q3" s="60" t="s">
        <v>10977</v>
      </c>
      <c r="R3" s="60" t="s">
        <v>10965</v>
      </c>
      <c r="S3" s="60" t="s">
        <v>16</v>
      </c>
    </row>
    <row r="4" spans="1:19" ht="63.75" x14ac:dyDescent="0.2">
      <c r="A4" s="73" t="s">
        <v>311</v>
      </c>
      <c r="B4" s="73" t="s">
        <v>10931</v>
      </c>
      <c r="C4" s="73" t="s">
        <v>11006</v>
      </c>
      <c r="D4" s="74" t="s">
        <v>11214</v>
      </c>
      <c r="E4" s="73" t="s">
        <v>5709</v>
      </c>
      <c r="F4" s="73" t="s">
        <v>10933</v>
      </c>
      <c r="G4" s="73" t="s">
        <v>10935</v>
      </c>
      <c r="H4" s="73" t="s">
        <v>10936</v>
      </c>
      <c r="I4" s="73" t="s">
        <v>10937</v>
      </c>
      <c r="J4" s="74" t="s">
        <v>11033</v>
      </c>
      <c r="K4" s="74" t="s">
        <v>10979</v>
      </c>
      <c r="L4" s="73" t="s">
        <v>10941</v>
      </c>
      <c r="M4" s="73" t="s">
        <v>10940</v>
      </c>
      <c r="N4" s="73" t="s">
        <v>10939</v>
      </c>
      <c r="O4" s="73" t="s">
        <v>10972</v>
      </c>
      <c r="P4" s="73" t="s">
        <v>10942</v>
      </c>
      <c r="Q4" s="73" t="s">
        <v>11235</v>
      </c>
      <c r="R4" s="73" t="s">
        <v>11218</v>
      </c>
      <c r="S4" s="74"/>
    </row>
    <row r="5" spans="1:19" ht="25.5" x14ac:dyDescent="0.2">
      <c r="A5" s="73" t="s">
        <v>1463</v>
      </c>
      <c r="B5" s="73" t="s">
        <v>10943</v>
      </c>
      <c r="C5" s="73" t="s">
        <v>11007</v>
      </c>
      <c r="D5" s="73" t="s">
        <v>10947</v>
      </c>
      <c r="E5" s="73" t="s">
        <v>5578</v>
      </c>
      <c r="F5" s="73" t="s">
        <v>10944</v>
      </c>
      <c r="G5" s="74"/>
      <c r="H5" s="74"/>
      <c r="I5" s="74"/>
      <c r="J5" s="74" t="s">
        <v>11034</v>
      </c>
      <c r="K5" s="74" t="s">
        <v>5683</v>
      </c>
      <c r="L5" s="74"/>
      <c r="M5" s="73" t="s">
        <v>10945</v>
      </c>
      <c r="N5" s="73" t="s">
        <v>10946</v>
      </c>
      <c r="O5" s="73" t="s">
        <v>10972</v>
      </c>
      <c r="P5" s="74"/>
      <c r="Q5" s="73" t="s">
        <v>11058</v>
      </c>
      <c r="R5" s="73" t="s">
        <v>11222</v>
      </c>
      <c r="S5" s="74"/>
    </row>
    <row r="6" spans="1:19" ht="63.75" x14ac:dyDescent="0.2">
      <c r="A6" s="73" t="s">
        <v>277</v>
      </c>
      <c r="B6" s="73" t="s">
        <v>10948</v>
      </c>
      <c r="C6" s="73" t="s">
        <v>11091</v>
      </c>
      <c r="D6" s="73" t="s">
        <v>15605</v>
      </c>
      <c r="E6" s="74" t="s">
        <v>5709</v>
      </c>
      <c r="F6" s="73" t="s">
        <v>10949</v>
      </c>
      <c r="G6" s="73" t="s">
        <v>10950</v>
      </c>
      <c r="H6" s="73" t="s">
        <v>10954</v>
      </c>
      <c r="I6" s="73" t="s">
        <v>10955</v>
      </c>
      <c r="J6" s="73" t="s">
        <v>11024</v>
      </c>
      <c r="K6" s="73" t="s">
        <v>13758</v>
      </c>
      <c r="L6" s="73" t="s">
        <v>10956</v>
      </c>
      <c r="M6" s="74" t="s">
        <v>10980</v>
      </c>
      <c r="N6" s="73" t="s">
        <v>11020</v>
      </c>
      <c r="O6" s="73" t="s">
        <v>10972</v>
      </c>
      <c r="P6" s="73" t="s">
        <v>10942</v>
      </c>
      <c r="Q6" s="74" t="s">
        <v>10976</v>
      </c>
      <c r="R6" s="74" t="s">
        <v>11216</v>
      </c>
      <c r="S6" s="74"/>
    </row>
    <row r="7" spans="1:19" ht="63.75" x14ac:dyDescent="0.2">
      <c r="A7" s="74" t="s">
        <v>10966</v>
      </c>
      <c r="B7" s="74" t="s">
        <v>10967</v>
      </c>
      <c r="C7" s="74" t="s">
        <v>11059</v>
      </c>
      <c r="D7" s="74" t="s">
        <v>10975</v>
      </c>
      <c r="E7" s="74" t="s">
        <v>5578</v>
      </c>
      <c r="F7" s="74" t="s">
        <v>10968</v>
      </c>
      <c r="G7" s="74"/>
      <c r="H7" s="74"/>
      <c r="I7" s="74"/>
      <c r="J7" s="73" t="s">
        <v>15606</v>
      </c>
      <c r="K7" s="73" t="s">
        <v>13759</v>
      </c>
      <c r="L7" s="74"/>
      <c r="M7" s="74" t="s">
        <v>10973</v>
      </c>
      <c r="N7" s="74" t="s">
        <v>10969</v>
      </c>
      <c r="O7" s="74" t="s">
        <v>10971</v>
      </c>
      <c r="P7" s="74"/>
      <c r="Q7" s="74" t="s">
        <v>10974</v>
      </c>
      <c r="R7" s="74" t="s">
        <v>11223</v>
      </c>
      <c r="S7" s="74"/>
    </row>
    <row r="8" spans="1:19" ht="76.5" x14ac:dyDescent="0.2">
      <c r="A8" s="74" t="s">
        <v>385</v>
      </c>
      <c r="B8" s="74" t="s">
        <v>10981</v>
      </c>
      <c r="C8" s="74" t="s">
        <v>11060</v>
      </c>
      <c r="D8" s="74" t="s">
        <v>10988</v>
      </c>
      <c r="E8" s="74" t="s">
        <v>5709</v>
      </c>
      <c r="F8" s="74" t="s">
        <v>10982</v>
      </c>
      <c r="G8" s="74" t="s">
        <v>10983</v>
      </c>
      <c r="H8" s="74" t="s">
        <v>10984</v>
      </c>
      <c r="I8" s="74" t="s">
        <v>11042</v>
      </c>
      <c r="J8" s="74" t="s">
        <v>11023</v>
      </c>
      <c r="K8" s="73" t="s">
        <v>13757</v>
      </c>
      <c r="L8" s="73" t="s">
        <v>10941</v>
      </c>
      <c r="M8" s="74" t="s">
        <v>10986</v>
      </c>
      <c r="N8" s="74" t="s">
        <v>10985</v>
      </c>
      <c r="O8" s="74" t="s">
        <v>10972</v>
      </c>
      <c r="P8" s="73" t="s">
        <v>10942</v>
      </c>
      <c r="Q8" s="74" t="s">
        <v>10987</v>
      </c>
      <c r="R8" s="74" t="s">
        <v>11217</v>
      </c>
      <c r="S8" s="74"/>
    </row>
    <row r="9" spans="1:19" ht="51" x14ac:dyDescent="0.2">
      <c r="A9" s="74" t="s">
        <v>1839</v>
      </c>
      <c r="B9" s="74" t="s">
        <v>10993</v>
      </c>
      <c r="C9" s="74" t="s">
        <v>11022</v>
      </c>
      <c r="D9" s="74" t="s">
        <v>11004</v>
      </c>
      <c r="E9" s="74" t="s">
        <v>5578</v>
      </c>
      <c r="F9" s="74" t="s">
        <v>10994</v>
      </c>
      <c r="G9" s="74"/>
      <c r="H9" s="74"/>
      <c r="I9" s="74"/>
      <c r="J9" s="74" t="s">
        <v>10995</v>
      </c>
      <c r="K9" s="74"/>
      <c r="L9" s="74"/>
      <c r="M9" s="74" t="s">
        <v>10996</v>
      </c>
      <c r="N9" s="74" t="s">
        <v>11021</v>
      </c>
      <c r="O9" s="74" t="s">
        <v>10972</v>
      </c>
      <c r="P9" s="74"/>
      <c r="Q9" s="74" t="s">
        <v>11003</v>
      </c>
      <c r="R9" s="74" t="s">
        <v>11221</v>
      </c>
      <c r="S9" s="74"/>
    </row>
    <row r="10" spans="1:19" ht="51" x14ac:dyDescent="0.2">
      <c r="A10" s="74" t="s">
        <v>285</v>
      </c>
      <c r="B10" s="74" t="s">
        <v>11005</v>
      </c>
      <c r="C10" s="74" t="s">
        <v>11008</v>
      </c>
      <c r="D10" s="74" t="s">
        <v>11016</v>
      </c>
      <c r="E10" s="74" t="s">
        <v>5709</v>
      </c>
      <c r="F10" s="74" t="s">
        <v>11009</v>
      </c>
      <c r="G10" s="74" t="s">
        <v>11010</v>
      </c>
      <c r="H10" s="74" t="s">
        <v>11011</v>
      </c>
      <c r="I10" s="74" t="s">
        <v>11012</v>
      </c>
      <c r="J10" s="74" t="s">
        <v>11018</v>
      </c>
      <c r="K10" s="73" t="s">
        <v>13761</v>
      </c>
      <c r="L10" s="74" t="s">
        <v>11014</v>
      </c>
      <c r="M10" s="74" t="s">
        <v>11013</v>
      </c>
      <c r="N10" s="74" t="s">
        <v>11019</v>
      </c>
      <c r="O10" s="74" t="s">
        <v>10972</v>
      </c>
      <c r="P10" s="74"/>
      <c r="Q10" s="74" t="s">
        <v>11015</v>
      </c>
      <c r="R10" s="73" t="s">
        <v>11219</v>
      </c>
      <c r="S10" s="74"/>
    </row>
    <row r="11" spans="1:19" ht="63.75" x14ac:dyDescent="0.2">
      <c r="A11" s="74" t="s">
        <v>2274</v>
      </c>
      <c r="B11" s="74" t="s">
        <v>11017</v>
      </c>
      <c r="C11" s="74" t="s">
        <v>11036</v>
      </c>
      <c r="D11" s="74" t="s">
        <v>11032</v>
      </c>
      <c r="E11" s="74" t="s">
        <v>5578</v>
      </c>
      <c r="F11" s="74" t="s">
        <v>11025</v>
      </c>
      <c r="G11" s="74"/>
      <c r="H11" s="74"/>
      <c r="I11" s="74"/>
      <c r="J11" s="74" t="s">
        <v>11026</v>
      </c>
      <c r="K11" s="74"/>
      <c r="L11" s="74" t="s">
        <v>11029</v>
      </c>
      <c r="M11" s="74" t="s">
        <v>11028</v>
      </c>
      <c r="N11" s="74" t="s">
        <v>11027</v>
      </c>
      <c r="O11" s="74" t="s">
        <v>10972</v>
      </c>
      <c r="P11" s="74"/>
      <c r="Q11" s="81" t="s">
        <v>11031</v>
      </c>
      <c r="R11" s="74" t="s">
        <v>11224</v>
      </c>
      <c r="S11" s="74"/>
    </row>
    <row r="12" spans="1:19" ht="38.25" x14ac:dyDescent="0.2">
      <c r="A12" s="74" t="s">
        <v>327</v>
      </c>
      <c r="B12" s="74" t="s">
        <v>11035</v>
      </c>
      <c r="C12" s="74" t="s">
        <v>11061</v>
      </c>
      <c r="D12" s="74" t="s">
        <v>11048</v>
      </c>
      <c r="E12" s="74" t="s">
        <v>5709</v>
      </c>
      <c r="F12" s="74" t="s">
        <v>11037</v>
      </c>
      <c r="G12" s="74" t="s">
        <v>11038</v>
      </c>
      <c r="H12" s="74" t="s">
        <v>11039</v>
      </c>
      <c r="I12" s="74" t="s">
        <v>7456</v>
      </c>
      <c r="J12" s="74" t="s">
        <v>11040</v>
      </c>
      <c r="K12" s="74" t="s">
        <v>11041</v>
      </c>
      <c r="L12" s="74" t="s">
        <v>11044</v>
      </c>
      <c r="M12" s="74" t="s">
        <v>11045</v>
      </c>
      <c r="N12" s="74" t="s">
        <v>11046</v>
      </c>
      <c r="O12" s="74" t="s">
        <v>10972</v>
      </c>
      <c r="P12" s="74" t="s">
        <v>10942</v>
      </c>
      <c r="Q12" s="74" t="s">
        <v>11047</v>
      </c>
      <c r="R12" s="74" t="s">
        <v>11220</v>
      </c>
      <c r="S12" s="74"/>
    </row>
    <row r="13" spans="1:19" ht="38.25" x14ac:dyDescent="0.2">
      <c r="A13" s="74" t="s">
        <v>1309</v>
      </c>
      <c r="B13" s="74" t="s">
        <v>11049</v>
      </c>
      <c r="C13" s="74" t="s">
        <v>11050</v>
      </c>
      <c r="D13" s="74" t="s">
        <v>11053</v>
      </c>
      <c r="E13" s="74" t="s">
        <v>5578</v>
      </c>
      <c r="F13" s="74" t="s">
        <v>11051</v>
      </c>
      <c r="G13" s="74"/>
      <c r="H13" s="74"/>
      <c r="I13" s="74"/>
      <c r="J13" s="74" t="s">
        <v>11054</v>
      </c>
      <c r="K13" s="74"/>
      <c r="L13" s="74" t="s">
        <v>11044</v>
      </c>
      <c r="M13" s="74" t="s">
        <v>11052</v>
      </c>
      <c r="N13" s="74" t="s">
        <v>11055</v>
      </c>
      <c r="O13" s="74" t="s">
        <v>11056</v>
      </c>
      <c r="P13" s="74"/>
      <c r="Q13" s="74" t="s">
        <v>11057</v>
      </c>
      <c r="R13" s="74" t="s">
        <v>11225</v>
      </c>
      <c r="S13" s="74"/>
    </row>
    <row r="14" spans="1:19" ht="102" x14ac:dyDescent="0.2">
      <c r="A14" s="74" t="s">
        <v>313</v>
      </c>
      <c r="B14" s="73" t="s">
        <v>11062</v>
      </c>
      <c r="C14" s="74" t="s">
        <v>11095</v>
      </c>
      <c r="D14" s="73" t="s">
        <v>11066</v>
      </c>
      <c r="E14" s="74" t="s">
        <v>5709</v>
      </c>
      <c r="F14" s="74" t="s">
        <v>11063</v>
      </c>
      <c r="G14" s="74" t="s">
        <v>2698</v>
      </c>
      <c r="H14" s="74" t="s">
        <v>11064</v>
      </c>
      <c r="I14" s="74" t="s">
        <v>11065</v>
      </c>
      <c r="J14" s="74" t="s">
        <v>11067</v>
      </c>
      <c r="K14" s="74" t="s">
        <v>11068</v>
      </c>
      <c r="L14" s="74"/>
      <c r="M14" s="73" t="s">
        <v>11069</v>
      </c>
      <c r="N14" s="74" t="s">
        <v>11076</v>
      </c>
      <c r="O14" s="74" t="s">
        <v>10972</v>
      </c>
      <c r="P14" s="74"/>
      <c r="Q14" s="74" t="s">
        <v>11070</v>
      </c>
      <c r="R14" s="74" t="s">
        <v>11226</v>
      </c>
      <c r="S14" s="74"/>
    </row>
    <row r="15" spans="1:19" ht="38.25" x14ac:dyDescent="0.2">
      <c r="A15" s="74" t="s">
        <v>724</v>
      </c>
      <c r="B15" s="74" t="s">
        <v>11093</v>
      </c>
      <c r="C15" s="74" t="s">
        <v>11094</v>
      </c>
      <c r="D15" s="74" t="s">
        <v>11092</v>
      </c>
      <c r="E15" s="74" t="s">
        <v>5578</v>
      </c>
      <c r="F15" s="74" t="s">
        <v>11099</v>
      </c>
      <c r="G15" s="74"/>
      <c r="H15" s="74"/>
      <c r="I15" s="74"/>
      <c r="J15" s="74" t="s">
        <v>11096</v>
      </c>
      <c r="K15" s="74" t="s">
        <v>4550</v>
      </c>
      <c r="L15" s="74"/>
      <c r="M15" s="74" t="s">
        <v>11097</v>
      </c>
      <c r="N15" s="74"/>
      <c r="O15" s="74" t="s">
        <v>10972</v>
      </c>
      <c r="P15" s="74"/>
      <c r="Q15" s="74" t="s">
        <v>11098</v>
      </c>
      <c r="R15" s="74" t="s">
        <v>11229</v>
      </c>
      <c r="S15" s="74"/>
    </row>
    <row r="16" spans="1:19" ht="76.5" x14ac:dyDescent="0.2">
      <c r="A16" s="74" t="s">
        <v>331</v>
      </c>
      <c r="B16" s="74" t="s">
        <v>13756</v>
      </c>
      <c r="C16" s="74" t="s">
        <v>11112</v>
      </c>
      <c r="D16" s="74" t="s">
        <v>11082</v>
      </c>
      <c r="E16" s="74" t="s">
        <v>5709</v>
      </c>
      <c r="F16" s="74" t="s">
        <v>11071</v>
      </c>
      <c r="G16" s="74" t="s">
        <v>11072</v>
      </c>
      <c r="H16" s="74" t="s">
        <v>11073</v>
      </c>
      <c r="I16" s="74" t="s">
        <v>11074</v>
      </c>
      <c r="J16" s="74" t="s">
        <v>11075</v>
      </c>
      <c r="K16" s="74" t="s">
        <v>11167</v>
      </c>
      <c r="L16" s="74"/>
      <c r="M16" s="74" t="s">
        <v>11078</v>
      </c>
      <c r="N16" s="74" t="s">
        <v>11077</v>
      </c>
      <c r="O16" s="74" t="s">
        <v>10972</v>
      </c>
      <c r="P16" s="74" t="s">
        <v>11079</v>
      </c>
      <c r="Q16" s="74" t="s">
        <v>11080</v>
      </c>
      <c r="R16" s="74" t="s">
        <v>11215</v>
      </c>
      <c r="S16" s="74"/>
    </row>
    <row r="17" spans="1:19" ht="63.75" x14ac:dyDescent="0.2">
      <c r="A17" s="74" t="s">
        <v>707</v>
      </c>
      <c r="B17" s="74" t="s">
        <v>11081</v>
      </c>
      <c r="C17" s="74" t="s">
        <v>11083</v>
      </c>
      <c r="D17" s="74" t="s">
        <v>11090</v>
      </c>
      <c r="E17" s="74" t="s">
        <v>5578</v>
      </c>
      <c r="F17" s="74" t="s">
        <v>11084</v>
      </c>
      <c r="G17" s="74"/>
      <c r="H17" s="74"/>
      <c r="I17" s="74"/>
      <c r="J17" s="74" t="s">
        <v>11088</v>
      </c>
      <c r="K17" s="74" t="s">
        <v>4550</v>
      </c>
      <c r="L17" s="74" t="s">
        <v>11085</v>
      </c>
      <c r="M17" s="74" t="s">
        <v>11086</v>
      </c>
      <c r="N17" s="74" t="s">
        <v>11087</v>
      </c>
      <c r="O17" s="74" t="s">
        <v>10972</v>
      </c>
      <c r="P17" s="74"/>
      <c r="Q17" s="74" t="s">
        <v>11089</v>
      </c>
      <c r="R17" s="74" t="s">
        <v>11230</v>
      </c>
      <c r="S17" s="74"/>
    </row>
    <row r="18" spans="1:19" ht="102" x14ac:dyDescent="0.2">
      <c r="A18" s="74" t="s">
        <v>362</v>
      </c>
      <c r="B18" s="74" t="s">
        <v>11100</v>
      </c>
      <c r="C18" s="74" t="s">
        <v>11103</v>
      </c>
      <c r="D18" s="73" t="s">
        <v>11101</v>
      </c>
      <c r="E18" s="74" t="s">
        <v>5709</v>
      </c>
      <c r="F18" s="74" t="s">
        <v>11104</v>
      </c>
      <c r="G18" s="74"/>
      <c r="H18" s="74" t="s">
        <v>11105</v>
      </c>
      <c r="I18" s="74" t="s">
        <v>11106</v>
      </c>
      <c r="J18" s="74" t="s">
        <v>11102</v>
      </c>
      <c r="K18" s="73" t="s">
        <v>13760</v>
      </c>
      <c r="L18" s="74" t="s">
        <v>11109</v>
      </c>
      <c r="M18" s="74" t="s">
        <v>11108</v>
      </c>
      <c r="N18" s="74" t="s">
        <v>11107</v>
      </c>
      <c r="O18" s="74" t="s">
        <v>10972</v>
      </c>
      <c r="P18" s="74" t="s">
        <v>11110</v>
      </c>
      <c r="Q18" s="74" t="s">
        <v>11111</v>
      </c>
      <c r="R18" s="74" t="s">
        <v>11234</v>
      </c>
      <c r="S18" s="74"/>
    </row>
    <row r="19" spans="1:19" ht="51" x14ac:dyDescent="0.2">
      <c r="A19" s="74" t="s">
        <v>710</v>
      </c>
      <c r="B19" s="74" t="s">
        <v>11159</v>
      </c>
      <c r="C19" s="74" t="s">
        <v>11164</v>
      </c>
      <c r="D19" s="74" t="s">
        <v>11160</v>
      </c>
      <c r="E19" s="74" t="s">
        <v>5578</v>
      </c>
      <c r="F19" s="74" t="s">
        <v>11162</v>
      </c>
      <c r="G19" s="74"/>
      <c r="H19" s="74"/>
      <c r="I19" s="74"/>
      <c r="J19" s="74" t="s">
        <v>11161</v>
      </c>
      <c r="K19" s="74" t="s">
        <v>4550</v>
      </c>
      <c r="L19" s="74"/>
      <c r="M19" s="74" t="s">
        <v>11165</v>
      </c>
      <c r="N19" s="74" t="s">
        <v>11163</v>
      </c>
      <c r="O19" s="74" t="s">
        <v>10972</v>
      </c>
      <c r="P19" s="74"/>
      <c r="Q19" s="74" t="s">
        <v>11166</v>
      </c>
      <c r="R19" s="74" t="s">
        <v>11231</v>
      </c>
      <c r="S19" s="74"/>
    </row>
    <row r="20" spans="1:19" ht="89.25" x14ac:dyDescent="0.2">
      <c r="A20" s="74" t="s">
        <v>397</v>
      </c>
      <c r="B20" s="74" t="s">
        <v>11168</v>
      </c>
      <c r="C20" s="74" t="s">
        <v>11169</v>
      </c>
      <c r="D20" s="74" t="s">
        <v>11173</v>
      </c>
      <c r="E20" s="74" t="s">
        <v>5709</v>
      </c>
      <c r="F20" s="74" t="s">
        <v>11175</v>
      </c>
      <c r="G20" s="74" t="s">
        <v>319</v>
      </c>
      <c r="H20" s="74" t="s">
        <v>11170</v>
      </c>
      <c r="I20" s="74" t="s">
        <v>7457</v>
      </c>
      <c r="J20" s="74" t="s">
        <v>11171</v>
      </c>
      <c r="K20" s="74" t="s">
        <v>11172</v>
      </c>
      <c r="L20" s="74" t="s">
        <v>11044</v>
      </c>
      <c r="M20" s="74" t="s">
        <v>11176</v>
      </c>
      <c r="N20" s="74" t="s">
        <v>11174</v>
      </c>
      <c r="O20" s="74" t="s">
        <v>10972</v>
      </c>
      <c r="P20" s="74" t="s">
        <v>3811</v>
      </c>
      <c r="Q20" s="74" t="s">
        <v>11177</v>
      </c>
      <c r="R20" s="74" t="s">
        <v>11227</v>
      </c>
      <c r="S20" s="74"/>
    </row>
    <row r="21" spans="1:19" ht="63.75" x14ac:dyDescent="0.2">
      <c r="A21" s="74" t="s">
        <v>708</v>
      </c>
      <c r="B21" s="74" t="s">
        <v>11178</v>
      </c>
      <c r="C21" s="74" t="s">
        <v>11179</v>
      </c>
      <c r="D21" s="74" t="s">
        <v>11180</v>
      </c>
      <c r="E21" s="74" t="s">
        <v>5578</v>
      </c>
      <c r="F21" s="74" t="s">
        <v>11182</v>
      </c>
      <c r="G21" s="74"/>
      <c r="H21" s="74"/>
      <c r="I21" s="74"/>
      <c r="J21" s="74" t="s">
        <v>11181</v>
      </c>
      <c r="K21" s="74"/>
      <c r="L21" s="74" t="s">
        <v>11044</v>
      </c>
      <c r="M21" s="74" t="s">
        <v>11176</v>
      </c>
      <c r="N21" s="74" t="s">
        <v>11183</v>
      </c>
      <c r="O21" s="74" t="s">
        <v>10972</v>
      </c>
      <c r="P21" s="74"/>
      <c r="Q21" s="74" t="s">
        <v>11185</v>
      </c>
      <c r="R21" s="74" t="s">
        <v>11232</v>
      </c>
      <c r="S21" s="74"/>
    </row>
    <row r="22" spans="1:19" ht="76.5" x14ac:dyDescent="0.2">
      <c r="A22" s="74" t="s">
        <v>291</v>
      </c>
      <c r="B22" s="74" t="s">
        <v>11186</v>
      </c>
      <c r="C22" s="74" t="s">
        <v>11187</v>
      </c>
      <c r="D22" s="74" t="s">
        <v>13716</v>
      </c>
      <c r="E22" s="74" t="s">
        <v>5709</v>
      </c>
      <c r="F22" s="74" t="s">
        <v>11188</v>
      </c>
      <c r="G22" s="74" t="s">
        <v>295</v>
      </c>
      <c r="H22" s="74" t="s">
        <v>11191</v>
      </c>
      <c r="I22" s="74" t="s">
        <v>11192</v>
      </c>
      <c r="J22" s="74" t="s">
        <v>11189</v>
      </c>
      <c r="K22" s="74" t="s">
        <v>11193</v>
      </c>
      <c r="L22" s="74"/>
      <c r="M22" s="74" t="s">
        <v>11197</v>
      </c>
      <c r="N22" s="74" t="s">
        <v>11190</v>
      </c>
      <c r="O22" s="74" t="s">
        <v>10972</v>
      </c>
      <c r="P22" s="74"/>
      <c r="Q22" s="74" t="s">
        <v>11198</v>
      </c>
      <c r="R22" s="74" t="s">
        <v>11228</v>
      </c>
      <c r="S22" s="74"/>
    </row>
    <row r="23" spans="1:19" ht="102" x14ac:dyDescent="0.2">
      <c r="A23" s="74" t="s">
        <v>778</v>
      </c>
      <c r="B23" s="74" t="s">
        <v>11199</v>
      </c>
      <c r="C23" s="74" t="s">
        <v>11206</v>
      </c>
      <c r="D23" s="74" t="s">
        <v>11200</v>
      </c>
      <c r="E23" s="74" t="s">
        <v>5578</v>
      </c>
      <c r="F23" s="74" t="s">
        <v>11203</v>
      </c>
      <c r="G23" s="74"/>
      <c r="H23" s="74"/>
      <c r="I23" s="74"/>
      <c r="J23" s="74" t="s">
        <v>11201</v>
      </c>
      <c r="K23" s="73" t="s">
        <v>4550</v>
      </c>
      <c r="L23" s="74"/>
      <c r="M23" s="74" t="s">
        <v>11204</v>
      </c>
      <c r="N23" s="74" t="s">
        <v>11202</v>
      </c>
      <c r="O23" s="74" t="s">
        <v>10972</v>
      </c>
      <c r="P23" s="74"/>
      <c r="Q23" s="74" t="s">
        <v>11205</v>
      </c>
      <c r="R23" s="74" t="s">
        <v>11233</v>
      </c>
      <c r="S23" s="74"/>
    </row>
  </sheetData>
  <pageMargins left="0.7" right="0.7" top="0.75" bottom="0.75" header="0.3" footer="0.3"/>
  <pageSetup paperSize="9" orientation="portrait" verticalDpi="0" r:id="rId1"/>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183"/>
  <sheetViews>
    <sheetView zoomScale="90" zoomScaleNormal="90" workbookViewId="0"/>
  </sheetViews>
  <sheetFormatPr defaultRowHeight="12.75" x14ac:dyDescent="0.2"/>
  <cols>
    <col min="1" max="1" width="30.140625" customWidth="1"/>
    <col min="2" max="2" width="86.42578125" customWidth="1"/>
    <col min="3" max="3" width="16.140625" customWidth="1"/>
  </cols>
  <sheetData>
    <row r="1" spans="1:3" x14ac:dyDescent="0.2">
      <c r="A1" s="1" t="s">
        <v>9031</v>
      </c>
    </row>
    <row r="3" spans="1:3" x14ac:dyDescent="0.2">
      <c r="A3" s="9" t="s">
        <v>1</v>
      </c>
      <c r="B3" s="9" t="s">
        <v>16</v>
      </c>
      <c r="C3" s="9" t="s">
        <v>488</v>
      </c>
    </row>
    <row r="4" spans="1:3" x14ac:dyDescent="0.2">
      <c r="A4" s="7" t="s">
        <v>18105</v>
      </c>
      <c r="B4" s="7" t="s">
        <v>18106</v>
      </c>
      <c r="C4" s="7" t="s">
        <v>6637</v>
      </c>
    </row>
    <row r="5" spans="1:3" x14ac:dyDescent="0.2">
      <c r="A5" t="s">
        <v>12987</v>
      </c>
      <c r="B5" t="s">
        <v>13004</v>
      </c>
    </row>
    <row r="6" spans="1:3" x14ac:dyDescent="0.2">
      <c r="A6" t="s">
        <v>9263</v>
      </c>
      <c r="B6" t="s">
        <v>13026</v>
      </c>
      <c r="C6" t="s">
        <v>13032</v>
      </c>
    </row>
    <row r="7" spans="1:3" x14ac:dyDescent="0.2">
      <c r="A7" t="s">
        <v>18103</v>
      </c>
      <c r="B7" s="7" t="s">
        <v>18104</v>
      </c>
      <c r="C7" s="7" t="s">
        <v>13040</v>
      </c>
    </row>
    <row r="8" spans="1:3" x14ac:dyDescent="0.2">
      <c r="A8" t="s">
        <v>18101</v>
      </c>
      <c r="B8" t="s">
        <v>18102</v>
      </c>
      <c r="C8" t="s">
        <v>6666</v>
      </c>
    </row>
    <row r="9" spans="1:3" x14ac:dyDescent="0.2">
      <c r="A9" t="s">
        <v>9052</v>
      </c>
      <c r="B9" t="s">
        <v>9053</v>
      </c>
      <c r="C9" t="s">
        <v>5274</v>
      </c>
    </row>
    <row r="10" spans="1:3" x14ac:dyDescent="0.2">
      <c r="A10" t="s">
        <v>1231</v>
      </c>
      <c r="B10" t="s">
        <v>18100</v>
      </c>
      <c r="C10" t="s">
        <v>17001</v>
      </c>
    </row>
    <row r="11" spans="1:3" x14ac:dyDescent="0.2">
      <c r="A11" t="s">
        <v>4248</v>
      </c>
      <c r="B11" t="s">
        <v>9069</v>
      </c>
      <c r="C11" t="s">
        <v>5274</v>
      </c>
    </row>
    <row r="12" spans="1:3" x14ac:dyDescent="0.2">
      <c r="A12" s="7" t="s">
        <v>723</v>
      </c>
      <c r="B12" s="7" t="s">
        <v>722</v>
      </c>
      <c r="C12" s="7" t="s">
        <v>487</v>
      </c>
    </row>
    <row r="13" spans="1:3" x14ac:dyDescent="0.2">
      <c r="A13" t="s">
        <v>12988</v>
      </c>
      <c r="B13" t="s">
        <v>13009</v>
      </c>
      <c r="C13" t="s">
        <v>6537</v>
      </c>
    </row>
    <row r="14" spans="1:3" x14ac:dyDescent="0.2">
      <c r="A14" s="7" t="s">
        <v>554</v>
      </c>
      <c r="B14" s="7" t="s">
        <v>555</v>
      </c>
      <c r="C14" s="7" t="s">
        <v>487</v>
      </c>
    </row>
    <row r="15" spans="1:3" x14ac:dyDescent="0.2">
      <c r="A15" t="s">
        <v>173</v>
      </c>
      <c r="B15" s="7" t="s">
        <v>531</v>
      </c>
      <c r="C15" s="7" t="s">
        <v>487</v>
      </c>
    </row>
    <row r="16" spans="1:3" x14ac:dyDescent="0.2">
      <c r="A16" t="s">
        <v>9088</v>
      </c>
      <c r="B16" t="s">
        <v>9226</v>
      </c>
      <c r="C16" t="s">
        <v>5274</v>
      </c>
    </row>
    <row r="17" spans="1:3" x14ac:dyDescent="0.2">
      <c r="A17" t="s">
        <v>18098</v>
      </c>
      <c r="B17" t="s">
        <v>18099</v>
      </c>
      <c r="C17" t="s">
        <v>5161</v>
      </c>
    </row>
    <row r="18" spans="1:3" x14ac:dyDescent="0.2">
      <c r="A18" t="s">
        <v>186</v>
      </c>
      <c r="B18" s="7" t="s">
        <v>718</v>
      </c>
      <c r="C18" s="7" t="s">
        <v>487</v>
      </c>
    </row>
    <row r="19" spans="1:3" x14ac:dyDescent="0.2">
      <c r="A19" t="s">
        <v>4176</v>
      </c>
      <c r="B19" t="s">
        <v>904</v>
      </c>
      <c r="C19" s="7" t="s">
        <v>487</v>
      </c>
    </row>
    <row r="20" spans="1:3" x14ac:dyDescent="0.2">
      <c r="A20" t="s">
        <v>12989</v>
      </c>
      <c r="B20" t="s">
        <v>13010</v>
      </c>
      <c r="C20" t="s">
        <v>13033</v>
      </c>
    </row>
    <row r="21" spans="1:3" x14ac:dyDescent="0.2">
      <c r="A21" t="s">
        <v>1324</v>
      </c>
      <c r="B21" t="s">
        <v>8144</v>
      </c>
      <c r="C21" s="7" t="s">
        <v>4067</v>
      </c>
    </row>
    <row r="22" spans="1:3" x14ac:dyDescent="0.2">
      <c r="A22" t="s">
        <v>9087</v>
      </c>
      <c r="B22" t="s">
        <v>9086</v>
      </c>
      <c r="C22" t="s">
        <v>5274</v>
      </c>
    </row>
    <row r="23" spans="1:3" x14ac:dyDescent="0.2">
      <c r="A23" s="7" t="s">
        <v>42</v>
      </c>
      <c r="B23" s="7" t="s">
        <v>599</v>
      </c>
      <c r="C23" s="7" t="s">
        <v>487</v>
      </c>
    </row>
    <row r="24" spans="1:3" x14ac:dyDescent="0.2">
      <c r="A24" t="s">
        <v>18096</v>
      </c>
      <c r="B24" t="s">
        <v>18097</v>
      </c>
      <c r="C24" t="s">
        <v>17001</v>
      </c>
    </row>
    <row r="25" spans="1:3" x14ac:dyDescent="0.2">
      <c r="A25" s="7" t="s">
        <v>5223</v>
      </c>
      <c r="B25" s="7" t="s">
        <v>5222</v>
      </c>
      <c r="C25" s="7" t="s">
        <v>6691</v>
      </c>
    </row>
    <row r="26" spans="1:3" x14ac:dyDescent="0.2">
      <c r="A26" t="s">
        <v>9079</v>
      </c>
      <c r="B26" t="s">
        <v>9080</v>
      </c>
      <c r="C26" t="s">
        <v>5274</v>
      </c>
    </row>
    <row r="27" spans="1:3" x14ac:dyDescent="0.2">
      <c r="A27" t="s">
        <v>16923</v>
      </c>
      <c r="B27" t="s">
        <v>16922</v>
      </c>
      <c r="C27" t="s">
        <v>6666</v>
      </c>
    </row>
    <row r="28" spans="1:3" x14ac:dyDescent="0.2">
      <c r="A28" t="s">
        <v>5699</v>
      </c>
      <c r="B28" t="s">
        <v>5701</v>
      </c>
      <c r="C28" t="s">
        <v>5705</v>
      </c>
    </row>
    <row r="29" spans="1:3" x14ac:dyDescent="0.2">
      <c r="A29" t="s">
        <v>9081</v>
      </c>
      <c r="B29" t="s">
        <v>9082</v>
      </c>
      <c r="C29" t="s">
        <v>5274</v>
      </c>
    </row>
    <row r="30" spans="1:3" x14ac:dyDescent="0.2">
      <c r="A30" t="s">
        <v>9076</v>
      </c>
      <c r="B30" t="s">
        <v>9077</v>
      </c>
      <c r="C30" t="s">
        <v>5274</v>
      </c>
    </row>
    <row r="31" spans="1:3" x14ac:dyDescent="0.2">
      <c r="A31" t="s">
        <v>18094</v>
      </c>
      <c r="B31" t="s">
        <v>18095</v>
      </c>
      <c r="C31" t="s">
        <v>8136</v>
      </c>
    </row>
    <row r="32" spans="1:3" x14ac:dyDescent="0.2">
      <c r="A32" t="s">
        <v>18092</v>
      </c>
      <c r="B32" t="s">
        <v>18093</v>
      </c>
      <c r="C32" t="s">
        <v>17001</v>
      </c>
    </row>
    <row r="33" spans="1:3" x14ac:dyDescent="0.2">
      <c r="A33" t="s">
        <v>12990</v>
      </c>
      <c r="B33" t="s">
        <v>13005</v>
      </c>
      <c r="C33" t="s">
        <v>4550</v>
      </c>
    </row>
    <row r="34" spans="1:3" x14ac:dyDescent="0.2">
      <c r="A34" t="s">
        <v>16908</v>
      </c>
      <c r="B34" t="s">
        <v>16909</v>
      </c>
      <c r="C34" t="s">
        <v>16910</v>
      </c>
    </row>
    <row r="35" spans="1:3" x14ac:dyDescent="0.2">
      <c r="A35" s="7" t="s">
        <v>18121</v>
      </c>
      <c r="B35" s="7" t="s">
        <v>18122</v>
      </c>
      <c r="C35" s="7" t="s">
        <v>17001</v>
      </c>
    </row>
    <row r="36" spans="1:3" x14ac:dyDescent="0.2">
      <c r="A36" s="7" t="s">
        <v>5217</v>
      </c>
      <c r="B36" s="7" t="s">
        <v>5220</v>
      </c>
      <c r="C36" s="7" t="s">
        <v>6691</v>
      </c>
    </row>
    <row r="37" spans="1:3" x14ac:dyDescent="0.2">
      <c r="A37" t="s">
        <v>12991</v>
      </c>
      <c r="B37" t="s">
        <v>13011</v>
      </c>
      <c r="C37" t="s">
        <v>12330</v>
      </c>
    </row>
    <row r="38" spans="1:3" x14ac:dyDescent="0.2">
      <c r="A38" t="s">
        <v>5703</v>
      </c>
      <c r="B38" t="s">
        <v>5700</v>
      </c>
      <c r="C38" t="s">
        <v>5705</v>
      </c>
    </row>
    <row r="39" spans="1:3" x14ac:dyDescent="0.2">
      <c r="A39" t="s">
        <v>9072</v>
      </c>
      <c r="B39" t="s">
        <v>9073</v>
      </c>
      <c r="C39" t="s">
        <v>5274</v>
      </c>
    </row>
    <row r="40" spans="1:3" x14ac:dyDescent="0.2">
      <c r="A40" s="7" t="s">
        <v>14082</v>
      </c>
      <c r="B40" s="7" t="s">
        <v>14083</v>
      </c>
      <c r="C40" s="7" t="s">
        <v>16903</v>
      </c>
    </row>
    <row r="41" spans="1:3" x14ac:dyDescent="0.2">
      <c r="A41" t="s">
        <v>179</v>
      </c>
      <c r="B41" s="7" t="s">
        <v>264</v>
      </c>
      <c r="C41" s="7" t="s">
        <v>487</v>
      </c>
    </row>
    <row r="42" spans="1:3" x14ac:dyDescent="0.2">
      <c r="A42" t="s">
        <v>181</v>
      </c>
      <c r="B42" s="7" t="s">
        <v>606</v>
      </c>
      <c r="C42" s="7" t="s">
        <v>487</v>
      </c>
    </row>
    <row r="43" spans="1:3" x14ac:dyDescent="0.2">
      <c r="A43" t="s">
        <v>9045</v>
      </c>
      <c r="B43" t="s">
        <v>9046</v>
      </c>
      <c r="C43" t="s">
        <v>5274</v>
      </c>
    </row>
    <row r="44" spans="1:3" x14ac:dyDescent="0.2">
      <c r="A44" t="s">
        <v>9054</v>
      </c>
      <c r="B44" t="s">
        <v>9053</v>
      </c>
      <c r="C44" t="s">
        <v>5274</v>
      </c>
    </row>
    <row r="45" spans="1:3" x14ac:dyDescent="0.2">
      <c r="A45" s="7" t="s">
        <v>8697</v>
      </c>
      <c r="B45" s="7" t="s">
        <v>8698</v>
      </c>
      <c r="C45" s="7" t="s">
        <v>8699</v>
      </c>
    </row>
    <row r="46" spans="1:3" x14ac:dyDescent="0.2">
      <c r="A46" t="s">
        <v>9091</v>
      </c>
      <c r="B46" t="s">
        <v>9092</v>
      </c>
      <c r="C46" t="s">
        <v>5274</v>
      </c>
    </row>
    <row r="47" spans="1:3" x14ac:dyDescent="0.2">
      <c r="A47" s="7" t="s">
        <v>485</v>
      </c>
      <c r="B47" s="10" t="s">
        <v>7668</v>
      </c>
      <c r="C47" s="7" t="s">
        <v>7669</v>
      </c>
    </row>
    <row r="48" spans="1:3" x14ac:dyDescent="0.2">
      <c r="A48" t="s">
        <v>11255</v>
      </c>
      <c r="B48" t="s">
        <v>11256</v>
      </c>
      <c r="C48" t="s">
        <v>11257</v>
      </c>
    </row>
    <row r="49" spans="1:3" x14ac:dyDescent="0.2">
      <c r="A49" t="s">
        <v>8718</v>
      </c>
      <c r="B49" t="s">
        <v>8719</v>
      </c>
      <c r="C49" t="s">
        <v>8720</v>
      </c>
    </row>
    <row r="50" spans="1:3" x14ac:dyDescent="0.2">
      <c r="A50" t="s">
        <v>174</v>
      </c>
      <c r="B50" s="7" t="s">
        <v>525</v>
      </c>
      <c r="C50" s="7" t="s">
        <v>487</v>
      </c>
    </row>
    <row r="51" spans="1:3" x14ac:dyDescent="0.2">
      <c r="A51" t="s">
        <v>180</v>
      </c>
      <c r="B51" s="7" t="s">
        <v>264</v>
      </c>
      <c r="C51" s="7" t="s">
        <v>487</v>
      </c>
    </row>
    <row r="52" spans="1:3" x14ac:dyDescent="0.2">
      <c r="A52" t="s">
        <v>7470</v>
      </c>
      <c r="B52" t="s">
        <v>9095</v>
      </c>
      <c r="C52" t="s">
        <v>4067</v>
      </c>
    </row>
    <row r="53" spans="1:3" x14ac:dyDescent="0.2">
      <c r="A53" t="s">
        <v>12992</v>
      </c>
      <c r="B53" t="s">
        <v>13012</v>
      </c>
      <c r="C53" t="s">
        <v>13034</v>
      </c>
    </row>
    <row r="54" spans="1:3" x14ac:dyDescent="0.2">
      <c r="A54" t="s">
        <v>658</v>
      </c>
      <c r="B54" t="s">
        <v>659</v>
      </c>
      <c r="C54" s="7" t="s">
        <v>487</v>
      </c>
    </row>
    <row r="55" spans="1:3" x14ac:dyDescent="0.2">
      <c r="A55" t="s">
        <v>9061</v>
      </c>
      <c r="B55" t="s">
        <v>9062</v>
      </c>
      <c r="C55" t="s">
        <v>5274</v>
      </c>
    </row>
    <row r="56" spans="1:3" x14ac:dyDescent="0.2">
      <c r="A56" t="s">
        <v>18090</v>
      </c>
      <c r="B56" t="s">
        <v>18091</v>
      </c>
      <c r="C56" t="s">
        <v>17001</v>
      </c>
    </row>
    <row r="57" spans="1:3" x14ac:dyDescent="0.2">
      <c r="A57" t="s">
        <v>9036</v>
      </c>
      <c r="B57" t="s">
        <v>9033</v>
      </c>
      <c r="C57" t="s">
        <v>9042</v>
      </c>
    </row>
    <row r="58" spans="1:3" x14ac:dyDescent="0.2">
      <c r="A58" t="s">
        <v>9037</v>
      </c>
      <c r="B58" t="s">
        <v>9038</v>
      </c>
      <c r="C58" t="s">
        <v>9042</v>
      </c>
    </row>
    <row r="59" spans="1:3" x14ac:dyDescent="0.2">
      <c r="A59" s="7" t="s">
        <v>4209</v>
      </c>
      <c r="C59" s="7" t="s">
        <v>4180</v>
      </c>
    </row>
    <row r="60" spans="1:3" x14ac:dyDescent="0.2">
      <c r="A60" s="7" t="s">
        <v>560</v>
      </c>
      <c r="C60" s="7" t="s">
        <v>487</v>
      </c>
    </row>
    <row r="61" spans="1:3" x14ac:dyDescent="0.2">
      <c r="A61" t="s">
        <v>762</v>
      </c>
      <c r="B61" t="s">
        <v>9096</v>
      </c>
      <c r="C61" s="7" t="s">
        <v>487</v>
      </c>
    </row>
    <row r="62" spans="1:3" x14ac:dyDescent="0.2">
      <c r="A62" t="s">
        <v>18085</v>
      </c>
      <c r="B62" t="s">
        <v>18086</v>
      </c>
      <c r="C62" t="s">
        <v>6637</v>
      </c>
    </row>
    <row r="63" spans="1:3" x14ac:dyDescent="0.2">
      <c r="A63" s="7" t="s">
        <v>13755</v>
      </c>
      <c r="B63" s="7" t="s">
        <v>4197</v>
      </c>
      <c r="C63" s="7" t="s">
        <v>4180</v>
      </c>
    </row>
    <row r="64" spans="1:3" x14ac:dyDescent="0.2">
      <c r="A64" s="7" t="s">
        <v>5321</v>
      </c>
      <c r="B64" s="7" t="s">
        <v>545</v>
      </c>
      <c r="C64" s="7" t="s">
        <v>487</v>
      </c>
    </row>
    <row r="65" spans="1:3" x14ac:dyDescent="0.2">
      <c r="A65" s="7" t="s">
        <v>640</v>
      </c>
      <c r="B65" s="7" t="s">
        <v>10152</v>
      </c>
      <c r="C65" s="7" t="s">
        <v>487</v>
      </c>
    </row>
    <row r="66" spans="1:3" x14ac:dyDescent="0.2">
      <c r="A66" t="s">
        <v>640</v>
      </c>
      <c r="B66" t="s">
        <v>13013</v>
      </c>
      <c r="C66" t="s">
        <v>13035</v>
      </c>
    </row>
    <row r="67" spans="1:3" x14ac:dyDescent="0.2">
      <c r="A67" s="7" t="s">
        <v>5214</v>
      </c>
      <c r="B67" s="7" t="s">
        <v>5218</v>
      </c>
      <c r="C67" s="7" t="s">
        <v>6691</v>
      </c>
    </row>
    <row r="68" spans="1:3" x14ac:dyDescent="0.2">
      <c r="A68" t="s">
        <v>9265</v>
      </c>
      <c r="B68" t="s">
        <v>13014</v>
      </c>
      <c r="C68" t="s">
        <v>13036</v>
      </c>
    </row>
    <row r="69" spans="1:3" x14ac:dyDescent="0.2">
      <c r="A69" t="s">
        <v>9058</v>
      </c>
      <c r="B69" t="s">
        <v>9059</v>
      </c>
      <c r="C69" t="s">
        <v>5274</v>
      </c>
    </row>
    <row r="70" spans="1:3" x14ac:dyDescent="0.2">
      <c r="A70" t="s">
        <v>12993</v>
      </c>
      <c r="B70" t="s">
        <v>13013</v>
      </c>
      <c r="C70" t="s">
        <v>13035</v>
      </c>
    </row>
    <row r="71" spans="1:3" x14ac:dyDescent="0.2">
      <c r="A71" t="s">
        <v>175</v>
      </c>
      <c r="B71" s="7" t="s">
        <v>10155</v>
      </c>
      <c r="C71" s="7" t="s">
        <v>7669</v>
      </c>
    </row>
    <row r="72" spans="1:3" x14ac:dyDescent="0.2">
      <c r="A72" t="s">
        <v>9063</v>
      </c>
      <c r="B72" t="s">
        <v>9064</v>
      </c>
      <c r="C72" t="s">
        <v>5274</v>
      </c>
    </row>
    <row r="73" spans="1:3" x14ac:dyDescent="0.2">
      <c r="A73" t="s">
        <v>9084</v>
      </c>
      <c r="B73" t="s">
        <v>9077</v>
      </c>
      <c r="C73" t="s">
        <v>5274</v>
      </c>
    </row>
    <row r="74" spans="1:3" x14ac:dyDescent="0.2">
      <c r="A74" t="s">
        <v>18081</v>
      </c>
      <c r="B74" t="s">
        <v>18082</v>
      </c>
      <c r="C74" t="s">
        <v>6537</v>
      </c>
    </row>
    <row r="75" spans="1:3" x14ac:dyDescent="0.2">
      <c r="A75" t="s">
        <v>11244</v>
      </c>
      <c r="B75" t="s">
        <v>11245</v>
      </c>
      <c r="C75" t="s">
        <v>8136</v>
      </c>
    </row>
    <row r="76" spans="1:3" x14ac:dyDescent="0.2">
      <c r="A76" s="7" t="s">
        <v>5215</v>
      </c>
      <c r="B76" s="7" t="s">
        <v>5221</v>
      </c>
      <c r="C76" s="7" t="s">
        <v>6691</v>
      </c>
    </row>
    <row r="77" spans="1:3" x14ac:dyDescent="0.2">
      <c r="A77" t="s">
        <v>18079</v>
      </c>
      <c r="B77" t="s">
        <v>18080</v>
      </c>
      <c r="C77" t="s">
        <v>17001</v>
      </c>
    </row>
    <row r="78" spans="1:3" x14ac:dyDescent="0.2">
      <c r="A78" t="s">
        <v>12994</v>
      </c>
      <c r="B78" t="s">
        <v>13015</v>
      </c>
      <c r="C78" t="s">
        <v>12330</v>
      </c>
    </row>
    <row r="79" spans="1:3" x14ac:dyDescent="0.2">
      <c r="A79" t="s">
        <v>18083</v>
      </c>
      <c r="B79" t="s">
        <v>18084</v>
      </c>
      <c r="C79" t="s">
        <v>5161</v>
      </c>
    </row>
    <row r="80" spans="1:3" x14ac:dyDescent="0.2">
      <c r="A80" s="7" t="s">
        <v>8757</v>
      </c>
      <c r="B80" s="7" t="s">
        <v>8683</v>
      </c>
      <c r="C80" t="s">
        <v>8684</v>
      </c>
    </row>
    <row r="81" spans="1:3" x14ac:dyDescent="0.2">
      <c r="A81" t="s">
        <v>9040</v>
      </c>
      <c r="B81" t="s">
        <v>9041</v>
      </c>
      <c r="C81" t="s">
        <v>9042</v>
      </c>
    </row>
    <row r="82" spans="1:3" x14ac:dyDescent="0.2">
      <c r="A82" s="7" t="s">
        <v>15760</v>
      </c>
      <c r="B82" s="7"/>
      <c r="C82" s="7" t="s">
        <v>5274</v>
      </c>
    </row>
    <row r="83" spans="1:3" x14ac:dyDescent="0.2">
      <c r="A83" t="s">
        <v>187</v>
      </c>
      <c r="B83" t="s">
        <v>599</v>
      </c>
      <c r="C83" s="7" t="s">
        <v>487</v>
      </c>
    </row>
    <row r="84" spans="1:3" x14ac:dyDescent="0.2">
      <c r="A84" t="s">
        <v>9055</v>
      </c>
      <c r="B84" t="s">
        <v>9056</v>
      </c>
      <c r="C84" t="s">
        <v>5274</v>
      </c>
    </row>
    <row r="85" spans="1:3" x14ac:dyDescent="0.2">
      <c r="A85" t="s">
        <v>8671</v>
      </c>
      <c r="B85" t="s">
        <v>8672</v>
      </c>
      <c r="C85" t="s">
        <v>8673</v>
      </c>
    </row>
    <row r="86" spans="1:3" x14ac:dyDescent="0.2">
      <c r="A86" t="s">
        <v>9035</v>
      </c>
      <c r="B86" t="s">
        <v>9033</v>
      </c>
      <c r="C86" t="s">
        <v>9042</v>
      </c>
    </row>
    <row r="87" spans="1:3" x14ac:dyDescent="0.2">
      <c r="A87" t="s">
        <v>9043</v>
      </c>
      <c r="B87" t="s">
        <v>9044</v>
      </c>
      <c r="C87" t="s">
        <v>5274</v>
      </c>
    </row>
    <row r="88" spans="1:3" x14ac:dyDescent="0.2">
      <c r="A88" t="s">
        <v>9060</v>
      </c>
      <c r="B88" s="7" t="s">
        <v>18128</v>
      </c>
      <c r="C88" t="s">
        <v>5274</v>
      </c>
    </row>
    <row r="89" spans="1:3" x14ac:dyDescent="0.2">
      <c r="A89" s="7" t="s">
        <v>5216</v>
      </c>
      <c r="B89" s="7" t="s">
        <v>5219</v>
      </c>
      <c r="C89" s="7" t="s">
        <v>6691</v>
      </c>
    </row>
    <row r="90" spans="1:3" x14ac:dyDescent="0.2">
      <c r="A90" t="s">
        <v>5858</v>
      </c>
      <c r="B90" t="s">
        <v>5857</v>
      </c>
      <c r="C90" s="7" t="s">
        <v>4067</v>
      </c>
    </row>
    <row r="91" spans="1:3" x14ac:dyDescent="0.2">
      <c r="A91" t="s">
        <v>9078</v>
      </c>
      <c r="B91" t="s">
        <v>9077</v>
      </c>
      <c r="C91" t="s">
        <v>5274</v>
      </c>
    </row>
    <row r="92" spans="1:3" x14ac:dyDescent="0.2">
      <c r="A92" t="s">
        <v>9074</v>
      </c>
      <c r="B92" t="s">
        <v>9075</v>
      </c>
      <c r="C92" t="s">
        <v>5274</v>
      </c>
    </row>
    <row r="93" spans="1:3" x14ac:dyDescent="0.2">
      <c r="A93" t="s">
        <v>476</v>
      </c>
      <c r="B93" t="s">
        <v>599</v>
      </c>
      <c r="C93" s="7" t="s">
        <v>487</v>
      </c>
    </row>
    <row r="94" spans="1:3" x14ac:dyDescent="0.2">
      <c r="A94" t="s">
        <v>12995</v>
      </c>
      <c r="B94" t="s">
        <v>13027</v>
      </c>
      <c r="C94" t="s">
        <v>13037</v>
      </c>
    </row>
    <row r="95" spans="1:3" x14ac:dyDescent="0.2">
      <c r="A95" t="s">
        <v>12996</v>
      </c>
      <c r="B95" t="s">
        <v>13016</v>
      </c>
      <c r="C95" t="s">
        <v>13038</v>
      </c>
    </row>
    <row r="96" spans="1:3" x14ac:dyDescent="0.2">
      <c r="A96" t="s">
        <v>5704</v>
      </c>
      <c r="B96" t="s">
        <v>5700</v>
      </c>
      <c r="C96" t="s">
        <v>5706</v>
      </c>
    </row>
    <row r="97" spans="1:3" x14ac:dyDescent="0.2">
      <c r="A97" t="s">
        <v>9065</v>
      </c>
      <c r="B97" t="s">
        <v>9066</v>
      </c>
      <c r="C97" t="s">
        <v>5274</v>
      </c>
    </row>
    <row r="98" spans="1:3" x14ac:dyDescent="0.2">
      <c r="A98" s="7" t="s">
        <v>18107</v>
      </c>
      <c r="B98" s="7" t="s">
        <v>18108</v>
      </c>
      <c r="C98" s="7" t="s">
        <v>6639</v>
      </c>
    </row>
    <row r="99" spans="1:3" x14ac:dyDescent="0.2">
      <c r="A99" t="s">
        <v>5851</v>
      </c>
      <c r="B99" t="s">
        <v>5854</v>
      </c>
      <c r="C99" s="7" t="s">
        <v>4067</v>
      </c>
    </row>
    <row r="100" spans="1:3" x14ac:dyDescent="0.2">
      <c r="A100" t="s">
        <v>9048</v>
      </c>
      <c r="B100" t="s">
        <v>9049</v>
      </c>
      <c r="C100" t="s">
        <v>5274</v>
      </c>
    </row>
    <row r="101" spans="1:3" x14ac:dyDescent="0.2">
      <c r="A101" s="7" t="s">
        <v>10957</v>
      </c>
      <c r="B101" s="7" t="s">
        <v>10958</v>
      </c>
      <c r="C101" s="7" t="s">
        <v>10959</v>
      </c>
    </row>
    <row r="102" spans="1:3" x14ac:dyDescent="0.2">
      <c r="A102" t="s">
        <v>9039</v>
      </c>
      <c r="B102" t="s">
        <v>9033</v>
      </c>
      <c r="C102" t="s">
        <v>9042</v>
      </c>
    </row>
    <row r="103" spans="1:3" x14ac:dyDescent="0.2">
      <c r="A103" t="s">
        <v>2062</v>
      </c>
      <c r="B103" t="s">
        <v>18180</v>
      </c>
      <c r="C103" t="s">
        <v>4067</v>
      </c>
    </row>
    <row r="104" spans="1:3" x14ac:dyDescent="0.2">
      <c r="A104" s="7" t="s">
        <v>5320</v>
      </c>
      <c r="B104" s="7" t="s">
        <v>11243</v>
      </c>
      <c r="C104" s="7" t="s">
        <v>9097</v>
      </c>
    </row>
    <row r="105" spans="1:3" x14ac:dyDescent="0.2">
      <c r="A105" t="s">
        <v>176</v>
      </c>
      <c r="B105" s="7" t="s">
        <v>524</v>
      </c>
      <c r="C105" s="7" t="s">
        <v>487</v>
      </c>
    </row>
    <row r="106" spans="1:3" x14ac:dyDescent="0.2">
      <c r="A106" t="s">
        <v>9090</v>
      </c>
      <c r="B106" t="s">
        <v>9089</v>
      </c>
      <c r="C106" t="s">
        <v>5274</v>
      </c>
    </row>
    <row r="107" spans="1:3" x14ac:dyDescent="0.2">
      <c r="A107" t="s">
        <v>12104</v>
      </c>
      <c r="B107" t="s">
        <v>13017</v>
      </c>
      <c r="C107" t="s">
        <v>13033</v>
      </c>
    </row>
    <row r="108" spans="1:3" x14ac:dyDescent="0.2">
      <c r="A108" s="7" t="s">
        <v>2082</v>
      </c>
      <c r="B108" s="7" t="s">
        <v>18129</v>
      </c>
      <c r="C108" s="7" t="s">
        <v>17001</v>
      </c>
    </row>
    <row r="109" spans="1:3" x14ac:dyDescent="0.2">
      <c r="A109" s="7" t="s">
        <v>10579</v>
      </c>
      <c r="B109" s="7" t="s">
        <v>10580</v>
      </c>
      <c r="C109" s="7" t="s">
        <v>6690</v>
      </c>
    </row>
    <row r="110" spans="1:3" x14ac:dyDescent="0.2">
      <c r="A110" s="7" t="s">
        <v>177</v>
      </c>
      <c r="B110" s="7" t="s">
        <v>574</v>
      </c>
      <c r="C110" s="7" t="s">
        <v>487</v>
      </c>
    </row>
    <row r="111" spans="1:3" x14ac:dyDescent="0.2">
      <c r="A111" t="s">
        <v>36</v>
      </c>
      <c r="B111" t="s">
        <v>576</v>
      </c>
      <c r="C111" s="7" t="s">
        <v>487</v>
      </c>
    </row>
    <row r="112" spans="1:3" x14ac:dyDescent="0.2">
      <c r="A112" t="s">
        <v>870</v>
      </c>
      <c r="B112" t="s">
        <v>264</v>
      </c>
      <c r="C112" s="7" t="s">
        <v>487</v>
      </c>
    </row>
    <row r="113" spans="1:3" x14ac:dyDescent="0.2">
      <c r="A113" t="s">
        <v>9047</v>
      </c>
      <c r="B113" t="s">
        <v>9098</v>
      </c>
      <c r="C113" t="s">
        <v>5274</v>
      </c>
    </row>
    <row r="114" spans="1:3" x14ac:dyDescent="0.2">
      <c r="A114" s="7" t="s">
        <v>15758</v>
      </c>
      <c r="B114" s="7" t="s">
        <v>15759</v>
      </c>
      <c r="C114" s="7" t="s">
        <v>5274</v>
      </c>
    </row>
    <row r="115" spans="1:3" x14ac:dyDescent="0.2">
      <c r="A115" s="7" t="s">
        <v>13753</v>
      </c>
      <c r="B115" s="7" t="s">
        <v>13754</v>
      </c>
      <c r="C115" s="7" t="s">
        <v>8136</v>
      </c>
    </row>
    <row r="116" spans="1:3" x14ac:dyDescent="0.2">
      <c r="A116" t="s">
        <v>178</v>
      </c>
      <c r="B116" t="s">
        <v>599</v>
      </c>
      <c r="C116" s="7" t="s">
        <v>487</v>
      </c>
    </row>
    <row r="117" spans="1:3" x14ac:dyDescent="0.2">
      <c r="A117" t="s">
        <v>55</v>
      </c>
      <c r="B117" t="s">
        <v>264</v>
      </c>
    </row>
    <row r="118" spans="1:3" x14ac:dyDescent="0.2">
      <c r="A118" t="s">
        <v>184</v>
      </c>
      <c r="B118" t="s">
        <v>656</v>
      </c>
      <c r="C118" s="7" t="s">
        <v>487</v>
      </c>
    </row>
    <row r="119" spans="1:3" x14ac:dyDescent="0.2">
      <c r="A119" t="s">
        <v>182</v>
      </c>
      <c r="B119" t="s">
        <v>657</v>
      </c>
      <c r="C119" s="7" t="s">
        <v>487</v>
      </c>
    </row>
    <row r="120" spans="1:3" x14ac:dyDescent="0.2">
      <c r="A120" s="7" t="s">
        <v>512</v>
      </c>
      <c r="B120" s="7" t="s">
        <v>511</v>
      </c>
      <c r="C120" s="7" t="s">
        <v>487</v>
      </c>
    </row>
    <row r="121" spans="1:3" x14ac:dyDescent="0.2">
      <c r="A121" t="s">
        <v>185</v>
      </c>
      <c r="B121" s="7" t="s">
        <v>599</v>
      </c>
      <c r="C121" s="7" t="s">
        <v>487</v>
      </c>
    </row>
    <row r="122" spans="1:3" x14ac:dyDescent="0.2">
      <c r="A122" t="s">
        <v>2142</v>
      </c>
      <c r="B122" t="s">
        <v>13018</v>
      </c>
      <c r="C122" t="s">
        <v>13039</v>
      </c>
    </row>
    <row r="123" spans="1:3" x14ac:dyDescent="0.2">
      <c r="A123" t="s">
        <v>7464</v>
      </c>
      <c r="B123" t="s">
        <v>9099</v>
      </c>
      <c r="C123" t="s">
        <v>4067</v>
      </c>
    </row>
    <row r="124" spans="1:3" x14ac:dyDescent="0.2">
      <c r="A124" s="7" t="s">
        <v>7748</v>
      </c>
      <c r="B124" s="7" t="s">
        <v>18123</v>
      </c>
      <c r="C124" s="7" t="s">
        <v>17002</v>
      </c>
    </row>
    <row r="125" spans="1:3" x14ac:dyDescent="0.2">
      <c r="A125" t="s">
        <v>669</v>
      </c>
      <c r="B125" t="s">
        <v>672</v>
      </c>
      <c r="C125" s="7" t="s">
        <v>487</v>
      </c>
    </row>
    <row r="126" spans="1:3" x14ac:dyDescent="0.2">
      <c r="A126" t="s">
        <v>9083</v>
      </c>
      <c r="B126" t="s">
        <v>9077</v>
      </c>
      <c r="C126" t="s">
        <v>5274</v>
      </c>
    </row>
    <row r="127" spans="1:3" x14ac:dyDescent="0.2">
      <c r="A127" t="s">
        <v>13008</v>
      </c>
      <c r="B127" t="s">
        <v>13019</v>
      </c>
      <c r="C127" t="s">
        <v>13040</v>
      </c>
    </row>
    <row r="128" spans="1:3" x14ac:dyDescent="0.2">
      <c r="A128" t="s">
        <v>58</v>
      </c>
      <c r="B128" s="7" t="s">
        <v>1145</v>
      </c>
      <c r="C128" s="7" t="s">
        <v>487</v>
      </c>
    </row>
    <row r="129" spans="1:3" x14ac:dyDescent="0.2">
      <c r="A129" s="7" t="s">
        <v>18109</v>
      </c>
      <c r="B129" s="7" t="s">
        <v>18110</v>
      </c>
      <c r="C129" s="7" t="s">
        <v>5161</v>
      </c>
    </row>
    <row r="130" spans="1:3" x14ac:dyDescent="0.2">
      <c r="A130" t="s">
        <v>4518</v>
      </c>
      <c r="B130" t="s">
        <v>9057</v>
      </c>
      <c r="C130" t="s">
        <v>5274</v>
      </c>
    </row>
    <row r="131" spans="1:3" x14ac:dyDescent="0.2">
      <c r="A131" s="7" t="s">
        <v>486</v>
      </c>
      <c r="B131" s="7" t="s">
        <v>18111</v>
      </c>
      <c r="C131" s="7" t="s">
        <v>487</v>
      </c>
    </row>
    <row r="132" spans="1:3" x14ac:dyDescent="0.2">
      <c r="A132" t="s">
        <v>2208</v>
      </c>
      <c r="B132" s="7" t="s">
        <v>15768</v>
      </c>
      <c r="C132" s="7" t="s">
        <v>15769</v>
      </c>
    </row>
    <row r="133" spans="1:3" x14ac:dyDescent="0.2">
      <c r="A133" s="7" t="s">
        <v>18113</v>
      </c>
      <c r="B133" s="7" t="s">
        <v>18112</v>
      </c>
      <c r="C133" s="7" t="s">
        <v>6537</v>
      </c>
    </row>
    <row r="134" spans="1:3" x14ac:dyDescent="0.2">
      <c r="A134" t="s">
        <v>12997</v>
      </c>
      <c r="B134" t="s">
        <v>13020</v>
      </c>
      <c r="C134" t="s">
        <v>13040</v>
      </c>
    </row>
    <row r="135" spans="1:3" x14ac:dyDescent="0.2">
      <c r="A135" s="7" t="s">
        <v>12053</v>
      </c>
      <c r="B135" s="7" t="s">
        <v>18127</v>
      </c>
      <c r="C135" s="7" t="s">
        <v>17001</v>
      </c>
    </row>
    <row r="136" spans="1:3" x14ac:dyDescent="0.2">
      <c r="A136" t="s">
        <v>9070</v>
      </c>
      <c r="B136" t="s">
        <v>9071</v>
      </c>
      <c r="C136" t="s">
        <v>5274</v>
      </c>
    </row>
    <row r="137" spans="1:3" x14ac:dyDescent="0.2">
      <c r="A137" s="7" t="s">
        <v>15767</v>
      </c>
      <c r="B137" s="7" t="s">
        <v>15766</v>
      </c>
      <c r="C137" s="7" t="s">
        <v>15761</v>
      </c>
    </row>
    <row r="138" spans="1:3" x14ac:dyDescent="0.2">
      <c r="A138" s="7" t="s">
        <v>2271</v>
      </c>
      <c r="B138" s="7" t="s">
        <v>15771</v>
      </c>
      <c r="C138" s="7" t="s">
        <v>15772</v>
      </c>
    </row>
    <row r="139" spans="1:3" x14ac:dyDescent="0.2">
      <c r="A139" t="s">
        <v>12998</v>
      </c>
      <c r="B139" t="s">
        <v>13021</v>
      </c>
      <c r="C139" t="s">
        <v>13041</v>
      </c>
    </row>
    <row r="140" spans="1:3" x14ac:dyDescent="0.2">
      <c r="A140" t="s">
        <v>9093</v>
      </c>
      <c r="B140" t="s">
        <v>9094</v>
      </c>
      <c r="C140" t="s">
        <v>5274</v>
      </c>
    </row>
    <row r="141" spans="1:3" x14ac:dyDescent="0.2">
      <c r="A141" t="s">
        <v>9034</v>
      </c>
      <c r="B141" t="s">
        <v>9033</v>
      </c>
      <c r="C141" t="s">
        <v>9042</v>
      </c>
    </row>
    <row r="142" spans="1:3" x14ac:dyDescent="0.2">
      <c r="A142" t="s">
        <v>12080</v>
      </c>
      <c r="B142" t="s">
        <v>13028</v>
      </c>
      <c r="C142" t="s">
        <v>13042</v>
      </c>
    </row>
    <row r="143" spans="1:3" x14ac:dyDescent="0.2">
      <c r="A143" s="7" t="s">
        <v>15762</v>
      </c>
      <c r="B143" s="7" t="s">
        <v>15763</v>
      </c>
      <c r="C143" s="7" t="s">
        <v>15761</v>
      </c>
    </row>
    <row r="144" spans="1:3" x14ac:dyDescent="0.2">
      <c r="A144" t="s">
        <v>16917</v>
      </c>
      <c r="B144" t="s">
        <v>16918</v>
      </c>
      <c r="C144" t="s">
        <v>487</v>
      </c>
    </row>
    <row r="145" spans="1:3" x14ac:dyDescent="0.2">
      <c r="A145" t="s">
        <v>8145</v>
      </c>
      <c r="B145" t="s">
        <v>8147</v>
      </c>
      <c r="C145" t="s">
        <v>8146</v>
      </c>
    </row>
    <row r="146" spans="1:3" x14ac:dyDescent="0.2">
      <c r="A146" t="s">
        <v>39</v>
      </c>
      <c r="B146" t="s">
        <v>594</v>
      </c>
      <c r="C146" s="7" t="s">
        <v>487</v>
      </c>
    </row>
    <row r="147" spans="1:3" x14ac:dyDescent="0.2">
      <c r="A147" t="s">
        <v>9032</v>
      </c>
      <c r="B147" t="s">
        <v>9033</v>
      </c>
      <c r="C147" t="s">
        <v>9042</v>
      </c>
    </row>
    <row r="148" spans="1:3" x14ac:dyDescent="0.2">
      <c r="A148" s="7" t="s">
        <v>7672</v>
      </c>
      <c r="B148" s="7" t="s">
        <v>7673</v>
      </c>
      <c r="C148" s="7" t="s">
        <v>6690</v>
      </c>
    </row>
    <row r="149" spans="1:3" x14ac:dyDescent="0.2">
      <c r="A149" t="s">
        <v>9050</v>
      </c>
      <c r="B149" t="s">
        <v>9051</v>
      </c>
      <c r="C149" t="s">
        <v>5274</v>
      </c>
    </row>
    <row r="150" spans="1:3" x14ac:dyDescent="0.2">
      <c r="A150" t="s">
        <v>2462</v>
      </c>
      <c r="B150" t="s">
        <v>13029</v>
      </c>
      <c r="C150" t="s">
        <v>13043</v>
      </c>
    </row>
    <row r="151" spans="1:3" x14ac:dyDescent="0.2">
      <c r="A151" s="7" t="s">
        <v>1141</v>
      </c>
      <c r="B151" s="7" t="s">
        <v>8155</v>
      </c>
      <c r="C151" s="7" t="s">
        <v>487</v>
      </c>
    </row>
    <row r="152" spans="1:3" x14ac:dyDescent="0.2">
      <c r="A152" s="7" t="s">
        <v>18115</v>
      </c>
      <c r="B152" s="7" t="s">
        <v>18116</v>
      </c>
      <c r="C152" s="7" t="s">
        <v>18117</v>
      </c>
    </row>
    <row r="153" spans="1:3" x14ac:dyDescent="0.2">
      <c r="A153" s="7" t="s">
        <v>510</v>
      </c>
      <c r="B153" s="7" t="s">
        <v>511</v>
      </c>
      <c r="C153" s="7" t="s">
        <v>487</v>
      </c>
    </row>
    <row r="154" spans="1:3" x14ac:dyDescent="0.2">
      <c r="A154" t="s">
        <v>12999</v>
      </c>
      <c r="C154" t="s">
        <v>4550</v>
      </c>
    </row>
    <row r="155" spans="1:3" x14ac:dyDescent="0.2">
      <c r="A155" t="s">
        <v>188</v>
      </c>
      <c r="B155" s="7" t="s">
        <v>7469</v>
      </c>
      <c r="C155" s="7" t="s">
        <v>487</v>
      </c>
    </row>
    <row r="156" spans="1:3" x14ac:dyDescent="0.2">
      <c r="A156" t="s">
        <v>13000</v>
      </c>
      <c r="B156" t="s">
        <v>13030</v>
      </c>
      <c r="C156" t="s">
        <v>13044</v>
      </c>
    </row>
    <row r="157" spans="1:3" x14ac:dyDescent="0.2">
      <c r="A157" t="s">
        <v>9276</v>
      </c>
      <c r="B157" s="7" t="s">
        <v>13049</v>
      </c>
      <c r="C157" t="s">
        <v>13045</v>
      </c>
    </row>
    <row r="158" spans="1:3" x14ac:dyDescent="0.2">
      <c r="A158" t="s">
        <v>835</v>
      </c>
      <c r="B158" t="s">
        <v>903</v>
      </c>
      <c r="C158" s="7" t="s">
        <v>487</v>
      </c>
    </row>
    <row r="159" spans="1:3" x14ac:dyDescent="0.2">
      <c r="A159" t="s">
        <v>9085</v>
      </c>
      <c r="B159" t="s">
        <v>9077</v>
      </c>
      <c r="C159" t="s">
        <v>5274</v>
      </c>
    </row>
    <row r="160" spans="1:3" x14ac:dyDescent="0.2">
      <c r="A160" t="s">
        <v>8148</v>
      </c>
      <c r="B160" t="s">
        <v>8149</v>
      </c>
      <c r="C160" t="s">
        <v>8146</v>
      </c>
    </row>
    <row r="161" spans="1:3" x14ac:dyDescent="0.2">
      <c r="A161" t="s">
        <v>189</v>
      </c>
      <c r="B161" s="7" t="s">
        <v>902</v>
      </c>
    </row>
    <row r="162" spans="1:3" x14ac:dyDescent="0.2">
      <c r="A162" t="s">
        <v>9269</v>
      </c>
      <c r="B162" t="s">
        <v>13006</v>
      </c>
      <c r="C162" t="s">
        <v>4550</v>
      </c>
    </row>
    <row r="163" spans="1:3" x14ac:dyDescent="0.2">
      <c r="A163" t="s">
        <v>8150</v>
      </c>
      <c r="B163" t="s">
        <v>8151</v>
      </c>
      <c r="C163" t="s">
        <v>8146</v>
      </c>
    </row>
    <row r="164" spans="1:3" x14ac:dyDescent="0.2">
      <c r="A164" t="s">
        <v>13001</v>
      </c>
      <c r="B164" t="s">
        <v>13022</v>
      </c>
      <c r="C164" t="s">
        <v>13046</v>
      </c>
    </row>
    <row r="165" spans="1:3" x14ac:dyDescent="0.2">
      <c r="A165" s="7" t="s">
        <v>8687</v>
      </c>
      <c r="B165" s="7" t="s">
        <v>8689</v>
      </c>
      <c r="C165" s="7" t="s">
        <v>8688</v>
      </c>
    </row>
    <row r="166" spans="1:3" x14ac:dyDescent="0.2">
      <c r="A166" t="s">
        <v>2606</v>
      </c>
      <c r="B166" t="s">
        <v>13031</v>
      </c>
      <c r="C166" t="s">
        <v>13047</v>
      </c>
    </row>
    <row r="167" spans="1:3" x14ac:dyDescent="0.2">
      <c r="A167" t="s">
        <v>8154</v>
      </c>
      <c r="B167" t="s">
        <v>8152</v>
      </c>
      <c r="C167" t="s">
        <v>8153</v>
      </c>
    </row>
    <row r="168" spans="1:3" x14ac:dyDescent="0.2">
      <c r="A168" t="s">
        <v>13002</v>
      </c>
      <c r="B168" t="s">
        <v>13023</v>
      </c>
      <c r="C168" t="s">
        <v>13046</v>
      </c>
    </row>
    <row r="169" spans="1:3" x14ac:dyDescent="0.2">
      <c r="A169" s="7" t="s">
        <v>508</v>
      </c>
      <c r="B169" s="7" t="s">
        <v>509</v>
      </c>
      <c r="C169" s="7" t="s">
        <v>487</v>
      </c>
    </row>
    <row r="170" spans="1:3" x14ac:dyDescent="0.2">
      <c r="A170" s="7" t="s">
        <v>2639</v>
      </c>
      <c r="B170" s="7" t="s">
        <v>18118</v>
      </c>
      <c r="C170" s="7" t="s">
        <v>17001</v>
      </c>
    </row>
    <row r="171" spans="1:3" x14ac:dyDescent="0.2">
      <c r="A171" s="7" t="s">
        <v>18125</v>
      </c>
      <c r="B171" s="7" t="s">
        <v>18126</v>
      </c>
      <c r="C171" s="7" t="s">
        <v>17001</v>
      </c>
    </row>
    <row r="172" spans="1:3" x14ac:dyDescent="0.2">
      <c r="A172" t="s">
        <v>12058</v>
      </c>
      <c r="B172" t="s">
        <v>13025</v>
      </c>
      <c r="C172" t="s">
        <v>13033</v>
      </c>
    </row>
    <row r="173" spans="1:3" x14ac:dyDescent="0.2">
      <c r="A173" s="7" t="s">
        <v>5201</v>
      </c>
      <c r="B173" s="7" t="s">
        <v>5202</v>
      </c>
      <c r="C173" s="7" t="s">
        <v>6691</v>
      </c>
    </row>
    <row r="174" spans="1:3" x14ac:dyDescent="0.2">
      <c r="A174" t="s">
        <v>12059</v>
      </c>
      <c r="B174" t="s">
        <v>13024</v>
      </c>
      <c r="C174" t="s">
        <v>13048</v>
      </c>
    </row>
    <row r="175" spans="1:3" x14ac:dyDescent="0.2">
      <c r="A175" s="7" t="s">
        <v>5178</v>
      </c>
      <c r="B175" s="7" t="s">
        <v>5179</v>
      </c>
      <c r="C175" s="7" t="s">
        <v>6691</v>
      </c>
    </row>
    <row r="176" spans="1:3" x14ac:dyDescent="0.2">
      <c r="A176" s="7" t="s">
        <v>18119</v>
      </c>
      <c r="B176" s="7" t="s">
        <v>18120</v>
      </c>
      <c r="C176" s="7" t="s">
        <v>17001</v>
      </c>
    </row>
    <row r="177" spans="1:3" x14ac:dyDescent="0.2">
      <c r="A177" t="s">
        <v>4195</v>
      </c>
      <c r="B177" s="7" t="s">
        <v>4196</v>
      </c>
      <c r="C177" s="7" t="s">
        <v>4180</v>
      </c>
    </row>
    <row r="178" spans="1:3" x14ac:dyDescent="0.2">
      <c r="A178" t="s">
        <v>183</v>
      </c>
      <c r="B178" t="s">
        <v>668</v>
      </c>
      <c r="C178" s="7" t="s">
        <v>487</v>
      </c>
    </row>
    <row r="179" spans="1:3" x14ac:dyDescent="0.2">
      <c r="A179" s="7" t="s">
        <v>15765</v>
      </c>
      <c r="B179" s="7" t="s">
        <v>15764</v>
      </c>
      <c r="C179" s="7" t="s">
        <v>15761</v>
      </c>
    </row>
    <row r="180" spans="1:3" x14ac:dyDescent="0.2">
      <c r="A180" t="s">
        <v>11281</v>
      </c>
      <c r="B180" t="s">
        <v>16494</v>
      </c>
      <c r="C180" t="s">
        <v>487</v>
      </c>
    </row>
    <row r="181" spans="1:3" x14ac:dyDescent="0.2">
      <c r="A181" t="s">
        <v>9067</v>
      </c>
      <c r="B181" t="s">
        <v>9068</v>
      </c>
      <c r="C181" t="s">
        <v>5274</v>
      </c>
    </row>
    <row r="182" spans="1:3" x14ac:dyDescent="0.2">
      <c r="A182" t="s">
        <v>13003</v>
      </c>
      <c r="B182" t="s">
        <v>13007</v>
      </c>
      <c r="C182" s="7" t="s">
        <v>4550</v>
      </c>
    </row>
    <row r="183" spans="1:3" x14ac:dyDescent="0.2">
      <c r="A183" t="s">
        <v>1208</v>
      </c>
      <c r="B183" t="s">
        <v>18181</v>
      </c>
      <c r="C183" t="s">
        <v>4067</v>
      </c>
    </row>
  </sheetData>
  <phoneticPr fontId="11" type="noConversion"/>
  <printOptions gridLines="1" gridLinesSet="0"/>
  <pageMargins left="0.75" right="0.75" top="1" bottom="1" header="0.5" footer="0.5"/>
  <pageSetup paperSize="9" orientation="portrait" verticalDpi="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38C18-20A7-4CE2-B1C5-ADD6D02EA78B}">
  <sheetPr>
    <pageSetUpPr fitToPage="1"/>
  </sheetPr>
  <dimension ref="A1:E94"/>
  <sheetViews>
    <sheetView zoomScale="80" zoomScaleNormal="80" workbookViewId="0"/>
  </sheetViews>
  <sheetFormatPr defaultRowHeight="12.75" x14ac:dyDescent="0.2"/>
  <cols>
    <col min="1" max="1" width="11.85546875" customWidth="1"/>
    <col min="2" max="2" width="66.42578125" customWidth="1"/>
    <col min="3" max="3" width="29" customWidth="1"/>
    <col min="4" max="4" width="45" customWidth="1"/>
    <col min="5" max="5" width="10.28515625" customWidth="1"/>
  </cols>
  <sheetData>
    <row r="1" spans="1:5" x14ac:dyDescent="0.2">
      <c r="A1" s="1" t="s">
        <v>16400</v>
      </c>
    </row>
    <row r="3" spans="1:5" x14ac:dyDescent="0.2">
      <c r="A3" t="s">
        <v>6635</v>
      </c>
      <c r="B3" t="s">
        <v>488</v>
      </c>
      <c r="C3" s="7" t="s">
        <v>13</v>
      </c>
      <c r="D3" s="7" t="s">
        <v>16282</v>
      </c>
      <c r="E3" s="7" t="s">
        <v>16439</v>
      </c>
    </row>
    <row r="4" spans="1:5" x14ac:dyDescent="0.2">
      <c r="A4" s="7" t="s">
        <v>16440</v>
      </c>
      <c r="B4" s="7" t="s">
        <v>16441</v>
      </c>
      <c r="C4" s="7" t="s">
        <v>16284</v>
      </c>
      <c r="D4" s="179" t="s">
        <v>16300</v>
      </c>
      <c r="E4" s="180">
        <v>1992</v>
      </c>
    </row>
    <row r="5" spans="1:5" x14ac:dyDescent="0.2">
      <c r="A5" s="7" t="s">
        <v>16431</v>
      </c>
      <c r="B5" s="7" t="s">
        <v>16442</v>
      </c>
      <c r="C5" s="7" t="s">
        <v>16284</v>
      </c>
      <c r="D5" s="179" t="s">
        <v>16300</v>
      </c>
      <c r="E5" s="180">
        <v>1992</v>
      </c>
    </row>
    <row r="6" spans="1:5" x14ac:dyDescent="0.2">
      <c r="A6" s="7" t="s">
        <v>16432</v>
      </c>
      <c r="B6" s="7" t="s">
        <v>16443</v>
      </c>
      <c r="C6" s="7" t="s">
        <v>16284</v>
      </c>
      <c r="D6" s="179" t="s">
        <v>16300</v>
      </c>
      <c r="E6" s="180">
        <v>1993</v>
      </c>
    </row>
    <row r="7" spans="1:5" x14ac:dyDescent="0.2">
      <c r="A7" s="7" t="s">
        <v>16433</v>
      </c>
      <c r="B7" s="7" t="s">
        <v>16444</v>
      </c>
      <c r="C7" s="7" t="s">
        <v>16284</v>
      </c>
      <c r="D7" s="179" t="s">
        <v>16300</v>
      </c>
      <c r="E7" s="180">
        <v>1994</v>
      </c>
    </row>
    <row r="8" spans="1:5" x14ac:dyDescent="0.2">
      <c r="A8" s="7" t="s">
        <v>6674</v>
      </c>
      <c r="B8" s="7" t="s">
        <v>16445</v>
      </c>
      <c r="C8" s="7" t="s">
        <v>16285</v>
      </c>
      <c r="D8" s="179" t="s">
        <v>16301</v>
      </c>
      <c r="E8" s="180">
        <v>1986</v>
      </c>
    </row>
    <row r="9" spans="1:5" x14ac:dyDescent="0.2">
      <c r="A9" s="7" t="s">
        <v>16426</v>
      </c>
      <c r="B9" s="7" t="s">
        <v>16446</v>
      </c>
      <c r="C9" s="179" t="s">
        <v>16303</v>
      </c>
      <c r="D9" s="179" t="s">
        <v>16287</v>
      </c>
      <c r="E9" s="180">
        <v>1981</v>
      </c>
    </row>
    <row r="10" spans="1:5" x14ac:dyDescent="0.2">
      <c r="A10" s="7" t="s">
        <v>16427</v>
      </c>
      <c r="B10" s="7" t="s">
        <v>16447</v>
      </c>
      <c r="C10" s="7" t="s">
        <v>16284</v>
      </c>
      <c r="D10" t="s">
        <v>16287</v>
      </c>
      <c r="E10">
        <v>1981</v>
      </c>
    </row>
    <row r="11" spans="1:5" x14ac:dyDescent="0.2">
      <c r="A11" s="7" t="s">
        <v>16428</v>
      </c>
      <c r="B11" t="s">
        <v>16448</v>
      </c>
      <c r="C11" s="7" t="s">
        <v>16302</v>
      </c>
      <c r="D11" t="s">
        <v>6654</v>
      </c>
      <c r="E11">
        <v>1983</v>
      </c>
    </row>
    <row r="12" spans="1:5" x14ac:dyDescent="0.2">
      <c r="A12" s="7" t="s">
        <v>16429</v>
      </c>
      <c r="B12" t="s">
        <v>16449</v>
      </c>
      <c r="C12" s="7" t="s">
        <v>16302</v>
      </c>
      <c r="D12" t="s">
        <v>6654</v>
      </c>
      <c r="E12">
        <v>1983</v>
      </c>
    </row>
    <row r="13" spans="1:5" x14ac:dyDescent="0.2">
      <c r="A13" s="7" t="s">
        <v>16430</v>
      </c>
      <c r="B13" t="s">
        <v>16450</v>
      </c>
      <c r="C13" s="7" t="s">
        <v>16302</v>
      </c>
      <c r="D13" t="s">
        <v>6654</v>
      </c>
      <c r="E13">
        <v>1983</v>
      </c>
    </row>
    <row r="14" spans="1:5" x14ac:dyDescent="0.2">
      <c r="A14" s="7" t="s">
        <v>16425</v>
      </c>
      <c r="B14" t="s">
        <v>16451</v>
      </c>
      <c r="C14" s="7" t="s">
        <v>16302</v>
      </c>
      <c r="D14" t="s">
        <v>6654</v>
      </c>
      <c r="E14">
        <v>1984</v>
      </c>
    </row>
    <row r="15" spans="1:5" x14ac:dyDescent="0.2">
      <c r="A15" t="s">
        <v>6636</v>
      </c>
      <c r="B15" s="7" t="s">
        <v>16404</v>
      </c>
      <c r="C15" t="s">
        <v>16357</v>
      </c>
      <c r="D15" s="7" t="s">
        <v>16490</v>
      </c>
    </row>
    <row r="16" spans="1:5" x14ac:dyDescent="0.2">
      <c r="A16" t="s">
        <v>4180</v>
      </c>
      <c r="B16" s="7" t="s">
        <v>16281</v>
      </c>
      <c r="C16" s="7" t="s">
        <v>13808</v>
      </c>
      <c r="D16" s="7" t="s">
        <v>16399</v>
      </c>
    </row>
    <row r="17" spans="1:5" x14ac:dyDescent="0.2">
      <c r="A17" s="7" t="s">
        <v>487</v>
      </c>
      <c r="B17" s="7" t="s">
        <v>17</v>
      </c>
      <c r="C17" s="7" t="s">
        <v>16284</v>
      </c>
      <c r="D17" t="s">
        <v>16287</v>
      </c>
      <c r="E17">
        <v>1981</v>
      </c>
    </row>
    <row r="18" spans="1:5" x14ac:dyDescent="0.2">
      <c r="A18" s="7" t="s">
        <v>6671</v>
      </c>
      <c r="B18" t="s">
        <v>6659</v>
      </c>
      <c r="C18" s="7" t="s">
        <v>16356</v>
      </c>
      <c r="D18" t="s">
        <v>16301</v>
      </c>
      <c r="E18">
        <v>1986</v>
      </c>
    </row>
    <row r="19" spans="1:5" x14ac:dyDescent="0.2">
      <c r="A19" s="7" t="s">
        <v>6672</v>
      </c>
      <c r="B19" t="s">
        <v>6660</v>
      </c>
      <c r="C19" s="7" t="s">
        <v>16356</v>
      </c>
      <c r="D19" t="s">
        <v>16301</v>
      </c>
      <c r="E19">
        <v>1986</v>
      </c>
    </row>
    <row r="20" spans="1:5" x14ac:dyDescent="0.2">
      <c r="A20" s="7" t="s">
        <v>6673</v>
      </c>
      <c r="B20" s="7" t="s">
        <v>6711</v>
      </c>
      <c r="C20" s="7" t="s">
        <v>16356</v>
      </c>
      <c r="D20" t="s">
        <v>16301</v>
      </c>
      <c r="E20">
        <v>1986</v>
      </c>
    </row>
    <row r="21" spans="1:5" x14ac:dyDescent="0.2">
      <c r="A21" t="s">
        <v>6637</v>
      </c>
      <c r="B21" s="7" t="s">
        <v>16326</v>
      </c>
      <c r="C21" t="s">
        <v>16358</v>
      </c>
      <c r="D21" t="s">
        <v>16327</v>
      </c>
    </row>
    <row r="22" spans="1:5" x14ac:dyDescent="0.2">
      <c r="A22" s="7" t="s">
        <v>6683</v>
      </c>
      <c r="B22" s="7" t="s">
        <v>16452</v>
      </c>
      <c r="C22" s="7" t="s">
        <v>16305</v>
      </c>
      <c r="D22" t="s">
        <v>16304</v>
      </c>
      <c r="E22">
        <v>2014</v>
      </c>
    </row>
    <row r="23" spans="1:5" x14ac:dyDescent="0.2">
      <c r="A23" s="7" t="s">
        <v>16339</v>
      </c>
      <c r="B23" s="7" t="s">
        <v>16338</v>
      </c>
      <c r="C23" s="7" t="s">
        <v>16284</v>
      </c>
      <c r="D23" s="7" t="s">
        <v>16313</v>
      </c>
      <c r="E23">
        <v>2004</v>
      </c>
    </row>
    <row r="24" spans="1:5" x14ac:dyDescent="0.2">
      <c r="A24" s="7" t="s">
        <v>6692</v>
      </c>
      <c r="B24" s="7" t="s">
        <v>16453</v>
      </c>
      <c r="C24" s="7" t="s">
        <v>16283</v>
      </c>
      <c r="D24" s="7" t="s">
        <v>16399</v>
      </c>
    </row>
    <row r="25" spans="1:5" x14ac:dyDescent="0.2">
      <c r="A25" s="7" t="s">
        <v>6667</v>
      </c>
      <c r="B25" s="7" t="s">
        <v>6695</v>
      </c>
      <c r="C25" s="7" t="s">
        <v>16286</v>
      </c>
      <c r="D25" s="7" t="s">
        <v>16312</v>
      </c>
    </row>
    <row r="26" spans="1:5" x14ac:dyDescent="0.2">
      <c r="A26" t="s">
        <v>6638</v>
      </c>
      <c r="B26" s="7" t="s">
        <v>16306</v>
      </c>
      <c r="C26" s="7" t="s">
        <v>16284</v>
      </c>
      <c r="D26" t="s">
        <v>16310</v>
      </c>
      <c r="E26">
        <v>2003</v>
      </c>
    </row>
    <row r="27" spans="1:5" x14ac:dyDescent="0.2">
      <c r="A27" s="7" t="s">
        <v>6653</v>
      </c>
      <c r="B27" s="7" t="s">
        <v>16454</v>
      </c>
      <c r="C27" s="7" t="s">
        <v>16284</v>
      </c>
      <c r="D27" s="7" t="s">
        <v>16287</v>
      </c>
      <c r="E27">
        <v>1981</v>
      </c>
    </row>
    <row r="28" spans="1:5" x14ac:dyDescent="0.2">
      <c r="A28" s="7" t="s">
        <v>14072</v>
      </c>
      <c r="B28" s="7" t="s">
        <v>16309</v>
      </c>
      <c r="C28" s="7" t="s">
        <v>16308</v>
      </c>
      <c r="D28" t="s">
        <v>16307</v>
      </c>
    </row>
    <row r="29" spans="1:5" x14ac:dyDescent="0.2">
      <c r="A29" s="7" t="s">
        <v>6675</v>
      </c>
      <c r="B29" s="7" t="s">
        <v>6676</v>
      </c>
      <c r="C29" s="7" t="s">
        <v>16286</v>
      </c>
      <c r="D29" s="7" t="s">
        <v>16401</v>
      </c>
    </row>
    <row r="30" spans="1:5" x14ac:dyDescent="0.2">
      <c r="A30" s="7" t="s">
        <v>6691</v>
      </c>
      <c r="B30" s="7" t="s">
        <v>16455</v>
      </c>
      <c r="C30" s="7" t="s">
        <v>16284</v>
      </c>
      <c r="D30" s="7" t="s">
        <v>16313</v>
      </c>
    </row>
    <row r="31" spans="1:5" x14ac:dyDescent="0.2">
      <c r="A31" s="7" t="s">
        <v>16334</v>
      </c>
      <c r="B31" s="7" t="s">
        <v>16456</v>
      </c>
      <c r="C31" s="7" t="s">
        <v>16284</v>
      </c>
      <c r="D31" s="7" t="s">
        <v>16313</v>
      </c>
      <c r="E31">
        <v>1994</v>
      </c>
    </row>
    <row r="32" spans="1:5" x14ac:dyDescent="0.2">
      <c r="A32" t="s">
        <v>16457</v>
      </c>
      <c r="B32" s="7" t="s">
        <v>6689</v>
      </c>
      <c r="C32" s="7" t="s">
        <v>16314</v>
      </c>
      <c r="D32" s="7" t="s">
        <v>16297</v>
      </c>
      <c r="E32" s="7" t="s">
        <v>16315</v>
      </c>
    </row>
    <row r="33" spans="1:5" x14ac:dyDescent="0.2">
      <c r="A33" s="7" t="s">
        <v>6662</v>
      </c>
      <c r="B33" s="7" t="s">
        <v>16311</v>
      </c>
      <c r="C33" s="7" t="s">
        <v>16284</v>
      </c>
      <c r="D33" s="179" t="s">
        <v>16312</v>
      </c>
      <c r="E33" s="180">
        <v>1975</v>
      </c>
    </row>
    <row r="34" spans="1:5" x14ac:dyDescent="0.2">
      <c r="A34" s="7" t="s">
        <v>18442</v>
      </c>
      <c r="B34" s="7" t="s">
        <v>18443</v>
      </c>
      <c r="C34" s="7" t="s">
        <v>13808</v>
      </c>
      <c r="D34" s="179"/>
      <c r="E34" s="180" t="s">
        <v>18444</v>
      </c>
    </row>
    <row r="35" spans="1:5" x14ac:dyDescent="0.2">
      <c r="A35" t="s">
        <v>6639</v>
      </c>
      <c r="B35" s="7" t="s">
        <v>8609</v>
      </c>
      <c r="C35" t="s">
        <v>16284</v>
      </c>
      <c r="D35" s="7" t="s">
        <v>16317</v>
      </c>
      <c r="E35">
        <v>1985</v>
      </c>
    </row>
    <row r="36" spans="1:5" x14ac:dyDescent="0.2">
      <c r="A36" s="7" t="s">
        <v>6640</v>
      </c>
      <c r="B36" s="7" t="s">
        <v>6696</v>
      </c>
      <c r="C36" s="7" t="s">
        <v>16319</v>
      </c>
      <c r="D36" s="179" t="s">
        <v>16300</v>
      </c>
      <c r="E36" s="180">
        <v>1995</v>
      </c>
    </row>
    <row r="37" spans="1:5" x14ac:dyDescent="0.2">
      <c r="A37" t="s">
        <v>15710</v>
      </c>
      <c r="B37" s="7" t="s">
        <v>16458</v>
      </c>
      <c r="C37" s="179" t="s">
        <v>16318</v>
      </c>
      <c r="D37" s="179" t="s">
        <v>16300</v>
      </c>
      <c r="E37" s="180">
        <v>1995</v>
      </c>
    </row>
    <row r="38" spans="1:5" x14ac:dyDescent="0.2">
      <c r="A38" t="s">
        <v>11286</v>
      </c>
      <c r="B38" t="s">
        <v>16459</v>
      </c>
      <c r="C38" s="7" t="s">
        <v>16284</v>
      </c>
      <c r="D38" t="s">
        <v>16313</v>
      </c>
      <c r="E38">
        <v>1994</v>
      </c>
    </row>
    <row r="39" spans="1:5" x14ac:dyDescent="0.2">
      <c r="A39" t="s">
        <v>6697</v>
      </c>
      <c r="B39" s="7" t="s">
        <v>16460</v>
      </c>
      <c r="C39" s="7" t="s">
        <v>16284</v>
      </c>
      <c r="D39" s="7" t="s">
        <v>16313</v>
      </c>
      <c r="E39">
        <v>1994</v>
      </c>
    </row>
    <row r="40" spans="1:5" x14ac:dyDescent="0.2">
      <c r="A40" s="7" t="s">
        <v>16320</v>
      </c>
      <c r="B40" s="7" t="s">
        <v>16461</v>
      </c>
      <c r="C40" s="7" t="s">
        <v>16284</v>
      </c>
      <c r="D40" s="7" t="s">
        <v>16313</v>
      </c>
      <c r="E40">
        <v>1994</v>
      </c>
    </row>
    <row r="41" spans="1:5" x14ac:dyDescent="0.2">
      <c r="A41" s="7" t="s">
        <v>11412</v>
      </c>
      <c r="B41" s="7" t="s">
        <v>16462</v>
      </c>
      <c r="C41" s="7" t="s">
        <v>16284</v>
      </c>
      <c r="D41" s="7" t="s">
        <v>16313</v>
      </c>
      <c r="E41">
        <v>1994</v>
      </c>
    </row>
    <row r="42" spans="1:5" x14ac:dyDescent="0.2">
      <c r="A42" s="7" t="s">
        <v>14070</v>
      </c>
      <c r="B42" s="7" t="s">
        <v>16463</v>
      </c>
      <c r="C42" s="7" t="s">
        <v>16359</v>
      </c>
      <c r="D42" s="7" t="s">
        <v>16325</v>
      </c>
    </row>
    <row r="43" spans="1:5" x14ac:dyDescent="0.2">
      <c r="A43" s="7" t="s">
        <v>16464</v>
      </c>
      <c r="B43" s="7" t="s">
        <v>6670</v>
      </c>
      <c r="C43" t="s">
        <v>16342</v>
      </c>
      <c r="D43" t="s">
        <v>16287</v>
      </c>
      <c r="E43" t="s">
        <v>16328</v>
      </c>
    </row>
    <row r="44" spans="1:5" x14ac:dyDescent="0.2">
      <c r="A44" s="7" t="s">
        <v>6641</v>
      </c>
      <c r="B44" s="7" t="s">
        <v>16360</v>
      </c>
      <c r="C44" s="179" t="s">
        <v>16321</v>
      </c>
      <c r="D44" s="7" t="s">
        <v>16287</v>
      </c>
      <c r="E44" s="7" t="s">
        <v>16322</v>
      </c>
    </row>
    <row r="45" spans="1:5" x14ac:dyDescent="0.2">
      <c r="A45" t="s">
        <v>16279</v>
      </c>
      <c r="B45" s="7" t="s">
        <v>16465</v>
      </c>
      <c r="C45" s="179" t="s">
        <v>13808</v>
      </c>
      <c r="D45" s="179" t="s">
        <v>16405</v>
      </c>
      <c r="E45" s="180"/>
    </row>
    <row r="46" spans="1:5" x14ac:dyDescent="0.2">
      <c r="A46" s="7" t="s">
        <v>6668</v>
      </c>
      <c r="B46" s="7" t="s">
        <v>16466</v>
      </c>
      <c r="C46" s="7" t="s">
        <v>16298</v>
      </c>
      <c r="D46" s="7" t="s">
        <v>16301</v>
      </c>
      <c r="E46">
        <v>1984</v>
      </c>
    </row>
    <row r="47" spans="1:5" x14ac:dyDescent="0.2">
      <c r="A47" s="7" t="s">
        <v>16467</v>
      </c>
      <c r="B47" s="7" t="s">
        <v>16468</v>
      </c>
      <c r="C47" s="7" t="s">
        <v>16321</v>
      </c>
      <c r="D47" s="179" t="s">
        <v>16323</v>
      </c>
      <c r="E47" t="s">
        <v>16324</v>
      </c>
    </row>
    <row r="48" spans="1:5" x14ac:dyDescent="0.2">
      <c r="A48" s="7" t="s">
        <v>6684</v>
      </c>
      <c r="B48" s="7" t="s">
        <v>6685</v>
      </c>
      <c r="C48" s="179" t="s">
        <v>16329</v>
      </c>
      <c r="D48" s="179" t="s">
        <v>16421</v>
      </c>
      <c r="E48" s="180">
        <v>2017</v>
      </c>
    </row>
    <row r="49" spans="1:5" x14ac:dyDescent="0.2">
      <c r="A49" s="7" t="s">
        <v>5161</v>
      </c>
      <c r="B49" s="7" t="s">
        <v>16295</v>
      </c>
      <c r="C49" s="7" t="s">
        <v>16284</v>
      </c>
      <c r="D49" s="7" t="s">
        <v>16310</v>
      </c>
      <c r="E49">
        <v>2003</v>
      </c>
    </row>
    <row r="50" spans="1:5" x14ac:dyDescent="0.2">
      <c r="A50" t="s">
        <v>6663</v>
      </c>
      <c r="B50" s="7" t="s">
        <v>8576</v>
      </c>
      <c r="C50" s="7" t="s">
        <v>16330</v>
      </c>
      <c r="D50" s="179" t="s">
        <v>16312</v>
      </c>
      <c r="E50">
        <v>1977</v>
      </c>
    </row>
    <row r="51" spans="1:5" x14ac:dyDescent="0.2">
      <c r="A51" s="7" t="s">
        <v>6642</v>
      </c>
      <c r="B51" t="s">
        <v>16332</v>
      </c>
      <c r="C51" s="7" t="s">
        <v>16284</v>
      </c>
      <c r="D51" s="7"/>
    </row>
    <row r="52" spans="1:5" x14ac:dyDescent="0.2">
      <c r="A52" t="s">
        <v>6687</v>
      </c>
      <c r="B52" s="7" t="s">
        <v>16469</v>
      </c>
      <c r="C52" s="7" t="s">
        <v>16303</v>
      </c>
      <c r="D52" t="s">
        <v>16331</v>
      </c>
      <c r="E52">
        <v>1978</v>
      </c>
    </row>
    <row r="53" spans="1:5" x14ac:dyDescent="0.2">
      <c r="A53" s="7" t="s">
        <v>6690</v>
      </c>
      <c r="B53" t="s">
        <v>6712</v>
      </c>
      <c r="C53" s="7" t="s">
        <v>16299</v>
      </c>
      <c r="D53" s="179" t="s">
        <v>16333</v>
      </c>
      <c r="E53" s="180">
        <v>2001</v>
      </c>
    </row>
    <row r="54" spans="1:5" x14ac:dyDescent="0.2">
      <c r="A54" s="7" t="s">
        <v>6643</v>
      </c>
      <c r="B54" s="7" t="s">
        <v>6693</v>
      </c>
      <c r="C54" s="7" t="s">
        <v>16299</v>
      </c>
      <c r="D54" s="179" t="s">
        <v>16310</v>
      </c>
      <c r="E54" s="180">
        <v>2002</v>
      </c>
    </row>
    <row r="55" spans="1:5" x14ac:dyDescent="0.2">
      <c r="A55" t="s">
        <v>6644</v>
      </c>
      <c r="B55" s="7" t="s">
        <v>6694</v>
      </c>
      <c r="C55" s="7" t="s">
        <v>16299</v>
      </c>
      <c r="D55" s="179" t="s">
        <v>16310</v>
      </c>
      <c r="E55" s="180">
        <v>2002</v>
      </c>
    </row>
    <row r="56" spans="1:5" x14ac:dyDescent="0.2">
      <c r="A56" t="s">
        <v>6645</v>
      </c>
      <c r="B56" s="7" t="s">
        <v>16294</v>
      </c>
      <c r="C56" s="7" t="s">
        <v>16284</v>
      </c>
      <c r="D56" s="179" t="s">
        <v>16317</v>
      </c>
      <c r="E56" s="180">
        <v>1984</v>
      </c>
    </row>
    <row r="57" spans="1:5" x14ac:dyDescent="0.2">
      <c r="A57" s="7" t="s">
        <v>6678</v>
      </c>
      <c r="B57" s="7" t="s">
        <v>16470</v>
      </c>
      <c r="C57" s="7" t="s">
        <v>16284</v>
      </c>
      <c r="D57" t="s">
        <v>16301</v>
      </c>
      <c r="E57">
        <v>1982</v>
      </c>
    </row>
    <row r="58" spans="1:5" x14ac:dyDescent="0.2">
      <c r="A58" s="7" t="s">
        <v>9024</v>
      </c>
      <c r="B58" t="s">
        <v>9025</v>
      </c>
      <c r="C58" s="7" t="s">
        <v>13808</v>
      </c>
    </row>
    <row r="59" spans="1:5" x14ac:dyDescent="0.2">
      <c r="A59" s="7" t="s">
        <v>14008</v>
      </c>
      <c r="B59" s="7" t="s">
        <v>16471</v>
      </c>
      <c r="C59" t="s">
        <v>16284</v>
      </c>
      <c r="D59" t="s">
        <v>16316</v>
      </c>
    </row>
    <row r="60" spans="1:5" x14ac:dyDescent="0.2">
      <c r="A60" s="7" t="s">
        <v>6665</v>
      </c>
      <c r="B60" s="7" t="s">
        <v>16472</v>
      </c>
      <c r="C60" s="7" t="s">
        <v>16288</v>
      </c>
      <c r="D60" s="7" t="s">
        <v>16289</v>
      </c>
      <c r="E60">
        <v>1981</v>
      </c>
    </row>
    <row r="61" spans="1:5" x14ac:dyDescent="0.2">
      <c r="A61" s="7" t="s">
        <v>14007</v>
      </c>
      <c r="B61" s="7" t="s">
        <v>16291</v>
      </c>
      <c r="C61" s="7" t="s">
        <v>16292</v>
      </c>
      <c r="D61" s="7" t="s">
        <v>16301</v>
      </c>
      <c r="E61">
        <v>1986</v>
      </c>
    </row>
    <row r="62" spans="1:5" x14ac:dyDescent="0.2">
      <c r="A62" s="7" t="s">
        <v>15664</v>
      </c>
      <c r="B62" s="7" t="s">
        <v>16473</v>
      </c>
      <c r="C62" s="7" t="s">
        <v>16290</v>
      </c>
      <c r="D62" t="s">
        <v>16390</v>
      </c>
      <c r="E62">
        <v>2016</v>
      </c>
    </row>
    <row r="63" spans="1:5" x14ac:dyDescent="0.2">
      <c r="A63" t="s">
        <v>6679</v>
      </c>
      <c r="B63" s="7" t="s">
        <v>16336</v>
      </c>
      <c r="C63" s="7" t="s">
        <v>13808</v>
      </c>
      <c r="D63" t="s">
        <v>16337</v>
      </c>
    </row>
    <row r="64" spans="1:5" x14ac:dyDescent="0.2">
      <c r="A64" s="7" t="s">
        <v>6537</v>
      </c>
      <c r="B64" s="7" t="s">
        <v>16335</v>
      </c>
      <c r="C64" s="7" t="s">
        <v>16284</v>
      </c>
      <c r="D64" s="7" t="s">
        <v>16310</v>
      </c>
      <c r="E64">
        <v>2002</v>
      </c>
    </row>
    <row r="65" spans="1:5" x14ac:dyDescent="0.2">
      <c r="A65" t="s">
        <v>6688</v>
      </c>
      <c r="B65" s="7" t="s">
        <v>16474</v>
      </c>
      <c r="C65" s="7" t="s">
        <v>16293</v>
      </c>
      <c r="D65" s="179" t="s">
        <v>16301</v>
      </c>
      <c r="E65" s="180">
        <v>1983</v>
      </c>
    </row>
    <row r="66" spans="1:5" x14ac:dyDescent="0.2">
      <c r="A66" s="7" t="s">
        <v>16435</v>
      </c>
      <c r="B66" s="7" t="s">
        <v>16475</v>
      </c>
      <c r="C66" s="7" t="s">
        <v>16284</v>
      </c>
      <c r="D66" s="179" t="s">
        <v>16340</v>
      </c>
      <c r="E66" s="180">
        <v>1983</v>
      </c>
    </row>
    <row r="67" spans="1:5" x14ac:dyDescent="0.2">
      <c r="A67" s="7" t="s">
        <v>16437</v>
      </c>
      <c r="B67" s="7" t="s">
        <v>16476</v>
      </c>
      <c r="C67" s="7" t="s">
        <v>16284</v>
      </c>
      <c r="D67" s="179" t="s">
        <v>16341</v>
      </c>
      <c r="E67" s="180">
        <v>1987</v>
      </c>
    </row>
    <row r="68" spans="1:5" x14ac:dyDescent="0.2">
      <c r="A68" s="7" t="s">
        <v>16438</v>
      </c>
      <c r="B68" t="s">
        <v>16477</v>
      </c>
      <c r="C68" s="7" t="s">
        <v>16284</v>
      </c>
      <c r="D68" s="179" t="s">
        <v>16341</v>
      </c>
      <c r="E68" s="180">
        <v>1988</v>
      </c>
    </row>
    <row r="69" spans="1:5" x14ac:dyDescent="0.2">
      <c r="A69" s="7" t="s">
        <v>16436</v>
      </c>
      <c r="B69" t="s">
        <v>16478</v>
      </c>
      <c r="C69" s="7" t="s">
        <v>16284</v>
      </c>
      <c r="D69" s="179" t="s">
        <v>16340</v>
      </c>
      <c r="E69" s="180">
        <v>1984</v>
      </c>
    </row>
    <row r="70" spans="1:5" x14ac:dyDescent="0.2">
      <c r="A70" s="7" t="s">
        <v>15600</v>
      </c>
      <c r="B70" s="7" t="s">
        <v>16479</v>
      </c>
      <c r="C70" s="7" t="s">
        <v>16284</v>
      </c>
      <c r="D70" s="179" t="s">
        <v>16313</v>
      </c>
      <c r="E70" s="180">
        <v>2004</v>
      </c>
    </row>
    <row r="71" spans="1:5" x14ac:dyDescent="0.2">
      <c r="A71" s="7" t="s">
        <v>16434</v>
      </c>
      <c r="B71" s="7" t="s">
        <v>16352</v>
      </c>
      <c r="C71" s="7" t="s">
        <v>16353</v>
      </c>
      <c r="D71" s="7" t="s">
        <v>16354</v>
      </c>
      <c r="E71" t="s">
        <v>16355</v>
      </c>
    </row>
    <row r="72" spans="1:5" x14ac:dyDescent="0.2">
      <c r="A72" t="s">
        <v>6680</v>
      </c>
      <c r="B72" s="7" t="s">
        <v>6681</v>
      </c>
      <c r="C72" t="s">
        <v>16286</v>
      </c>
      <c r="D72" t="s">
        <v>16312</v>
      </c>
    </row>
    <row r="73" spans="1:5" x14ac:dyDescent="0.2">
      <c r="A73" s="7" t="s">
        <v>6646</v>
      </c>
      <c r="B73" s="7" t="s">
        <v>6656</v>
      </c>
      <c r="C73" s="7" t="s">
        <v>16351</v>
      </c>
      <c r="D73" s="7" t="s">
        <v>16350</v>
      </c>
    </row>
    <row r="74" spans="1:5" x14ac:dyDescent="0.2">
      <c r="A74" t="s">
        <v>6677</v>
      </c>
      <c r="B74" s="7" t="s">
        <v>16480</v>
      </c>
      <c r="C74" t="s">
        <v>16397</v>
      </c>
      <c r="D74" t="s">
        <v>16300</v>
      </c>
      <c r="E74">
        <v>1993</v>
      </c>
    </row>
    <row r="75" spans="1:5" x14ac:dyDescent="0.2">
      <c r="A75" s="7" t="s">
        <v>6669</v>
      </c>
      <c r="B75" s="7" t="s">
        <v>16481</v>
      </c>
      <c r="C75" s="7" t="s">
        <v>16298</v>
      </c>
      <c r="D75" t="s">
        <v>16301</v>
      </c>
      <c r="E75">
        <v>1984</v>
      </c>
    </row>
    <row r="76" spans="1:5" x14ac:dyDescent="0.2">
      <c r="A76" t="s">
        <v>18432</v>
      </c>
      <c r="B76" s="7" t="s">
        <v>18433</v>
      </c>
      <c r="C76" t="s">
        <v>18435</v>
      </c>
      <c r="D76" t="s">
        <v>18434</v>
      </c>
      <c r="E76">
        <v>2005</v>
      </c>
    </row>
    <row r="77" spans="1:5" x14ac:dyDescent="0.2">
      <c r="A77" s="7" t="s">
        <v>6647</v>
      </c>
      <c r="B77" s="7" t="s">
        <v>6655</v>
      </c>
      <c r="C77" s="7" t="s">
        <v>16393</v>
      </c>
      <c r="D77" t="s">
        <v>16392</v>
      </c>
      <c r="E77">
        <v>2005</v>
      </c>
    </row>
    <row r="78" spans="1:5" x14ac:dyDescent="0.2">
      <c r="A78" t="s">
        <v>8109</v>
      </c>
      <c r="B78" s="7" t="s">
        <v>16396</v>
      </c>
      <c r="C78" s="7" t="s">
        <v>16394</v>
      </c>
      <c r="D78" s="7" t="s">
        <v>16297</v>
      </c>
      <c r="E78" t="s">
        <v>16395</v>
      </c>
    </row>
    <row r="79" spans="1:5" x14ac:dyDescent="0.2">
      <c r="A79" t="s">
        <v>6686</v>
      </c>
      <c r="B79" s="7" t="s">
        <v>16482</v>
      </c>
      <c r="C79" s="7" t="s">
        <v>16389</v>
      </c>
      <c r="D79" s="7" t="s">
        <v>16390</v>
      </c>
      <c r="E79" s="7">
        <v>2009</v>
      </c>
    </row>
    <row r="80" spans="1:5" x14ac:dyDescent="0.2">
      <c r="A80" s="7" t="s">
        <v>6648</v>
      </c>
      <c r="B80" s="7" t="s">
        <v>6654</v>
      </c>
      <c r="C80" s="7" t="s">
        <v>16344</v>
      </c>
      <c r="D80" s="7" t="s">
        <v>16331</v>
      </c>
      <c r="E80" t="s">
        <v>16343</v>
      </c>
    </row>
    <row r="81" spans="1:5" x14ac:dyDescent="0.2">
      <c r="A81" t="s">
        <v>6650</v>
      </c>
      <c r="B81" s="7" t="s">
        <v>16483</v>
      </c>
      <c r="C81" s="7" t="s">
        <v>16284</v>
      </c>
      <c r="D81" t="s">
        <v>16287</v>
      </c>
      <c r="E81" s="7">
        <v>1981</v>
      </c>
    </row>
    <row r="82" spans="1:5" x14ac:dyDescent="0.2">
      <c r="A82" s="7" t="s">
        <v>16280</v>
      </c>
      <c r="B82" s="7" t="s">
        <v>16484</v>
      </c>
      <c r="C82" s="7" t="s">
        <v>16296</v>
      </c>
      <c r="D82" t="s">
        <v>16349</v>
      </c>
      <c r="E82">
        <v>2018</v>
      </c>
    </row>
    <row r="83" spans="1:5" x14ac:dyDescent="0.2">
      <c r="A83" s="7" t="s">
        <v>6698</v>
      </c>
      <c r="B83" s="7" t="s">
        <v>6699</v>
      </c>
      <c r="C83" s="7" t="s">
        <v>16284</v>
      </c>
      <c r="D83" t="s">
        <v>16313</v>
      </c>
    </row>
    <row r="84" spans="1:5" x14ac:dyDescent="0.2">
      <c r="A84" s="7" t="s">
        <v>14086</v>
      </c>
      <c r="B84" s="7" t="s">
        <v>16485</v>
      </c>
      <c r="C84" s="7" t="s">
        <v>16284</v>
      </c>
      <c r="D84" s="7" t="s">
        <v>16313</v>
      </c>
    </row>
    <row r="85" spans="1:5" x14ac:dyDescent="0.2">
      <c r="A85" s="7" t="s">
        <v>9264</v>
      </c>
      <c r="B85" s="7" t="s">
        <v>16486</v>
      </c>
      <c r="C85" s="7" t="s">
        <v>16284</v>
      </c>
      <c r="D85" s="7" t="s">
        <v>16313</v>
      </c>
    </row>
    <row r="86" spans="1:5" x14ac:dyDescent="0.2">
      <c r="A86" s="7" t="s">
        <v>16387</v>
      </c>
      <c r="B86" t="s">
        <v>16487</v>
      </c>
      <c r="C86" s="7" t="s">
        <v>16284</v>
      </c>
      <c r="D86" s="7" t="s">
        <v>16313</v>
      </c>
    </row>
    <row r="87" spans="1:5" x14ac:dyDescent="0.2">
      <c r="A87" s="7" t="s">
        <v>6649</v>
      </c>
      <c r="B87" s="7" t="s">
        <v>16488</v>
      </c>
      <c r="C87" s="7"/>
      <c r="D87" s="7" t="s">
        <v>16398</v>
      </c>
    </row>
    <row r="88" spans="1:5" x14ac:dyDescent="0.2">
      <c r="A88" t="s">
        <v>8603</v>
      </c>
      <c r="B88" s="7" t="s">
        <v>16489</v>
      </c>
      <c r="C88" t="s">
        <v>13808</v>
      </c>
      <c r="D88" t="s">
        <v>16391</v>
      </c>
    </row>
    <row r="89" spans="1:5" x14ac:dyDescent="0.2">
      <c r="A89" s="7" t="s">
        <v>14006</v>
      </c>
      <c r="B89" s="7" t="s">
        <v>16345</v>
      </c>
      <c r="C89" s="7" t="s">
        <v>16424</v>
      </c>
      <c r="D89" t="s">
        <v>16346</v>
      </c>
      <c r="E89" t="s">
        <v>16347</v>
      </c>
    </row>
    <row r="90" spans="1:5" x14ac:dyDescent="0.2">
      <c r="A90" t="s">
        <v>6682</v>
      </c>
      <c r="B90" t="s">
        <v>16403</v>
      </c>
      <c r="C90" s="179" t="s">
        <v>16286</v>
      </c>
      <c r="D90" t="s">
        <v>16402</v>
      </c>
    </row>
    <row r="91" spans="1:5" x14ac:dyDescent="0.2">
      <c r="A91" s="7" t="s">
        <v>6661</v>
      </c>
      <c r="B91" s="7" t="s">
        <v>16407</v>
      </c>
      <c r="C91" s="7" t="s">
        <v>16284</v>
      </c>
      <c r="D91" s="7" t="s">
        <v>16312</v>
      </c>
      <c r="E91">
        <v>1975</v>
      </c>
    </row>
    <row r="92" spans="1:5" x14ac:dyDescent="0.2">
      <c r="A92" s="7" t="s">
        <v>6651</v>
      </c>
      <c r="B92" s="7" t="s">
        <v>15598</v>
      </c>
      <c r="C92" s="7" t="s">
        <v>13808</v>
      </c>
      <c r="D92" s="7" t="s">
        <v>16406</v>
      </c>
    </row>
    <row r="93" spans="1:5" x14ac:dyDescent="0.2">
      <c r="A93" t="s">
        <v>6535</v>
      </c>
      <c r="B93" s="7" t="s">
        <v>6657</v>
      </c>
      <c r="C93" t="s">
        <v>13808</v>
      </c>
      <c r="D93" t="s">
        <v>16348</v>
      </c>
    </row>
    <row r="94" spans="1:5" x14ac:dyDescent="0.2">
      <c r="A94" t="s">
        <v>6652</v>
      </c>
      <c r="B94" s="7" t="s">
        <v>6658</v>
      </c>
      <c r="C94" t="s">
        <v>13808</v>
      </c>
      <c r="D94" t="s">
        <v>16348</v>
      </c>
    </row>
  </sheetData>
  <phoneticPr fontId="47" type="noConversion"/>
  <pageMargins left="0.7" right="0.7" top="0.75" bottom="0.75" header="0.3" footer="0.3"/>
  <pageSetup paperSize="9" scale="53" fitToHeight="0"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4089"/>
  <sheetViews>
    <sheetView zoomScale="80" zoomScaleNormal="80" workbookViewId="0"/>
  </sheetViews>
  <sheetFormatPr defaultColWidth="9.140625" defaultRowHeight="12.75" x14ac:dyDescent="0.2"/>
  <cols>
    <col min="1" max="1" width="9.140625" style="83"/>
    <col min="2" max="2" width="46.85546875" style="83" customWidth="1"/>
    <col min="3" max="3" width="21.28515625" style="83" customWidth="1"/>
    <col min="4" max="16384" width="9.140625" style="83"/>
  </cols>
  <sheetData>
    <row r="1" spans="1:5" x14ac:dyDescent="0.2">
      <c r="A1" s="89" t="s">
        <v>12311</v>
      </c>
    </row>
    <row r="2" spans="1:5" x14ac:dyDescent="0.2">
      <c r="A2" s="82" t="s">
        <v>11282</v>
      </c>
    </row>
    <row r="4" spans="1:5" x14ac:dyDescent="0.2">
      <c r="A4" s="83" t="s">
        <v>2833</v>
      </c>
      <c r="B4" s="83" t="s">
        <v>2834</v>
      </c>
      <c r="C4" s="83" t="s">
        <v>115</v>
      </c>
      <c r="D4" s="83" t="s">
        <v>488</v>
      </c>
      <c r="E4" s="83" t="s">
        <v>2835</v>
      </c>
    </row>
    <row r="5" spans="1:5" x14ac:dyDescent="0.2">
      <c r="A5" s="84">
        <v>1</v>
      </c>
      <c r="B5" s="85" t="s">
        <v>4233</v>
      </c>
      <c r="C5" s="85" t="s">
        <v>3468</v>
      </c>
      <c r="D5" s="85" t="s">
        <v>6653</v>
      </c>
      <c r="E5" s="86">
        <v>26</v>
      </c>
    </row>
    <row r="6" spans="1:5" x14ac:dyDescent="0.2">
      <c r="A6" s="87">
        <v>157</v>
      </c>
      <c r="B6" s="83" t="s">
        <v>11603</v>
      </c>
      <c r="C6" s="83" t="s">
        <v>7030</v>
      </c>
      <c r="D6" s="83" t="s">
        <v>11284</v>
      </c>
      <c r="E6" s="88">
        <v>16</v>
      </c>
    </row>
    <row r="7" spans="1:5" x14ac:dyDescent="0.2">
      <c r="A7" s="87">
        <v>1</v>
      </c>
      <c r="B7" s="83" t="s">
        <v>11400</v>
      </c>
      <c r="C7" s="83" t="s">
        <v>4661</v>
      </c>
      <c r="D7" s="83" t="s">
        <v>11284</v>
      </c>
      <c r="E7" s="88">
        <v>22</v>
      </c>
    </row>
    <row r="8" spans="1:5" x14ac:dyDescent="0.2">
      <c r="A8" s="87">
        <v>1585</v>
      </c>
      <c r="B8" s="83" t="s">
        <v>3934</v>
      </c>
      <c r="C8" s="83" t="s">
        <v>2794</v>
      </c>
      <c r="D8" s="83" t="s">
        <v>4067</v>
      </c>
      <c r="E8" s="88">
        <v>61</v>
      </c>
    </row>
    <row r="9" spans="1:5" x14ac:dyDescent="0.2">
      <c r="A9" s="87">
        <v>2</v>
      </c>
      <c r="B9" s="83" t="s">
        <v>1151</v>
      </c>
      <c r="C9" s="83" t="s">
        <v>4661</v>
      </c>
      <c r="D9" s="83" t="s">
        <v>11284</v>
      </c>
      <c r="E9" s="88">
        <v>1</v>
      </c>
    </row>
    <row r="10" spans="1:5" x14ac:dyDescent="0.2">
      <c r="A10" s="87">
        <v>1</v>
      </c>
      <c r="B10" s="83" t="s">
        <v>1151</v>
      </c>
      <c r="C10" s="83" t="s">
        <v>3445</v>
      </c>
      <c r="D10" s="83" t="s">
        <v>4067</v>
      </c>
      <c r="E10" s="88">
        <v>11</v>
      </c>
    </row>
    <row r="11" spans="1:5" x14ac:dyDescent="0.2">
      <c r="A11" s="87">
        <v>2</v>
      </c>
      <c r="B11" s="83" t="s">
        <v>1152</v>
      </c>
      <c r="C11" s="83" t="s">
        <v>3445</v>
      </c>
      <c r="D11" s="83" t="s">
        <v>4067</v>
      </c>
      <c r="E11" s="88">
        <v>77</v>
      </c>
    </row>
    <row r="12" spans="1:5" x14ac:dyDescent="0.2">
      <c r="A12" s="87">
        <v>3</v>
      </c>
      <c r="B12" s="83" t="s">
        <v>1153</v>
      </c>
      <c r="C12" s="83" t="s">
        <v>3487</v>
      </c>
      <c r="D12" s="83" t="s">
        <v>4067</v>
      </c>
      <c r="E12" s="88">
        <v>31</v>
      </c>
    </row>
    <row r="13" spans="1:5" x14ac:dyDescent="0.2">
      <c r="A13" s="87">
        <v>1</v>
      </c>
      <c r="B13" s="83" t="s">
        <v>11411</v>
      </c>
      <c r="C13" s="83" t="s">
        <v>4661</v>
      </c>
      <c r="D13" s="83" t="s">
        <v>11412</v>
      </c>
      <c r="E13" s="88">
        <v>1</v>
      </c>
    </row>
    <row r="14" spans="1:5" x14ac:dyDescent="0.2">
      <c r="A14" s="87">
        <v>4</v>
      </c>
      <c r="B14" s="83" t="s">
        <v>1154</v>
      </c>
      <c r="C14" s="83" t="s">
        <v>3481</v>
      </c>
      <c r="D14" s="83" t="s">
        <v>4067</v>
      </c>
      <c r="E14" s="88">
        <v>27</v>
      </c>
    </row>
    <row r="15" spans="1:5" x14ac:dyDescent="0.2">
      <c r="A15" s="87">
        <v>6</v>
      </c>
      <c r="B15" s="83" t="s">
        <v>1156</v>
      </c>
      <c r="C15" s="83" t="s">
        <v>3469</v>
      </c>
      <c r="D15" s="83" t="s">
        <v>4067</v>
      </c>
      <c r="E15" s="88">
        <v>101</v>
      </c>
    </row>
    <row r="16" spans="1:5" x14ac:dyDescent="0.2">
      <c r="A16" s="87">
        <v>7</v>
      </c>
      <c r="B16" s="83" t="s">
        <v>1157</v>
      </c>
      <c r="C16" s="83" t="s">
        <v>3469</v>
      </c>
      <c r="D16" s="83" t="s">
        <v>4067</v>
      </c>
      <c r="E16" s="88">
        <v>101</v>
      </c>
    </row>
    <row r="17" spans="1:5" x14ac:dyDescent="0.2">
      <c r="A17" s="87">
        <v>8</v>
      </c>
      <c r="B17" s="83" t="s">
        <v>1158</v>
      </c>
      <c r="C17" s="83" t="s">
        <v>3469</v>
      </c>
      <c r="D17" s="83" t="s">
        <v>4067</v>
      </c>
      <c r="E17" s="88">
        <v>117</v>
      </c>
    </row>
    <row r="18" spans="1:5" x14ac:dyDescent="0.2">
      <c r="A18" s="87">
        <v>9</v>
      </c>
      <c r="B18" s="83" t="s">
        <v>1159</v>
      </c>
      <c r="C18" s="83" t="s">
        <v>3469</v>
      </c>
      <c r="D18" s="83" t="s">
        <v>4067</v>
      </c>
      <c r="E18" s="88">
        <v>117</v>
      </c>
    </row>
    <row r="19" spans="1:5" x14ac:dyDescent="0.2">
      <c r="A19" s="84">
        <v>890</v>
      </c>
      <c r="B19" s="85" t="s">
        <v>12225</v>
      </c>
      <c r="C19" s="85" t="s">
        <v>2665</v>
      </c>
      <c r="D19" s="85" t="s">
        <v>6653</v>
      </c>
      <c r="E19" s="86" t="s">
        <v>4984</v>
      </c>
    </row>
    <row r="20" spans="1:5" x14ac:dyDescent="0.2">
      <c r="A20" s="87">
        <v>1883</v>
      </c>
      <c r="B20" s="83" t="s">
        <v>12277</v>
      </c>
      <c r="C20" s="83" t="s">
        <v>2665</v>
      </c>
      <c r="D20" s="83" t="s">
        <v>4067</v>
      </c>
      <c r="E20" s="88">
        <v>14</v>
      </c>
    </row>
    <row r="21" spans="1:5" x14ac:dyDescent="0.2">
      <c r="A21" s="87">
        <v>620</v>
      </c>
      <c r="B21" s="83" t="s">
        <v>3671</v>
      </c>
      <c r="C21" s="83" t="s">
        <v>2729</v>
      </c>
      <c r="D21" s="83" t="s">
        <v>4067</v>
      </c>
      <c r="E21" s="88">
        <v>126</v>
      </c>
    </row>
    <row r="22" spans="1:5" x14ac:dyDescent="0.2">
      <c r="A22" s="87">
        <v>10</v>
      </c>
      <c r="B22" s="83" t="s">
        <v>1160</v>
      </c>
      <c r="C22" s="83" t="s">
        <v>3507</v>
      </c>
      <c r="D22" s="83" t="s">
        <v>4067</v>
      </c>
      <c r="E22" s="88">
        <v>3</v>
      </c>
    </row>
    <row r="23" spans="1:5" x14ac:dyDescent="0.2">
      <c r="A23" s="87">
        <v>11</v>
      </c>
      <c r="B23" s="83" t="s">
        <v>407</v>
      </c>
      <c r="C23" s="83" t="s">
        <v>3454</v>
      </c>
      <c r="D23" s="83" t="s">
        <v>4067</v>
      </c>
      <c r="E23" s="88">
        <v>85</v>
      </c>
    </row>
    <row r="24" spans="1:5" x14ac:dyDescent="0.2">
      <c r="A24" s="87">
        <v>12</v>
      </c>
      <c r="B24" s="83" t="s">
        <v>1161</v>
      </c>
      <c r="C24" s="83" t="s">
        <v>335</v>
      </c>
      <c r="D24" s="83" t="s">
        <v>4067</v>
      </c>
      <c r="E24" s="88">
        <v>87</v>
      </c>
    </row>
    <row r="25" spans="1:5" x14ac:dyDescent="0.2">
      <c r="A25" s="87">
        <v>13</v>
      </c>
      <c r="B25" s="83" t="s">
        <v>1162</v>
      </c>
      <c r="C25" s="83" t="s">
        <v>3454</v>
      </c>
      <c r="D25" s="83" t="s">
        <v>4067</v>
      </c>
      <c r="E25" s="88">
        <v>86</v>
      </c>
    </row>
    <row r="26" spans="1:5" x14ac:dyDescent="0.2">
      <c r="A26" s="87">
        <v>621</v>
      </c>
      <c r="B26" s="83" t="s">
        <v>3672</v>
      </c>
      <c r="C26" s="83" t="s">
        <v>2729</v>
      </c>
      <c r="D26" s="83" t="s">
        <v>4067</v>
      </c>
      <c r="E26" s="88">
        <v>126</v>
      </c>
    </row>
    <row r="27" spans="1:5" x14ac:dyDescent="0.2">
      <c r="A27" s="87">
        <v>622</v>
      </c>
      <c r="B27" s="83" t="s">
        <v>3673</v>
      </c>
      <c r="C27" s="83" t="s">
        <v>2729</v>
      </c>
      <c r="D27" s="83" t="s">
        <v>4067</v>
      </c>
      <c r="E27" s="88">
        <v>125</v>
      </c>
    </row>
    <row r="28" spans="1:5" x14ac:dyDescent="0.2">
      <c r="A28" s="87">
        <v>14</v>
      </c>
      <c r="B28" s="83" t="s">
        <v>1163</v>
      </c>
      <c r="C28" s="83" t="s">
        <v>3509</v>
      </c>
      <c r="D28" s="83" t="s">
        <v>4067</v>
      </c>
      <c r="E28" s="88">
        <v>86</v>
      </c>
    </row>
    <row r="29" spans="1:5" x14ac:dyDescent="0.2">
      <c r="A29" s="87">
        <v>3</v>
      </c>
      <c r="B29" s="83" t="s">
        <v>12012</v>
      </c>
      <c r="C29" s="83" t="s">
        <v>12013</v>
      </c>
      <c r="D29" s="83" t="s">
        <v>11284</v>
      </c>
      <c r="E29" s="88">
        <v>19</v>
      </c>
    </row>
    <row r="30" spans="1:5" x14ac:dyDescent="0.2">
      <c r="A30" s="87">
        <v>783</v>
      </c>
      <c r="B30" s="83" t="s">
        <v>3793</v>
      </c>
      <c r="C30" s="83" t="s">
        <v>2730</v>
      </c>
      <c r="D30" s="83" t="s">
        <v>4067</v>
      </c>
      <c r="E30" s="88">
        <v>98</v>
      </c>
    </row>
    <row r="31" spans="1:5" x14ac:dyDescent="0.2">
      <c r="A31" s="87">
        <v>4</v>
      </c>
      <c r="B31" s="83" t="s">
        <v>273</v>
      </c>
      <c r="C31" s="83" t="s">
        <v>3466</v>
      </c>
      <c r="D31" s="83" t="s">
        <v>11284</v>
      </c>
      <c r="E31" s="88" t="s">
        <v>11949</v>
      </c>
    </row>
    <row r="32" spans="1:5" x14ac:dyDescent="0.2">
      <c r="A32" s="87">
        <v>15</v>
      </c>
      <c r="B32" s="83" t="s">
        <v>273</v>
      </c>
      <c r="C32" s="83" t="s">
        <v>3466</v>
      </c>
      <c r="D32" s="83" t="s">
        <v>4067</v>
      </c>
      <c r="E32" s="88" t="s">
        <v>2707</v>
      </c>
    </row>
    <row r="33" spans="1:5" x14ac:dyDescent="0.2">
      <c r="A33" s="87">
        <v>2</v>
      </c>
      <c r="B33" s="83" t="s">
        <v>273</v>
      </c>
      <c r="C33" s="83" t="s">
        <v>11959</v>
      </c>
      <c r="D33" s="83" t="s">
        <v>11286</v>
      </c>
      <c r="E33" s="88">
        <v>3</v>
      </c>
    </row>
    <row r="34" spans="1:5" x14ac:dyDescent="0.2">
      <c r="A34" s="84">
        <v>2</v>
      </c>
      <c r="B34" s="85" t="s">
        <v>4234</v>
      </c>
      <c r="C34" s="85" t="s">
        <v>3466</v>
      </c>
      <c r="D34" s="85" t="s">
        <v>6653</v>
      </c>
      <c r="E34" s="86" t="s">
        <v>4677</v>
      </c>
    </row>
    <row r="35" spans="1:5" x14ac:dyDescent="0.2">
      <c r="A35" s="87">
        <v>16</v>
      </c>
      <c r="B35" s="83" t="s">
        <v>1164</v>
      </c>
      <c r="C35" s="83" t="s">
        <v>3502</v>
      </c>
      <c r="D35" s="83" t="s">
        <v>4067</v>
      </c>
      <c r="E35" s="88">
        <v>102</v>
      </c>
    </row>
    <row r="36" spans="1:5" x14ac:dyDescent="0.2">
      <c r="A36" s="87">
        <v>1091</v>
      </c>
      <c r="B36" s="83" t="s">
        <v>3810</v>
      </c>
      <c r="C36" s="83" t="s">
        <v>12</v>
      </c>
      <c r="D36" s="83" t="s">
        <v>4067</v>
      </c>
      <c r="E36" s="88">
        <v>60</v>
      </c>
    </row>
    <row r="37" spans="1:5" x14ac:dyDescent="0.2">
      <c r="A37" s="87">
        <v>436</v>
      </c>
      <c r="B37" s="83" t="s">
        <v>3810</v>
      </c>
      <c r="C37" s="83" t="s">
        <v>11860</v>
      </c>
      <c r="D37" s="83" t="s">
        <v>11284</v>
      </c>
      <c r="E37" s="88">
        <v>33</v>
      </c>
    </row>
    <row r="38" spans="1:5" x14ac:dyDescent="0.2">
      <c r="A38" s="87">
        <v>47</v>
      </c>
      <c r="B38" s="83" t="s">
        <v>3810</v>
      </c>
      <c r="C38" s="83" t="s">
        <v>266</v>
      </c>
      <c r="D38" s="83" t="s">
        <v>11286</v>
      </c>
      <c r="E38" s="88">
        <v>4</v>
      </c>
    </row>
    <row r="39" spans="1:5" x14ac:dyDescent="0.2">
      <c r="A39" s="87">
        <v>99</v>
      </c>
      <c r="B39" s="83" t="s">
        <v>3810</v>
      </c>
      <c r="C39" s="83" t="s">
        <v>11886</v>
      </c>
      <c r="D39" s="83" t="s">
        <v>11415</v>
      </c>
      <c r="E39" s="88">
        <v>38</v>
      </c>
    </row>
    <row r="40" spans="1:5" x14ac:dyDescent="0.2">
      <c r="A40" s="87">
        <v>18</v>
      </c>
      <c r="B40" s="83" t="s">
        <v>1166</v>
      </c>
      <c r="C40" s="83" t="s">
        <v>1424</v>
      </c>
      <c r="D40" s="83" t="s">
        <v>4067</v>
      </c>
      <c r="E40" s="88">
        <v>52</v>
      </c>
    </row>
    <row r="41" spans="1:5" x14ac:dyDescent="0.2">
      <c r="A41" s="87">
        <v>17</v>
      </c>
      <c r="B41" s="83" t="s">
        <v>1165</v>
      </c>
      <c r="C41" s="83" t="s">
        <v>3487</v>
      </c>
      <c r="D41" s="83" t="s">
        <v>4067</v>
      </c>
      <c r="E41" s="88">
        <v>10</v>
      </c>
    </row>
    <row r="42" spans="1:5" x14ac:dyDescent="0.2">
      <c r="A42" s="87">
        <v>5</v>
      </c>
      <c r="B42" s="83" t="s">
        <v>11513</v>
      </c>
      <c r="C42" s="83" t="s">
        <v>3494</v>
      </c>
      <c r="D42" s="83" t="s">
        <v>11284</v>
      </c>
      <c r="E42" s="88">
        <v>6</v>
      </c>
    </row>
    <row r="43" spans="1:5" x14ac:dyDescent="0.2">
      <c r="A43" s="87">
        <v>6</v>
      </c>
      <c r="B43" s="83" t="s">
        <v>11548</v>
      </c>
      <c r="C43" s="83" t="s">
        <v>11549</v>
      </c>
      <c r="D43" s="83" t="s">
        <v>11284</v>
      </c>
      <c r="E43" s="88">
        <v>6</v>
      </c>
    </row>
    <row r="44" spans="1:5" x14ac:dyDescent="0.2">
      <c r="A44" s="87">
        <v>433</v>
      </c>
      <c r="B44" s="83" t="s">
        <v>3650</v>
      </c>
      <c r="C44" s="83" t="s">
        <v>1428</v>
      </c>
      <c r="D44" s="83" t="s">
        <v>4067</v>
      </c>
      <c r="E44" s="88">
        <v>21.22</v>
      </c>
    </row>
    <row r="45" spans="1:5" x14ac:dyDescent="0.2">
      <c r="A45" s="87">
        <v>19</v>
      </c>
      <c r="B45" s="83" t="s">
        <v>1167</v>
      </c>
      <c r="C45" s="83" t="s">
        <v>3468</v>
      </c>
      <c r="D45" s="83" t="s">
        <v>4067</v>
      </c>
      <c r="E45" s="88">
        <v>117</v>
      </c>
    </row>
    <row r="46" spans="1:5" x14ac:dyDescent="0.2">
      <c r="A46" s="87">
        <v>18</v>
      </c>
      <c r="B46" s="83" t="s">
        <v>6534</v>
      </c>
      <c r="C46" s="83" t="s">
        <v>2719</v>
      </c>
      <c r="D46" s="83" t="s">
        <v>11415</v>
      </c>
      <c r="E46" s="88">
        <v>38</v>
      </c>
    </row>
    <row r="47" spans="1:5" x14ac:dyDescent="0.2">
      <c r="A47" s="87">
        <v>20</v>
      </c>
      <c r="B47" s="83" t="s">
        <v>1168</v>
      </c>
      <c r="C47" s="83" t="s">
        <v>2778</v>
      </c>
      <c r="D47" s="83" t="s">
        <v>4067</v>
      </c>
      <c r="E47" s="88">
        <v>120</v>
      </c>
    </row>
    <row r="48" spans="1:5" x14ac:dyDescent="0.2">
      <c r="A48" s="87">
        <v>21</v>
      </c>
      <c r="B48" s="83" t="s">
        <v>1169</v>
      </c>
      <c r="C48" s="83" t="s">
        <v>3457</v>
      </c>
      <c r="D48" s="83" t="s">
        <v>4067</v>
      </c>
      <c r="E48" s="88" t="s">
        <v>1170</v>
      </c>
    </row>
    <row r="49" spans="1:5" x14ac:dyDescent="0.2">
      <c r="A49" s="87">
        <v>1</v>
      </c>
      <c r="B49" s="83" t="s">
        <v>12123</v>
      </c>
      <c r="C49" s="83" t="s">
        <v>12086</v>
      </c>
      <c r="D49" s="83" t="s">
        <v>11286</v>
      </c>
      <c r="E49" s="88">
        <v>2</v>
      </c>
    </row>
    <row r="50" spans="1:5" x14ac:dyDescent="0.2">
      <c r="A50" s="87">
        <v>22</v>
      </c>
      <c r="B50" s="83" t="s">
        <v>1171</v>
      </c>
      <c r="C50" s="83" t="s">
        <v>2824</v>
      </c>
      <c r="D50" s="83" t="s">
        <v>4067</v>
      </c>
      <c r="E50" s="88">
        <v>112</v>
      </c>
    </row>
    <row r="51" spans="1:5" x14ac:dyDescent="0.2">
      <c r="A51" s="87">
        <v>23</v>
      </c>
      <c r="B51" s="83" t="s">
        <v>1172</v>
      </c>
      <c r="C51" s="83" t="s">
        <v>3487</v>
      </c>
      <c r="D51" s="83" t="s">
        <v>4067</v>
      </c>
      <c r="E51" s="88">
        <v>35</v>
      </c>
    </row>
    <row r="52" spans="1:5" x14ac:dyDescent="0.2">
      <c r="A52" s="87">
        <v>521</v>
      </c>
      <c r="B52" s="83" t="s">
        <v>3945</v>
      </c>
      <c r="C52" s="83" t="s">
        <v>4778</v>
      </c>
      <c r="D52" s="83" t="s">
        <v>4067</v>
      </c>
      <c r="E52" s="88">
        <v>13</v>
      </c>
    </row>
    <row r="53" spans="1:5" x14ac:dyDescent="0.2">
      <c r="A53" s="84">
        <v>252</v>
      </c>
      <c r="B53" s="85" t="s">
        <v>8063</v>
      </c>
      <c r="C53" s="85" t="s">
        <v>4778</v>
      </c>
      <c r="D53" s="85" t="s">
        <v>6653</v>
      </c>
      <c r="E53" s="86" t="s">
        <v>4832</v>
      </c>
    </row>
    <row r="54" spans="1:5" x14ac:dyDescent="0.2">
      <c r="A54" s="87">
        <v>7</v>
      </c>
      <c r="B54" s="83" t="s">
        <v>1173</v>
      </c>
      <c r="C54" s="83" t="s">
        <v>3502</v>
      </c>
      <c r="D54" s="83" t="s">
        <v>11284</v>
      </c>
      <c r="E54" s="88">
        <v>22.31</v>
      </c>
    </row>
    <row r="55" spans="1:5" x14ac:dyDescent="0.2">
      <c r="A55" s="87">
        <v>24</v>
      </c>
      <c r="B55" s="83" t="s">
        <v>1173</v>
      </c>
      <c r="C55" s="83" t="s">
        <v>3502</v>
      </c>
      <c r="D55" s="83" t="s">
        <v>4067</v>
      </c>
      <c r="E55" s="88">
        <v>82</v>
      </c>
    </row>
    <row r="56" spans="1:5" x14ac:dyDescent="0.2">
      <c r="A56" s="87">
        <v>1</v>
      </c>
      <c r="B56" s="83" t="s">
        <v>1173</v>
      </c>
      <c r="C56" s="83" t="s">
        <v>3502</v>
      </c>
      <c r="D56" s="83" t="s">
        <v>11415</v>
      </c>
      <c r="E56" s="88">
        <v>35</v>
      </c>
    </row>
    <row r="57" spans="1:5" x14ac:dyDescent="0.2">
      <c r="A57" s="87">
        <v>25</v>
      </c>
      <c r="B57" s="83" t="s">
        <v>1174</v>
      </c>
      <c r="C57" s="83" t="s">
        <v>3468</v>
      </c>
      <c r="D57" s="83" t="s">
        <v>4067</v>
      </c>
      <c r="E57" s="88">
        <v>121</v>
      </c>
    </row>
    <row r="58" spans="1:5" x14ac:dyDescent="0.2">
      <c r="A58" s="87">
        <v>26</v>
      </c>
      <c r="B58" s="83" t="s">
        <v>1175</v>
      </c>
      <c r="C58" s="83" t="s">
        <v>3468</v>
      </c>
      <c r="D58" s="83" t="s">
        <v>4067</v>
      </c>
      <c r="E58" s="88">
        <v>18</v>
      </c>
    </row>
    <row r="59" spans="1:5" x14ac:dyDescent="0.2">
      <c r="A59" s="84">
        <v>3</v>
      </c>
      <c r="B59" s="85" t="s">
        <v>4235</v>
      </c>
      <c r="C59" s="85" t="s">
        <v>3507</v>
      </c>
      <c r="D59" s="85" t="s">
        <v>6653</v>
      </c>
      <c r="E59" s="86">
        <v>44.65</v>
      </c>
    </row>
    <row r="60" spans="1:5" x14ac:dyDescent="0.2">
      <c r="A60" s="123"/>
      <c r="B60" s="124" t="s">
        <v>4235</v>
      </c>
      <c r="C60" s="83" t="s">
        <v>3507</v>
      </c>
      <c r="D60" s="124" t="s">
        <v>6645</v>
      </c>
      <c r="E60" s="125">
        <v>183</v>
      </c>
    </row>
    <row r="61" spans="1:5" x14ac:dyDescent="0.2">
      <c r="A61" s="87">
        <v>27</v>
      </c>
      <c r="B61" s="83" t="s">
        <v>1176</v>
      </c>
      <c r="C61" s="83" t="s">
        <v>3468</v>
      </c>
      <c r="D61" s="83" t="s">
        <v>4067</v>
      </c>
      <c r="E61" s="88" t="s">
        <v>1177</v>
      </c>
    </row>
    <row r="62" spans="1:5" x14ac:dyDescent="0.2">
      <c r="A62" s="87">
        <v>28</v>
      </c>
      <c r="B62" s="83" t="s">
        <v>1178</v>
      </c>
      <c r="C62" s="83" t="s">
        <v>3502</v>
      </c>
      <c r="D62" s="83" t="s">
        <v>4067</v>
      </c>
      <c r="E62" s="88">
        <v>116</v>
      </c>
    </row>
    <row r="63" spans="1:5" x14ac:dyDescent="0.2">
      <c r="A63" s="87">
        <v>2</v>
      </c>
      <c r="B63" s="83" t="s">
        <v>1179</v>
      </c>
      <c r="C63" s="83" t="s">
        <v>3468</v>
      </c>
      <c r="D63" s="83" t="s">
        <v>11412</v>
      </c>
      <c r="E63" s="88" t="s">
        <v>12068</v>
      </c>
    </row>
    <row r="64" spans="1:5" x14ac:dyDescent="0.2">
      <c r="A64" s="87">
        <v>29</v>
      </c>
      <c r="B64" s="83" t="s">
        <v>1179</v>
      </c>
      <c r="C64" s="83" t="s">
        <v>3468</v>
      </c>
      <c r="D64" s="83" t="s">
        <v>4067</v>
      </c>
      <c r="E64" s="88" t="s">
        <v>1180</v>
      </c>
    </row>
    <row r="65" spans="1:5" x14ac:dyDescent="0.2">
      <c r="A65" s="84">
        <v>4</v>
      </c>
      <c r="B65" s="85" t="s">
        <v>4241</v>
      </c>
      <c r="C65" s="85" t="s">
        <v>3468</v>
      </c>
      <c r="D65" s="85" t="s">
        <v>6653</v>
      </c>
      <c r="E65" s="86" t="s">
        <v>4671</v>
      </c>
    </row>
    <row r="66" spans="1:5" x14ac:dyDescent="0.2">
      <c r="A66" s="84">
        <v>253</v>
      </c>
      <c r="B66" s="85" t="s">
        <v>3946</v>
      </c>
      <c r="C66" s="85" t="s">
        <v>4778</v>
      </c>
      <c r="D66" s="85" t="s">
        <v>6653</v>
      </c>
      <c r="E66" s="86" t="s">
        <v>4724</v>
      </c>
    </row>
    <row r="67" spans="1:5" x14ac:dyDescent="0.2">
      <c r="A67" s="87">
        <v>522</v>
      </c>
      <c r="B67" s="83" t="s">
        <v>3946</v>
      </c>
      <c r="C67" s="83" t="s">
        <v>4778</v>
      </c>
      <c r="D67" s="83" t="s">
        <v>4067</v>
      </c>
      <c r="E67" s="88">
        <v>15</v>
      </c>
    </row>
    <row r="68" spans="1:5" x14ac:dyDescent="0.2">
      <c r="A68" s="87">
        <v>30</v>
      </c>
      <c r="B68" s="83" t="s">
        <v>1181</v>
      </c>
      <c r="C68" s="83" t="s">
        <v>3507</v>
      </c>
      <c r="D68" s="83" t="s">
        <v>4067</v>
      </c>
      <c r="E68" s="88">
        <v>4</v>
      </c>
    </row>
    <row r="69" spans="1:5" x14ac:dyDescent="0.2">
      <c r="A69" s="87">
        <v>31</v>
      </c>
      <c r="B69" s="83" t="s">
        <v>1182</v>
      </c>
      <c r="C69" s="83" t="s">
        <v>3507</v>
      </c>
      <c r="D69" s="83" t="s">
        <v>4067</v>
      </c>
      <c r="E69" s="88">
        <v>4</v>
      </c>
    </row>
    <row r="70" spans="1:5" x14ac:dyDescent="0.2">
      <c r="A70" s="87">
        <v>32</v>
      </c>
      <c r="B70" s="83" t="s">
        <v>1183</v>
      </c>
      <c r="C70" s="83" t="s">
        <v>3507</v>
      </c>
      <c r="D70" s="83" t="s">
        <v>4067</v>
      </c>
      <c r="E70" s="88">
        <v>4</v>
      </c>
    </row>
    <row r="71" spans="1:5" x14ac:dyDescent="0.2">
      <c r="A71" s="87">
        <v>158</v>
      </c>
      <c r="B71" s="83" t="s">
        <v>11604</v>
      </c>
      <c r="C71" s="83" t="s">
        <v>7030</v>
      </c>
      <c r="D71" s="83" t="s">
        <v>11284</v>
      </c>
      <c r="E71" s="88">
        <v>25</v>
      </c>
    </row>
    <row r="72" spans="1:5" x14ac:dyDescent="0.2">
      <c r="A72" s="84">
        <v>5</v>
      </c>
      <c r="B72" s="85" t="s">
        <v>4236</v>
      </c>
      <c r="C72" s="85" t="s">
        <v>3468</v>
      </c>
      <c r="D72" s="85" t="s">
        <v>6653</v>
      </c>
      <c r="E72" s="86">
        <v>26</v>
      </c>
    </row>
    <row r="73" spans="1:5" x14ac:dyDescent="0.2">
      <c r="A73" s="87">
        <v>34</v>
      </c>
      <c r="B73" s="83" t="s">
        <v>1185</v>
      </c>
      <c r="C73" s="83" t="s">
        <v>395</v>
      </c>
      <c r="D73" s="83" t="s">
        <v>4067</v>
      </c>
      <c r="E73" s="88">
        <v>88</v>
      </c>
    </row>
    <row r="74" spans="1:5" x14ac:dyDescent="0.2">
      <c r="A74" s="87">
        <v>35</v>
      </c>
      <c r="B74" s="83" t="s">
        <v>1186</v>
      </c>
      <c r="C74" s="83" t="s">
        <v>395</v>
      </c>
      <c r="D74" s="83" t="s">
        <v>4067</v>
      </c>
      <c r="E74" s="88">
        <v>88</v>
      </c>
    </row>
    <row r="75" spans="1:5" x14ac:dyDescent="0.2">
      <c r="A75" s="87">
        <v>33</v>
      </c>
      <c r="B75" s="83" t="s">
        <v>1184</v>
      </c>
      <c r="C75" s="83" t="s">
        <v>397</v>
      </c>
      <c r="D75" s="83" t="s">
        <v>4067</v>
      </c>
      <c r="E75" s="88">
        <v>6.51</v>
      </c>
    </row>
    <row r="76" spans="1:5" x14ac:dyDescent="0.2">
      <c r="A76" s="87">
        <v>36</v>
      </c>
      <c r="B76" s="83" t="s">
        <v>1187</v>
      </c>
      <c r="C76" s="83" t="s">
        <v>3494</v>
      </c>
      <c r="D76" s="83" t="s">
        <v>4067</v>
      </c>
      <c r="E76" s="88">
        <v>55</v>
      </c>
    </row>
    <row r="77" spans="1:5" x14ac:dyDescent="0.2">
      <c r="A77" s="87">
        <v>37</v>
      </c>
      <c r="B77" s="83" t="s">
        <v>1188</v>
      </c>
      <c r="C77" s="83" t="s">
        <v>3509</v>
      </c>
      <c r="D77" s="83" t="s">
        <v>4067</v>
      </c>
      <c r="E77" s="88">
        <v>77</v>
      </c>
    </row>
    <row r="78" spans="1:5" x14ac:dyDescent="0.2">
      <c r="A78" s="87">
        <v>5</v>
      </c>
      <c r="B78" s="83" t="s">
        <v>1155</v>
      </c>
      <c r="C78" s="83" t="s">
        <v>3494</v>
      </c>
      <c r="D78" s="83" t="s">
        <v>4067</v>
      </c>
      <c r="E78" s="88">
        <v>55.89</v>
      </c>
    </row>
    <row r="79" spans="1:5" x14ac:dyDescent="0.2">
      <c r="A79" s="87">
        <v>232</v>
      </c>
      <c r="B79" s="83" t="s">
        <v>3513</v>
      </c>
      <c r="C79" s="83" t="s">
        <v>2</v>
      </c>
      <c r="D79" s="83" t="s">
        <v>4067</v>
      </c>
      <c r="E79" s="88">
        <v>45</v>
      </c>
    </row>
    <row r="80" spans="1:5" x14ac:dyDescent="0.2">
      <c r="A80" s="87">
        <v>8</v>
      </c>
      <c r="B80" s="83" t="s">
        <v>12019</v>
      </c>
      <c r="C80" s="83" t="s">
        <v>3468</v>
      </c>
      <c r="D80" s="83" t="s">
        <v>11284</v>
      </c>
      <c r="E80" s="88">
        <v>27.28</v>
      </c>
    </row>
    <row r="81" spans="1:5" x14ac:dyDescent="0.2">
      <c r="A81" s="87">
        <v>161</v>
      </c>
      <c r="B81" s="83" t="s">
        <v>11607</v>
      </c>
      <c r="C81" s="83" t="s">
        <v>7030</v>
      </c>
      <c r="D81" s="83" t="s">
        <v>11284</v>
      </c>
      <c r="E81" s="88">
        <v>29</v>
      </c>
    </row>
    <row r="82" spans="1:5" x14ac:dyDescent="0.2">
      <c r="A82" s="87">
        <v>162</v>
      </c>
      <c r="B82" s="83" t="s">
        <v>11608</v>
      </c>
      <c r="C82" s="83" t="s">
        <v>7030</v>
      </c>
      <c r="D82" s="83" t="s">
        <v>11284</v>
      </c>
      <c r="E82" s="88">
        <v>29</v>
      </c>
    </row>
    <row r="83" spans="1:5" x14ac:dyDescent="0.2">
      <c r="A83" s="87">
        <v>163</v>
      </c>
      <c r="B83" s="83" t="s">
        <v>11609</v>
      </c>
      <c r="C83" s="83" t="s">
        <v>7030</v>
      </c>
      <c r="D83" s="83" t="s">
        <v>11284</v>
      </c>
      <c r="E83" s="88">
        <v>29</v>
      </c>
    </row>
    <row r="84" spans="1:5" x14ac:dyDescent="0.2">
      <c r="A84" s="87">
        <v>164</v>
      </c>
      <c r="B84" s="83" t="s">
        <v>11610</v>
      </c>
      <c r="C84" s="83" t="s">
        <v>7030</v>
      </c>
      <c r="D84" s="83" t="s">
        <v>11284</v>
      </c>
      <c r="E84" s="88">
        <v>30</v>
      </c>
    </row>
    <row r="85" spans="1:5" x14ac:dyDescent="0.2">
      <c r="A85" s="87">
        <v>38</v>
      </c>
      <c r="B85" s="83" t="s">
        <v>1189</v>
      </c>
      <c r="C85" s="83" t="s">
        <v>3445</v>
      </c>
      <c r="D85" s="83" t="s">
        <v>4067</v>
      </c>
      <c r="E85" s="88">
        <v>5</v>
      </c>
    </row>
    <row r="86" spans="1:5" x14ac:dyDescent="0.2">
      <c r="A86" s="87">
        <v>39</v>
      </c>
      <c r="B86" s="83" t="s">
        <v>1190</v>
      </c>
      <c r="C86" s="83" t="s">
        <v>331</v>
      </c>
      <c r="D86" s="83" t="s">
        <v>4067</v>
      </c>
      <c r="E86" s="88">
        <v>7.51</v>
      </c>
    </row>
    <row r="87" spans="1:5" x14ac:dyDescent="0.2">
      <c r="A87" s="87">
        <v>1092</v>
      </c>
      <c r="B87" s="83" t="s">
        <v>3811</v>
      </c>
      <c r="C87" s="83" t="s">
        <v>12</v>
      </c>
      <c r="D87" s="83" t="s">
        <v>4067</v>
      </c>
      <c r="E87" s="88">
        <v>59.131</v>
      </c>
    </row>
    <row r="88" spans="1:5" x14ac:dyDescent="0.2">
      <c r="A88" s="87">
        <v>40</v>
      </c>
      <c r="B88" s="83" t="s">
        <v>1191</v>
      </c>
      <c r="C88" s="83" t="s">
        <v>2274</v>
      </c>
      <c r="D88" s="83" t="s">
        <v>4067</v>
      </c>
      <c r="E88" s="88">
        <v>52</v>
      </c>
    </row>
    <row r="89" spans="1:5" x14ac:dyDescent="0.2">
      <c r="A89" s="84">
        <v>891</v>
      </c>
      <c r="B89" s="85" t="s">
        <v>12226</v>
      </c>
      <c r="C89" s="85" t="s">
        <v>2665</v>
      </c>
      <c r="D89" s="85" t="s">
        <v>6653</v>
      </c>
      <c r="E89" s="86" t="s">
        <v>5040</v>
      </c>
    </row>
    <row r="90" spans="1:5" x14ac:dyDescent="0.2">
      <c r="A90" s="87">
        <v>1884</v>
      </c>
      <c r="B90" s="83" t="s">
        <v>12278</v>
      </c>
      <c r="C90" s="83" t="s">
        <v>2665</v>
      </c>
      <c r="D90" s="83" t="s">
        <v>4067</v>
      </c>
      <c r="E90" s="88">
        <v>14</v>
      </c>
    </row>
    <row r="91" spans="1:5" x14ac:dyDescent="0.2">
      <c r="A91" s="87">
        <v>41</v>
      </c>
      <c r="B91" s="83" t="s">
        <v>1192</v>
      </c>
      <c r="C91" s="83" t="s">
        <v>3507</v>
      </c>
      <c r="D91" s="83" t="s">
        <v>4067</v>
      </c>
      <c r="E91" s="88">
        <v>3</v>
      </c>
    </row>
    <row r="92" spans="1:5" x14ac:dyDescent="0.2">
      <c r="A92" s="87">
        <v>784</v>
      </c>
      <c r="B92" s="83" t="s">
        <v>3794</v>
      </c>
      <c r="C92" s="83" t="s">
        <v>2730</v>
      </c>
      <c r="D92" s="83" t="s">
        <v>4067</v>
      </c>
      <c r="E92" s="88">
        <v>98</v>
      </c>
    </row>
    <row r="93" spans="1:5" x14ac:dyDescent="0.2">
      <c r="A93" s="87">
        <v>42</v>
      </c>
      <c r="B93" s="83" t="s">
        <v>1193</v>
      </c>
      <c r="C93" s="83" t="s">
        <v>3509</v>
      </c>
      <c r="D93" s="83" t="s">
        <v>4067</v>
      </c>
      <c r="E93" s="88">
        <v>77</v>
      </c>
    </row>
    <row r="94" spans="1:5" x14ac:dyDescent="0.2">
      <c r="A94" s="87">
        <v>43</v>
      </c>
      <c r="B94" s="83" t="s">
        <v>1194</v>
      </c>
      <c r="C94" s="83" t="s">
        <v>266</v>
      </c>
      <c r="D94" s="83" t="s">
        <v>4067</v>
      </c>
      <c r="E94" s="88" t="s">
        <v>1195</v>
      </c>
    </row>
    <row r="95" spans="1:5" x14ac:dyDescent="0.2">
      <c r="A95" s="87">
        <v>3</v>
      </c>
      <c r="B95" s="83" t="s">
        <v>1194</v>
      </c>
      <c r="C95" s="83" t="s">
        <v>11886</v>
      </c>
      <c r="D95" s="83" t="s">
        <v>11412</v>
      </c>
      <c r="E95" s="88">
        <v>11</v>
      </c>
    </row>
    <row r="96" spans="1:5" x14ac:dyDescent="0.2">
      <c r="A96" s="87">
        <v>1093</v>
      </c>
      <c r="B96" s="83" t="s">
        <v>2836</v>
      </c>
      <c r="C96" s="83" t="s">
        <v>12</v>
      </c>
      <c r="D96" s="83" t="s">
        <v>4067</v>
      </c>
      <c r="E96" s="88">
        <v>59.76</v>
      </c>
    </row>
    <row r="97" spans="1:5" x14ac:dyDescent="0.2">
      <c r="A97" s="87">
        <v>44</v>
      </c>
      <c r="B97" s="83" t="s">
        <v>1196</v>
      </c>
      <c r="C97" s="83" t="s">
        <v>3461</v>
      </c>
      <c r="D97" s="83" t="s">
        <v>4067</v>
      </c>
      <c r="E97" s="88">
        <v>105</v>
      </c>
    </row>
    <row r="98" spans="1:5" x14ac:dyDescent="0.2">
      <c r="A98" s="84">
        <v>6</v>
      </c>
      <c r="B98" s="85" t="s">
        <v>4237</v>
      </c>
      <c r="C98" s="85" t="s">
        <v>3468</v>
      </c>
      <c r="D98" s="85" t="s">
        <v>6653</v>
      </c>
      <c r="E98" s="86">
        <v>76</v>
      </c>
    </row>
    <row r="99" spans="1:5" x14ac:dyDescent="0.2">
      <c r="A99" s="87">
        <v>45</v>
      </c>
      <c r="B99" s="83" t="s">
        <v>1197</v>
      </c>
      <c r="C99" s="83" t="s">
        <v>3469</v>
      </c>
      <c r="D99" s="83" t="s">
        <v>4067</v>
      </c>
      <c r="E99" s="88">
        <v>101</v>
      </c>
    </row>
    <row r="100" spans="1:5" x14ac:dyDescent="0.2">
      <c r="A100" s="87">
        <v>46</v>
      </c>
      <c r="B100" s="83" t="s">
        <v>411</v>
      </c>
      <c r="C100" s="83" t="s">
        <v>3454</v>
      </c>
      <c r="D100" s="83" t="s">
        <v>4067</v>
      </c>
      <c r="E100" s="88">
        <v>91</v>
      </c>
    </row>
    <row r="101" spans="1:5" x14ac:dyDescent="0.2">
      <c r="A101" s="87">
        <v>47</v>
      </c>
      <c r="B101" s="83" t="s">
        <v>1198</v>
      </c>
      <c r="C101" s="83" t="s">
        <v>3487</v>
      </c>
      <c r="D101" s="83" t="s">
        <v>4067</v>
      </c>
      <c r="E101" s="88">
        <v>53.127000000000002</v>
      </c>
    </row>
    <row r="102" spans="1:5" x14ac:dyDescent="0.2">
      <c r="A102" s="87">
        <v>1094</v>
      </c>
      <c r="B102" s="83" t="s">
        <v>3812</v>
      </c>
      <c r="C102" s="83" t="s">
        <v>12</v>
      </c>
      <c r="D102" s="83" t="s">
        <v>4067</v>
      </c>
      <c r="E102" s="88">
        <v>59</v>
      </c>
    </row>
    <row r="103" spans="1:5" x14ac:dyDescent="0.2">
      <c r="A103" s="87">
        <v>48</v>
      </c>
      <c r="B103" s="83" t="s">
        <v>3812</v>
      </c>
      <c r="C103" s="83" t="s">
        <v>266</v>
      </c>
      <c r="D103" s="83" t="s">
        <v>11286</v>
      </c>
      <c r="E103" s="88">
        <v>2</v>
      </c>
    </row>
    <row r="104" spans="1:5" x14ac:dyDescent="0.2">
      <c r="A104" s="87">
        <v>233</v>
      </c>
      <c r="B104" s="83" t="s">
        <v>3514</v>
      </c>
      <c r="C104" s="83" t="s">
        <v>2</v>
      </c>
      <c r="D104" s="83" t="s">
        <v>4067</v>
      </c>
      <c r="E104" s="88">
        <v>47</v>
      </c>
    </row>
    <row r="105" spans="1:5" x14ac:dyDescent="0.2">
      <c r="A105" s="87">
        <v>48</v>
      </c>
      <c r="B105" s="83" t="s">
        <v>1199</v>
      </c>
      <c r="C105" s="83" t="s">
        <v>3509</v>
      </c>
      <c r="D105" s="83" t="s">
        <v>4067</v>
      </c>
      <c r="E105" s="88">
        <v>9</v>
      </c>
    </row>
    <row r="106" spans="1:5" x14ac:dyDescent="0.2">
      <c r="A106" s="84">
        <v>7</v>
      </c>
      <c r="B106" s="85" t="s">
        <v>4238</v>
      </c>
      <c r="C106" s="85" t="s">
        <v>393</v>
      </c>
      <c r="D106" s="85" t="s">
        <v>6653</v>
      </c>
      <c r="E106" s="86">
        <v>14</v>
      </c>
    </row>
    <row r="107" spans="1:5" x14ac:dyDescent="0.2">
      <c r="A107" s="87">
        <v>9</v>
      </c>
      <c r="B107" s="83" t="s">
        <v>11817</v>
      </c>
      <c r="C107" s="83" t="s">
        <v>3509</v>
      </c>
      <c r="D107" s="83" t="s">
        <v>11284</v>
      </c>
      <c r="E107" s="88">
        <v>27</v>
      </c>
    </row>
    <row r="108" spans="1:5" x14ac:dyDescent="0.2">
      <c r="A108" s="87">
        <v>10</v>
      </c>
      <c r="B108" s="83" t="s">
        <v>12020</v>
      </c>
      <c r="C108" s="83" t="s">
        <v>3468</v>
      </c>
      <c r="D108" s="83" t="s">
        <v>11284</v>
      </c>
      <c r="E108" s="88">
        <v>27.28</v>
      </c>
    </row>
    <row r="109" spans="1:5" x14ac:dyDescent="0.2">
      <c r="A109" s="87">
        <v>11</v>
      </c>
      <c r="B109" s="83" t="s">
        <v>12085</v>
      </c>
      <c r="C109" s="83" t="s">
        <v>12086</v>
      </c>
      <c r="D109" s="83" t="s">
        <v>11284</v>
      </c>
      <c r="E109" s="88" t="s">
        <v>12087</v>
      </c>
    </row>
    <row r="110" spans="1:5" x14ac:dyDescent="0.2">
      <c r="A110" s="87">
        <v>12</v>
      </c>
      <c r="B110" s="83" t="s">
        <v>12088</v>
      </c>
      <c r="C110" s="83" t="s">
        <v>12086</v>
      </c>
      <c r="D110" s="83" t="s">
        <v>11284</v>
      </c>
      <c r="E110" s="88">
        <v>27</v>
      </c>
    </row>
    <row r="111" spans="1:5" x14ac:dyDescent="0.2">
      <c r="A111" s="87">
        <v>13</v>
      </c>
      <c r="B111" s="83" t="s">
        <v>12089</v>
      </c>
      <c r="C111" s="83" t="s">
        <v>12086</v>
      </c>
      <c r="D111" s="83" t="s">
        <v>11284</v>
      </c>
      <c r="E111" s="88">
        <v>27.28</v>
      </c>
    </row>
    <row r="112" spans="1:5" x14ac:dyDescent="0.2">
      <c r="A112" s="87">
        <v>14</v>
      </c>
      <c r="B112" s="83" t="s">
        <v>12021</v>
      </c>
      <c r="C112" s="83" t="s">
        <v>3468</v>
      </c>
      <c r="D112" s="83" t="s">
        <v>11284</v>
      </c>
      <c r="E112" s="88">
        <v>27.28</v>
      </c>
    </row>
    <row r="113" spans="1:5" x14ac:dyDescent="0.2">
      <c r="A113" s="87">
        <v>15</v>
      </c>
      <c r="B113" s="83" t="s">
        <v>12022</v>
      </c>
      <c r="C113" s="83" t="s">
        <v>3468</v>
      </c>
      <c r="D113" s="83" t="s">
        <v>11284</v>
      </c>
      <c r="E113" s="88">
        <v>27</v>
      </c>
    </row>
    <row r="114" spans="1:5" x14ac:dyDescent="0.2">
      <c r="A114" s="87">
        <v>16</v>
      </c>
      <c r="B114" s="83" t="s">
        <v>12090</v>
      </c>
      <c r="C114" s="83" t="s">
        <v>12086</v>
      </c>
      <c r="D114" s="83" t="s">
        <v>11284</v>
      </c>
      <c r="E114" s="88">
        <v>27.28</v>
      </c>
    </row>
    <row r="115" spans="1:5" x14ac:dyDescent="0.2">
      <c r="A115" s="87">
        <v>49</v>
      </c>
      <c r="B115" s="83" t="s">
        <v>1200</v>
      </c>
      <c r="C115" s="83" t="s">
        <v>3507</v>
      </c>
      <c r="D115" s="83" t="s">
        <v>4067</v>
      </c>
      <c r="E115" s="88" t="s">
        <v>1201</v>
      </c>
    </row>
    <row r="116" spans="1:5" x14ac:dyDescent="0.2">
      <c r="A116" s="87">
        <v>2</v>
      </c>
      <c r="B116" s="83" t="s">
        <v>12071</v>
      </c>
      <c r="C116" s="83" t="s">
        <v>3468</v>
      </c>
      <c r="D116" s="83" t="s">
        <v>11415</v>
      </c>
      <c r="E116" s="88">
        <v>38</v>
      </c>
    </row>
    <row r="117" spans="1:5" x14ac:dyDescent="0.2">
      <c r="A117" s="84">
        <v>8</v>
      </c>
      <c r="B117" s="85" t="s">
        <v>4239</v>
      </c>
      <c r="C117" s="85" t="s">
        <v>3468</v>
      </c>
      <c r="D117" s="85" t="s">
        <v>6653</v>
      </c>
      <c r="E117" s="86">
        <v>54</v>
      </c>
    </row>
    <row r="118" spans="1:5" x14ac:dyDescent="0.2">
      <c r="A118" s="87">
        <v>50</v>
      </c>
      <c r="B118" s="83" t="s">
        <v>1202</v>
      </c>
      <c r="C118" s="83" t="s">
        <v>3468</v>
      </c>
      <c r="D118" s="83" t="s">
        <v>4067</v>
      </c>
      <c r="E118" s="88">
        <v>125</v>
      </c>
    </row>
    <row r="119" spans="1:5" x14ac:dyDescent="0.2">
      <c r="A119" s="87">
        <v>1144</v>
      </c>
      <c r="B119" s="83" t="s">
        <v>3865</v>
      </c>
      <c r="C119" s="83" t="s">
        <v>2759</v>
      </c>
      <c r="D119" s="83" t="s">
        <v>4067</v>
      </c>
      <c r="E119" s="88">
        <v>41</v>
      </c>
    </row>
    <row r="120" spans="1:5" x14ac:dyDescent="0.2">
      <c r="A120" s="84">
        <v>521</v>
      </c>
      <c r="B120" s="85" t="s">
        <v>6096</v>
      </c>
      <c r="C120" s="85" t="s">
        <v>2759</v>
      </c>
      <c r="D120" s="85" t="s">
        <v>6653</v>
      </c>
      <c r="E120" s="86">
        <v>47.48</v>
      </c>
    </row>
    <row r="121" spans="1:5" x14ac:dyDescent="0.2">
      <c r="A121" s="87">
        <v>51</v>
      </c>
      <c r="B121" s="83" t="s">
        <v>1203</v>
      </c>
      <c r="C121" s="83" t="s">
        <v>3494</v>
      </c>
      <c r="D121" s="83" t="s">
        <v>4067</v>
      </c>
      <c r="E121" s="88" t="s">
        <v>1204</v>
      </c>
    </row>
    <row r="122" spans="1:5" x14ac:dyDescent="0.2">
      <c r="A122" s="84">
        <v>9</v>
      </c>
      <c r="B122" s="85" t="s">
        <v>4240</v>
      </c>
      <c r="C122" s="85" t="s">
        <v>3468</v>
      </c>
      <c r="D122" s="85" t="s">
        <v>6653</v>
      </c>
      <c r="E122" s="86">
        <v>84</v>
      </c>
    </row>
    <row r="123" spans="1:5" x14ac:dyDescent="0.2">
      <c r="A123" s="87">
        <v>17</v>
      </c>
      <c r="B123" s="83" t="s">
        <v>12023</v>
      </c>
      <c r="C123" s="83" t="s">
        <v>3468</v>
      </c>
      <c r="D123" s="83" t="s">
        <v>11284</v>
      </c>
      <c r="E123" s="88">
        <v>18</v>
      </c>
    </row>
    <row r="124" spans="1:5" x14ac:dyDescent="0.2">
      <c r="A124" s="87">
        <v>159</v>
      </c>
      <c r="B124" s="83" t="s">
        <v>11605</v>
      </c>
      <c r="C124" s="83" t="s">
        <v>7030</v>
      </c>
      <c r="D124" s="83" t="s">
        <v>11284</v>
      </c>
      <c r="E124" s="88">
        <v>18</v>
      </c>
    </row>
    <row r="125" spans="1:5" x14ac:dyDescent="0.2">
      <c r="A125" s="87">
        <v>368</v>
      </c>
      <c r="B125" s="83" t="s">
        <v>3641</v>
      </c>
      <c r="C125" s="83" t="s">
        <v>1376</v>
      </c>
      <c r="D125" s="83" t="s">
        <v>4067</v>
      </c>
      <c r="E125" s="88">
        <v>106</v>
      </c>
    </row>
    <row r="126" spans="1:5" x14ac:dyDescent="0.2">
      <c r="A126" s="87">
        <v>18</v>
      </c>
      <c r="B126" s="83" t="s">
        <v>1205</v>
      </c>
      <c r="C126" s="83" t="s">
        <v>5165</v>
      </c>
      <c r="D126" s="83" t="s">
        <v>11284</v>
      </c>
      <c r="E126" s="88">
        <v>19</v>
      </c>
    </row>
    <row r="127" spans="1:5" x14ac:dyDescent="0.2">
      <c r="A127" s="87">
        <v>52</v>
      </c>
      <c r="B127" s="83" t="s">
        <v>1205</v>
      </c>
      <c r="C127" s="83" t="s">
        <v>3500</v>
      </c>
      <c r="D127" s="83" t="s">
        <v>4067</v>
      </c>
      <c r="E127" s="88">
        <v>7</v>
      </c>
    </row>
    <row r="128" spans="1:5" x14ac:dyDescent="0.2">
      <c r="A128" s="84">
        <v>10</v>
      </c>
      <c r="B128" s="85" t="s">
        <v>1205</v>
      </c>
      <c r="C128" s="85" t="s">
        <v>5024</v>
      </c>
      <c r="D128" s="85" t="s">
        <v>6653</v>
      </c>
      <c r="E128" s="86">
        <v>21</v>
      </c>
    </row>
    <row r="129" spans="1:5" x14ac:dyDescent="0.2">
      <c r="A129" s="87">
        <v>623</v>
      </c>
      <c r="B129" s="83" t="s">
        <v>3674</v>
      </c>
      <c r="C129" s="83" t="s">
        <v>2729</v>
      </c>
      <c r="D129" s="83" t="s">
        <v>4067</v>
      </c>
      <c r="E129" s="88">
        <v>127</v>
      </c>
    </row>
    <row r="130" spans="1:5" x14ac:dyDescent="0.2">
      <c r="A130" s="84">
        <v>522</v>
      </c>
      <c r="B130" s="85" t="s">
        <v>6002</v>
      </c>
      <c r="C130" s="85" t="s">
        <v>2759</v>
      </c>
      <c r="D130" s="85" t="s">
        <v>6653</v>
      </c>
      <c r="E130" s="86">
        <v>102</v>
      </c>
    </row>
    <row r="131" spans="1:5" x14ac:dyDescent="0.2">
      <c r="A131" s="84">
        <v>11</v>
      </c>
      <c r="B131" s="85" t="s">
        <v>4242</v>
      </c>
      <c r="C131" s="85" t="s">
        <v>342</v>
      </c>
      <c r="D131" s="85" t="s">
        <v>6653</v>
      </c>
      <c r="E131" s="86">
        <v>65.98</v>
      </c>
    </row>
    <row r="132" spans="1:5" x14ac:dyDescent="0.2">
      <c r="A132" s="87">
        <v>523</v>
      </c>
      <c r="B132" s="83" t="s">
        <v>3947</v>
      </c>
      <c r="C132" s="83" t="s">
        <v>4778</v>
      </c>
      <c r="D132" s="83" t="s">
        <v>4067</v>
      </c>
      <c r="E132" s="88">
        <v>13</v>
      </c>
    </row>
    <row r="133" spans="1:5" x14ac:dyDescent="0.2">
      <c r="A133" s="84">
        <v>254</v>
      </c>
      <c r="B133" s="85" t="s">
        <v>8064</v>
      </c>
      <c r="C133" s="85" t="s">
        <v>4778</v>
      </c>
      <c r="D133" s="85" t="s">
        <v>6653</v>
      </c>
      <c r="E133" s="86">
        <v>3.7</v>
      </c>
    </row>
    <row r="134" spans="1:5" x14ac:dyDescent="0.2">
      <c r="A134" s="87">
        <v>53</v>
      </c>
      <c r="B134" s="83" t="s">
        <v>1206</v>
      </c>
      <c r="C134" s="83" t="s">
        <v>3503</v>
      </c>
      <c r="D134" s="83" t="s">
        <v>4067</v>
      </c>
      <c r="E134" s="88" t="s">
        <v>1207</v>
      </c>
    </row>
    <row r="135" spans="1:5" x14ac:dyDescent="0.2">
      <c r="A135" s="87">
        <v>165</v>
      </c>
      <c r="B135" s="83" t="s">
        <v>3948</v>
      </c>
      <c r="C135" s="83" t="s">
        <v>7030</v>
      </c>
      <c r="D135" s="83" t="s">
        <v>11284</v>
      </c>
      <c r="E135" s="88">
        <v>1</v>
      </c>
    </row>
    <row r="136" spans="1:5" x14ac:dyDescent="0.2">
      <c r="A136" s="87">
        <v>524</v>
      </c>
      <c r="B136" s="83" t="s">
        <v>3948</v>
      </c>
      <c r="C136" s="83" t="s">
        <v>4778</v>
      </c>
      <c r="D136" s="83" t="s">
        <v>4067</v>
      </c>
      <c r="E136" s="88">
        <v>15</v>
      </c>
    </row>
    <row r="137" spans="1:5" x14ac:dyDescent="0.2">
      <c r="A137" s="84">
        <v>255</v>
      </c>
      <c r="B137" s="85" t="s">
        <v>8065</v>
      </c>
      <c r="C137" s="85" t="s">
        <v>4778</v>
      </c>
      <c r="D137" s="85" t="s">
        <v>6653</v>
      </c>
      <c r="E137" s="86" t="s">
        <v>4833</v>
      </c>
    </row>
    <row r="138" spans="1:5" x14ac:dyDescent="0.2">
      <c r="A138" s="87">
        <v>234</v>
      </c>
      <c r="B138" s="83" t="s">
        <v>3515</v>
      </c>
      <c r="C138" s="83" t="s">
        <v>2</v>
      </c>
      <c r="D138" s="83" t="s">
        <v>4067</v>
      </c>
      <c r="E138" s="88">
        <v>47</v>
      </c>
    </row>
    <row r="139" spans="1:5" x14ac:dyDescent="0.2">
      <c r="A139" s="87">
        <v>19</v>
      </c>
      <c r="B139" s="83" t="s">
        <v>5174</v>
      </c>
      <c r="C139" s="83" t="s">
        <v>12086</v>
      </c>
      <c r="D139" s="83" t="s">
        <v>11284</v>
      </c>
      <c r="E139" s="88">
        <v>5.6</v>
      </c>
    </row>
    <row r="140" spans="1:5" x14ac:dyDescent="0.2">
      <c r="A140" s="87">
        <v>54</v>
      </c>
      <c r="B140" s="83" t="s">
        <v>1208</v>
      </c>
      <c r="C140" s="83" t="s">
        <v>3468</v>
      </c>
      <c r="D140" s="83" t="s">
        <v>4067</v>
      </c>
      <c r="E140" s="88">
        <v>11</v>
      </c>
    </row>
    <row r="141" spans="1:5" x14ac:dyDescent="0.2">
      <c r="A141" s="87">
        <v>20</v>
      </c>
      <c r="B141" s="83" t="s">
        <v>1208</v>
      </c>
      <c r="C141" s="83" t="s">
        <v>12086</v>
      </c>
      <c r="D141" s="83" t="s">
        <v>11284</v>
      </c>
      <c r="E141" s="88">
        <v>22</v>
      </c>
    </row>
    <row r="142" spans="1:5" x14ac:dyDescent="0.2">
      <c r="A142" s="87">
        <v>21</v>
      </c>
      <c r="B142" s="83" t="s">
        <v>12091</v>
      </c>
      <c r="C142" s="83" t="s">
        <v>12086</v>
      </c>
      <c r="D142" s="83" t="s">
        <v>11284</v>
      </c>
      <c r="E142" s="88">
        <v>26</v>
      </c>
    </row>
    <row r="143" spans="1:5" x14ac:dyDescent="0.2">
      <c r="A143" s="87">
        <v>55</v>
      </c>
      <c r="B143" s="83" t="s">
        <v>1209</v>
      </c>
      <c r="C143" s="83" t="s">
        <v>3468</v>
      </c>
      <c r="D143" s="83" t="s">
        <v>4067</v>
      </c>
      <c r="E143" s="88">
        <v>117</v>
      </c>
    </row>
    <row r="144" spans="1:5" x14ac:dyDescent="0.2">
      <c r="A144" s="87">
        <v>3</v>
      </c>
      <c r="B144" s="83" t="s">
        <v>12072</v>
      </c>
      <c r="C144" s="83" t="s">
        <v>3468</v>
      </c>
      <c r="D144" s="83" t="s">
        <v>11415</v>
      </c>
      <c r="E144" s="88">
        <v>38</v>
      </c>
    </row>
    <row r="145" spans="1:5" x14ac:dyDescent="0.2">
      <c r="A145" s="87">
        <v>22</v>
      </c>
      <c r="B145" s="83" t="s">
        <v>12072</v>
      </c>
      <c r="C145" s="83" t="s">
        <v>12086</v>
      </c>
      <c r="D145" s="83" t="s">
        <v>11284</v>
      </c>
      <c r="E145" s="88">
        <v>21</v>
      </c>
    </row>
    <row r="146" spans="1:5" x14ac:dyDescent="0.2">
      <c r="A146" s="87">
        <v>3</v>
      </c>
      <c r="B146" s="83" t="s">
        <v>12072</v>
      </c>
      <c r="C146" s="83" t="s">
        <v>12086</v>
      </c>
      <c r="D146" s="83" t="s">
        <v>11286</v>
      </c>
      <c r="E146" s="88">
        <v>13</v>
      </c>
    </row>
    <row r="147" spans="1:5" x14ac:dyDescent="0.2">
      <c r="A147" s="87">
        <v>56</v>
      </c>
      <c r="B147" s="83" t="s">
        <v>1210</v>
      </c>
      <c r="C147" s="83" t="s">
        <v>3488</v>
      </c>
      <c r="D147" s="83" t="s">
        <v>4067</v>
      </c>
      <c r="E147" s="88">
        <v>104</v>
      </c>
    </row>
    <row r="148" spans="1:5" x14ac:dyDescent="0.2">
      <c r="A148" s="87">
        <v>1586</v>
      </c>
      <c r="B148" s="83" t="s">
        <v>3935</v>
      </c>
      <c r="C148" s="83" t="s">
        <v>2795</v>
      </c>
      <c r="D148" s="83" t="s">
        <v>4067</v>
      </c>
      <c r="E148" s="88">
        <v>118</v>
      </c>
    </row>
    <row r="149" spans="1:5" x14ac:dyDescent="0.2">
      <c r="A149" s="84">
        <v>773</v>
      </c>
      <c r="B149" s="85" t="s">
        <v>12150</v>
      </c>
      <c r="C149" s="85" t="s">
        <v>12151</v>
      </c>
      <c r="D149" s="85" t="s">
        <v>6653</v>
      </c>
      <c r="E149" s="86">
        <v>85</v>
      </c>
    </row>
    <row r="150" spans="1:5" x14ac:dyDescent="0.2">
      <c r="A150" s="87">
        <v>57</v>
      </c>
      <c r="B150" s="83" t="s">
        <v>1211</v>
      </c>
      <c r="C150" s="83" t="s">
        <v>3487</v>
      </c>
      <c r="D150" s="83" t="s">
        <v>4067</v>
      </c>
      <c r="E150" s="88">
        <v>53.127000000000002</v>
      </c>
    </row>
    <row r="151" spans="1:5" x14ac:dyDescent="0.2">
      <c r="A151" s="87">
        <v>23</v>
      </c>
      <c r="B151" s="83" t="s">
        <v>12092</v>
      </c>
      <c r="C151" s="83" t="s">
        <v>12086</v>
      </c>
      <c r="D151" s="83" t="s">
        <v>11284</v>
      </c>
      <c r="E151" s="88">
        <v>31</v>
      </c>
    </row>
    <row r="152" spans="1:5" x14ac:dyDescent="0.2">
      <c r="A152" s="87">
        <v>525</v>
      </c>
      <c r="B152" s="83" t="s">
        <v>3949</v>
      </c>
      <c r="C152" s="83" t="s">
        <v>4778</v>
      </c>
      <c r="D152" s="83" t="s">
        <v>4067</v>
      </c>
      <c r="E152" s="88">
        <v>13</v>
      </c>
    </row>
    <row r="153" spans="1:5" x14ac:dyDescent="0.2">
      <c r="A153" s="84">
        <v>256</v>
      </c>
      <c r="B153" s="85" t="s">
        <v>8066</v>
      </c>
      <c r="C153" s="85" t="s">
        <v>4778</v>
      </c>
      <c r="D153" s="85" t="s">
        <v>6653</v>
      </c>
      <c r="E153" s="86" t="s">
        <v>4834</v>
      </c>
    </row>
    <row r="154" spans="1:5" x14ac:dyDescent="0.2">
      <c r="A154" s="87">
        <v>58</v>
      </c>
      <c r="B154" s="83" t="s">
        <v>1212</v>
      </c>
      <c r="C154" s="83" t="s">
        <v>3468</v>
      </c>
      <c r="D154" s="83" t="s">
        <v>4067</v>
      </c>
      <c r="E154" s="88">
        <v>13</v>
      </c>
    </row>
    <row r="155" spans="1:5" x14ac:dyDescent="0.2">
      <c r="A155" s="87">
        <v>59</v>
      </c>
      <c r="B155" s="83" t="s">
        <v>1213</v>
      </c>
      <c r="C155" s="83" t="s">
        <v>3468</v>
      </c>
      <c r="D155" s="83" t="s">
        <v>4067</v>
      </c>
      <c r="E155" s="88">
        <v>75</v>
      </c>
    </row>
    <row r="156" spans="1:5" x14ac:dyDescent="0.2">
      <c r="A156" s="87">
        <v>60</v>
      </c>
      <c r="B156" s="83" t="s">
        <v>1214</v>
      </c>
      <c r="C156" s="83" t="s">
        <v>3509</v>
      </c>
      <c r="D156" s="83" t="s">
        <v>4067</v>
      </c>
      <c r="E156" s="88">
        <v>75</v>
      </c>
    </row>
    <row r="157" spans="1:5" x14ac:dyDescent="0.2">
      <c r="A157" s="87">
        <v>61</v>
      </c>
      <c r="B157" s="83" t="s">
        <v>1215</v>
      </c>
      <c r="C157" s="83" t="s">
        <v>3509</v>
      </c>
      <c r="D157" s="83" t="s">
        <v>4067</v>
      </c>
      <c r="E157" s="88">
        <v>76</v>
      </c>
    </row>
    <row r="158" spans="1:5" x14ac:dyDescent="0.2">
      <c r="A158" s="87">
        <v>235</v>
      </c>
      <c r="B158" s="83" t="s">
        <v>3516</v>
      </c>
      <c r="C158" s="83" t="s">
        <v>2</v>
      </c>
      <c r="D158" s="83" t="s">
        <v>4067</v>
      </c>
      <c r="E158" s="88">
        <v>47</v>
      </c>
    </row>
    <row r="159" spans="1:5" x14ac:dyDescent="0.2">
      <c r="A159" s="87">
        <v>62</v>
      </c>
      <c r="B159" s="83" t="s">
        <v>1216</v>
      </c>
      <c r="C159" s="83" t="s">
        <v>3507</v>
      </c>
      <c r="D159" s="83" t="s">
        <v>4067</v>
      </c>
      <c r="E159" s="88" t="s">
        <v>1217</v>
      </c>
    </row>
    <row r="160" spans="1:5" x14ac:dyDescent="0.2">
      <c r="A160" s="84">
        <v>12</v>
      </c>
      <c r="B160" s="85" t="s">
        <v>4243</v>
      </c>
      <c r="C160" s="85" t="s">
        <v>3507</v>
      </c>
      <c r="D160" s="85" t="s">
        <v>6653</v>
      </c>
      <c r="E160" s="86" t="s">
        <v>4779</v>
      </c>
    </row>
    <row r="161" spans="1:5" x14ac:dyDescent="0.2">
      <c r="A161" s="87">
        <v>160</v>
      </c>
      <c r="B161" s="83" t="s">
        <v>11606</v>
      </c>
      <c r="C161" s="83" t="s">
        <v>7030</v>
      </c>
      <c r="D161" s="83" t="s">
        <v>11284</v>
      </c>
      <c r="E161" s="88">
        <v>25</v>
      </c>
    </row>
    <row r="162" spans="1:5" x14ac:dyDescent="0.2">
      <c r="A162" s="87">
        <v>166</v>
      </c>
      <c r="B162" s="83" t="s">
        <v>11611</v>
      </c>
      <c r="C162" s="83" t="s">
        <v>7030</v>
      </c>
      <c r="D162" s="83" t="s">
        <v>11284</v>
      </c>
      <c r="E162" s="88">
        <v>25</v>
      </c>
    </row>
    <row r="163" spans="1:5" x14ac:dyDescent="0.2">
      <c r="A163" s="87">
        <v>63</v>
      </c>
      <c r="B163" s="83" t="s">
        <v>1218</v>
      </c>
      <c r="C163" s="83" t="s">
        <v>3500</v>
      </c>
      <c r="D163" s="83" t="s">
        <v>4067</v>
      </c>
      <c r="E163" s="88" t="s">
        <v>1219</v>
      </c>
    </row>
    <row r="164" spans="1:5" x14ac:dyDescent="0.2">
      <c r="A164" s="87">
        <v>64</v>
      </c>
      <c r="B164" s="83" t="s">
        <v>1220</v>
      </c>
      <c r="C164" s="83" t="s">
        <v>3454</v>
      </c>
      <c r="D164" s="83" t="s">
        <v>4067</v>
      </c>
      <c r="E164" s="88">
        <v>85</v>
      </c>
    </row>
    <row r="165" spans="1:5" x14ac:dyDescent="0.2">
      <c r="A165" s="84">
        <v>14</v>
      </c>
      <c r="B165" s="85" t="s">
        <v>4244</v>
      </c>
      <c r="C165" s="85" t="s">
        <v>3487</v>
      </c>
      <c r="D165" s="85" t="s">
        <v>6653</v>
      </c>
      <c r="E165" s="86">
        <v>44.101999999999997</v>
      </c>
    </row>
    <row r="166" spans="1:5" x14ac:dyDescent="0.2">
      <c r="A166" s="87">
        <v>65</v>
      </c>
      <c r="B166" s="83" t="s">
        <v>1221</v>
      </c>
      <c r="C166" s="83" t="s">
        <v>3490</v>
      </c>
      <c r="D166" s="83" t="s">
        <v>4067</v>
      </c>
      <c r="E166" s="88">
        <v>104</v>
      </c>
    </row>
    <row r="167" spans="1:5" x14ac:dyDescent="0.2">
      <c r="A167" s="87">
        <v>624</v>
      </c>
      <c r="B167" s="83" t="s">
        <v>3675</v>
      </c>
      <c r="C167" s="83" t="s">
        <v>2729</v>
      </c>
      <c r="D167" s="83" t="s">
        <v>4067</v>
      </c>
      <c r="E167" s="88">
        <v>126</v>
      </c>
    </row>
    <row r="168" spans="1:5" x14ac:dyDescent="0.2">
      <c r="A168" s="87">
        <v>66</v>
      </c>
      <c r="B168" s="83" t="s">
        <v>1222</v>
      </c>
      <c r="C168" s="83" t="s">
        <v>3488</v>
      </c>
      <c r="D168" s="83" t="s">
        <v>4067</v>
      </c>
      <c r="E168" s="88">
        <v>109</v>
      </c>
    </row>
    <row r="169" spans="1:5" x14ac:dyDescent="0.2">
      <c r="A169" s="87">
        <v>67</v>
      </c>
      <c r="B169" s="83" t="s">
        <v>279</v>
      </c>
      <c r="C169" s="83" t="s">
        <v>3487</v>
      </c>
      <c r="D169" s="83" t="s">
        <v>4067</v>
      </c>
      <c r="E169" s="88" t="s">
        <v>2706</v>
      </c>
    </row>
    <row r="170" spans="1:5" x14ac:dyDescent="0.2">
      <c r="A170" s="87">
        <v>24</v>
      </c>
      <c r="B170" s="83" t="s">
        <v>279</v>
      </c>
      <c r="C170" s="83" t="s">
        <v>11472</v>
      </c>
      <c r="D170" s="83" t="s">
        <v>11284</v>
      </c>
      <c r="E170" s="88">
        <v>7.8</v>
      </c>
    </row>
    <row r="171" spans="1:5" x14ac:dyDescent="0.2">
      <c r="A171" s="84">
        <v>15</v>
      </c>
      <c r="B171" s="85" t="s">
        <v>4245</v>
      </c>
      <c r="C171" s="85" t="s">
        <v>3487</v>
      </c>
      <c r="D171" s="85" t="s">
        <v>6653</v>
      </c>
      <c r="E171" s="86" t="s">
        <v>4780</v>
      </c>
    </row>
    <row r="172" spans="1:5" x14ac:dyDescent="0.2">
      <c r="A172" s="87">
        <v>68</v>
      </c>
      <c r="B172" s="83" t="s">
        <v>277</v>
      </c>
      <c r="C172" s="83" t="s">
        <v>3494</v>
      </c>
      <c r="D172" s="83" t="s">
        <v>4067</v>
      </c>
      <c r="E172" s="88" t="s">
        <v>1223</v>
      </c>
    </row>
    <row r="173" spans="1:5" x14ac:dyDescent="0.2">
      <c r="A173" s="87">
        <v>25</v>
      </c>
      <c r="B173" s="83" t="s">
        <v>277</v>
      </c>
      <c r="C173" s="83" t="s">
        <v>11549</v>
      </c>
      <c r="D173" s="83" t="s">
        <v>11284</v>
      </c>
      <c r="E173" s="88" t="s">
        <v>11550</v>
      </c>
    </row>
    <row r="174" spans="1:5" x14ac:dyDescent="0.2">
      <c r="A174" s="84">
        <v>17</v>
      </c>
      <c r="B174" s="85" t="s">
        <v>4246</v>
      </c>
      <c r="C174" s="85" t="s">
        <v>3494</v>
      </c>
      <c r="D174" s="85" t="s">
        <v>6653</v>
      </c>
      <c r="E174" s="86"/>
    </row>
    <row r="175" spans="1:5" x14ac:dyDescent="0.2">
      <c r="A175" s="84">
        <v>18</v>
      </c>
      <c r="B175" s="85" t="s">
        <v>5021</v>
      </c>
      <c r="C175" s="85" t="s">
        <v>3494</v>
      </c>
      <c r="D175" s="85" t="s">
        <v>6653</v>
      </c>
      <c r="E175" s="86">
        <v>55.100999999999999</v>
      </c>
    </row>
    <row r="176" spans="1:5" x14ac:dyDescent="0.2">
      <c r="A176" s="84">
        <v>19</v>
      </c>
      <c r="B176" s="85" t="s">
        <v>5019</v>
      </c>
      <c r="C176" s="85" t="s">
        <v>3494</v>
      </c>
      <c r="D176" s="85" t="s">
        <v>6653</v>
      </c>
      <c r="E176" s="86" t="s">
        <v>4681</v>
      </c>
    </row>
    <row r="177" spans="1:5" x14ac:dyDescent="0.2">
      <c r="A177" s="84">
        <v>20</v>
      </c>
      <c r="B177" s="85" t="s">
        <v>5020</v>
      </c>
      <c r="C177" s="85" t="s">
        <v>3494</v>
      </c>
      <c r="D177" s="85" t="s">
        <v>6653</v>
      </c>
      <c r="E177" s="86" t="s">
        <v>4781</v>
      </c>
    </row>
    <row r="178" spans="1:5" x14ac:dyDescent="0.2">
      <c r="A178" s="87">
        <v>69</v>
      </c>
      <c r="B178" s="83" t="s">
        <v>2830</v>
      </c>
      <c r="C178" s="83" t="s">
        <v>272</v>
      </c>
      <c r="D178" s="83" t="s">
        <v>4067</v>
      </c>
      <c r="E178" s="88" t="s">
        <v>1224</v>
      </c>
    </row>
    <row r="179" spans="1:5" x14ac:dyDescent="0.2">
      <c r="A179" s="84">
        <v>21</v>
      </c>
      <c r="B179" s="85" t="s">
        <v>2831</v>
      </c>
      <c r="C179" s="85" t="s">
        <v>3494</v>
      </c>
      <c r="D179" s="85" t="s">
        <v>6653</v>
      </c>
      <c r="E179" s="86" t="s">
        <v>4690</v>
      </c>
    </row>
    <row r="180" spans="1:5" x14ac:dyDescent="0.2">
      <c r="A180" s="87">
        <v>70</v>
      </c>
      <c r="B180" s="83" t="s">
        <v>2831</v>
      </c>
      <c r="C180" s="83" t="s">
        <v>272</v>
      </c>
      <c r="D180" s="83" t="s">
        <v>4067</v>
      </c>
      <c r="E180" s="88" t="s">
        <v>1225</v>
      </c>
    </row>
    <row r="181" spans="1:5" x14ac:dyDescent="0.2">
      <c r="A181" s="87">
        <v>71</v>
      </c>
      <c r="B181" s="83" t="s">
        <v>1226</v>
      </c>
      <c r="C181" s="83" t="s">
        <v>3469</v>
      </c>
      <c r="D181" s="83" t="s">
        <v>4067</v>
      </c>
      <c r="E181" s="88">
        <v>8</v>
      </c>
    </row>
    <row r="182" spans="1:5" x14ac:dyDescent="0.2">
      <c r="A182" s="87">
        <v>72</v>
      </c>
      <c r="B182" s="83" t="s">
        <v>1227</v>
      </c>
      <c r="C182" s="83" t="s">
        <v>3487</v>
      </c>
      <c r="D182" s="83" t="s">
        <v>4067</v>
      </c>
      <c r="E182" s="88">
        <v>39</v>
      </c>
    </row>
    <row r="183" spans="1:5" x14ac:dyDescent="0.2">
      <c r="A183" s="87">
        <v>28</v>
      </c>
      <c r="B183" s="83" t="s">
        <v>11514</v>
      </c>
      <c r="C183" s="83" t="s">
        <v>3494</v>
      </c>
      <c r="D183" s="83" t="s">
        <v>11284</v>
      </c>
      <c r="E183" s="88">
        <v>3.6</v>
      </c>
    </row>
    <row r="184" spans="1:5" x14ac:dyDescent="0.2">
      <c r="A184" s="87">
        <v>1290</v>
      </c>
      <c r="B184" s="83" t="s">
        <v>3909</v>
      </c>
      <c r="C184" s="83" t="s">
        <v>2769</v>
      </c>
      <c r="D184" s="83" t="s">
        <v>4067</v>
      </c>
      <c r="E184" s="88">
        <v>92</v>
      </c>
    </row>
    <row r="185" spans="1:5" x14ac:dyDescent="0.2">
      <c r="A185" s="87">
        <v>1291</v>
      </c>
      <c r="B185" s="83" t="s">
        <v>3910</v>
      </c>
      <c r="C185" s="83" t="s">
        <v>2769</v>
      </c>
      <c r="D185" s="83" t="s">
        <v>4067</v>
      </c>
      <c r="E185" s="88">
        <v>92</v>
      </c>
    </row>
    <row r="186" spans="1:5" x14ac:dyDescent="0.2">
      <c r="A186" s="87">
        <v>1292</v>
      </c>
      <c r="B186" s="83" t="s">
        <v>3911</v>
      </c>
      <c r="C186" s="83" t="s">
        <v>2769</v>
      </c>
      <c r="D186" s="83" t="s">
        <v>4067</v>
      </c>
      <c r="E186" s="88">
        <v>92</v>
      </c>
    </row>
    <row r="187" spans="1:5" x14ac:dyDescent="0.2">
      <c r="A187" s="87">
        <v>1293</v>
      </c>
      <c r="B187" s="83" t="s">
        <v>3912</v>
      </c>
      <c r="C187" s="83" t="s">
        <v>2769</v>
      </c>
      <c r="D187" s="83" t="s">
        <v>4067</v>
      </c>
      <c r="E187" s="88">
        <v>92</v>
      </c>
    </row>
    <row r="188" spans="1:5" x14ac:dyDescent="0.2">
      <c r="A188" s="87">
        <v>1294</v>
      </c>
      <c r="B188" s="83" t="s">
        <v>3913</v>
      </c>
      <c r="C188" s="83" t="s">
        <v>2769</v>
      </c>
      <c r="D188" s="83" t="s">
        <v>4067</v>
      </c>
      <c r="E188" s="88">
        <v>92</v>
      </c>
    </row>
    <row r="189" spans="1:5" x14ac:dyDescent="0.2">
      <c r="A189" s="84">
        <v>22</v>
      </c>
      <c r="B189" s="85" t="s">
        <v>4247</v>
      </c>
      <c r="C189" s="85" t="s">
        <v>3468</v>
      </c>
      <c r="D189" s="85" t="s">
        <v>6653</v>
      </c>
      <c r="E189" s="86">
        <v>76</v>
      </c>
    </row>
    <row r="190" spans="1:5" x14ac:dyDescent="0.2">
      <c r="A190" s="87">
        <v>167</v>
      </c>
      <c r="B190" s="83" t="s">
        <v>11612</v>
      </c>
      <c r="C190" s="83" t="s">
        <v>7030</v>
      </c>
      <c r="D190" s="83" t="s">
        <v>11284</v>
      </c>
      <c r="E190" s="88">
        <v>11</v>
      </c>
    </row>
    <row r="191" spans="1:5" x14ac:dyDescent="0.2">
      <c r="A191" s="87">
        <v>168</v>
      </c>
      <c r="B191" s="83" t="s">
        <v>11613</v>
      </c>
      <c r="C191" s="83" t="s">
        <v>7030</v>
      </c>
      <c r="D191" s="83" t="s">
        <v>11284</v>
      </c>
      <c r="E191" s="88">
        <v>30</v>
      </c>
    </row>
    <row r="192" spans="1:5" x14ac:dyDescent="0.2">
      <c r="A192" s="87">
        <v>169</v>
      </c>
      <c r="B192" s="83" t="s">
        <v>11614</v>
      </c>
      <c r="C192" s="83" t="s">
        <v>7030</v>
      </c>
      <c r="D192" s="83" t="s">
        <v>11284</v>
      </c>
      <c r="E192" s="88">
        <v>30</v>
      </c>
    </row>
    <row r="193" spans="1:5" x14ac:dyDescent="0.2">
      <c r="A193" s="87">
        <v>236</v>
      </c>
      <c r="B193" s="83" t="s">
        <v>3517</v>
      </c>
      <c r="C193" s="83" t="s">
        <v>2</v>
      </c>
      <c r="D193" s="83" t="s">
        <v>4067</v>
      </c>
      <c r="E193" s="88">
        <v>98</v>
      </c>
    </row>
    <row r="194" spans="1:5" x14ac:dyDescent="0.2">
      <c r="A194" s="87">
        <v>73</v>
      </c>
      <c r="B194" s="83" t="s">
        <v>1228</v>
      </c>
      <c r="C194" s="83" t="s">
        <v>3457</v>
      </c>
      <c r="D194" s="83" t="s">
        <v>4067</v>
      </c>
      <c r="E194" s="88">
        <v>78</v>
      </c>
    </row>
    <row r="195" spans="1:5" x14ac:dyDescent="0.2">
      <c r="A195" s="87">
        <v>74</v>
      </c>
      <c r="B195" s="83" t="s">
        <v>1229</v>
      </c>
      <c r="C195" s="83" t="s">
        <v>2778</v>
      </c>
      <c r="D195" s="83" t="s">
        <v>4067</v>
      </c>
      <c r="E195" s="88">
        <v>28</v>
      </c>
    </row>
    <row r="196" spans="1:5" x14ac:dyDescent="0.2">
      <c r="A196" s="87">
        <v>75</v>
      </c>
      <c r="B196" s="83" t="s">
        <v>1230</v>
      </c>
      <c r="C196" s="83" t="s">
        <v>3487</v>
      </c>
      <c r="D196" s="83" t="s">
        <v>4067</v>
      </c>
      <c r="E196" s="88">
        <v>76</v>
      </c>
    </row>
    <row r="197" spans="1:5" x14ac:dyDescent="0.2">
      <c r="A197" s="87">
        <v>237</v>
      </c>
      <c r="B197" s="83" t="s">
        <v>3518</v>
      </c>
      <c r="C197" s="83" t="s">
        <v>2</v>
      </c>
      <c r="D197" s="83" t="s">
        <v>4067</v>
      </c>
      <c r="E197" s="88">
        <v>99</v>
      </c>
    </row>
    <row r="198" spans="1:5" x14ac:dyDescent="0.2">
      <c r="A198" s="87">
        <v>1145</v>
      </c>
      <c r="B198" s="83" t="s">
        <v>3896</v>
      </c>
      <c r="C198" s="83" t="s">
        <v>2760</v>
      </c>
      <c r="D198" s="83" t="s">
        <v>4067</v>
      </c>
      <c r="E198" s="88">
        <v>113</v>
      </c>
    </row>
    <row r="199" spans="1:5" x14ac:dyDescent="0.2">
      <c r="A199" s="87">
        <v>29</v>
      </c>
      <c r="B199" s="83" t="s">
        <v>12024</v>
      </c>
      <c r="C199" s="83" t="s">
        <v>3468</v>
      </c>
      <c r="D199" s="83" t="s">
        <v>11284</v>
      </c>
      <c r="E199" s="88">
        <v>1.34</v>
      </c>
    </row>
    <row r="200" spans="1:5" x14ac:dyDescent="0.2">
      <c r="A200" s="87">
        <v>4</v>
      </c>
      <c r="B200" s="83" t="s">
        <v>12024</v>
      </c>
      <c r="C200" s="83" t="s">
        <v>3468</v>
      </c>
      <c r="D200" s="83" t="s">
        <v>11286</v>
      </c>
      <c r="E200" s="88">
        <v>2</v>
      </c>
    </row>
    <row r="201" spans="1:5" x14ac:dyDescent="0.2">
      <c r="A201" s="87">
        <v>30</v>
      </c>
      <c r="B201" s="83" t="s">
        <v>11989</v>
      </c>
      <c r="C201" s="83" t="s">
        <v>3467</v>
      </c>
      <c r="D201" s="83" t="s">
        <v>11284</v>
      </c>
      <c r="E201" s="88">
        <v>19</v>
      </c>
    </row>
    <row r="202" spans="1:5" x14ac:dyDescent="0.2">
      <c r="A202" s="87">
        <v>526</v>
      </c>
      <c r="B202" s="83" t="s">
        <v>3950</v>
      </c>
      <c r="C202" s="83" t="s">
        <v>4778</v>
      </c>
      <c r="D202" s="83" t="s">
        <v>4067</v>
      </c>
      <c r="E202" s="88">
        <v>10</v>
      </c>
    </row>
    <row r="203" spans="1:5" x14ac:dyDescent="0.2">
      <c r="A203" s="87">
        <v>170</v>
      </c>
      <c r="B203" s="83" t="s">
        <v>11615</v>
      </c>
      <c r="C203" s="83" t="s">
        <v>7030</v>
      </c>
      <c r="D203" s="83" t="s">
        <v>11284</v>
      </c>
      <c r="E203" s="88">
        <v>17</v>
      </c>
    </row>
    <row r="204" spans="1:5" x14ac:dyDescent="0.2">
      <c r="A204" s="87">
        <v>19</v>
      </c>
      <c r="B204" s="83" t="s">
        <v>11615</v>
      </c>
      <c r="C204" s="83" t="s">
        <v>8583</v>
      </c>
      <c r="D204" s="83" t="s">
        <v>11286</v>
      </c>
      <c r="E204" s="88">
        <v>24</v>
      </c>
    </row>
    <row r="205" spans="1:5" x14ac:dyDescent="0.2">
      <c r="A205" s="87">
        <v>171</v>
      </c>
      <c r="B205" s="83" t="s">
        <v>8067</v>
      </c>
      <c r="C205" s="83" t="s">
        <v>7030</v>
      </c>
      <c r="D205" s="83" t="s">
        <v>11284</v>
      </c>
      <c r="E205" s="88">
        <v>17</v>
      </c>
    </row>
    <row r="206" spans="1:5" x14ac:dyDescent="0.2">
      <c r="A206" s="84">
        <v>257</v>
      </c>
      <c r="B206" s="85" t="s">
        <v>8067</v>
      </c>
      <c r="C206" s="85" t="s">
        <v>4778</v>
      </c>
      <c r="D206" s="85" t="s">
        <v>6653</v>
      </c>
      <c r="E206" s="86">
        <v>61</v>
      </c>
    </row>
    <row r="207" spans="1:5" x14ac:dyDescent="0.2">
      <c r="A207" s="87">
        <v>172</v>
      </c>
      <c r="B207" s="83" t="s">
        <v>11616</v>
      </c>
      <c r="C207" s="83" t="s">
        <v>7030</v>
      </c>
      <c r="D207" s="83" t="s">
        <v>11284</v>
      </c>
      <c r="E207" s="88">
        <v>17</v>
      </c>
    </row>
    <row r="208" spans="1:5" x14ac:dyDescent="0.2">
      <c r="A208" s="87">
        <v>173</v>
      </c>
      <c r="B208" s="83" t="s">
        <v>11617</v>
      </c>
      <c r="C208" s="83" t="s">
        <v>7030</v>
      </c>
      <c r="D208" s="83" t="s">
        <v>11284</v>
      </c>
      <c r="E208" s="88">
        <v>18</v>
      </c>
    </row>
    <row r="209" spans="1:5" x14ac:dyDescent="0.2">
      <c r="A209" s="84">
        <v>258</v>
      </c>
      <c r="B209" s="85" t="s">
        <v>8068</v>
      </c>
      <c r="C209" s="85" t="s">
        <v>4778</v>
      </c>
      <c r="D209" s="85" t="s">
        <v>6653</v>
      </c>
      <c r="E209" s="86">
        <v>67</v>
      </c>
    </row>
    <row r="210" spans="1:5" x14ac:dyDescent="0.2">
      <c r="A210" s="87">
        <v>179</v>
      </c>
      <c r="B210" s="83" t="s">
        <v>11622</v>
      </c>
      <c r="C210" s="83" t="s">
        <v>7030</v>
      </c>
      <c r="D210" s="83" t="s">
        <v>11284</v>
      </c>
      <c r="E210" s="88">
        <v>18.22</v>
      </c>
    </row>
    <row r="211" spans="1:5" x14ac:dyDescent="0.2">
      <c r="A211" s="87">
        <v>174</v>
      </c>
      <c r="B211" s="83" t="s">
        <v>11618</v>
      </c>
      <c r="C211" s="83" t="s">
        <v>7030</v>
      </c>
      <c r="D211" s="83" t="s">
        <v>11284</v>
      </c>
      <c r="E211" s="88">
        <v>18</v>
      </c>
    </row>
    <row r="212" spans="1:5" x14ac:dyDescent="0.2">
      <c r="A212" s="87">
        <v>175</v>
      </c>
      <c r="B212" s="83" t="s">
        <v>11619</v>
      </c>
      <c r="C212" s="83" t="s">
        <v>7030</v>
      </c>
      <c r="D212" s="83" t="s">
        <v>11284</v>
      </c>
      <c r="E212" s="88">
        <v>18</v>
      </c>
    </row>
    <row r="213" spans="1:5" x14ac:dyDescent="0.2">
      <c r="A213" s="87">
        <v>176</v>
      </c>
      <c r="B213" s="83" t="s">
        <v>11620</v>
      </c>
      <c r="C213" s="83" t="s">
        <v>7030</v>
      </c>
      <c r="D213" s="83" t="s">
        <v>11284</v>
      </c>
      <c r="E213" s="88">
        <v>18</v>
      </c>
    </row>
    <row r="214" spans="1:5" x14ac:dyDescent="0.2">
      <c r="A214" s="87">
        <v>177</v>
      </c>
      <c r="B214" s="83" t="s">
        <v>11621</v>
      </c>
      <c r="C214" s="83" t="s">
        <v>7030</v>
      </c>
      <c r="D214" s="83" t="s">
        <v>11284</v>
      </c>
      <c r="E214" s="88">
        <v>18.22</v>
      </c>
    </row>
    <row r="215" spans="1:5" x14ac:dyDescent="0.2">
      <c r="A215" s="87">
        <v>180</v>
      </c>
      <c r="B215" s="83" t="s">
        <v>11623</v>
      </c>
      <c r="C215" s="83" t="s">
        <v>7030</v>
      </c>
      <c r="D215" s="83" t="s">
        <v>11284</v>
      </c>
      <c r="E215" s="88">
        <v>18.21</v>
      </c>
    </row>
    <row r="216" spans="1:5" x14ac:dyDescent="0.2">
      <c r="A216" s="87">
        <v>76</v>
      </c>
      <c r="B216" s="83" t="s">
        <v>1231</v>
      </c>
      <c r="C216" s="83" t="s">
        <v>3468</v>
      </c>
      <c r="D216" s="83" t="s">
        <v>4067</v>
      </c>
      <c r="E216" s="88" t="s">
        <v>1232</v>
      </c>
    </row>
    <row r="217" spans="1:5" x14ac:dyDescent="0.2">
      <c r="A217" s="84">
        <v>523</v>
      </c>
      <c r="B217" s="85" t="s">
        <v>6097</v>
      </c>
      <c r="C217" s="85" t="s">
        <v>2759</v>
      </c>
      <c r="D217" s="85" t="s">
        <v>6653</v>
      </c>
      <c r="E217" s="86">
        <v>54.55</v>
      </c>
    </row>
    <row r="218" spans="1:5" x14ac:dyDescent="0.2">
      <c r="A218" s="87">
        <v>1146</v>
      </c>
      <c r="B218" s="83" t="s">
        <v>3866</v>
      </c>
      <c r="C218" s="83" t="s">
        <v>2759</v>
      </c>
      <c r="D218" s="83" t="s">
        <v>4067</v>
      </c>
      <c r="E218" s="88">
        <v>107</v>
      </c>
    </row>
    <row r="219" spans="1:5" x14ac:dyDescent="0.2">
      <c r="A219" s="84">
        <v>524</v>
      </c>
      <c r="B219" s="85" t="s">
        <v>6098</v>
      </c>
      <c r="C219" s="85" t="s">
        <v>2759</v>
      </c>
      <c r="D219" s="85" t="s">
        <v>6653</v>
      </c>
      <c r="E219" s="86" t="s">
        <v>4900</v>
      </c>
    </row>
    <row r="220" spans="1:5" x14ac:dyDescent="0.2">
      <c r="A220" s="84">
        <v>525</v>
      </c>
      <c r="B220" s="85" t="s">
        <v>6099</v>
      </c>
      <c r="C220" s="85" t="s">
        <v>2759</v>
      </c>
      <c r="D220" s="85" t="s">
        <v>6653</v>
      </c>
      <c r="E220" s="86" t="s">
        <v>4901</v>
      </c>
    </row>
    <row r="221" spans="1:5" x14ac:dyDescent="0.2">
      <c r="A221" s="84">
        <v>23</v>
      </c>
      <c r="B221" s="85" t="s">
        <v>2832</v>
      </c>
      <c r="C221" s="85"/>
      <c r="D221" s="85" t="s">
        <v>6653</v>
      </c>
      <c r="E221" s="86"/>
    </row>
    <row r="222" spans="1:5" x14ac:dyDescent="0.2">
      <c r="A222" s="87">
        <v>78</v>
      </c>
      <c r="B222" s="83" t="s">
        <v>11369</v>
      </c>
      <c r="C222" s="83" t="s">
        <v>2832</v>
      </c>
      <c r="D222" s="83" t="s">
        <v>4067</v>
      </c>
      <c r="E222" s="88">
        <v>82</v>
      </c>
    </row>
    <row r="223" spans="1:5" x14ac:dyDescent="0.2">
      <c r="A223" s="84">
        <v>27</v>
      </c>
      <c r="B223" s="85" t="s">
        <v>11292</v>
      </c>
      <c r="C223" s="85" t="s">
        <v>2832</v>
      </c>
      <c r="D223" s="85" t="s">
        <v>6653</v>
      </c>
      <c r="E223" s="86" t="s">
        <v>4783</v>
      </c>
    </row>
    <row r="224" spans="1:5" x14ac:dyDescent="0.2">
      <c r="A224" s="84">
        <v>24</v>
      </c>
      <c r="B224" s="85" t="s">
        <v>11289</v>
      </c>
      <c r="C224" s="85" t="s">
        <v>2832</v>
      </c>
      <c r="D224" s="85" t="s">
        <v>6653</v>
      </c>
      <c r="E224" s="86">
        <v>18</v>
      </c>
    </row>
    <row r="225" spans="1:5" x14ac:dyDescent="0.2">
      <c r="A225" s="84">
        <v>29</v>
      </c>
      <c r="B225" s="85" t="s">
        <v>11293</v>
      </c>
      <c r="C225" s="85" t="s">
        <v>2832</v>
      </c>
      <c r="D225" s="85" t="s">
        <v>6653</v>
      </c>
      <c r="E225" s="86">
        <v>18</v>
      </c>
    </row>
    <row r="226" spans="1:5" x14ac:dyDescent="0.2">
      <c r="A226" s="84">
        <v>26</v>
      </c>
      <c r="B226" s="85" t="s">
        <v>11291</v>
      </c>
      <c r="C226" s="85" t="s">
        <v>2832</v>
      </c>
      <c r="D226" s="85" t="s">
        <v>6653</v>
      </c>
      <c r="E226" s="86" t="s">
        <v>4782</v>
      </c>
    </row>
    <row r="227" spans="1:5" x14ac:dyDescent="0.2">
      <c r="A227" s="84">
        <v>25</v>
      </c>
      <c r="B227" s="85" t="s">
        <v>11290</v>
      </c>
      <c r="C227" s="85" t="s">
        <v>2832</v>
      </c>
      <c r="D227" s="85" t="s">
        <v>6653</v>
      </c>
      <c r="E227" s="86">
        <v>18.97</v>
      </c>
    </row>
    <row r="228" spans="1:5" x14ac:dyDescent="0.2">
      <c r="A228" s="87">
        <v>79</v>
      </c>
      <c r="B228" s="83" t="s">
        <v>11387</v>
      </c>
      <c r="C228" s="83" t="s">
        <v>2832</v>
      </c>
      <c r="D228" s="83" t="s">
        <v>4067</v>
      </c>
      <c r="E228" s="88">
        <v>15</v>
      </c>
    </row>
    <row r="229" spans="1:5" x14ac:dyDescent="0.2">
      <c r="A229" s="84">
        <v>31</v>
      </c>
      <c r="B229" s="85" t="s">
        <v>11295</v>
      </c>
      <c r="C229" s="85" t="s">
        <v>2832</v>
      </c>
      <c r="D229" s="85" t="s">
        <v>6653</v>
      </c>
      <c r="E229" s="86">
        <v>97</v>
      </c>
    </row>
    <row r="230" spans="1:5" x14ac:dyDescent="0.2">
      <c r="A230" s="84">
        <v>30</v>
      </c>
      <c r="B230" s="85" t="s">
        <v>11294</v>
      </c>
      <c r="C230" s="85" t="s">
        <v>2832</v>
      </c>
      <c r="D230" s="85" t="s">
        <v>6653</v>
      </c>
      <c r="E230" s="86" t="s">
        <v>4634</v>
      </c>
    </row>
    <row r="231" spans="1:5" x14ac:dyDescent="0.2">
      <c r="A231" s="87">
        <v>80</v>
      </c>
      <c r="B231" s="83" t="s">
        <v>11392</v>
      </c>
      <c r="C231" s="83" t="s">
        <v>2832</v>
      </c>
      <c r="D231" s="83" t="s">
        <v>4067</v>
      </c>
      <c r="E231" s="88">
        <v>15.18</v>
      </c>
    </row>
    <row r="232" spans="1:5" x14ac:dyDescent="0.2">
      <c r="A232" s="84">
        <v>32</v>
      </c>
      <c r="B232" s="85" t="s">
        <v>11296</v>
      </c>
      <c r="C232" s="85" t="s">
        <v>2832</v>
      </c>
      <c r="D232" s="85" t="s">
        <v>6653</v>
      </c>
      <c r="E232" s="86">
        <v>16.399999999999999</v>
      </c>
    </row>
    <row r="233" spans="1:5" x14ac:dyDescent="0.2">
      <c r="A233" s="87">
        <v>32</v>
      </c>
      <c r="B233" s="83" t="s">
        <v>4038</v>
      </c>
      <c r="C233" s="83" t="s">
        <v>2832</v>
      </c>
      <c r="D233" s="83" t="s">
        <v>11284</v>
      </c>
      <c r="E233" s="88">
        <v>19</v>
      </c>
    </row>
    <row r="234" spans="1:5" x14ac:dyDescent="0.2">
      <c r="A234" s="87">
        <v>81</v>
      </c>
      <c r="B234" s="83" t="s">
        <v>4038</v>
      </c>
      <c r="C234" s="83" t="s">
        <v>2832</v>
      </c>
      <c r="D234" s="83" t="s">
        <v>4067</v>
      </c>
      <c r="E234" s="88" t="s">
        <v>1233</v>
      </c>
    </row>
    <row r="235" spans="1:5" x14ac:dyDescent="0.2">
      <c r="A235" s="84">
        <v>33</v>
      </c>
      <c r="B235" s="85" t="s">
        <v>11297</v>
      </c>
      <c r="C235" s="85" t="s">
        <v>2832</v>
      </c>
      <c r="D235" s="85" t="s">
        <v>6653</v>
      </c>
      <c r="E235" s="86">
        <v>29.31</v>
      </c>
    </row>
    <row r="236" spans="1:5" x14ac:dyDescent="0.2">
      <c r="A236" s="84">
        <v>34</v>
      </c>
      <c r="B236" s="85" t="s">
        <v>11298</v>
      </c>
      <c r="C236" s="85" t="s">
        <v>2832</v>
      </c>
      <c r="D236" s="85" t="s">
        <v>6653</v>
      </c>
      <c r="E236" s="86">
        <v>32</v>
      </c>
    </row>
    <row r="237" spans="1:5" x14ac:dyDescent="0.2">
      <c r="A237" s="87">
        <v>33</v>
      </c>
      <c r="B237" s="83" t="s">
        <v>11362</v>
      </c>
      <c r="C237" s="83" t="s">
        <v>2832</v>
      </c>
      <c r="D237" s="83" t="s">
        <v>11284</v>
      </c>
      <c r="E237" s="88">
        <v>27.28</v>
      </c>
    </row>
    <row r="238" spans="1:5" x14ac:dyDescent="0.2">
      <c r="A238" s="84">
        <v>35</v>
      </c>
      <c r="B238" s="85" t="s">
        <v>11299</v>
      </c>
      <c r="C238" s="85" t="s">
        <v>2832</v>
      </c>
      <c r="D238" s="85" t="s">
        <v>6653</v>
      </c>
      <c r="E238" s="86">
        <v>48.100999999999999</v>
      </c>
    </row>
    <row r="239" spans="1:5" x14ac:dyDescent="0.2">
      <c r="A239" s="84">
        <v>36</v>
      </c>
      <c r="B239" s="85" t="s">
        <v>11300</v>
      </c>
      <c r="C239" s="85" t="s">
        <v>2832</v>
      </c>
      <c r="D239" s="85" t="s">
        <v>6653</v>
      </c>
      <c r="E239" s="86">
        <v>46</v>
      </c>
    </row>
    <row r="240" spans="1:5" x14ac:dyDescent="0.2">
      <c r="A240" s="87">
        <v>82</v>
      </c>
      <c r="B240" s="83" t="s">
        <v>11371</v>
      </c>
      <c r="C240" s="83" t="s">
        <v>2832</v>
      </c>
      <c r="D240" s="83" t="s">
        <v>4067</v>
      </c>
      <c r="E240" s="88">
        <v>81</v>
      </c>
    </row>
    <row r="241" spans="1:5" x14ac:dyDescent="0.2">
      <c r="A241" s="87">
        <v>83</v>
      </c>
      <c r="B241" s="83" t="s">
        <v>4039</v>
      </c>
      <c r="C241" s="83" t="s">
        <v>2832</v>
      </c>
      <c r="D241" s="83" t="s">
        <v>4067</v>
      </c>
      <c r="E241" s="88">
        <v>18</v>
      </c>
    </row>
    <row r="242" spans="1:5" x14ac:dyDescent="0.2">
      <c r="A242" s="84">
        <v>37</v>
      </c>
      <c r="B242" s="85" t="s">
        <v>11301</v>
      </c>
      <c r="C242" s="85" t="s">
        <v>2832</v>
      </c>
      <c r="D242" s="85" t="s">
        <v>6653</v>
      </c>
      <c r="E242" s="86" t="s">
        <v>4784</v>
      </c>
    </row>
    <row r="243" spans="1:5" x14ac:dyDescent="0.2">
      <c r="A243" s="87">
        <v>84</v>
      </c>
      <c r="B243" s="83" t="s">
        <v>11389</v>
      </c>
      <c r="C243" s="83" t="s">
        <v>2832</v>
      </c>
      <c r="D243" s="83" t="s">
        <v>4067</v>
      </c>
      <c r="E243" s="88">
        <v>136.137</v>
      </c>
    </row>
    <row r="244" spans="1:5" x14ac:dyDescent="0.2">
      <c r="A244" s="87">
        <v>85</v>
      </c>
      <c r="B244" s="83" t="s">
        <v>11391</v>
      </c>
      <c r="C244" s="83" t="s">
        <v>2832</v>
      </c>
      <c r="D244" s="83" t="s">
        <v>4067</v>
      </c>
      <c r="E244" s="88">
        <v>15.18</v>
      </c>
    </row>
    <row r="245" spans="1:5" x14ac:dyDescent="0.2">
      <c r="A245" s="84">
        <v>38</v>
      </c>
      <c r="B245" s="85" t="s">
        <v>11302</v>
      </c>
      <c r="C245" s="85" t="s">
        <v>2832</v>
      </c>
      <c r="D245" s="85" t="s">
        <v>6653</v>
      </c>
      <c r="E245" s="86" t="s">
        <v>4682</v>
      </c>
    </row>
    <row r="246" spans="1:5" x14ac:dyDescent="0.2">
      <c r="A246" s="84">
        <v>39</v>
      </c>
      <c r="B246" s="85" t="s">
        <v>11303</v>
      </c>
      <c r="C246" s="85" t="s">
        <v>2832</v>
      </c>
      <c r="D246" s="85" t="s">
        <v>6653</v>
      </c>
      <c r="E246" s="86" t="s">
        <v>4785</v>
      </c>
    </row>
    <row r="247" spans="1:5" x14ac:dyDescent="0.2">
      <c r="A247" s="84">
        <v>40</v>
      </c>
      <c r="B247" s="85" t="s">
        <v>11304</v>
      </c>
      <c r="C247" s="85" t="s">
        <v>2832</v>
      </c>
      <c r="D247" s="85" t="s">
        <v>6653</v>
      </c>
      <c r="E247" s="86" t="s">
        <v>4786</v>
      </c>
    </row>
    <row r="248" spans="1:5" x14ac:dyDescent="0.2">
      <c r="A248" s="84">
        <v>41</v>
      </c>
      <c r="B248" s="85" t="s">
        <v>11305</v>
      </c>
      <c r="C248" s="85" t="s">
        <v>2832</v>
      </c>
      <c r="D248" s="85" t="s">
        <v>6653</v>
      </c>
      <c r="E248" s="86">
        <v>29</v>
      </c>
    </row>
    <row r="249" spans="1:5" x14ac:dyDescent="0.2">
      <c r="A249" s="84">
        <v>42</v>
      </c>
      <c r="B249" s="85" t="s">
        <v>11306</v>
      </c>
      <c r="C249" s="85" t="s">
        <v>2832</v>
      </c>
      <c r="D249" s="85" t="s">
        <v>6653</v>
      </c>
      <c r="E249" s="86">
        <v>64</v>
      </c>
    </row>
    <row r="250" spans="1:5" x14ac:dyDescent="0.2">
      <c r="A250" s="84">
        <v>43</v>
      </c>
      <c r="B250" s="85" t="s">
        <v>11307</v>
      </c>
      <c r="C250" s="85" t="s">
        <v>2832</v>
      </c>
      <c r="D250" s="85" t="s">
        <v>6653</v>
      </c>
      <c r="E250" s="86" t="s">
        <v>4787</v>
      </c>
    </row>
    <row r="251" spans="1:5" x14ac:dyDescent="0.2">
      <c r="A251" s="84">
        <v>44</v>
      </c>
      <c r="B251" s="85" t="s">
        <v>11308</v>
      </c>
      <c r="C251" s="85" t="s">
        <v>2832</v>
      </c>
      <c r="D251" s="85" t="s">
        <v>6653</v>
      </c>
      <c r="E251" s="86">
        <v>14.61</v>
      </c>
    </row>
    <row r="252" spans="1:5" x14ac:dyDescent="0.2">
      <c r="A252" s="87">
        <v>86</v>
      </c>
      <c r="B252" s="83" t="s">
        <v>11374</v>
      </c>
      <c r="C252" s="83" t="s">
        <v>2832</v>
      </c>
      <c r="D252" s="83" t="s">
        <v>4067</v>
      </c>
      <c r="E252" s="88">
        <v>81</v>
      </c>
    </row>
    <row r="253" spans="1:5" x14ac:dyDescent="0.2">
      <c r="A253" s="87">
        <v>87</v>
      </c>
      <c r="B253" s="83" t="s">
        <v>11385</v>
      </c>
      <c r="C253" s="83" t="s">
        <v>2832</v>
      </c>
      <c r="D253" s="83" t="s">
        <v>4067</v>
      </c>
      <c r="E253" s="88">
        <v>114</v>
      </c>
    </row>
    <row r="254" spans="1:5" x14ac:dyDescent="0.2">
      <c r="A254" s="84">
        <v>46</v>
      </c>
      <c r="B254" s="85" t="s">
        <v>11310</v>
      </c>
      <c r="C254" s="85" t="s">
        <v>2832</v>
      </c>
      <c r="D254" s="85" t="s">
        <v>6653</v>
      </c>
      <c r="E254" s="86" t="s">
        <v>4788</v>
      </c>
    </row>
    <row r="255" spans="1:5" x14ac:dyDescent="0.2">
      <c r="A255" s="84">
        <v>47</v>
      </c>
      <c r="B255" s="85" t="s">
        <v>11311</v>
      </c>
      <c r="C255" s="85" t="s">
        <v>2832</v>
      </c>
      <c r="D255" s="85" t="s">
        <v>6653</v>
      </c>
      <c r="E255" s="86">
        <v>9</v>
      </c>
    </row>
    <row r="256" spans="1:5" x14ac:dyDescent="0.2">
      <c r="A256" s="84">
        <v>45</v>
      </c>
      <c r="B256" s="85" t="s">
        <v>11309</v>
      </c>
      <c r="C256" s="85" t="s">
        <v>2832</v>
      </c>
      <c r="D256" s="85" t="s">
        <v>6653</v>
      </c>
      <c r="E256" s="86">
        <v>97</v>
      </c>
    </row>
    <row r="257" spans="1:5" x14ac:dyDescent="0.2">
      <c r="A257" s="84">
        <v>48</v>
      </c>
      <c r="B257" s="85" t="s">
        <v>11312</v>
      </c>
      <c r="C257" s="85" t="s">
        <v>2832</v>
      </c>
      <c r="D257" s="85" t="s">
        <v>6653</v>
      </c>
      <c r="E257" s="86" t="s">
        <v>4789</v>
      </c>
    </row>
    <row r="258" spans="1:5" x14ac:dyDescent="0.2">
      <c r="A258" s="84">
        <v>49</v>
      </c>
      <c r="B258" s="85" t="s">
        <v>11313</v>
      </c>
      <c r="C258" s="85" t="s">
        <v>2832</v>
      </c>
      <c r="D258" s="85" t="s">
        <v>6653</v>
      </c>
      <c r="E258" s="86">
        <v>42</v>
      </c>
    </row>
    <row r="259" spans="1:5" x14ac:dyDescent="0.2">
      <c r="A259" s="87">
        <v>88</v>
      </c>
      <c r="B259" s="83" t="s">
        <v>11375</v>
      </c>
      <c r="C259" s="83" t="s">
        <v>2832</v>
      </c>
      <c r="D259" s="83" t="s">
        <v>4067</v>
      </c>
      <c r="E259" s="88">
        <v>83</v>
      </c>
    </row>
    <row r="260" spans="1:5" x14ac:dyDescent="0.2">
      <c r="A260" s="84">
        <v>50</v>
      </c>
      <c r="B260" s="85" t="s">
        <v>11314</v>
      </c>
      <c r="C260" s="85" t="s">
        <v>2832</v>
      </c>
      <c r="D260" s="85" t="s">
        <v>6653</v>
      </c>
      <c r="E260" s="86" t="s">
        <v>4683</v>
      </c>
    </row>
    <row r="261" spans="1:5" x14ac:dyDescent="0.2">
      <c r="A261" s="87">
        <v>89</v>
      </c>
      <c r="B261" s="83" t="s">
        <v>11388</v>
      </c>
      <c r="C261" s="83" t="s">
        <v>2832</v>
      </c>
      <c r="D261" s="83" t="s">
        <v>4067</v>
      </c>
      <c r="E261" s="88">
        <v>15</v>
      </c>
    </row>
    <row r="262" spans="1:5" x14ac:dyDescent="0.2">
      <c r="A262" s="84">
        <v>51</v>
      </c>
      <c r="B262" s="85" t="s">
        <v>11315</v>
      </c>
      <c r="C262" s="85" t="s">
        <v>2832</v>
      </c>
      <c r="D262" s="85" t="s">
        <v>6653</v>
      </c>
      <c r="E262" s="86" t="s">
        <v>4790</v>
      </c>
    </row>
    <row r="263" spans="1:5" x14ac:dyDescent="0.2">
      <c r="A263" s="87">
        <v>90</v>
      </c>
      <c r="B263" s="83" t="s">
        <v>11386</v>
      </c>
      <c r="C263" s="83" t="s">
        <v>2832</v>
      </c>
      <c r="D263" s="83" t="s">
        <v>4067</v>
      </c>
      <c r="E263" s="88">
        <v>19</v>
      </c>
    </row>
    <row r="264" spans="1:5" x14ac:dyDescent="0.2">
      <c r="A264" s="87">
        <v>91</v>
      </c>
      <c r="B264" s="83" t="s">
        <v>11367</v>
      </c>
      <c r="C264" s="83" t="s">
        <v>2832</v>
      </c>
      <c r="D264" s="83" t="s">
        <v>4067</v>
      </c>
      <c r="E264" s="88">
        <v>82</v>
      </c>
    </row>
    <row r="265" spans="1:5" x14ac:dyDescent="0.2">
      <c r="A265" s="87">
        <v>92</v>
      </c>
      <c r="B265" s="83" t="s">
        <v>11370</v>
      </c>
      <c r="C265" s="83" t="s">
        <v>2832</v>
      </c>
      <c r="D265" s="83" t="s">
        <v>4067</v>
      </c>
      <c r="E265" s="88">
        <v>82</v>
      </c>
    </row>
    <row r="266" spans="1:5" x14ac:dyDescent="0.2">
      <c r="A266" s="84">
        <v>52</v>
      </c>
      <c r="B266" s="85" t="s">
        <v>11316</v>
      </c>
      <c r="C266" s="85" t="s">
        <v>2832</v>
      </c>
      <c r="D266" s="85" t="s">
        <v>6653</v>
      </c>
      <c r="E266" s="86">
        <v>100</v>
      </c>
    </row>
    <row r="267" spans="1:5" x14ac:dyDescent="0.2">
      <c r="A267" s="84">
        <v>53</v>
      </c>
      <c r="B267" s="85" t="s">
        <v>11317</v>
      </c>
      <c r="C267" s="85" t="s">
        <v>2832</v>
      </c>
      <c r="D267" s="85" t="s">
        <v>6653</v>
      </c>
      <c r="E267" s="86" t="s">
        <v>4791</v>
      </c>
    </row>
    <row r="268" spans="1:5" x14ac:dyDescent="0.2">
      <c r="A268" s="87">
        <v>93</v>
      </c>
      <c r="B268" s="83" t="s">
        <v>11393</v>
      </c>
      <c r="C268" s="83" t="s">
        <v>2832</v>
      </c>
      <c r="D268" s="83" t="s">
        <v>4067</v>
      </c>
      <c r="E268" s="88">
        <v>15.18</v>
      </c>
    </row>
    <row r="269" spans="1:5" x14ac:dyDescent="0.2">
      <c r="A269" s="84">
        <v>54</v>
      </c>
      <c r="B269" s="85" t="s">
        <v>11318</v>
      </c>
      <c r="C269" s="85" t="s">
        <v>2832</v>
      </c>
      <c r="D269" s="85" t="s">
        <v>6653</v>
      </c>
      <c r="E269" s="86">
        <v>7.11</v>
      </c>
    </row>
    <row r="270" spans="1:5" x14ac:dyDescent="0.2">
      <c r="A270" s="84">
        <v>55</v>
      </c>
      <c r="B270" s="85" t="s">
        <v>11319</v>
      </c>
      <c r="C270" s="85" t="s">
        <v>2832</v>
      </c>
      <c r="D270" s="85" t="s">
        <v>6653</v>
      </c>
      <c r="E270" s="86">
        <v>22</v>
      </c>
    </row>
    <row r="271" spans="1:5" x14ac:dyDescent="0.2">
      <c r="A271" s="87">
        <v>34</v>
      </c>
      <c r="B271" s="83" t="s">
        <v>11363</v>
      </c>
      <c r="C271" s="83" t="s">
        <v>2832</v>
      </c>
      <c r="D271" s="83" t="s">
        <v>11284</v>
      </c>
      <c r="E271" s="88">
        <v>24</v>
      </c>
    </row>
    <row r="272" spans="1:5" x14ac:dyDescent="0.2">
      <c r="A272" s="84">
        <v>56</v>
      </c>
      <c r="B272" s="85" t="s">
        <v>11320</v>
      </c>
      <c r="C272" s="85" t="s">
        <v>2832</v>
      </c>
      <c r="D272" s="85" t="s">
        <v>6653</v>
      </c>
      <c r="E272" s="86" t="s">
        <v>4792</v>
      </c>
    </row>
    <row r="273" spans="1:5" x14ac:dyDescent="0.2">
      <c r="A273" s="87">
        <v>94</v>
      </c>
      <c r="B273" s="83" t="s">
        <v>11376</v>
      </c>
      <c r="C273" s="83" t="s">
        <v>2832</v>
      </c>
      <c r="D273" s="83" t="s">
        <v>4067</v>
      </c>
      <c r="E273" s="88">
        <v>81</v>
      </c>
    </row>
    <row r="274" spans="1:5" x14ac:dyDescent="0.2">
      <c r="A274" s="84">
        <v>58</v>
      </c>
      <c r="B274" s="85" t="s">
        <v>11321</v>
      </c>
      <c r="C274" s="85" t="s">
        <v>2832</v>
      </c>
      <c r="D274" s="85" t="s">
        <v>6653</v>
      </c>
      <c r="E274" s="86">
        <v>27</v>
      </c>
    </row>
    <row r="275" spans="1:5" x14ac:dyDescent="0.2">
      <c r="A275" s="84">
        <v>59</v>
      </c>
      <c r="B275" s="85" t="s">
        <v>11322</v>
      </c>
      <c r="C275" s="85" t="s">
        <v>2832</v>
      </c>
      <c r="D275" s="85" t="s">
        <v>6653</v>
      </c>
      <c r="E275" s="86">
        <v>46</v>
      </c>
    </row>
    <row r="276" spans="1:5" x14ac:dyDescent="0.2">
      <c r="A276" s="84">
        <v>60</v>
      </c>
      <c r="B276" s="85" t="s">
        <v>11323</v>
      </c>
      <c r="C276" s="85" t="s">
        <v>2832</v>
      </c>
      <c r="D276" s="85" t="s">
        <v>6653</v>
      </c>
      <c r="E276" s="86" t="s">
        <v>4793</v>
      </c>
    </row>
    <row r="277" spans="1:5" x14ac:dyDescent="0.2">
      <c r="A277" s="84">
        <v>61</v>
      </c>
      <c r="B277" s="85" t="s">
        <v>11324</v>
      </c>
      <c r="C277" s="85" t="s">
        <v>2832</v>
      </c>
      <c r="D277" s="85" t="s">
        <v>6653</v>
      </c>
      <c r="E277" s="86" t="s">
        <v>4794</v>
      </c>
    </row>
    <row r="278" spans="1:5" x14ac:dyDescent="0.2">
      <c r="A278" s="84">
        <v>62</v>
      </c>
      <c r="B278" s="85" t="s">
        <v>11325</v>
      </c>
      <c r="C278" s="85" t="s">
        <v>2832</v>
      </c>
      <c r="D278" s="85" t="s">
        <v>6653</v>
      </c>
      <c r="E278" s="86">
        <v>32</v>
      </c>
    </row>
    <row r="279" spans="1:5" x14ac:dyDescent="0.2">
      <c r="A279" s="87">
        <v>95</v>
      </c>
      <c r="B279" s="83" t="s">
        <v>11368</v>
      </c>
      <c r="C279" s="83" t="s">
        <v>2832</v>
      </c>
      <c r="D279" s="83" t="s">
        <v>4067</v>
      </c>
      <c r="E279" s="88">
        <v>55</v>
      </c>
    </row>
    <row r="280" spans="1:5" x14ac:dyDescent="0.2">
      <c r="A280" s="84">
        <v>63</v>
      </c>
      <c r="B280" s="85" t="s">
        <v>11326</v>
      </c>
      <c r="C280" s="85" t="s">
        <v>2832</v>
      </c>
      <c r="D280" s="85" t="s">
        <v>6653</v>
      </c>
      <c r="E280" s="86" t="s">
        <v>4795</v>
      </c>
    </row>
    <row r="281" spans="1:5" x14ac:dyDescent="0.2">
      <c r="A281" s="87">
        <v>31</v>
      </c>
      <c r="B281" s="83" t="s">
        <v>12286</v>
      </c>
      <c r="D281" s="83" t="s">
        <v>11284</v>
      </c>
      <c r="E281" s="88"/>
    </row>
    <row r="282" spans="1:5" x14ac:dyDescent="0.2">
      <c r="A282" s="84">
        <v>103</v>
      </c>
      <c r="B282" s="85" t="s">
        <v>4248</v>
      </c>
      <c r="C282" s="85" t="s">
        <v>3468</v>
      </c>
      <c r="D282" s="85" t="s">
        <v>6653</v>
      </c>
      <c r="E282" s="86">
        <v>68</v>
      </c>
    </row>
    <row r="283" spans="1:5" x14ac:dyDescent="0.2">
      <c r="A283" s="87">
        <v>111</v>
      </c>
      <c r="B283" s="83" t="s">
        <v>1235</v>
      </c>
      <c r="C283" s="83" t="s">
        <v>3468</v>
      </c>
      <c r="D283" s="83" t="s">
        <v>4067</v>
      </c>
      <c r="E283" s="88" t="s">
        <v>1236</v>
      </c>
    </row>
    <row r="284" spans="1:5" x14ac:dyDescent="0.2">
      <c r="A284" s="87">
        <v>112</v>
      </c>
      <c r="B284" s="83" t="s">
        <v>1237</v>
      </c>
      <c r="C284" s="83" t="s">
        <v>3502</v>
      </c>
      <c r="D284" s="83" t="s">
        <v>4067</v>
      </c>
      <c r="E284" s="88">
        <v>6.13</v>
      </c>
    </row>
    <row r="285" spans="1:5" x14ac:dyDescent="0.2">
      <c r="A285" s="87">
        <v>113</v>
      </c>
      <c r="B285" s="83" t="s">
        <v>1238</v>
      </c>
      <c r="D285" s="83" t="s">
        <v>4067</v>
      </c>
      <c r="E285" s="88">
        <v>85</v>
      </c>
    </row>
    <row r="286" spans="1:5" x14ac:dyDescent="0.2">
      <c r="A286" s="87">
        <v>28</v>
      </c>
      <c r="B286" s="83" t="s">
        <v>11586</v>
      </c>
      <c r="C286" s="83" t="s">
        <v>2719</v>
      </c>
      <c r="D286" s="83" t="s">
        <v>11415</v>
      </c>
      <c r="E286" s="88">
        <v>38</v>
      </c>
    </row>
    <row r="287" spans="1:5" x14ac:dyDescent="0.2">
      <c r="A287" s="87">
        <v>634</v>
      </c>
      <c r="B287" s="83" t="s">
        <v>12153</v>
      </c>
      <c r="C287" s="83" t="s">
        <v>12151</v>
      </c>
      <c r="D287" s="83" t="s">
        <v>11284</v>
      </c>
      <c r="E287" s="88" t="s">
        <v>4550</v>
      </c>
    </row>
    <row r="288" spans="1:5" x14ac:dyDescent="0.2">
      <c r="A288" s="87">
        <v>114</v>
      </c>
      <c r="B288" s="83" t="s">
        <v>1239</v>
      </c>
      <c r="C288" s="83" t="s">
        <v>3445</v>
      </c>
      <c r="D288" s="83" t="s">
        <v>4067</v>
      </c>
      <c r="E288" s="88">
        <v>9</v>
      </c>
    </row>
    <row r="289" spans="1:5" x14ac:dyDescent="0.2">
      <c r="A289" s="84">
        <v>104</v>
      </c>
      <c r="B289" s="85" t="s">
        <v>597</v>
      </c>
      <c r="C289" s="85" t="s">
        <v>6118</v>
      </c>
      <c r="D289" s="85" t="s">
        <v>6653</v>
      </c>
      <c r="E289" s="86" t="s">
        <v>4806</v>
      </c>
    </row>
    <row r="290" spans="1:5" x14ac:dyDescent="0.2">
      <c r="A290" s="87">
        <v>16</v>
      </c>
      <c r="B290" s="83" t="s">
        <v>597</v>
      </c>
      <c r="C290" s="83" t="s">
        <v>12</v>
      </c>
      <c r="D290" s="83" t="s">
        <v>6697</v>
      </c>
      <c r="E290" s="88">
        <v>2</v>
      </c>
    </row>
    <row r="291" spans="1:5" x14ac:dyDescent="0.2">
      <c r="A291" s="87">
        <v>1095</v>
      </c>
      <c r="B291" s="83" t="s">
        <v>597</v>
      </c>
      <c r="C291" s="83" t="s">
        <v>12</v>
      </c>
      <c r="D291" s="83" t="s">
        <v>4067</v>
      </c>
      <c r="E291" s="88" t="s">
        <v>1912</v>
      </c>
    </row>
    <row r="292" spans="1:5" x14ac:dyDescent="0.2">
      <c r="A292" s="87">
        <v>437</v>
      </c>
      <c r="B292" s="83" t="s">
        <v>597</v>
      </c>
      <c r="C292" s="83" t="s">
        <v>11860</v>
      </c>
      <c r="D292" s="83" t="s">
        <v>11284</v>
      </c>
      <c r="E292" s="88">
        <v>6.23</v>
      </c>
    </row>
    <row r="293" spans="1:5" x14ac:dyDescent="0.2">
      <c r="A293" s="87">
        <v>49</v>
      </c>
      <c r="B293" s="83" t="s">
        <v>597</v>
      </c>
      <c r="C293" s="83" t="s">
        <v>266</v>
      </c>
      <c r="D293" s="83" t="s">
        <v>11286</v>
      </c>
      <c r="E293" s="88" t="s">
        <v>11870</v>
      </c>
    </row>
    <row r="294" spans="1:5" x14ac:dyDescent="0.2">
      <c r="A294" s="87">
        <v>39</v>
      </c>
      <c r="B294" s="83" t="s">
        <v>11830</v>
      </c>
      <c r="C294" s="83" t="s">
        <v>11831</v>
      </c>
      <c r="D294" s="83" t="s">
        <v>11284</v>
      </c>
      <c r="E294" s="88">
        <v>2</v>
      </c>
    </row>
    <row r="295" spans="1:5" x14ac:dyDescent="0.2">
      <c r="A295" s="87">
        <v>38</v>
      </c>
      <c r="B295" s="83" t="s">
        <v>1240</v>
      </c>
      <c r="C295" s="83" t="s">
        <v>3464</v>
      </c>
      <c r="D295" s="83" t="s">
        <v>11284</v>
      </c>
      <c r="E295" s="88" t="s">
        <v>11915</v>
      </c>
    </row>
    <row r="296" spans="1:5" x14ac:dyDescent="0.2">
      <c r="A296" s="87">
        <v>5</v>
      </c>
      <c r="B296" s="83" t="s">
        <v>1240</v>
      </c>
      <c r="C296" s="83" t="s">
        <v>3464</v>
      </c>
      <c r="D296" s="83" t="s">
        <v>11286</v>
      </c>
      <c r="E296" s="88" t="s">
        <v>11923</v>
      </c>
    </row>
    <row r="297" spans="1:5" x14ac:dyDescent="0.2">
      <c r="A297" s="87">
        <v>115</v>
      </c>
      <c r="B297" s="83" t="s">
        <v>1240</v>
      </c>
      <c r="C297" s="83" t="s">
        <v>3464</v>
      </c>
      <c r="D297" s="83" t="s">
        <v>4067</v>
      </c>
      <c r="E297" s="88" t="s">
        <v>2829</v>
      </c>
    </row>
    <row r="298" spans="1:5" x14ac:dyDescent="0.2">
      <c r="A298" s="87">
        <v>4</v>
      </c>
      <c r="B298" s="83" t="s">
        <v>1240</v>
      </c>
      <c r="C298" s="83" t="s">
        <v>3464</v>
      </c>
      <c r="D298" s="83" t="s">
        <v>11415</v>
      </c>
      <c r="E298" s="88">
        <v>8</v>
      </c>
    </row>
    <row r="299" spans="1:5" x14ac:dyDescent="0.2">
      <c r="A299" s="87">
        <v>1</v>
      </c>
      <c r="B299" s="83" t="s">
        <v>1240</v>
      </c>
      <c r="C299" s="83" t="s">
        <v>11934</v>
      </c>
      <c r="D299" s="83" t="s">
        <v>6697</v>
      </c>
      <c r="E299" s="88">
        <v>2</v>
      </c>
    </row>
    <row r="300" spans="1:5" x14ac:dyDescent="0.2">
      <c r="A300" s="87">
        <v>40</v>
      </c>
      <c r="B300" s="83" t="s">
        <v>285</v>
      </c>
      <c r="C300" s="83" t="s">
        <v>3494</v>
      </c>
      <c r="D300" s="83" t="s">
        <v>11284</v>
      </c>
      <c r="E300" s="88" t="s">
        <v>11515</v>
      </c>
    </row>
    <row r="301" spans="1:5" x14ac:dyDescent="0.2">
      <c r="A301" s="87">
        <v>116</v>
      </c>
      <c r="B301" s="83" t="s">
        <v>285</v>
      </c>
      <c r="C301" s="83" t="s">
        <v>3494</v>
      </c>
      <c r="D301" s="83" t="s">
        <v>4067</v>
      </c>
      <c r="E301" s="88" t="s">
        <v>1241</v>
      </c>
    </row>
    <row r="302" spans="1:5" x14ac:dyDescent="0.2">
      <c r="A302" s="84">
        <v>105</v>
      </c>
      <c r="B302" s="85" t="s">
        <v>4249</v>
      </c>
      <c r="C302" s="85" t="s">
        <v>3494</v>
      </c>
      <c r="D302" s="85" t="s">
        <v>6653</v>
      </c>
      <c r="E302" s="86">
        <v>31</v>
      </c>
    </row>
    <row r="303" spans="1:5" x14ac:dyDescent="0.2">
      <c r="A303" s="84">
        <v>106</v>
      </c>
      <c r="B303" s="85" t="s">
        <v>5018</v>
      </c>
      <c r="C303" s="85" t="s">
        <v>3494</v>
      </c>
      <c r="D303" s="85" t="s">
        <v>6653</v>
      </c>
      <c r="E303" s="86">
        <v>84</v>
      </c>
    </row>
    <row r="304" spans="1:5" x14ac:dyDescent="0.2">
      <c r="A304" s="84">
        <v>107</v>
      </c>
      <c r="B304" s="85" t="s">
        <v>5017</v>
      </c>
      <c r="C304" s="85" t="s">
        <v>3494</v>
      </c>
      <c r="D304" s="85" t="s">
        <v>6653</v>
      </c>
      <c r="E304" s="86">
        <v>49</v>
      </c>
    </row>
    <row r="305" spans="1:5" x14ac:dyDescent="0.2">
      <c r="A305" s="87">
        <v>117</v>
      </c>
      <c r="B305" s="83" t="s">
        <v>2704</v>
      </c>
      <c r="C305" s="83" t="s">
        <v>272</v>
      </c>
      <c r="D305" s="83" t="s">
        <v>4067</v>
      </c>
      <c r="E305" s="88" t="s">
        <v>1242</v>
      </c>
    </row>
    <row r="306" spans="1:5" x14ac:dyDescent="0.2">
      <c r="A306" s="87">
        <v>118</v>
      </c>
      <c r="B306" s="83" t="s">
        <v>2705</v>
      </c>
      <c r="C306" s="83" t="s">
        <v>272</v>
      </c>
      <c r="D306" s="83" t="s">
        <v>4067</v>
      </c>
      <c r="E306" s="88" t="s">
        <v>1243</v>
      </c>
    </row>
    <row r="307" spans="1:5" x14ac:dyDescent="0.2">
      <c r="A307" s="87">
        <v>124</v>
      </c>
      <c r="B307" s="83" t="s">
        <v>11405</v>
      </c>
      <c r="C307" s="83" t="s">
        <v>4661</v>
      </c>
      <c r="D307" s="83" t="s">
        <v>11286</v>
      </c>
      <c r="E307" s="88">
        <v>10</v>
      </c>
    </row>
    <row r="308" spans="1:5" x14ac:dyDescent="0.2">
      <c r="A308" s="87">
        <v>119</v>
      </c>
      <c r="B308" s="83" t="s">
        <v>1244</v>
      </c>
      <c r="C308" s="83" t="s">
        <v>3509</v>
      </c>
      <c r="D308" s="83" t="s">
        <v>4067</v>
      </c>
      <c r="E308" s="88">
        <v>77</v>
      </c>
    </row>
    <row r="309" spans="1:5" x14ac:dyDescent="0.2">
      <c r="A309" s="84">
        <v>108</v>
      </c>
      <c r="B309" s="85" t="s">
        <v>4250</v>
      </c>
      <c r="C309" s="85" t="s">
        <v>4643</v>
      </c>
      <c r="D309" s="85" t="s">
        <v>6653</v>
      </c>
      <c r="E309" s="86">
        <v>89</v>
      </c>
    </row>
    <row r="310" spans="1:5" x14ac:dyDescent="0.2">
      <c r="A310" s="87">
        <v>120</v>
      </c>
      <c r="B310" s="83" t="s">
        <v>1245</v>
      </c>
      <c r="C310" s="83" t="s">
        <v>3487</v>
      </c>
      <c r="D310" s="83" t="s">
        <v>4067</v>
      </c>
      <c r="E310" s="88">
        <v>7</v>
      </c>
    </row>
    <row r="311" spans="1:5" x14ac:dyDescent="0.2">
      <c r="A311" s="87">
        <v>121</v>
      </c>
      <c r="B311" s="83" t="s">
        <v>1246</v>
      </c>
      <c r="C311" s="83" t="s">
        <v>3509</v>
      </c>
      <c r="D311" s="83" t="s">
        <v>4067</v>
      </c>
      <c r="E311" s="88">
        <v>66.75</v>
      </c>
    </row>
    <row r="312" spans="1:5" x14ac:dyDescent="0.2">
      <c r="A312" s="87">
        <v>122</v>
      </c>
      <c r="B312" s="83" t="s">
        <v>1247</v>
      </c>
      <c r="C312" s="83" t="s">
        <v>3507</v>
      </c>
      <c r="D312" s="83" t="s">
        <v>4067</v>
      </c>
      <c r="E312" s="88" t="s">
        <v>1248</v>
      </c>
    </row>
    <row r="313" spans="1:5" x14ac:dyDescent="0.2">
      <c r="A313" s="87">
        <v>123</v>
      </c>
      <c r="B313" s="83" t="s">
        <v>1249</v>
      </c>
      <c r="C313" s="83" t="s">
        <v>3507</v>
      </c>
      <c r="D313" s="83" t="s">
        <v>4067</v>
      </c>
      <c r="E313" s="88">
        <v>33</v>
      </c>
    </row>
    <row r="314" spans="1:5" x14ac:dyDescent="0.2">
      <c r="A314" s="84">
        <v>164</v>
      </c>
      <c r="B314" s="85" t="s">
        <v>8041</v>
      </c>
      <c r="C314" s="85" t="s">
        <v>2</v>
      </c>
      <c r="D314" s="85" t="s">
        <v>6653</v>
      </c>
      <c r="E314" s="86">
        <v>34</v>
      </c>
    </row>
    <row r="315" spans="1:5" x14ac:dyDescent="0.2">
      <c r="A315" s="84">
        <v>109</v>
      </c>
      <c r="B315" s="85" t="s">
        <v>4251</v>
      </c>
      <c r="C315" s="85" t="s">
        <v>3468</v>
      </c>
      <c r="D315" s="85" t="s">
        <v>6653</v>
      </c>
      <c r="E315" s="86">
        <v>21</v>
      </c>
    </row>
    <row r="316" spans="1:5" x14ac:dyDescent="0.2">
      <c r="A316" s="84">
        <v>110</v>
      </c>
      <c r="B316" s="85" t="s">
        <v>11753</v>
      </c>
      <c r="C316" s="85" t="s">
        <v>1532</v>
      </c>
      <c r="D316" s="85" t="s">
        <v>6653</v>
      </c>
      <c r="E316" s="86">
        <v>21</v>
      </c>
    </row>
    <row r="317" spans="1:5" x14ac:dyDescent="0.2">
      <c r="A317" s="87">
        <v>124</v>
      </c>
      <c r="B317" s="83" t="s">
        <v>1250</v>
      </c>
      <c r="C317" s="83" t="s">
        <v>3507</v>
      </c>
      <c r="D317" s="83" t="s">
        <v>4067</v>
      </c>
      <c r="E317" s="88">
        <v>4</v>
      </c>
    </row>
    <row r="318" spans="1:5" x14ac:dyDescent="0.2">
      <c r="A318" s="84">
        <v>111</v>
      </c>
      <c r="B318" s="85" t="s">
        <v>2708</v>
      </c>
      <c r="C318" s="85" t="s">
        <v>3487</v>
      </c>
      <c r="D318" s="85" t="s">
        <v>6653</v>
      </c>
      <c r="E318" s="86" t="s">
        <v>4708</v>
      </c>
    </row>
    <row r="319" spans="1:5" x14ac:dyDescent="0.2">
      <c r="A319" s="87">
        <v>125</v>
      </c>
      <c r="B319" s="83" t="s">
        <v>2708</v>
      </c>
      <c r="C319" s="83" t="s">
        <v>3487</v>
      </c>
      <c r="D319" s="83" t="s">
        <v>4067</v>
      </c>
      <c r="E319" s="88" t="s">
        <v>1251</v>
      </c>
    </row>
    <row r="320" spans="1:5" x14ac:dyDescent="0.2">
      <c r="A320" s="87">
        <v>43</v>
      </c>
      <c r="B320" s="83" t="s">
        <v>2708</v>
      </c>
      <c r="C320" s="83" t="s">
        <v>11472</v>
      </c>
      <c r="D320" s="83" t="s">
        <v>11284</v>
      </c>
      <c r="E320" s="88" t="s">
        <v>11473</v>
      </c>
    </row>
    <row r="321" spans="1:5" x14ac:dyDescent="0.2">
      <c r="A321" s="87">
        <v>6</v>
      </c>
      <c r="B321" s="83" t="s">
        <v>2708</v>
      </c>
      <c r="C321" s="83" t="s">
        <v>11472</v>
      </c>
      <c r="D321" s="83" t="s">
        <v>11286</v>
      </c>
      <c r="E321" s="88">
        <v>4.5</v>
      </c>
    </row>
    <row r="322" spans="1:5" x14ac:dyDescent="0.2">
      <c r="A322" s="87">
        <v>2</v>
      </c>
      <c r="B322" s="83" t="s">
        <v>2708</v>
      </c>
      <c r="C322" s="83" t="s">
        <v>11472</v>
      </c>
      <c r="D322" s="83" t="s">
        <v>6697</v>
      </c>
      <c r="E322" s="88">
        <v>1</v>
      </c>
    </row>
    <row r="323" spans="1:5" x14ac:dyDescent="0.2">
      <c r="A323" s="87">
        <v>126</v>
      </c>
      <c r="B323" s="83" t="s">
        <v>1252</v>
      </c>
      <c r="C323" s="83" t="s">
        <v>3507</v>
      </c>
      <c r="D323" s="83" t="s">
        <v>4067</v>
      </c>
      <c r="E323" s="88">
        <v>106</v>
      </c>
    </row>
    <row r="324" spans="1:5" x14ac:dyDescent="0.2">
      <c r="A324" s="84">
        <v>113</v>
      </c>
      <c r="B324" s="85" t="s">
        <v>4252</v>
      </c>
      <c r="C324" s="85" t="s">
        <v>3507</v>
      </c>
      <c r="D324" s="85" t="s">
        <v>6653</v>
      </c>
      <c r="E324" s="86">
        <v>65</v>
      </c>
    </row>
    <row r="325" spans="1:5" x14ac:dyDescent="0.2">
      <c r="A325" s="87">
        <v>625</v>
      </c>
      <c r="B325" s="83" t="s">
        <v>3676</v>
      </c>
      <c r="C325" s="83" t="s">
        <v>2729</v>
      </c>
      <c r="D325" s="83" t="s">
        <v>4067</v>
      </c>
      <c r="E325" s="88">
        <v>126</v>
      </c>
    </row>
    <row r="326" spans="1:5" x14ac:dyDescent="0.2">
      <c r="A326" s="87">
        <v>626</v>
      </c>
      <c r="B326" s="83" t="s">
        <v>3677</v>
      </c>
      <c r="C326" s="83" t="s">
        <v>2729</v>
      </c>
      <c r="D326" s="83" t="s">
        <v>4067</v>
      </c>
      <c r="E326" s="88">
        <v>126</v>
      </c>
    </row>
    <row r="327" spans="1:5" x14ac:dyDescent="0.2">
      <c r="A327" s="87">
        <v>627</v>
      </c>
      <c r="B327" s="83" t="s">
        <v>3678</v>
      </c>
      <c r="C327" s="83" t="s">
        <v>2729</v>
      </c>
      <c r="D327" s="83" t="s">
        <v>4067</v>
      </c>
      <c r="E327" s="88">
        <v>126</v>
      </c>
    </row>
    <row r="328" spans="1:5" x14ac:dyDescent="0.2">
      <c r="A328" s="87">
        <v>628</v>
      </c>
      <c r="B328" s="83" t="s">
        <v>3679</v>
      </c>
      <c r="C328" s="83" t="s">
        <v>2729</v>
      </c>
      <c r="D328" s="83" t="s">
        <v>4067</v>
      </c>
      <c r="E328" s="88">
        <v>126</v>
      </c>
    </row>
    <row r="329" spans="1:5" x14ac:dyDescent="0.2">
      <c r="A329" s="87">
        <v>127</v>
      </c>
      <c r="B329" s="83" t="s">
        <v>1253</v>
      </c>
      <c r="C329" s="83" t="s">
        <v>3471</v>
      </c>
      <c r="D329" s="83" t="s">
        <v>4067</v>
      </c>
      <c r="E329" s="88">
        <v>73.89</v>
      </c>
    </row>
    <row r="330" spans="1:5" x14ac:dyDescent="0.2">
      <c r="A330" s="87">
        <v>128</v>
      </c>
      <c r="B330" s="83" t="s">
        <v>1254</v>
      </c>
      <c r="C330" s="83" t="s">
        <v>710</v>
      </c>
      <c r="D330" s="83" t="s">
        <v>4067</v>
      </c>
      <c r="E330" s="88">
        <v>52</v>
      </c>
    </row>
    <row r="331" spans="1:5" x14ac:dyDescent="0.2">
      <c r="A331" s="87">
        <v>238</v>
      </c>
      <c r="B331" s="83" t="s">
        <v>3519</v>
      </c>
      <c r="C331" s="83" t="s">
        <v>2</v>
      </c>
      <c r="D331" s="83" t="s">
        <v>4067</v>
      </c>
      <c r="E331" s="88">
        <v>47</v>
      </c>
    </row>
    <row r="332" spans="1:5" x14ac:dyDescent="0.2">
      <c r="A332" s="87">
        <v>434</v>
      </c>
      <c r="B332" s="83" t="s">
        <v>3651</v>
      </c>
      <c r="C332" s="83" t="s">
        <v>1428</v>
      </c>
      <c r="D332" s="83" t="s">
        <v>4067</v>
      </c>
      <c r="E332" s="88">
        <v>21</v>
      </c>
    </row>
    <row r="333" spans="1:5" x14ac:dyDescent="0.2">
      <c r="A333" s="87">
        <v>239</v>
      </c>
      <c r="B333" s="83" t="s">
        <v>3520</v>
      </c>
      <c r="C333" s="83" t="s">
        <v>2</v>
      </c>
      <c r="D333" s="83" t="s">
        <v>4067</v>
      </c>
      <c r="E333" s="88">
        <v>47</v>
      </c>
    </row>
    <row r="334" spans="1:5" x14ac:dyDescent="0.2">
      <c r="A334" s="84">
        <v>165</v>
      </c>
      <c r="B334" s="85" t="s">
        <v>3521</v>
      </c>
      <c r="C334" s="85" t="s">
        <v>2</v>
      </c>
      <c r="D334" s="85" t="s">
        <v>6653</v>
      </c>
      <c r="E334" s="86">
        <v>29.3</v>
      </c>
    </row>
    <row r="335" spans="1:5" x14ac:dyDescent="0.2">
      <c r="A335" s="87">
        <v>240</v>
      </c>
      <c r="B335" s="83" t="s">
        <v>3521</v>
      </c>
      <c r="C335" s="83" t="s">
        <v>2</v>
      </c>
      <c r="D335" s="83" t="s">
        <v>4067</v>
      </c>
      <c r="E335" s="88">
        <v>46</v>
      </c>
    </row>
    <row r="336" spans="1:5" x14ac:dyDescent="0.2">
      <c r="A336" s="87">
        <v>241</v>
      </c>
      <c r="B336" s="83" t="s">
        <v>3522</v>
      </c>
      <c r="C336" s="83" t="s">
        <v>2</v>
      </c>
      <c r="D336" s="83" t="s">
        <v>4067</v>
      </c>
      <c r="E336" s="88">
        <v>46</v>
      </c>
    </row>
    <row r="337" spans="1:5" x14ac:dyDescent="0.2">
      <c r="A337" s="87">
        <v>243</v>
      </c>
      <c r="B337" s="83" t="s">
        <v>3523</v>
      </c>
      <c r="C337" s="83" t="s">
        <v>2</v>
      </c>
      <c r="D337" s="83" t="s">
        <v>4067</v>
      </c>
      <c r="E337" s="88">
        <v>46</v>
      </c>
    </row>
    <row r="338" spans="1:5" x14ac:dyDescent="0.2">
      <c r="A338" s="87">
        <v>44</v>
      </c>
      <c r="B338" s="83" t="s">
        <v>1255</v>
      </c>
      <c r="C338" s="83" t="s">
        <v>3494</v>
      </c>
      <c r="D338" s="83" t="s">
        <v>11284</v>
      </c>
      <c r="E338" s="88">
        <v>8</v>
      </c>
    </row>
    <row r="339" spans="1:5" x14ac:dyDescent="0.2">
      <c r="A339" s="87">
        <v>129</v>
      </c>
      <c r="B339" s="83" t="s">
        <v>1255</v>
      </c>
      <c r="C339" s="83" t="s">
        <v>3494</v>
      </c>
      <c r="D339" s="83" t="s">
        <v>4067</v>
      </c>
      <c r="E339" s="88">
        <v>10.89</v>
      </c>
    </row>
    <row r="340" spans="1:5" x14ac:dyDescent="0.2">
      <c r="A340" s="84">
        <v>114</v>
      </c>
      <c r="B340" s="85" t="s">
        <v>4253</v>
      </c>
      <c r="C340" s="85" t="s">
        <v>3494</v>
      </c>
      <c r="D340" s="85" t="s">
        <v>6653</v>
      </c>
      <c r="E340" s="86" t="s">
        <v>4807</v>
      </c>
    </row>
    <row r="341" spans="1:5" x14ac:dyDescent="0.2">
      <c r="A341" s="87">
        <v>244</v>
      </c>
      <c r="B341" s="83" t="s">
        <v>3524</v>
      </c>
      <c r="C341" s="83" t="s">
        <v>2</v>
      </c>
      <c r="D341" s="83" t="s">
        <v>4067</v>
      </c>
      <c r="E341" s="88">
        <v>46</v>
      </c>
    </row>
    <row r="342" spans="1:5" x14ac:dyDescent="0.2">
      <c r="A342" s="87">
        <v>45</v>
      </c>
      <c r="B342" s="83" t="s">
        <v>5183</v>
      </c>
      <c r="C342" s="83" t="s">
        <v>12136</v>
      </c>
      <c r="D342" s="83" t="s">
        <v>11284</v>
      </c>
      <c r="E342" s="88">
        <v>19</v>
      </c>
    </row>
    <row r="343" spans="1:5" x14ac:dyDescent="0.2">
      <c r="A343" s="87">
        <v>130</v>
      </c>
      <c r="B343" s="83" t="s">
        <v>1256</v>
      </c>
      <c r="C343" s="83" t="s">
        <v>3494</v>
      </c>
      <c r="D343" s="83" t="s">
        <v>4067</v>
      </c>
      <c r="E343" s="88">
        <v>53.125</v>
      </c>
    </row>
    <row r="344" spans="1:5" x14ac:dyDescent="0.2">
      <c r="A344" s="87">
        <v>46</v>
      </c>
      <c r="B344" s="83" t="s">
        <v>1256</v>
      </c>
      <c r="C344" s="83" t="s">
        <v>11549</v>
      </c>
      <c r="D344" s="83" t="s">
        <v>11284</v>
      </c>
      <c r="E344" s="88">
        <v>21</v>
      </c>
    </row>
    <row r="345" spans="1:5" x14ac:dyDescent="0.2">
      <c r="A345" s="87">
        <v>131</v>
      </c>
      <c r="B345" s="83" t="s">
        <v>1257</v>
      </c>
      <c r="C345" s="83" t="s">
        <v>3479</v>
      </c>
      <c r="D345" s="83" t="s">
        <v>4067</v>
      </c>
      <c r="E345" s="88">
        <v>7</v>
      </c>
    </row>
    <row r="346" spans="1:5" x14ac:dyDescent="0.2">
      <c r="A346" s="87">
        <v>132</v>
      </c>
      <c r="B346" s="83" t="s">
        <v>1258</v>
      </c>
      <c r="C346" s="83" t="s">
        <v>3466</v>
      </c>
      <c r="D346" s="83" t="s">
        <v>4067</v>
      </c>
      <c r="E346" s="88" t="s">
        <v>1259</v>
      </c>
    </row>
    <row r="347" spans="1:5" x14ac:dyDescent="0.2">
      <c r="A347" s="84">
        <v>166</v>
      </c>
      <c r="B347" s="85" t="s">
        <v>3525</v>
      </c>
      <c r="C347" s="85" t="s">
        <v>2</v>
      </c>
      <c r="D347" s="85" t="s">
        <v>6653</v>
      </c>
      <c r="E347" s="86">
        <v>81</v>
      </c>
    </row>
    <row r="348" spans="1:5" x14ac:dyDescent="0.2">
      <c r="A348" s="87">
        <v>245</v>
      </c>
      <c r="B348" s="83" t="s">
        <v>3525</v>
      </c>
      <c r="C348" s="83" t="s">
        <v>2</v>
      </c>
      <c r="D348" s="83" t="s">
        <v>4067</v>
      </c>
      <c r="E348" s="88">
        <v>46</v>
      </c>
    </row>
    <row r="349" spans="1:5" x14ac:dyDescent="0.2">
      <c r="A349" s="87">
        <v>246</v>
      </c>
      <c r="B349" s="83" t="s">
        <v>3526</v>
      </c>
      <c r="C349" s="83" t="s">
        <v>2</v>
      </c>
      <c r="D349" s="83" t="s">
        <v>4067</v>
      </c>
      <c r="E349" s="88">
        <v>47</v>
      </c>
    </row>
    <row r="350" spans="1:5" x14ac:dyDescent="0.2">
      <c r="A350" s="87">
        <v>133</v>
      </c>
      <c r="B350" s="83" t="s">
        <v>1260</v>
      </c>
      <c r="C350" s="83" t="s">
        <v>707</v>
      </c>
      <c r="D350" s="83" t="s">
        <v>4067</v>
      </c>
      <c r="E350" s="88">
        <v>52</v>
      </c>
    </row>
    <row r="351" spans="1:5" x14ac:dyDescent="0.2">
      <c r="A351" s="87">
        <v>134</v>
      </c>
      <c r="B351" s="83" t="s">
        <v>1261</v>
      </c>
      <c r="C351" s="83" t="s">
        <v>2256</v>
      </c>
      <c r="D351" s="83" t="s">
        <v>4067</v>
      </c>
      <c r="E351" s="88">
        <v>34</v>
      </c>
    </row>
    <row r="352" spans="1:5" x14ac:dyDescent="0.2">
      <c r="A352" s="87">
        <v>247</v>
      </c>
      <c r="B352" s="83" t="s">
        <v>3527</v>
      </c>
      <c r="C352" s="83" t="s">
        <v>2</v>
      </c>
      <c r="D352" s="83" t="s">
        <v>4067</v>
      </c>
      <c r="E352" s="88">
        <v>47</v>
      </c>
    </row>
    <row r="353" spans="1:5" x14ac:dyDescent="0.2">
      <c r="A353" s="87">
        <v>248</v>
      </c>
      <c r="B353" s="83" t="s">
        <v>3528</v>
      </c>
      <c r="C353" s="83" t="s">
        <v>2</v>
      </c>
      <c r="D353" s="83" t="s">
        <v>4067</v>
      </c>
      <c r="E353" s="88">
        <v>45</v>
      </c>
    </row>
    <row r="354" spans="1:5" x14ac:dyDescent="0.2">
      <c r="A354" s="87">
        <v>47</v>
      </c>
      <c r="B354" s="83" t="s">
        <v>1262</v>
      </c>
      <c r="C354" s="83" t="s">
        <v>3511</v>
      </c>
      <c r="D354" s="83" t="s">
        <v>11284</v>
      </c>
      <c r="E354" s="88">
        <v>33</v>
      </c>
    </row>
    <row r="355" spans="1:5" x14ac:dyDescent="0.2">
      <c r="A355" s="87">
        <v>135</v>
      </c>
      <c r="B355" s="83" t="s">
        <v>1262</v>
      </c>
      <c r="C355" s="83" t="s">
        <v>3511</v>
      </c>
      <c r="D355" s="83" t="s">
        <v>4067</v>
      </c>
      <c r="E355" s="88">
        <v>11</v>
      </c>
    </row>
    <row r="356" spans="1:5" x14ac:dyDescent="0.2">
      <c r="A356" s="87">
        <v>136</v>
      </c>
      <c r="B356" s="83" t="s">
        <v>1263</v>
      </c>
      <c r="C356" s="83" t="s">
        <v>2778</v>
      </c>
      <c r="D356" s="83" t="s">
        <v>4067</v>
      </c>
      <c r="E356" s="88">
        <v>22</v>
      </c>
    </row>
    <row r="357" spans="1:5" x14ac:dyDescent="0.2">
      <c r="A357" s="87">
        <v>249</v>
      </c>
      <c r="B357" s="83" t="s">
        <v>3529</v>
      </c>
      <c r="C357" s="83" t="s">
        <v>2</v>
      </c>
      <c r="D357" s="83" t="s">
        <v>4067</v>
      </c>
      <c r="E357" s="88">
        <v>46</v>
      </c>
    </row>
    <row r="358" spans="1:5" x14ac:dyDescent="0.2">
      <c r="A358" s="87">
        <v>635</v>
      </c>
      <c r="B358" s="83" t="s">
        <v>12154</v>
      </c>
      <c r="C358" s="83" t="s">
        <v>12151</v>
      </c>
      <c r="D358" s="83" t="s">
        <v>11284</v>
      </c>
      <c r="E358" s="88"/>
    </row>
    <row r="359" spans="1:5" x14ac:dyDescent="0.2">
      <c r="A359" s="87">
        <v>137</v>
      </c>
      <c r="B359" s="83" t="s">
        <v>1264</v>
      </c>
      <c r="C359" s="83" t="s">
        <v>3457</v>
      </c>
      <c r="D359" s="83" t="s">
        <v>4067</v>
      </c>
      <c r="E359" s="88">
        <v>52.125999999999998</v>
      </c>
    </row>
    <row r="360" spans="1:5" x14ac:dyDescent="0.2">
      <c r="A360" s="87">
        <v>48</v>
      </c>
      <c r="B360" s="83" t="s">
        <v>11832</v>
      </c>
      <c r="C360" s="83" t="s">
        <v>11831</v>
      </c>
      <c r="D360" s="83" t="s">
        <v>11284</v>
      </c>
      <c r="E360" s="88">
        <v>21</v>
      </c>
    </row>
    <row r="361" spans="1:5" x14ac:dyDescent="0.2">
      <c r="A361" s="84">
        <v>167</v>
      </c>
      <c r="B361" s="85" t="s">
        <v>6377</v>
      </c>
      <c r="C361" s="85" t="s">
        <v>2</v>
      </c>
      <c r="D361" s="85" t="s">
        <v>6653</v>
      </c>
      <c r="E361" s="86">
        <v>71.72</v>
      </c>
    </row>
    <row r="362" spans="1:5" x14ac:dyDescent="0.2">
      <c r="A362" s="87">
        <v>250</v>
      </c>
      <c r="B362" s="83" t="s">
        <v>3530</v>
      </c>
      <c r="C362" s="83" t="s">
        <v>2</v>
      </c>
      <c r="D362" s="83" t="s">
        <v>4067</v>
      </c>
      <c r="E362" s="88">
        <v>46</v>
      </c>
    </row>
    <row r="363" spans="1:5" x14ac:dyDescent="0.2">
      <c r="A363" s="87">
        <v>49</v>
      </c>
      <c r="B363" s="83" t="s">
        <v>1265</v>
      </c>
      <c r="C363" s="83" t="s">
        <v>3467</v>
      </c>
      <c r="D363" s="83" t="s">
        <v>11284</v>
      </c>
      <c r="E363" s="88" t="s">
        <v>11990</v>
      </c>
    </row>
    <row r="364" spans="1:5" x14ac:dyDescent="0.2">
      <c r="A364" s="87">
        <v>138</v>
      </c>
      <c r="B364" s="83" t="s">
        <v>1265</v>
      </c>
      <c r="C364" s="83" t="s">
        <v>3467</v>
      </c>
      <c r="D364" s="83" t="s">
        <v>4067</v>
      </c>
      <c r="E364" s="88">
        <v>7.51</v>
      </c>
    </row>
    <row r="365" spans="1:5" x14ac:dyDescent="0.2">
      <c r="A365" s="84">
        <v>115</v>
      </c>
      <c r="B365" s="85" t="s">
        <v>4254</v>
      </c>
      <c r="C365" s="85" t="s">
        <v>4644</v>
      </c>
      <c r="D365" s="85" t="s">
        <v>6653</v>
      </c>
      <c r="E365" s="86">
        <v>31</v>
      </c>
    </row>
    <row r="366" spans="1:5" x14ac:dyDescent="0.2">
      <c r="A366" s="84">
        <v>168</v>
      </c>
      <c r="B366" s="85" t="s">
        <v>3531</v>
      </c>
      <c r="C366" s="85" t="s">
        <v>2</v>
      </c>
      <c r="D366" s="85" t="s">
        <v>6653</v>
      </c>
      <c r="E366" s="86" t="s">
        <v>4815</v>
      </c>
    </row>
    <row r="367" spans="1:5" x14ac:dyDescent="0.2">
      <c r="A367" s="87">
        <v>251</v>
      </c>
      <c r="B367" s="83" t="s">
        <v>3531</v>
      </c>
      <c r="C367" s="83" t="s">
        <v>2</v>
      </c>
      <c r="D367" s="83" t="s">
        <v>4067</v>
      </c>
      <c r="E367" s="88">
        <v>46</v>
      </c>
    </row>
    <row r="368" spans="1:5" x14ac:dyDescent="0.2">
      <c r="A368" s="84">
        <v>169</v>
      </c>
      <c r="B368" s="85" t="s">
        <v>3532</v>
      </c>
      <c r="C368" s="85" t="s">
        <v>2</v>
      </c>
      <c r="D368" s="85" t="s">
        <v>6653</v>
      </c>
      <c r="E368" s="86">
        <v>48</v>
      </c>
    </row>
    <row r="369" spans="1:5" x14ac:dyDescent="0.2">
      <c r="A369" s="87">
        <v>252</v>
      </c>
      <c r="B369" s="83" t="s">
        <v>3532</v>
      </c>
      <c r="C369" s="83" t="s">
        <v>2</v>
      </c>
      <c r="D369" s="83" t="s">
        <v>4067</v>
      </c>
      <c r="E369" s="88">
        <v>46</v>
      </c>
    </row>
    <row r="370" spans="1:5" x14ac:dyDescent="0.2">
      <c r="A370" s="87">
        <v>253</v>
      </c>
      <c r="B370" s="83" t="s">
        <v>3533</v>
      </c>
      <c r="C370" s="83" t="s">
        <v>2</v>
      </c>
      <c r="D370" s="83" t="s">
        <v>4067</v>
      </c>
      <c r="E370" s="88">
        <v>47</v>
      </c>
    </row>
    <row r="371" spans="1:5" x14ac:dyDescent="0.2">
      <c r="A371" s="87">
        <v>139</v>
      </c>
      <c r="B371" s="83" t="s">
        <v>1266</v>
      </c>
      <c r="C371" s="83" t="s">
        <v>3502</v>
      </c>
      <c r="D371" s="83" t="s">
        <v>4067</v>
      </c>
      <c r="E371" s="88">
        <v>114</v>
      </c>
    </row>
    <row r="372" spans="1:5" x14ac:dyDescent="0.2">
      <c r="A372" s="84">
        <v>116</v>
      </c>
      <c r="B372" s="85" t="s">
        <v>6117</v>
      </c>
      <c r="C372" s="85" t="s">
        <v>4661</v>
      </c>
      <c r="D372" s="85" t="s">
        <v>6653</v>
      </c>
      <c r="E372" s="86">
        <v>12.13</v>
      </c>
    </row>
    <row r="373" spans="1:5" x14ac:dyDescent="0.2">
      <c r="A373" s="87">
        <v>235</v>
      </c>
      <c r="B373" s="83" t="s">
        <v>17</v>
      </c>
      <c r="C373" s="83" t="s">
        <v>4661</v>
      </c>
      <c r="D373" s="83" t="s">
        <v>11415</v>
      </c>
      <c r="E373" s="88">
        <v>38</v>
      </c>
    </row>
    <row r="374" spans="1:5" x14ac:dyDescent="0.2">
      <c r="A374" s="87">
        <v>140</v>
      </c>
      <c r="B374" s="83" t="s">
        <v>17</v>
      </c>
      <c r="C374" s="83" t="s">
        <v>3446</v>
      </c>
      <c r="D374" s="83" t="s">
        <v>4067</v>
      </c>
      <c r="E374" s="88" t="s">
        <v>1267</v>
      </c>
    </row>
    <row r="375" spans="1:5" x14ac:dyDescent="0.2">
      <c r="A375" s="84">
        <v>117</v>
      </c>
      <c r="B375" s="85" t="s">
        <v>11397</v>
      </c>
      <c r="C375" s="85" t="s">
        <v>4661</v>
      </c>
      <c r="D375" s="85" t="s">
        <v>6653</v>
      </c>
      <c r="E375" s="86">
        <v>35</v>
      </c>
    </row>
    <row r="376" spans="1:5" x14ac:dyDescent="0.2">
      <c r="A376" s="87">
        <v>141</v>
      </c>
      <c r="B376" s="83" t="s">
        <v>1268</v>
      </c>
      <c r="C376" s="83" t="s">
        <v>3445</v>
      </c>
      <c r="D376" s="83" t="s">
        <v>4067</v>
      </c>
      <c r="E376" s="88">
        <v>12</v>
      </c>
    </row>
    <row r="377" spans="1:5" x14ac:dyDescent="0.2">
      <c r="A377" s="87">
        <v>50</v>
      </c>
      <c r="B377" s="83" t="s">
        <v>1269</v>
      </c>
      <c r="C377" s="83" t="s">
        <v>4661</v>
      </c>
      <c r="D377" s="83" t="s">
        <v>11284</v>
      </c>
      <c r="E377" s="88" t="s">
        <v>11401</v>
      </c>
    </row>
    <row r="378" spans="1:5" x14ac:dyDescent="0.2">
      <c r="A378" s="87">
        <v>142</v>
      </c>
      <c r="B378" s="83" t="s">
        <v>1269</v>
      </c>
      <c r="C378" s="83" t="s">
        <v>3446</v>
      </c>
      <c r="D378" s="83" t="s">
        <v>4067</v>
      </c>
      <c r="E378" s="88">
        <v>11</v>
      </c>
    </row>
    <row r="379" spans="1:5" x14ac:dyDescent="0.2">
      <c r="A379" s="84">
        <v>118</v>
      </c>
      <c r="B379" s="85" t="s">
        <v>11398</v>
      </c>
      <c r="C379" s="85" t="s">
        <v>4661</v>
      </c>
      <c r="D379" s="85" t="s">
        <v>6653</v>
      </c>
      <c r="E379" s="86">
        <v>45</v>
      </c>
    </row>
    <row r="380" spans="1:5" x14ac:dyDescent="0.2">
      <c r="A380" s="84">
        <v>119</v>
      </c>
      <c r="B380" s="85" t="s">
        <v>11399</v>
      </c>
      <c r="C380" s="85" t="s">
        <v>4661</v>
      </c>
      <c r="D380" s="85" t="s">
        <v>6653</v>
      </c>
      <c r="E380" s="86">
        <v>1</v>
      </c>
    </row>
    <row r="381" spans="1:5" x14ac:dyDescent="0.2">
      <c r="A381" s="87">
        <v>143</v>
      </c>
      <c r="B381" s="83" t="s">
        <v>1270</v>
      </c>
      <c r="C381" s="83" t="s">
        <v>3480</v>
      </c>
      <c r="D381" s="83" t="s">
        <v>4067</v>
      </c>
      <c r="E381" s="88">
        <v>27</v>
      </c>
    </row>
    <row r="382" spans="1:5" x14ac:dyDescent="0.2">
      <c r="A382" s="87">
        <v>645</v>
      </c>
      <c r="B382" s="83" t="s">
        <v>12148</v>
      </c>
      <c r="C382" s="83" t="s">
        <v>362</v>
      </c>
      <c r="D382" s="83" t="s">
        <v>11284</v>
      </c>
      <c r="E382" s="88">
        <v>28</v>
      </c>
    </row>
    <row r="383" spans="1:5" x14ac:dyDescent="0.2">
      <c r="A383" s="87">
        <v>254</v>
      </c>
      <c r="B383" s="83" t="s">
        <v>3534</v>
      </c>
      <c r="C383" s="83" t="s">
        <v>2</v>
      </c>
      <c r="D383" s="83" t="s">
        <v>4067</v>
      </c>
      <c r="E383" s="88">
        <v>47</v>
      </c>
    </row>
    <row r="384" spans="1:5" x14ac:dyDescent="0.2">
      <c r="A384" s="87">
        <v>255</v>
      </c>
      <c r="B384" s="83" t="s">
        <v>3535</v>
      </c>
      <c r="C384" s="83" t="s">
        <v>2</v>
      </c>
      <c r="D384" s="83" t="s">
        <v>4067</v>
      </c>
      <c r="E384" s="88">
        <v>99</v>
      </c>
    </row>
    <row r="385" spans="1:5" x14ac:dyDescent="0.2">
      <c r="A385" s="87">
        <v>629</v>
      </c>
      <c r="B385" s="83" t="s">
        <v>3680</v>
      </c>
      <c r="C385" s="83" t="s">
        <v>2729</v>
      </c>
      <c r="D385" s="83" t="s">
        <v>4067</v>
      </c>
      <c r="E385" s="88">
        <v>127</v>
      </c>
    </row>
    <row r="386" spans="1:5" x14ac:dyDescent="0.2">
      <c r="A386" s="84">
        <v>170</v>
      </c>
      <c r="B386" s="85" t="s">
        <v>3536</v>
      </c>
      <c r="C386" s="85" t="s">
        <v>2</v>
      </c>
      <c r="D386" s="85" t="s">
        <v>6653</v>
      </c>
      <c r="E386" s="86">
        <v>60</v>
      </c>
    </row>
    <row r="387" spans="1:5" x14ac:dyDescent="0.2">
      <c r="A387" s="87">
        <v>256</v>
      </c>
      <c r="B387" s="83" t="s">
        <v>3536</v>
      </c>
      <c r="C387" s="83" t="s">
        <v>2</v>
      </c>
      <c r="D387" s="83" t="s">
        <v>4067</v>
      </c>
      <c r="E387" s="88">
        <v>46</v>
      </c>
    </row>
    <row r="388" spans="1:5" x14ac:dyDescent="0.2">
      <c r="A388" s="87">
        <v>257</v>
      </c>
      <c r="B388" s="83" t="s">
        <v>3537</v>
      </c>
      <c r="C388" s="83" t="s">
        <v>2</v>
      </c>
      <c r="D388" s="83" t="s">
        <v>4067</v>
      </c>
      <c r="E388" s="88">
        <v>46</v>
      </c>
    </row>
    <row r="389" spans="1:5" x14ac:dyDescent="0.2">
      <c r="A389" s="87">
        <v>144</v>
      </c>
      <c r="B389" s="83" t="s">
        <v>1271</v>
      </c>
      <c r="C389" s="83" t="s">
        <v>385</v>
      </c>
      <c r="D389" s="83" t="s">
        <v>4067</v>
      </c>
      <c r="E389" s="88">
        <v>53</v>
      </c>
    </row>
    <row r="390" spans="1:5" x14ac:dyDescent="0.2">
      <c r="A390" s="87">
        <v>145</v>
      </c>
      <c r="B390" s="83" t="s">
        <v>1272</v>
      </c>
      <c r="C390" s="83" t="s">
        <v>362</v>
      </c>
      <c r="D390" s="83" t="s">
        <v>4067</v>
      </c>
      <c r="E390" s="88">
        <v>53</v>
      </c>
    </row>
    <row r="391" spans="1:5" x14ac:dyDescent="0.2">
      <c r="A391" s="87">
        <v>146</v>
      </c>
      <c r="B391" s="83" t="s">
        <v>1273</v>
      </c>
      <c r="C391" s="83" t="s">
        <v>3507</v>
      </c>
      <c r="D391" s="83" t="s">
        <v>4067</v>
      </c>
      <c r="E391" s="88">
        <v>82</v>
      </c>
    </row>
    <row r="392" spans="1:5" x14ac:dyDescent="0.2">
      <c r="A392" s="87">
        <v>51</v>
      </c>
      <c r="B392" s="83" t="s">
        <v>1273</v>
      </c>
      <c r="C392" s="83" t="s">
        <v>11784</v>
      </c>
      <c r="D392" s="83" t="s">
        <v>11284</v>
      </c>
      <c r="E392" s="88">
        <v>25</v>
      </c>
    </row>
    <row r="393" spans="1:5" x14ac:dyDescent="0.2">
      <c r="A393" s="84">
        <v>120</v>
      </c>
      <c r="B393" s="85" t="s">
        <v>4255</v>
      </c>
      <c r="C393" s="85" t="s">
        <v>3507</v>
      </c>
      <c r="D393" s="85" t="s">
        <v>6653</v>
      </c>
      <c r="E393" s="86">
        <v>85</v>
      </c>
    </row>
    <row r="394" spans="1:5" x14ac:dyDescent="0.2">
      <c r="A394" s="84">
        <v>121</v>
      </c>
      <c r="B394" s="85" t="s">
        <v>4256</v>
      </c>
      <c r="C394" s="85" t="s">
        <v>3468</v>
      </c>
      <c r="D394" s="85" t="s">
        <v>6653</v>
      </c>
      <c r="E394" s="86">
        <v>44</v>
      </c>
    </row>
    <row r="395" spans="1:5" x14ac:dyDescent="0.2">
      <c r="A395" s="87">
        <v>147</v>
      </c>
      <c r="B395" s="83" t="s">
        <v>1274</v>
      </c>
      <c r="C395" s="83" t="s">
        <v>3468</v>
      </c>
      <c r="D395" s="83" t="s">
        <v>4067</v>
      </c>
      <c r="E395" s="88">
        <v>118</v>
      </c>
    </row>
    <row r="396" spans="1:5" x14ac:dyDescent="0.2">
      <c r="A396" s="84">
        <v>122</v>
      </c>
      <c r="B396" s="85" t="s">
        <v>4257</v>
      </c>
      <c r="C396" s="85" t="s">
        <v>3468</v>
      </c>
      <c r="D396" s="85" t="s">
        <v>6653</v>
      </c>
      <c r="E396" s="86">
        <v>28</v>
      </c>
    </row>
    <row r="397" spans="1:5" x14ac:dyDescent="0.2">
      <c r="A397" s="87">
        <v>148</v>
      </c>
      <c r="B397" s="83" t="s">
        <v>1275</v>
      </c>
      <c r="C397" s="83" t="s">
        <v>3487</v>
      </c>
      <c r="D397" s="83" t="s">
        <v>4067</v>
      </c>
      <c r="E397" s="88" t="s">
        <v>1276</v>
      </c>
    </row>
    <row r="398" spans="1:5" x14ac:dyDescent="0.2">
      <c r="A398" s="84">
        <v>123</v>
      </c>
      <c r="B398" s="85" t="s">
        <v>4258</v>
      </c>
      <c r="C398" s="85" t="s">
        <v>3487</v>
      </c>
      <c r="D398" s="85" t="s">
        <v>6653</v>
      </c>
      <c r="E398" s="86" t="s">
        <v>4645</v>
      </c>
    </row>
    <row r="399" spans="1:5" x14ac:dyDescent="0.2">
      <c r="A399" s="87">
        <v>52</v>
      </c>
      <c r="B399" s="83" t="s">
        <v>1277</v>
      </c>
      <c r="D399" s="83" t="s">
        <v>11284</v>
      </c>
      <c r="E399" s="88"/>
    </row>
    <row r="400" spans="1:5" x14ac:dyDescent="0.2">
      <c r="A400" s="87">
        <v>150</v>
      </c>
      <c r="B400" s="83" t="s">
        <v>4053</v>
      </c>
      <c r="C400" s="83" t="s">
        <v>1277</v>
      </c>
      <c r="D400" s="83" t="s">
        <v>4067</v>
      </c>
      <c r="E400" s="88">
        <v>36</v>
      </c>
    </row>
    <row r="401" spans="1:5" x14ac:dyDescent="0.2">
      <c r="A401" s="87">
        <v>53</v>
      </c>
      <c r="B401" s="83" t="s">
        <v>4054</v>
      </c>
      <c r="C401" s="83" t="s">
        <v>1277</v>
      </c>
      <c r="D401" s="83" t="s">
        <v>11284</v>
      </c>
      <c r="E401" s="88">
        <v>29.3</v>
      </c>
    </row>
    <row r="402" spans="1:5" x14ac:dyDescent="0.2">
      <c r="A402" s="87">
        <v>3</v>
      </c>
      <c r="B402" s="83" t="s">
        <v>4054</v>
      </c>
      <c r="C402" s="83" t="s">
        <v>1277</v>
      </c>
      <c r="D402" s="83" t="s">
        <v>6697</v>
      </c>
      <c r="E402" s="88">
        <v>2</v>
      </c>
    </row>
    <row r="403" spans="1:5" x14ac:dyDescent="0.2">
      <c r="A403" s="87">
        <v>151</v>
      </c>
      <c r="B403" s="83" t="s">
        <v>4054</v>
      </c>
      <c r="C403" s="83" t="s">
        <v>1277</v>
      </c>
      <c r="D403" s="83" t="s">
        <v>4067</v>
      </c>
      <c r="E403" s="88">
        <v>124</v>
      </c>
    </row>
    <row r="404" spans="1:5" x14ac:dyDescent="0.2">
      <c r="A404" s="87">
        <v>152</v>
      </c>
      <c r="B404" s="83" t="s">
        <v>4055</v>
      </c>
      <c r="C404" s="83" t="s">
        <v>1277</v>
      </c>
      <c r="D404" s="83" t="s">
        <v>4067</v>
      </c>
      <c r="E404" s="88">
        <v>124</v>
      </c>
    </row>
    <row r="405" spans="1:5" x14ac:dyDescent="0.2">
      <c r="A405" s="84">
        <v>893</v>
      </c>
      <c r="B405" s="85" t="s">
        <v>12227</v>
      </c>
      <c r="C405" s="85" t="s">
        <v>2665</v>
      </c>
      <c r="D405" s="85" t="s">
        <v>6653</v>
      </c>
      <c r="E405" s="86">
        <v>46</v>
      </c>
    </row>
    <row r="406" spans="1:5" x14ac:dyDescent="0.2">
      <c r="A406" s="87">
        <v>158</v>
      </c>
      <c r="B406" s="83" t="s">
        <v>1278</v>
      </c>
      <c r="C406" s="83" t="s">
        <v>3469</v>
      </c>
      <c r="D406" s="83" t="s">
        <v>4067</v>
      </c>
      <c r="E406" s="88">
        <v>89</v>
      </c>
    </row>
    <row r="407" spans="1:5" x14ac:dyDescent="0.2">
      <c r="A407" s="87">
        <v>630</v>
      </c>
      <c r="B407" s="83" t="s">
        <v>3681</v>
      </c>
      <c r="C407" s="83" t="s">
        <v>2729</v>
      </c>
      <c r="D407" s="83" t="s">
        <v>4067</v>
      </c>
      <c r="E407" s="88">
        <v>127</v>
      </c>
    </row>
    <row r="408" spans="1:5" x14ac:dyDescent="0.2">
      <c r="A408" s="87">
        <v>159</v>
      </c>
      <c r="B408" s="83" t="s">
        <v>1279</v>
      </c>
      <c r="C408" s="83" t="s">
        <v>3454</v>
      </c>
      <c r="D408" s="83" t="s">
        <v>4067</v>
      </c>
      <c r="E408" s="88">
        <v>86.87</v>
      </c>
    </row>
    <row r="409" spans="1:5" x14ac:dyDescent="0.2">
      <c r="A409" s="87">
        <v>160</v>
      </c>
      <c r="B409" s="83" t="s">
        <v>1280</v>
      </c>
      <c r="C409" s="83" t="s">
        <v>3502</v>
      </c>
      <c r="D409" s="83" t="s">
        <v>4067</v>
      </c>
      <c r="E409" s="88">
        <v>27</v>
      </c>
    </row>
    <row r="410" spans="1:5" x14ac:dyDescent="0.2">
      <c r="A410" s="87">
        <v>5</v>
      </c>
      <c r="B410" s="83" t="s">
        <v>1280</v>
      </c>
      <c r="C410" s="83" t="s">
        <v>3502</v>
      </c>
      <c r="D410" s="83" t="s">
        <v>11415</v>
      </c>
      <c r="E410" s="88">
        <v>34.380000000000003</v>
      </c>
    </row>
    <row r="411" spans="1:5" x14ac:dyDescent="0.2">
      <c r="A411" s="87">
        <v>58</v>
      </c>
      <c r="B411" s="83" t="s">
        <v>1280</v>
      </c>
      <c r="C411" s="83" t="s">
        <v>11767</v>
      </c>
      <c r="D411" s="83" t="s">
        <v>11284</v>
      </c>
      <c r="E411" s="88">
        <v>21</v>
      </c>
    </row>
    <row r="412" spans="1:5" x14ac:dyDescent="0.2">
      <c r="A412" s="87">
        <v>6</v>
      </c>
      <c r="B412" s="83" t="s">
        <v>9309</v>
      </c>
      <c r="C412" s="83" t="s">
        <v>3507</v>
      </c>
      <c r="D412" s="83" t="s">
        <v>11415</v>
      </c>
      <c r="E412" s="88">
        <v>39</v>
      </c>
    </row>
    <row r="413" spans="1:5" x14ac:dyDescent="0.2">
      <c r="A413" s="87">
        <v>7</v>
      </c>
      <c r="B413" s="83" t="s">
        <v>11792</v>
      </c>
      <c r="C413" s="83" t="s">
        <v>11784</v>
      </c>
      <c r="D413" s="83" t="s">
        <v>11286</v>
      </c>
      <c r="E413" s="88">
        <v>28</v>
      </c>
    </row>
    <row r="414" spans="1:5" x14ac:dyDescent="0.2">
      <c r="A414" s="87">
        <v>631</v>
      </c>
      <c r="B414" s="83" t="s">
        <v>3682</v>
      </c>
      <c r="C414" s="83" t="s">
        <v>2729</v>
      </c>
      <c r="D414" s="83" t="s">
        <v>4067</v>
      </c>
      <c r="E414" s="88">
        <v>127</v>
      </c>
    </row>
    <row r="415" spans="1:5" x14ac:dyDescent="0.2">
      <c r="A415" s="87">
        <v>162</v>
      </c>
      <c r="B415" s="83" t="s">
        <v>1283</v>
      </c>
      <c r="C415" s="83" t="s">
        <v>3470</v>
      </c>
      <c r="D415" s="83" t="s">
        <v>4067</v>
      </c>
      <c r="E415" s="88">
        <v>57</v>
      </c>
    </row>
    <row r="416" spans="1:5" x14ac:dyDescent="0.2">
      <c r="A416" s="87">
        <v>163</v>
      </c>
      <c r="B416" s="83" t="s">
        <v>1284</v>
      </c>
      <c r="C416" s="83" t="s">
        <v>3509</v>
      </c>
      <c r="D416" s="83" t="s">
        <v>4067</v>
      </c>
      <c r="E416" s="88">
        <v>75</v>
      </c>
    </row>
    <row r="417" spans="1:5" x14ac:dyDescent="0.2">
      <c r="A417" s="84">
        <v>124</v>
      </c>
      <c r="B417" s="85" t="s">
        <v>4259</v>
      </c>
      <c r="C417" s="85" t="s">
        <v>3468</v>
      </c>
      <c r="D417" s="85" t="s">
        <v>6653</v>
      </c>
      <c r="E417" s="86">
        <v>56</v>
      </c>
    </row>
    <row r="418" spans="1:5" x14ac:dyDescent="0.2">
      <c r="A418" s="87">
        <v>164</v>
      </c>
      <c r="B418" s="83" t="s">
        <v>1285</v>
      </c>
      <c r="C418" s="83" t="s">
        <v>3470</v>
      </c>
      <c r="D418" s="83" t="s">
        <v>4067</v>
      </c>
      <c r="E418" s="88" t="s">
        <v>1286</v>
      </c>
    </row>
    <row r="419" spans="1:5" x14ac:dyDescent="0.2">
      <c r="A419" s="84">
        <v>125</v>
      </c>
      <c r="B419" s="85" t="s">
        <v>4260</v>
      </c>
      <c r="C419" s="85" t="s">
        <v>4646</v>
      </c>
      <c r="D419" s="85" t="s">
        <v>6653</v>
      </c>
      <c r="E419" s="86" t="s">
        <v>4808</v>
      </c>
    </row>
    <row r="420" spans="1:5" x14ac:dyDescent="0.2">
      <c r="A420" s="87">
        <v>165</v>
      </c>
      <c r="B420" s="83" t="s">
        <v>1287</v>
      </c>
      <c r="C420" s="83" t="s">
        <v>3468</v>
      </c>
      <c r="D420" s="83" t="s">
        <v>4067</v>
      </c>
      <c r="E420" s="88" t="s">
        <v>1288</v>
      </c>
    </row>
    <row r="421" spans="1:5" x14ac:dyDescent="0.2">
      <c r="A421" s="84">
        <v>126</v>
      </c>
      <c r="B421" s="85" t="s">
        <v>4261</v>
      </c>
      <c r="C421" s="85" t="s">
        <v>3468</v>
      </c>
      <c r="D421" s="85" t="s">
        <v>6653</v>
      </c>
      <c r="E421" s="86" t="s">
        <v>4809</v>
      </c>
    </row>
    <row r="422" spans="1:5" x14ac:dyDescent="0.2">
      <c r="A422" s="84">
        <v>894</v>
      </c>
      <c r="B422" s="85" t="s">
        <v>12228</v>
      </c>
      <c r="C422" s="85" t="s">
        <v>2665</v>
      </c>
      <c r="D422" s="85" t="s">
        <v>6653</v>
      </c>
      <c r="E422" s="86" t="s">
        <v>5041</v>
      </c>
    </row>
    <row r="423" spans="1:5" x14ac:dyDescent="0.2">
      <c r="A423" s="87">
        <v>1885</v>
      </c>
      <c r="B423" s="83" t="s">
        <v>12271</v>
      </c>
      <c r="C423" s="83" t="s">
        <v>2665</v>
      </c>
      <c r="D423" s="83" t="s">
        <v>4067</v>
      </c>
      <c r="E423" s="88">
        <v>15</v>
      </c>
    </row>
    <row r="424" spans="1:5" x14ac:dyDescent="0.2">
      <c r="A424" s="87">
        <v>61</v>
      </c>
      <c r="B424" s="83" t="s">
        <v>12025</v>
      </c>
      <c r="C424" s="83" t="s">
        <v>3468</v>
      </c>
      <c r="D424" s="83" t="s">
        <v>11284</v>
      </c>
      <c r="E424" s="88">
        <v>24</v>
      </c>
    </row>
    <row r="425" spans="1:5" x14ac:dyDescent="0.2">
      <c r="A425" s="87">
        <v>62</v>
      </c>
      <c r="B425" s="83" t="s">
        <v>11818</v>
      </c>
      <c r="C425" s="83" t="s">
        <v>3509</v>
      </c>
      <c r="D425" s="83" t="s">
        <v>11284</v>
      </c>
      <c r="E425" s="88">
        <v>26</v>
      </c>
    </row>
    <row r="426" spans="1:5" x14ac:dyDescent="0.2">
      <c r="A426" s="87">
        <v>166</v>
      </c>
      <c r="B426" s="83" t="s">
        <v>1289</v>
      </c>
      <c r="C426" s="83" t="s">
        <v>3469</v>
      </c>
      <c r="D426" s="83" t="s">
        <v>4067</v>
      </c>
      <c r="E426" s="88">
        <v>101</v>
      </c>
    </row>
    <row r="427" spans="1:5" x14ac:dyDescent="0.2">
      <c r="A427" s="87">
        <v>167</v>
      </c>
      <c r="B427" s="83" t="s">
        <v>1290</v>
      </c>
      <c r="C427" s="83" t="s">
        <v>3469</v>
      </c>
      <c r="D427" s="83" t="s">
        <v>4067</v>
      </c>
      <c r="E427" s="88">
        <v>117</v>
      </c>
    </row>
    <row r="428" spans="1:5" x14ac:dyDescent="0.2">
      <c r="A428" s="87">
        <v>63</v>
      </c>
      <c r="B428" s="83" t="s">
        <v>1291</v>
      </c>
      <c r="C428" s="83" t="s">
        <v>3487</v>
      </c>
      <c r="D428" s="83" t="s">
        <v>11284</v>
      </c>
      <c r="E428" s="88">
        <v>2.27</v>
      </c>
    </row>
    <row r="429" spans="1:5" x14ac:dyDescent="0.2">
      <c r="A429" s="87">
        <v>168</v>
      </c>
      <c r="B429" s="83" t="s">
        <v>1291</v>
      </c>
      <c r="C429" s="83" t="s">
        <v>3487</v>
      </c>
      <c r="D429" s="83" t="s">
        <v>4067</v>
      </c>
      <c r="E429" s="88" t="s">
        <v>1292</v>
      </c>
    </row>
    <row r="430" spans="1:5" x14ac:dyDescent="0.2">
      <c r="A430" s="87">
        <v>64</v>
      </c>
      <c r="B430" s="83" t="s">
        <v>11516</v>
      </c>
      <c r="C430" s="83" t="s">
        <v>3494</v>
      </c>
      <c r="D430" s="83" t="s">
        <v>11284</v>
      </c>
      <c r="E430" s="88">
        <v>4</v>
      </c>
    </row>
    <row r="431" spans="1:5" x14ac:dyDescent="0.2">
      <c r="A431" s="87">
        <v>60</v>
      </c>
      <c r="B431" s="83" t="s">
        <v>11833</v>
      </c>
      <c r="C431" s="83" t="s">
        <v>11831</v>
      </c>
      <c r="D431" s="83" t="s">
        <v>11284</v>
      </c>
      <c r="E431" s="88">
        <v>14</v>
      </c>
    </row>
    <row r="432" spans="1:5" x14ac:dyDescent="0.2">
      <c r="A432" s="87">
        <v>65</v>
      </c>
      <c r="B432" s="83" t="s">
        <v>11474</v>
      </c>
      <c r="C432" s="83" t="s">
        <v>11472</v>
      </c>
      <c r="D432" s="83" t="s">
        <v>11284</v>
      </c>
      <c r="E432" s="88" t="s">
        <v>11455</v>
      </c>
    </row>
    <row r="433" spans="1:5" x14ac:dyDescent="0.2">
      <c r="A433" s="87">
        <v>66</v>
      </c>
      <c r="B433" s="83" t="s">
        <v>1293</v>
      </c>
      <c r="C433" s="83" t="s">
        <v>3509</v>
      </c>
      <c r="D433" s="83" t="s">
        <v>11284</v>
      </c>
      <c r="E433" s="88" t="s">
        <v>11819</v>
      </c>
    </row>
    <row r="434" spans="1:5" x14ac:dyDescent="0.2">
      <c r="A434" s="87">
        <v>4</v>
      </c>
      <c r="B434" s="83" t="s">
        <v>1293</v>
      </c>
      <c r="C434" s="83" t="s">
        <v>3509</v>
      </c>
      <c r="D434" s="83" t="s">
        <v>6697</v>
      </c>
      <c r="E434" s="88">
        <v>1</v>
      </c>
    </row>
    <row r="435" spans="1:5" x14ac:dyDescent="0.2">
      <c r="A435" s="87">
        <v>169</v>
      </c>
      <c r="B435" s="83" t="s">
        <v>1293</v>
      </c>
      <c r="C435" s="83" t="s">
        <v>3509</v>
      </c>
      <c r="D435" s="83" t="s">
        <v>4067</v>
      </c>
      <c r="E435" s="88" t="s">
        <v>1294</v>
      </c>
    </row>
    <row r="436" spans="1:5" x14ac:dyDescent="0.2">
      <c r="A436" s="84">
        <v>127</v>
      </c>
      <c r="B436" s="85" t="s">
        <v>4262</v>
      </c>
      <c r="C436" s="85" t="s">
        <v>393</v>
      </c>
      <c r="D436" s="85" t="s">
        <v>6653</v>
      </c>
      <c r="E436" s="86" t="s">
        <v>4810</v>
      </c>
    </row>
    <row r="437" spans="1:5" x14ac:dyDescent="0.2">
      <c r="A437" s="87">
        <v>67</v>
      </c>
      <c r="B437" s="83" t="s">
        <v>484</v>
      </c>
      <c r="C437" s="83" t="s">
        <v>3494</v>
      </c>
      <c r="D437" s="83" t="s">
        <v>11284</v>
      </c>
      <c r="E437" s="88" t="s">
        <v>11517</v>
      </c>
    </row>
    <row r="438" spans="1:5" x14ac:dyDescent="0.2">
      <c r="A438" s="84">
        <v>128</v>
      </c>
      <c r="B438" s="85" t="s">
        <v>4263</v>
      </c>
      <c r="C438" s="85" t="s">
        <v>3494</v>
      </c>
      <c r="D438" s="85" t="s">
        <v>6653</v>
      </c>
      <c r="E438" s="86">
        <v>31.85</v>
      </c>
    </row>
    <row r="439" spans="1:5" x14ac:dyDescent="0.2">
      <c r="A439" s="87">
        <v>170</v>
      </c>
      <c r="B439" s="83" t="s">
        <v>1295</v>
      </c>
      <c r="C439" s="83" t="s">
        <v>272</v>
      </c>
      <c r="D439" s="83" t="s">
        <v>4067</v>
      </c>
      <c r="E439" s="88" t="s">
        <v>1296</v>
      </c>
    </row>
    <row r="440" spans="1:5" x14ac:dyDescent="0.2">
      <c r="A440" s="87">
        <v>171</v>
      </c>
      <c r="B440" s="83" t="s">
        <v>2710</v>
      </c>
      <c r="C440" s="83" t="s">
        <v>272</v>
      </c>
      <c r="D440" s="83" t="s">
        <v>4067</v>
      </c>
      <c r="E440" s="88" t="s">
        <v>1297</v>
      </c>
    </row>
    <row r="441" spans="1:5" x14ac:dyDescent="0.2">
      <c r="A441" s="87">
        <v>172</v>
      </c>
      <c r="B441" s="83" t="s">
        <v>2711</v>
      </c>
      <c r="C441" s="83" t="s">
        <v>272</v>
      </c>
      <c r="D441" s="83" t="s">
        <v>4067</v>
      </c>
      <c r="E441" s="88" t="s">
        <v>1298</v>
      </c>
    </row>
    <row r="442" spans="1:5" x14ac:dyDescent="0.2">
      <c r="A442" s="87">
        <v>173</v>
      </c>
      <c r="B442" s="83" t="s">
        <v>2712</v>
      </c>
      <c r="C442" s="83" t="s">
        <v>272</v>
      </c>
      <c r="D442" s="83" t="s">
        <v>4067</v>
      </c>
      <c r="E442" s="88" t="s">
        <v>1299</v>
      </c>
    </row>
    <row r="443" spans="1:5" x14ac:dyDescent="0.2">
      <c r="A443" s="84">
        <v>129</v>
      </c>
      <c r="B443" s="85" t="s">
        <v>4698</v>
      </c>
      <c r="C443" s="85" t="s">
        <v>3494</v>
      </c>
      <c r="D443" s="85" t="s">
        <v>6653</v>
      </c>
      <c r="E443" s="86" t="s">
        <v>4694</v>
      </c>
    </row>
    <row r="444" spans="1:5" x14ac:dyDescent="0.2">
      <c r="A444" s="84">
        <v>130</v>
      </c>
      <c r="B444" s="85" t="s">
        <v>4699</v>
      </c>
      <c r="C444" s="85" t="s">
        <v>3494</v>
      </c>
      <c r="D444" s="85" t="s">
        <v>6653</v>
      </c>
      <c r="E444" s="86" t="s">
        <v>4695</v>
      </c>
    </row>
    <row r="445" spans="1:5" x14ac:dyDescent="0.2">
      <c r="A445" s="84">
        <v>131</v>
      </c>
      <c r="B445" s="85" t="s">
        <v>4700</v>
      </c>
      <c r="C445" s="85" t="s">
        <v>3494</v>
      </c>
      <c r="D445" s="85" t="s">
        <v>6653</v>
      </c>
      <c r="E445" s="86" t="s">
        <v>4696</v>
      </c>
    </row>
    <row r="446" spans="1:5" x14ac:dyDescent="0.2">
      <c r="A446" s="84">
        <v>132</v>
      </c>
      <c r="B446" s="85" t="s">
        <v>4996</v>
      </c>
      <c r="C446" s="85" t="s">
        <v>3494</v>
      </c>
      <c r="D446" s="85" t="s">
        <v>6653</v>
      </c>
      <c r="E446" s="86" t="s">
        <v>4697</v>
      </c>
    </row>
    <row r="447" spans="1:5" x14ac:dyDescent="0.2">
      <c r="A447" s="84">
        <v>133</v>
      </c>
      <c r="B447" s="85" t="s">
        <v>4264</v>
      </c>
      <c r="C447" s="85" t="s">
        <v>3468</v>
      </c>
      <c r="D447" s="85" t="s">
        <v>6653</v>
      </c>
      <c r="E447" s="86">
        <v>44</v>
      </c>
    </row>
    <row r="448" spans="1:5" x14ac:dyDescent="0.2">
      <c r="A448" s="87">
        <v>174</v>
      </c>
      <c r="B448" s="83" t="s">
        <v>1300</v>
      </c>
      <c r="D448" s="83" t="s">
        <v>4067</v>
      </c>
      <c r="E448" s="88">
        <v>50</v>
      </c>
    </row>
    <row r="449" spans="1:5" x14ac:dyDescent="0.2">
      <c r="A449" s="87">
        <v>181</v>
      </c>
      <c r="B449" s="83" t="s">
        <v>11624</v>
      </c>
      <c r="C449" s="83" t="s">
        <v>7030</v>
      </c>
      <c r="D449" s="83" t="s">
        <v>11284</v>
      </c>
      <c r="E449" s="88">
        <v>11</v>
      </c>
    </row>
    <row r="450" spans="1:5" x14ac:dyDescent="0.2">
      <c r="A450" s="84">
        <v>134</v>
      </c>
      <c r="B450" s="85" t="s">
        <v>4265</v>
      </c>
      <c r="C450" s="85" t="s">
        <v>3468</v>
      </c>
      <c r="D450" s="85" t="s">
        <v>6653</v>
      </c>
      <c r="E450" s="86">
        <v>68</v>
      </c>
    </row>
    <row r="451" spans="1:5" x14ac:dyDescent="0.2">
      <c r="A451" s="84">
        <v>135</v>
      </c>
      <c r="B451" s="85" t="s">
        <v>4266</v>
      </c>
      <c r="C451" s="85" t="s">
        <v>3468</v>
      </c>
      <c r="D451" s="85" t="s">
        <v>6653</v>
      </c>
      <c r="E451" s="86">
        <v>29</v>
      </c>
    </row>
    <row r="452" spans="1:5" x14ac:dyDescent="0.2">
      <c r="A452" s="87">
        <v>175</v>
      </c>
      <c r="B452" s="83" t="s">
        <v>1301</v>
      </c>
      <c r="C452" s="83" t="s">
        <v>3124</v>
      </c>
      <c r="D452" s="83" t="s">
        <v>4067</v>
      </c>
      <c r="E452" s="88">
        <v>108</v>
      </c>
    </row>
    <row r="453" spans="1:5" x14ac:dyDescent="0.2">
      <c r="A453" s="87">
        <v>176</v>
      </c>
      <c r="B453" s="83" t="s">
        <v>1302</v>
      </c>
      <c r="C453" s="83" t="s">
        <v>3124</v>
      </c>
      <c r="D453" s="83" t="s">
        <v>4067</v>
      </c>
      <c r="E453" s="88">
        <v>80.114999999999995</v>
      </c>
    </row>
    <row r="454" spans="1:5" x14ac:dyDescent="0.2">
      <c r="A454" s="87">
        <v>177</v>
      </c>
      <c r="B454" s="83" t="s">
        <v>1303</v>
      </c>
      <c r="C454" s="83" t="s">
        <v>3124</v>
      </c>
      <c r="D454" s="83" t="s">
        <v>4067</v>
      </c>
      <c r="E454" s="88">
        <v>112</v>
      </c>
    </row>
    <row r="455" spans="1:5" x14ac:dyDescent="0.2">
      <c r="A455" s="87">
        <v>178</v>
      </c>
      <c r="B455" s="83" t="s">
        <v>1304</v>
      </c>
      <c r="C455" s="83" t="s">
        <v>3124</v>
      </c>
      <c r="D455" s="83" t="s">
        <v>4067</v>
      </c>
      <c r="E455" s="88">
        <v>112</v>
      </c>
    </row>
    <row r="456" spans="1:5" x14ac:dyDescent="0.2">
      <c r="A456" s="87">
        <v>223</v>
      </c>
      <c r="B456" s="83" t="s">
        <v>5871</v>
      </c>
      <c r="C456" s="83" t="s">
        <v>8599</v>
      </c>
      <c r="D456" s="83" t="s">
        <v>11415</v>
      </c>
      <c r="E456" s="88">
        <v>30</v>
      </c>
    </row>
    <row r="457" spans="1:5" x14ac:dyDescent="0.2">
      <c r="A457" s="84">
        <v>136</v>
      </c>
      <c r="B457" s="85" t="s">
        <v>4707</v>
      </c>
      <c r="C457" s="85" t="s">
        <v>6119</v>
      </c>
      <c r="D457" s="85" t="s">
        <v>6653</v>
      </c>
      <c r="E457" s="86">
        <v>61</v>
      </c>
    </row>
    <row r="458" spans="1:5" x14ac:dyDescent="0.2">
      <c r="A458" s="87">
        <v>8</v>
      </c>
      <c r="B458" s="83" t="s">
        <v>11758</v>
      </c>
      <c r="C458" s="83" t="s">
        <v>3502</v>
      </c>
      <c r="D458" s="83" t="s">
        <v>11415</v>
      </c>
      <c r="E458" s="88">
        <v>35</v>
      </c>
    </row>
    <row r="459" spans="1:5" x14ac:dyDescent="0.2">
      <c r="A459" s="87">
        <v>179</v>
      </c>
      <c r="B459" s="83" t="s">
        <v>1305</v>
      </c>
      <c r="C459" s="83" t="s">
        <v>3468</v>
      </c>
      <c r="D459" s="83" t="s">
        <v>4067</v>
      </c>
      <c r="E459" s="88">
        <v>18</v>
      </c>
    </row>
    <row r="460" spans="1:5" x14ac:dyDescent="0.2">
      <c r="A460" s="87">
        <v>180</v>
      </c>
      <c r="B460" s="83" t="s">
        <v>1306</v>
      </c>
      <c r="C460" s="83" t="s">
        <v>3464</v>
      </c>
      <c r="D460" s="83" t="s">
        <v>4067</v>
      </c>
      <c r="E460" s="88" t="s">
        <v>2709</v>
      </c>
    </row>
    <row r="461" spans="1:5" x14ac:dyDescent="0.2">
      <c r="A461" s="87">
        <v>70</v>
      </c>
      <c r="B461" s="83" t="s">
        <v>1306</v>
      </c>
      <c r="C461" s="83" t="s">
        <v>11934</v>
      </c>
      <c r="D461" s="83" t="s">
        <v>11284</v>
      </c>
      <c r="E461" s="88">
        <v>28</v>
      </c>
    </row>
    <row r="462" spans="1:5" x14ac:dyDescent="0.2">
      <c r="A462" s="87">
        <v>9</v>
      </c>
      <c r="B462" s="83" t="s">
        <v>1306</v>
      </c>
      <c r="C462" s="83" t="s">
        <v>11934</v>
      </c>
      <c r="D462" s="83" t="s">
        <v>11286</v>
      </c>
      <c r="E462" s="88">
        <v>4</v>
      </c>
    </row>
    <row r="463" spans="1:5" x14ac:dyDescent="0.2">
      <c r="A463" s="84">
        <v>137</v>
      </c>
      <c r="B463" s="85" t="s">
        <v>4267</v>
      </c>
      <c r="C463" s="85" t="s">
        <v>3464</v>
      </c>
      <c r="D463" s="85" t="s">
        <v>6653</v>
      </c>
      <c r="E463" s="86">
        <v>23</v>
      </c>
    </row>
    <row r="464" spans="1:5" x14ac:dyDescent="0.2">
      <c r="A464" s="87">
        <v>1096</v>
      </c>
      <c r="B464" s="83" t="s">
        <v>3813</v>
      </c>
      <c r="C464" s="83" t="s">
        <v>12</v>
      </c>
      <c r="D464" s="83" t="s">
        <v>4067</v>
      </c>
      <c r="E464" s="88">
        <v>76</v>
      </c>
    </row>
    <row r="465" spans="1:5" x14ac:dyDescent="0.2">
      <c r="A465" s="84">
        <v>138</v>
      </c>
      <c r="B465" s="85" t="s">
        <v>1307</v>
      </c>
      <c r="C465" s="85" t="s">
        <v>3507</v>
      </c>
      <c r="D465" s="85" t="s">
        <v>6653</v>
      </c>
      <c r="E465" s="86">
        <v>43.61</v>
      </c>
    </row>
    <row r="466" spans="1:5" x14ac:dyDescent="0.2">
      <c r="A466" s="87">
        <v>181</v>
      </c>
      <c r="B466" s="83" t="s">
        <v>1307</v>
      </c>
      <c r="C466" s="83" t="s">
        <v>3507</v>
      </c>
      <c r="D466" s="83" t="s">
        <v>4067</v>
      </c>
      <c r="E466" s="88">
        <v>106</v>
      </c>
    </row>
    <row r="467" spans="1:5" x14ac:dyDescent="0.2">
      <c r="A467" s="87">
        <v>183</v>
      </c>
      <c r="B467" s="83" t="s">
        <v>11626</v>
      </c>
      <c r="C467" s="83" t="s">
        <v>7030</v>
      </c>
      <c r="D467" s="83" t="s">
        <v>11284</v>
      </c>
      <c r="E467" s="88">
        <v>25</v>
      </c>
    </row>
    <row r="468" spans="1:5" x14ac:dyDescent="0.2">
      <c r="A468" s="87">
        <v>184</v>
      </c>
      <c r="B468" s="83" t="s">
        <v>11627</v>
      </c>
      <c r="C468" s="83" t="s">
        <v>7030</v>
      </c>
      <c r="D468" s="83" t="s">
        <v>11284</v>
      </c>
      <c r="E468" s="88">
        <v>25</v>
      </c>
    </row>
    <row r="469" spans="1:5" x14ac:dyDescent="0.2">
      <c r="A469" s="87">
        <v>182</v>
      </c>
      <c r="B469" s="83" t="s">
        <v>11625</v>
      </c>
      <c r="C469" s="83" t="s">
        <v>7030</v>
      </c>
      <c r="D469" s="83" t="s">
        <v>11284</v>
      </c>
      <c r="E469" s="88">
        <v>24.25</v>
      </c>
    </row>
    <row r="470" spans="1:5" x14ac:dyDescent="0.2">
      <c r="A470" s="87">
        <v>182</v>
      </c>
      <c r="B470" s="83" t="s">
        <v>1308</v>
      </c>
      <c r="C470" s="83" t="s">
        <v>3502</v>
      </c>
      <c r="D470" s="83" t="s">
        <v>4067</v>
      </c>
      <c r="E470" s="88">
        <v>109</v>
      </c>
    </row>
    <row r="471" spans="1:5" x14ac:dyDescent="0.2">
      <c r="A471" s="87">
        <v>11</v>
      </c>
      <c r="B471" s="83" t="s">
        <v>11887</v>
      </c>
      <c r="C471" s="83" t="s">
        <v>11886</v>
      </c>
      <c r="D471" s="83" t="s">
        <v>11412</v>
      </c>
      <c r="E471" s="88">
        <v>2</v>
      </c>
    </row>
    <row r="472" spans="1:5" x14ac:dyDescent="0.2">
      <c r="A472" s="87">
        <v>71</v>
      </c>
      <c r="B472" s="83" t="s">
        <v>1309</v>
      </c>
      <c r="C472" s="83" t="s">
        <v>3494</v>
      </c>
      <c r="D472" s="83" t="s">
        <v>11284</v>
      </c>
      <c r="E472" s="88">
        <v>3.11</v>
      </c>
    </row>
    <row r="473" spans="1:5" x14ac:dyDescent="0.2">
      <c r="A473" s="87">
        <v>183</v>
      </c>
      <c r="B473" s="83" t="s">
        <v>1309</v>
      </c>
      <c r="C473" s="83" t="s">
        <v>3494</v>
      </c>
      <c r="D473" s="83" t="s">
        <v>4067</v>
      </c>
      <c r="E473" s="88" t="s">
        <v>1310</v>
      </c>
    </row>
    <row r="474" spans="1:5" x14ac:dyDescent="0.2">
      <c r="A474" s="84">
        <v>139</v>
      </c>
      <c r="B474" s="85" t="s">
        <v>4268</v>
      </c>
      <c r="C474" s="85" t="s">
        <v>3494</v>
      </c>
      <c r="D474" s="85" t="s">
        <v>6653</v>
      </c>
      <c r="E474" s="86"/>
    </row>
    <row r="475" spans="1:5" x14ac:dyDescent="0.2">
      <c r="A475" s="84">
        <v>140</v>
      </c>
      <c r="B475" s="85" t="s">
        <v>4704</v>
      </c>
      <c r="C475" s="85" t="s">
        <v>3494</v>
      </c>
      <c r="D475" s="85" t="s">
        <v>6653</v>
      </c>
      <c r="E475" s="86">
        <v>73</v>
      </c>
    </row>
    <row r="476" spans="1:5" x14ac:dyDescent="0.2">
      <c r="A476" s="84">
        <v>141</v>
      </c>
      <c r="B476" s="85" t="s">
        <v>4705</v>
      </c>
      <c r="C476" s="85" t="s">
        <v>3494</v>
      </c>
      <c r="D476" s="85" t="s">
        <v>6653</v>
      </c>
      <c r="E476" s="86" t="s">
        <v>4701</v>
      </c>
    </row>
    <row r="477" spans="1:5" x14ac:dyDescent="0.2">
      <c r="A477" s="84">
        <v>142</v>
      </c>
      <c r="B477" s="85" t="s">
        <v>4706</v>
      </c>
      <c r="C477" s="85" t="s">
        <v>3494</v>
      </c>
      <c r="D477" s="85" t="s">
        <v>6653</v>
      </c>
      <c r="E477" s="86" t="s">
        <v>4702</v>
      </c>
    </row>
    <row r="478" spans="1:5" x14ac:dyDescent="0.2">
      <c r="A478" s="87">
        <v>184</v>
      </c>
      <c r="B478" s="83" t="s">
        <v>2714</v>
      </c>
      <c r="C478" s="83" t="s">
        <v>272</v>
      </c>
      <c r="D478" s="83" t="s">
        <v>4067</v>
      </c>
      <c r="E478" s="88" t="s">
        <v>1311</v>
      </c>
    </row>
    <row r="479" spans="1:5" x14ac:dyDescent="0.2">
      <c r="A479" s="84">
        <v>143</v>
      </c>
      <c r="B479" s="85" t="s">
        <v>2713</v>
      </c>
      <c r="C479" s="85" t="s">
        <v>3494</v>
      </c>
      <c r="D479" s="85" t="s">
        <v>6653</v>
      </c>
      <c r="E479" s="86" t="s">
        <v>4703</v>
      </c>
    </row>
    <row r="480" spans="1:5" x14ac:dyDescent="0.2">
      <c r="A480" s="87">
        <v>185</v>
      </c>
      <c r="B480" s="83" t="s">
        <v>2713</v>
      </c>
      <c r="C480" s="83" t="s">
        <v>272</v>
      </c>
      <c r="D480" s="83" t="s">
        <v>4067</v>
      </c>
      <c r="E480" s="88" t="s">
        <v>1312</v>
      </c>
    </row>
    <row r="481" spans="1:5" x14ac:dyDescent="0.2">
      <c r="A481" s="87">
        <v>186</v>
      </c>
      <c r="B481" s="83" t="s">
        <v>1313</v>
      </c>
      <c r="C481" s="83" t="s">
        <v>2824</v>
      </c>
      <c r="D481" s="83" t="s">
        <v>4067</v>
      </c>
      <c r="E481" s="88">
        <v>89.102999999999994</v>
      </c>
    </row>
    <row r="482" spans="1:5" x14ac:dyDescent="0.2">
      <c r="A482" s="87">
        <v>188</v>
      </c>
      <c r="B482" s="83" t="s">
        <v>1314</v>
      </c>
      <c r="C482" s="83" t="s">
        <v>3487</v>
      </c>
      <c r="D482" s="83" t="s">
        <v>4067</v>
      </c>
      <c r="E482" s="88" t="s">
        <v>1315</v>
      </c>
    </row>
    <row r="483" spans="1:5" x14ac:dyDescent="0.2">
      <c r="A483" s="87">
        <v>187</v>
      </c>
      <c r="B483" s="83" t="s">
        <v>1314</v>
      </c>
      <c r="C483" s="83" t="s">
        <v>3470</v>
      </c>
      <c r="D483" s="83" t="s">
        <v>4067</v>
      </c>
      <c r="E483" s="88">
        <v>14</v>
      </c>
    </row>
    <row r="484" spans="1:5" x14ac:dyDescent="0.2">
      <c r="A484" s="84">
        <v>144</v>
      </c>
      <c r="B484" s="85" t="s">
        <v>11443</v>
      </c>
      <c r="C484" s="85" t="s">
        <v>3487</v>
      </c>
      <c r="D484" s="85" t="s">
        <v>6653</v>
      </c>
      <c r="E484" s="86" t="s">
        <v>4811</v>
      </c>
    </row>
    <row r="485" spans="1:5" x14ac:dyDescent="0.2">
      <c r="A485" s="87">
        <v>189</v>
      </c>
      <c r="B485" s="83" t="s">
        <v>1316</v>
      </c>
      <c r="C485" s="83" t="s">
        <v>2824</v>
      </c>
      <c r="D485" s="83" t="s">
        <v>4067</v>
      </c>
      <c r="E485" s="88">
        <v>122</v>
      </c>
    </row>
    <row r="486" spans="1:5" x14ac:dyDescent="0.2">
      <c r="A486" s="87">
        <v>72</v>
      </c>
      <c r="B486" s="83" t="s">
        <v>11475</v>
      </c>
      <c r="C486" s="83" t="s">
        <v>11472</v>
      </c>
      <c r="D486" s="83" t="s">
        <v>11284</v>
      </c>
      <c r="E486" s="88">
        <v>28</v>
      </c>
    </row>
    <row r="487" spans="1:5" x14ac:dyDescent="0.2">
      <c r="A487" s="87">
        <v>190</v>
      </c>
      <c r="B487" s="83" t="s">
        <v>1317</v>
      </c>
      <c r="C487" s="83" t="s">
        <v>3509</v>
      </c>
      <c r="D487" s="83" t="s">
        <v>4067</v>
      </c>
      <c r="E487" s="88">
        <v>75</v>
      </c>
    </row>
    <row r="488" spans="1:5" x14ac:dyDescent="0.2">
      <c r="A488" s="87">
        <v>191</v>
      </c>
      <c r="B488" s="83" t="s">
        <v>1318</v>
      </c>
      <c r="C488" s="83" t="s">
        <v>3470</v>
      </c>
      <c r="D488" s="83" t="s">
        <v>4067</v>
      </c>
      <c r="E488" s="88">
        <v>7</v>
      </c>
    </row>
    <row r="489" spans="1:5" x14ac:dyDescent="0.2">
      <c r="A489" s="87">
        <v>192</v>
      </c>
      <c r="B489" s="83" t="s">
        <v>1319</v>
      </c>
      <c r="C489" s="83" t="s">
        <v>3487</v>
      </c>
      <c r="D489" s="83" t="s">
        <v>4067</v>
      </c>
      <c r="E489" s="88">
        <v>35.380000000000003</v>
      </c>
    </row>
    <row r="490" spans="1:5" x14ac:dyDescent="0.2">
      <c r="A490" s="87">
        <v>193</v>
      </c>
      <c r="B490" s="83" t="s">
        <v>1320</v>
      </c>
      <c r="C490" s="83" t="s">
        <v>393</v>
      </c>
      <c r="D490" s="83" t="s">
        <v>4067</v>
      </c>
      <c r="E490" s="88">
        <v>44</v>
      </c>
    </row>
    <row r="491" spans="1:5" x14ac:dyDescent="0.2">
      <c r="A491" s="87">
        <v>194</v>
      </c>
      <c r="B491" s="83" t="s">
        <v>1321</v>
      </c>
      <c r="C491" s="83" t="s">
        <v>387</v>
      </c>
      <c r="D491" s="83" t="s">
        <v>4067</v>
      </c>
      <c r="E491" s="88">
        <v>77</v>
      </c>
    </row>
    <row r="492" spans="1:5" x14ac:dyDescent="0.2">
      <c r="A492" s="87">
        <v>185</v>
      </c>
      <c r="B492" s="83" t="s">
        <v>11628</v>
      </c>
      <c r="C492" s="83" t="s">
        <v>7030</v>
      </c>
      <c r="D492" s="83" t="s">
        <v>11284</v>
      </c>
      <c r="E492" s="88">
        <v>15</v>
      </c>
    </row>
    <row r="493" spans="1:5" x14ac:dyDescent="0.2">
      <c r="A493" s="87">
        <v>195</v>
      </c>
      <c r="B493" s="83" t="s">
        <v>416</v>
      </c>
      <c r="C493" s="83" t="s">
        <v>3454</v>
      </c>
      <c r="D493" s="83" t="s">
        <v>4067</v>
      </c>
      <c r="E493" s="88">
        <v>86</v>
      </c>
    </row>
    <row r="494" spans="1:5" x14ac:dyDescent="0.2">
      <c r="A494" s="87">
        <v>196</v>
      </c>
      <c r="B494" s="83" t="s">
        <v>1322</v>
      </c>
      <c r="C494" s="83" t="s">
        <v>3454</v>
      </c>
      <c r="D494" s="83" t="s">
        <v>4067</v>
      </c>
      <c r="E494" s="88">
        <v>8</v>
      </c>
    </row>
    <row r="495" spans="1:5" x14ac:dyDescent="0.2">
      <c r="A495" s="87">
        <v>197</v>
      </c>
      <c r="B495" s="83" t="s">
        <v>1323</v>
      </c>
      <c r="C495" s="83" t="s">
        <v>2778</v>
      </c>
      <c r="D495" s="83" t="s">
        <v>4067</v>
      </c>
      <c r="E495" s="88">
        <v>122</v>
      </c>
    </row>
    <row r="496" spans="1:5" x14ac:dyDescent="0.2">
      <c r="A496" s="87">
        <v>73</v>
      </c>
      <c r="B496" s="83" t="s">
        <v>11476</v>
      </c>
      <c r="C496" s="83" t="s">
        <v>11472</v>
      </c>
      <c r="D496" s="83" t="s">
        <v>11284</v>
      </c>
      <c r="E496" s="88">
        <v>14</v>
      </c>
    </row>
    <row r="497" spans="1:5" x14ac:dyDescent="0.2">
      <c r="A497" s="87">
        <v>74</v>
      </c>
      <c r="B497" s="83" t="s">
        <v>11950</v>
      </c>
      <c r="C497" s="83" t="s">
        <v>3466</v>
      </c>
      <c r="D497" s="83" t="s">
        <v>11284</v>
      </c>
      <c r="E497" s="88">
        <v>14</v>
      </c>
    </row>
    <row r="498" spans="1:5" x14ac:dyDescent="0.2">
      <c r="A498" s="87">
        <v>9</v>
      </c>
      <c r="B498" s="83" t="s">
        <v>11950</v>
      </c>
      <c r="C498" s="83" t="s">
        <v>3466</v>
      </c>
      <c r="D498" s="83" t="s">
        <v>11415</v>
      </c>
      <c r="E498" s="88" t="s">
        <v>11955</v>
      </c>
    </row>
    <row r="499" spans="1:5" x14ac:dyDescent="0.2">
      <c r="A499" s="87">
        <v>198</v>
      </c>
      <c r="B499" s="83" t="s">
        <v>1324</v>
      </c>
      <c r="C499" s="83" t="s">
        <v>3468</v>
      </c>
      <c r="D499" s="83" t="s">
        <v>4067</v>
      </c>
      <c r="E499" s="88">
        <v>11</v>
      </c>
    </row>
    <row r="500" spans="1:5" x14ac:dyDescent="0.2">
      <c r="A500" s="87">
        <v>10</v>
      </c>
      <c r="B500" s="83" t="s">
        <v>1324</v>
      </c>
      <c r="C500" s="83" t="s">
        <v>3468</v>
      </c>
      <c r="D500" s="83" t="s">
        <v>11415</v>
      </c>
      <c r="E500" s="88">
        <v>30</v>
      </c>
    </row>
    <row r="501" spans="1:5" x14ac:dyDescent="0.2">
      <c r="A501" s="84">
        <v>146</v>
      </c>
      <c r="B501" s="85" t="s">
        <v>4269</v>
      </c>
      <c r="C501" s="85" t="s">
        <v>3468</v>
      </c>
      <c r="D501" s="85" t="s">
        <v>6653</v>
      </c>
      <c r="E501" s="86">
        <v>35</v>
      </c>
    </row>
    <row r="502" spans="1:5" x14ac:dyDescent="0.2">
      <c r="A502" s="87">
        <v>199</v>
      </c>
      <c r="B502" s="83" t="s">
        <v>5839</v>
      </c>
      <c r="C502" s="83" t="s">
        <v>3494</v>
      </c>
      <c r="D502" s="83" t="s">
        <v>4067</v>
      </c>
      <c r="E502" s="88">
        <v>54</v>
      </c>
    </row>
    <row r="503" spans="1:5" x14ac:dyDescent="0.2">
      <c r="A503" s="87">
        <v>75</v>
      </c>
      <c r="B503" s="83" t="s">
        <v>708</v>
      </c>
      <c r="C503" s="83" t="s">
        <v>3494</v>
      </c>
      <c r="D503" s="83" t="s">
        <v>11284</v>
      </c>
      <c r="E503" s="88">
        <v>4</v>
      </c>
    </row>
    <row r="504" spans="1:5" x14ac:dyDescent="0.2">
      <c r="A504" s="87">
        <v>200</v>
      </c>
      <c r="B504" s="83" t="s">
        <v>708</v>
      </c>
      <c r="C504" s="83" t="s">
        <v>3494</v>
      </c>
      <c r="D504" s="83" t="s">
        <v>4067</v>
      </c>
      <c r="E504" s="88" t="s">
        <v>1325</v>
      </c>
    </row>
    <row r="505" spans="1:5" x14ac:dyDescent="0.2">
      <c r="A505" s="84">
        <v>147</v>
      </c>
      <c r="B505" s="85" t="s">
        <v>4270</v>
      </c>
      <c r="C505" s="85" t="s">
        <v>3494</v>
      </c>
      <c r="D505" s="85" t="s">
        <v>6653</v>
      </c>
      <c r="E505" s="86">
        <v>18.52</v>
      </c>
    </row>
    <row r="506" spans="1:5" x14ac:dyDescent="0.2">
      <c r="A506" s="84">
        <v>148</v>
      </c>
      <c r="B506" s="85" t="s">
        <v>5015</v>
      </c>
      <c r="C506" s="85" t="s">
        <v>3494</v>
      </c>
      <c r="D506" s="85" t="s">
        <v>6653</v>
      </c>
      <c r="E506" s="86">
        <v>52</v>
      </c>
    </row>
    <row r="507" spans="1:5" x14ac:dyDescent="0.2">
      <c r="A507" s="84">
        <v>149</v>
      </c>
      <c r="B507" s="85" t="s">
        <v>2715</v>
      </c>
      <c r="C507" s="85" t="s">
        <v>3494</v>
      </c>
      <c r="D507" s="85" t="s">
        <v>6653</v>
      </c>
      <c r="E507" s="86" t="s">
        <v>4714</v>
      </c>
    </row>
    <row r="508" spans="1:5" x14ac:dyDescent="0.2">
      <c r="A508" s="87">
        <v>201</v>
      </c>
      <c r="B508" s="83" t="s">
        <v>2715</v>
      </c>
      <c r="C508" s="83" t="s">
        <v>3494</v>
      </c>
      <c r="D508" s="83" t="s">
        <v>4067</v>
      </c>
      <c r="E508" s="88">
        <v>18</v>
      </c>
    </row>
    <row r="509" spans="1:5" x14ac:dyDescent="0.2">
      <c r="A509" s="84">
        <v>150</v>
      </c>
      <c r="B509" s="85" t="s">
        <v>5016</v>
      </c>
      <c r="C509" s="85" t="s">
        <v>3494</v>
      </c>
      <c r="D509" s="85" t="s">
        <v>6653</v>
      </c>
      <c r="E509" s="86" t="s">
        <v>4812</v>
      </c>
    </row>
    <row r="510" spans="1:5" x14ac:dyDescent="0.2">
      <c r="A510" s="87">
        <v>202</v>
      </c>
      <c r="B510" s="83" t="s">
        <v>2716</v>
      </c>
      <c r="C510" s="83" t="s">
        <v>3494</v>
      </c>
      <c r="D510" s="83" t="s">
        <v>4067</v>
      </c>
      <c r="E510" s="88" t="s">
        <v>1326</v>
      </c>
    </row>
    <row r="511" spans="1:5" x14ac:dyDescent="0.2">
      <c r="A511" s="84">
        <v>151</v>
      </c>
      <c r="B511" s="85" t="s">
        <v>2717</v>
      </c>
      <c r="C511" s="85" t="s">
        <v>3494</v>
      </c>
      <c r="D511" s="85" t="s">
        <v>6653</v>
      </c>
      <c r="E511" s="86" t="s">
        <v>4813</v>
      </c>
    </row>
    <row r="512" spans="1:5" x14ac:dyDescent="0.2">
      <c r="A512" s="87">
        <v>203</v>
      </c>
      <c r="B512" s="83" t="s">
        <v>2717</v>
      </c>
      <c r="C512" s="83" t="s">
        <v>3494</v>
      </c>
      <c r="D512" s="83" t="s">
        <v>4067</v>
      </c>
      <c r="E512" s="88" t="s">
        <v>1327</v>
      </c>
    </row>
    <row r="513" spans="1:5" x14ac:dyDescent="0.2">
      <c r="A513" s="87">
        <v>78</v>
      </c>
      <c r="B513" s="83" t="s">
        <v>12026</v>
      </c>
      <c r="C513" s="83" t="s">
        <v>3468</v>
      </c>
      <c r="D513" s="83" t="s">
        <v>11284</v>
      </c>
      <c r="E513" s="88">
        <v>22</v>
      </c>
    </row>
    <row r="514" spans="1:5" x14ac:dyDescent="0.2">
      <c r="A514" s="87">
        <v>11</v>
      </c>
      <c r="B514" s="83" t="s">
        <v>11759</v>
      </c>
      <c r="C514" s="83" t="s">
        <v>3502</v>
      </c>
      <c r="D514" s="83" t="s">
        <v>11415</v>
      </c>
      <c r="E514" s="88">
        <v>34</v>
      </c>
    </row>
    <row r="515" spans="1:5" x14ac:dyDescent="0.2">
      <c r="A515" s="87">
        <v>79</v>
      </c>
      <c r="B515" s="83" t="s">
        <v>1328</v>
      </c>
      <c r="C515" s="83" t="s">
        <v>3502</v>
      </c>
      <c r="D515" s="83" t="s">
        <v>11284</v>
      </c>
      <c r="E515" s="88">
        <v>18.21</v>
      </c>
    </row>
    <row r="516" spans="1:5" x14ac:dyDescent="0.2">
      <c r="A516" s="87">
        <v>204</v>
      </c>
      <c r="B516" s="83" t="s">
        <v>1328</v>
      </c>
      <c r="C516" s="83" t="s">
        <v>3502</v>
      </c>
      <c r="D516" s="83" t="s">
        <v>4067</v>
      </c>
      <c r="E516" s="88" t="s">
        <v>1329</v>
      </c>
    </row>
    <row r="517" spans="1:5" x14ac:dyDescent="0.2">
      <c r="A517" s="87">
        <v>10</v>
      </c>
      <c r="B517" s="83" t="s">
        <v>1328</v>
      </c>
      <c r="C517" s="83" t="s">
        <v>11767</v>
      </c>
      <c r="D517" s="83" t="s">
        <v>11286</v>
      </c>
      <c r="E517" s="88">
        <v>26</v>
      </c>
    </row>
    <row r="518" spans="1:5" x14ac:dyDescent="0.2">
      <c r="A518" s="84">
        <v>152</v>
      </c>
      <c r="B518" s="85" t="s">
        <v>4271</v>
      </c>
      <c r="C518" s="85" t="s">
        <v>3502</v>
      </c>
      <c r="D518" s="85" t="s">
        <v>6653</v>
      </c>
      <c r="E518" s="86" t="s">
        <v>4814</v>
      </c>
    </row>
    <row r="519" spans="1:5" x14ac:dyDescent="0.2">
      <c r="A519" s="87">
        <v>205</v>
      </c>
      <c r="B519" s="83" t="s">
        <v>1330</v>
      </c>
      <c r="C519" s="83" t="s">
        <v>3502</v>
      </c>
      <c r="D519" s="83" t="s">
        <v>4067</v>
      </c>
      <c r="E519" s="88" t="s">
        <v>1331</v>
      </c>
    </row>
    <row r="520" spans="1:5" x14ac:dyDescent="0.2">
      <c r="A520" s="87">
        <v>206</v>
      </c>
      <c r="B520" s="83" t="s">
        <v>1332</v>
      </c>
      <c r="C520" s="83" t="s">
        <v>2778</v>
      </c>
      <c r="D520" s="83" t="s">
        <v>4067</v>
      </c>
      <c r="E520" s="88">
        <v>94</v>
      </c>
    </row>
    <row r="521" spans="1:5" x14ac:dyDescent="0.2">
      <c r="A521" s="87">
        <v>12</v>
      </c>
      <c r="B521" s="83" t="s">
        <v>11760</v>
      </c>
      <c r="C521" s="83" t="s">
        <v>3502</v>
      </c>
      <c r="D521" s="83" t="s">
        <v>11415</v>
      </c>
      <c r="E521" s="88">
        <v>34</v>
      </c>
    </row>
    <row r="522" spans="1:5" x14ac:dyDescent="0.2">
      <c r="A522" s="84">
        <v>153</v>
      </c>
      <c r="B522" s="85" t="s">
        <v>4272</v>
      </c>
      <c r="C522" s="85" t="s">
        <v>380</v>
      </c>
      <c r="D522" s="85" t="s">
        <v>6653</v>
      </c>
      <c r="E522" s="86">
        <v>26</v>
      </c>
    </row>
    <row r="523" spans="1:5" x14ac:dyDescent="0.2">
      <c r="A523" s="87">
        <v>8</v>
      </c>
      <c r="B523" s="83" t="s">
        <v>1281</v>
      </c>
      <c r="C523" s="83" t="s">
        <v>3487</v>
      </c>
      <c r="D523" s="83" t="s">
        <v>11286</v>
      </c>
      <c r="E523" s="88">
        <v>21</v>
      </c>
    </row>
    <row r="524" spans="1:5" x14ac:dyDescent="0.2">
      <c r="A524" s="87">
        <v>161</v>
      </c>
      <c r="B524" s="83" t="s">
        <v>1281</v>
      </c>
      <c r="C524" s="83" t="s">
        <v>3487</v>
      </c>
      <c r="D524" s="83" t="s">
        <v>4067</v>
      </c>
      <c r="E524" s="88" t="s">
        <v>1282</v>
      </c>
    </row>
    <row r="525" spans="1:5" x14ac:dyDescent="0.2">
      <c r="A525" s="87">
        <v>7</v>
      </c>
      <c r="B525" s="83" t="s">
        <v>1281</v>
      </c>
      <c r="C525" s="83" t="s">
        <v>3487</v>
      </c>
      <c r="D525" s="83" t="s">
        <v>11415</v>
      </c>
      <c r="E525" s="88">
        <v>5.3</v>
      </c>
    </row>
    <row r="526" spans="1:5" x14ac:dyDescent="0.2">
      <c r="A526" s="87">
        <v>59</v>
      </c>
      <c r="B526" s="83" t="s">
        <v>1281</v>
      </c>
      <c r="C526" s="83" t="s">
        <v>11472</v>
      </c>
      <c r="D526" s="83" t="s">
        <v>11284</v>
      </c>
      <c r="E526" s="88">
        <v>14</v>
      </c>
    </row>
    <row r="527" spans="1:5" x14ac:dyDescent="0.2">
      <c r="A527" s="87">
        <v>80</v>
      </c>
      <c r="B527" s="83" t="s">
        <v>12027</v>
      </c>
      <c r="C527" s="83" t="s">
        <v>3468</v>
      </c>
      <c r="D527" s="83" t="s">
        <v>11284</v>
      </c>
      <c r="E527" s="88">
        <v>23</v>
      </c>
    </row>
    <row r="528" spans="1:5" x14ac:dyDescent="0.2">
      <c r="A528" s="87">
        <v>186</v>
      </c>
      <c r="B528" s="83" t="s">
        <v>11629</v>
      </c>
      <c r="C528" s="83" t="s">
        <v>7030</v>
      </c>
      <c r="D528" s="83" t="s">
        <v>11284</v>
      </c>
      <c r="E528" s="88">
        <v>18</v>
      </c>
    </row>
    <row r="529" spans="1:5" x14ac:dyDescent="0.2">
      <c r="A529" s="87">
        <v>187</v>
      </c>
      <c r="B529" s="83" t="s">
        <v>11630</v>
      </c>
      <c r="C529" s="83" t="s">
        <v>7030</v>
      </c>
      <c r="D529" s="83" t="s">
        <v>11284</v>
      </c>
      <c r="E529" s="88">
        <v>18</v>
      </c>
    </row>
    <row r="530" spans="1:5" x14ac:dyDescent="0.2">
      <c r="A530" s="87">
        <v>82</v>
      </c>
      <c r="B530" s="83" t="s">
        <v>12093</v>
      </c>
      <c r="C530" s="83" t="s">
        <v>12086</v>
      </c>
      <c r="D530" s="83" t="s">
        <v>11284</v>
      </c>
      <c r="E530" s="88">
        <v>22</v>
      </c>
    </row>
    <row r="531" spans="1:5" x14ac:dyDescent="0.2">
      <c r="A531" s="87">
        <v>19</v>
      </c>
      <c r="B531" s="83" t="s">
        <v>11584</v>
      </c>
      <c r="C531" s="83" t="s">
        <v>2719</v>
      </c>
      <c r="D531" s="83" t="s">
        <v>11415</v>
      </c>
      <c r="E531" s="88">
        <v>38</v>
      </c>
    </row>
    <row r="532" spans="1:5" x14ac:dyDescent="0.2">
      <c r="A532" s="87">
        <v>207</v>
      </c>
      <c r="B532" s="83" t="s">
        <v>1333</v>
      </c>
      <c r="C532" s="83" t="s">
        <v>3468</v>
      </c>
      <c r="D532" s="83" t="s">
        <v>4067</v>
      </c>
      <c r="E532" s="88">
        <v>15</v>
      </c>
    </row>
    <row r="533" spans="1:5" x14ac:dyDescent="0.2">
      <c r="A533" s="84">
        <v>154</v>
      </c>
      <c r="B533" s="85" t="s">
        <v>4273</v>
      </c>
      <c r="C533" s="85" t="s">
        <v>3468</v>
      </c>
      <c r="D533" s="85" t="s">
        <v>6653</v>
      </c>
      <c r="E533" s="86">
        <v>2</v>
      </c>
    </row>
    <row r="534" spans="1:5" x14ac:dyDescent="0.2">
      <c r="A534" s="87">
        <v>83</v>
      </c>
      <c r="B534" s="83" t="s">
        <v>12094</v>
      </c>
      <c r="C534" s="83" t="s">
        <v>12086</v>
      </c>
      <c r="D534" s="83" t="s">
        <v>11284</v>
      </c>
      <c r="E534" s="88">
        <v>11</v>
      </c>
    </row>
    <row r="535" spans="1:5" x14ac:dyDescent="0.2">
      <c r="A535" s="87">
        <v>208</v>
      </c>
      <c r="B535" s="83" t="s">
        <v>1334</v>
      </c>
      <c r="C535" s="83" t="s">
        <v>3484</v>
      </c>
      <c r="D535" s="83" t="s">
        <v>4067</v>
      </c>
      <c r="E535" s="88">
        <v>120</v>
      </c>
    </row>
    <row r="536" spans="1:5" x14ac:dyDescent="0.2">
      <c r="A536" s="87">
        <v>209</v>
      </c>
      <c r="B536" s="83" t="s">
        <v>1335</v>
      </c>
      <c r="C536" s="83" t="s">
        <v>370</v>
      </c>
      <c r="D536" s="83" t="s">
        <v>4067</v>
      </c>
      <c r="E536" s="88">
        <v>12</v>
      </c>
    </row>
    <row r="537" spans="1:5" x14ac:dyDescent="0.2">
      <c r="A537" s="87">
        <v>84</v>
      </c>
      <c r="B537" s="83" t="s">
        <v>11551</v>
      </c>
      <c r="C537" s="83" t="s">
        <v>11549</v>
      </c>
      <c r="D537" s="83" t="s">
        <v>11284</v>
      </c>
      <c r="E537" s="88">
        <v>1.5</v>
      </c>
    </row>
    <row r="538" spans="1:5" x14ac:dyDescent="0.2">
      <c r="A538" s="87">
        <v>210</v>
      </c>
      <c r="B538" s="83" t="s">
        <v>1336</v>
      </c>
      <c r="C538" s="83" t="s">
        <v>2778</v>
      </c>
      <c r="D538" s="83" t="s">
        <v>4067</v>
      </c>
      <c r="E538" s="88" t="s">
        <v>1337</v>
      </c>
    </row>
    <row r="539" spans="1:5" x14ac:dyDescent="0.2">
      <c r="A539" s="87">
        <v>211</v>
      </c>
      <c r="B539" s="83" t="s">
        <v>1338</v>
      </c>
      <c r="C539" s="83" t="s">
        <v>3504</v>
      </c>
      <c r="D539" s="83" t="s">
        <v>4067</v>
      </c>
      <c r="E539" s="88">
        <v>89</v>
      </c>
    </row>
    <row r="540" spans="1:5" x14ac:dyDescent="0.2">
      <c r="A540" s="84">
        <v>155</v>
      </c>
      <c r="B540" s="85" t="s">
        <v>4274</v>
      </c>
      <c r="C540" s="85" t="s">
        <v>3468</v>
      </c>
      <c r="D540" s="85" t="s">
        <v>6653</v>
      </c>
      <c r="E540" s="86" t="s">
        <v>4672</v>
      </c>
    </row>
    <row r="541" spans="1:5" x14ac:dyDescent="0.2">
      <c r="A541" s="87">
        <v>212</v>
      </c>
      <c r="B541" s="83" t="s">
        <v>1339</v>
      </c>
      <c r="C541" s="83" t="s">
        <v>3468</v>
      </c>
      <c r="D541" s="83" t="s">
        <v>4067</v>
      </c>
      <c r="E541" s="88">
        <v>15</v>
      </c>
    </row>
    <row r="542" spans="1:5" x14ac:dyDescent="0.2">
      <c r="A542" s="87">
        <v>85</v>
      </c>
      <c r="B542" s="83" t="s">
        <v>11477</v>
      </c>
      <c r="C542" s="83" t="s">
        <v>11472</v>
      </c>
      <c r="D542" s="83" t="s">
        <v>11284</v>
      </c>
      <c r="E542" s="88">
        <v>22</v>
      </c>
    </row>
    <row r="543" spans="1:5" x14ac:dyDescent="0.2">
      <c r="A543" s="87">
        <v>213</v>
      </c>
      <c r="B543" s="83" t="s">
        <v>1340</v>
      </c>
      <c r="C543" s="83" t="s">
        <v>3502</v>
      </c>
      <c r="D543" s="83" t="s">
        <v>4067</v>
      </c>
      <c r="E543" s="88">
        <v>77</v>
      </c>
    </row>
    <row r="544" spans="1:5" x14ac:dyDescent="0.2">
      <c r="A544" s="87">
        <v>214</v>
      </c>
      <c r="B544" s="83" t="s">
        <v>2718</v>
      </c>
      <c r="C544" s="83" t="s">
        <v>3509</v>
      </c>
      <c r="D544" s="83" t="s">
        <v>4067</v>
      </c>
      <c r="E544" s="88" t="s">
        <v>1341</v>
      </c>
    </row>
    <row r="545" spans="1:5" x14ac:dyDescent="0.2">
      <c r="A545" s="87">
        <v>86</v>
      </c>
      <c r="B545" s="83" t="s">
        <v>1342</v>
      </c>
      <c r="C545" s="83" t="s">
        <v>3487</v>
      </c>
      <c r="D545" s="83" t="s">
        <v>11284</v>
      </c>
      <c r="E545" s="88">
        <v>13</v>
      </c>
    </row>
    <row r="546" spans="1:5" x14ac:dyDescent="0.2">
      <c r="A546" s="87">
        <v>215</v>
      </c>
      <c r="B546" s="83" t="s">
        <v>1342</v>
      </c>
      <c r="C546" s="83" t="s">
        <v>3487</v>
      </c>
      <c r="D546" s="83" t="s">
        <v>4067</v>
      </c>
      <c r="E546" s="88">
        <v>112</v>
      </c>
    </row>
    <row r="547" spans="1:5" x14ac:dyDescent="0.2">
      <c r="A547" s="84">
        <v>156</v>
      </c>
      <c r="B547" s="85" t="s">
        <v>4275</v>
      </c>
      <c r="C547" s="85" t="s">
        <v>3468</v>
      </c>
      <c r="D547" s="85" t="s">
        <v>6653</v>
      </c>
      <c r="E547" s="86">
        <v>51</v>
      </c>
    </row>
    <row r="548" spans="1:5" x14ac:dyDescent="0.2">
      <c r="A548" s="87">
        <v>216</v>
      </c>
      <c r="B548" s="83" t="s">
        <v>1343</v>
      </c>
      <c r="C548" s="83" t="s">
        <v>3504</v>
      </c>
      <c r="D548" s="83" t="s">
        <v>4067</v>
      </c>
      <c r="E548" s="88" t="s">
        <v>1344</v>
      </c>
    </row>
    <row r="549" spans="1:5" x14ac:dyDescent="0.2">
      <c r="A549" s="84">
        <v>157</v>
      </c>
      <c r="B549" s="85" t="s">
        <v>4276</v>
      </c>
      <c r="C549" s="85" t="s">
        <v>3468</v>
      </c>
      <c r="D549" s="85" t="s">
        <v>6653</v>
      </c>
      <c r="E549" s="86">
        <v>24</v>
      </c>
    </row>
    <row r="550" spans="1:5" x14ac:dyDescent="0.2">
      <c r="A550" s="84">
        <v>158</v>
      </c>
      <c r="B550" s="85" t="s">
        <v>4277</v>
      </c>
      <c r="C550" s="85" t="s">
        <v>3468</v>
      </c>
      <c r="D550" s="85" t="s">
        <v>6653</v>
      </c>
      <c r="E550" s="86">
        <v>38</v>
      </c>
    </row>
    <row r="551" spans="1:5" x14ac:dyDescent="0.2">
      <c r="A551" s="87">
        <v>87</v>
      </c>
      <c r="B551" s="83" t="s">
        <v>12028</v>
      </c>
      <c r="C551" s="83" t="s">
        <v>3468</v>
      </c>
      <c r="D551" s="83" t="s">
        <v>11284</v>
      </c>
      <c r="E551" s="88">
        <v>22</v>
      </c>
    </row>
    <row r="552" spans="1:5" x14ac:dyDescent="0.2">
      <c r="A552" s="84">
        <v>159</v>
      </c>
      <c r="B552" s="85" t="s">
        <v>4278</v>
      </c>
      <c r="C552" s="85" t="s">
        <v>3468</v>
      </c>
      <c r="D552" s="85" t="s">
        <v>6653</v>
      </c>
      <c r="E552" s="86">
        <v>67</v>
      </c>
    </row>
    <row r="553" spans="1:5" x14ac:dyDescent="0.2">
      <c r="A553" s="87">
        <v>482</v>
      </c>
      <c r="B553" s="83" t="s">
        <v>3660</v>
      </c>
      <c r="C553" s="83" t="s">
        <v>3496</v>
      </c>
      <c r="D553" s="83" t="s">
        <v>4067</v>
      </c>
      <c r="E553" s="88">
        <v>96</v>
      </c>
    </row>
    <row r="554" spans="1:5" x14ac:dyDescent="0.2">
      <c r="A554" s="87">
        <v>217</v>
      </c>
      <c r="B554" s="83" t="s">
        <v>1345</v>
      </c>
      <c r="C554" s="83" t="s">
        <v>3466</v>
      </c>
      <c r="D554" s="83" t="s">
        <v>4067</v>
      </c>
      <c r="E554" s="88" t="s">
        <v>1346</v>
      </c>
    </row>
    <row r="555" spans="1:5" x14ac:dyDescent="0.2">
      <c r="A555" s="87">
        <v>11</v>
      </c>
      <c r="B555" s="83" t="s">
        <v>1345</v>
      </c>
      <c r="C555" s="83" t="s">
        <v>11959</v>
      </c>
      <c r="D555" s="83" t="s">
        <v>11286</v>
      </c>
      <c r="E555" s="88">
        <v>2</v>
      </c>
    </row>
    <row r="556" spans="1:5" x14ac:dyDescent="0.2">
      <c r="A556" s="87">
        <v>218</v>
      </c>
      <c r="B556" s="83" t="s">
        <v>1347</v>
      </c>
      <c r="C556" s="83" t="s">
        <v>3507</v>
      </c>
      <c r="D556" s="83" t="s">
        <v>4067</v>
      </c>
      <c r="E556" s="88" t="s">
        <v>1348</v>
      </c>
    </row>
    <row r="557" spans="1:5" x14ac:dyDescent="0.2">
      <c r="A557" s="87">
        <v>81</v>
      </c>
      <c r="B557" s="83" t="s">
        <v>11518</v>
      </c>
      <c r="C557" s="83" t="s">
        <v>3494</v>
      </c>
      <c r="D557" s="83" t="s">
        <v>11284</v>
      </c>
      <c r="E557" s="88">
        <v>3</v>
      </c>
    </row>
    <row r="558" spans="1:5" x14ac:dyDescent="0.2">
      <c r="A558" s="87">
        <v>219</v>
      </c>
      <c r="B558" s="83" t="s">
        <v>1349</v>
      </c>
      <c r="C558" s="83" t="s">
        <v>3493</v>
      </c>
      <c r="D558" s="83" t="s">
        <v>4067</v>
      </c>
      <c r="E558" s="88">
        <v>6.1260000000000003</v>
      </c>
    </row>
    <row r="559" spans="1:5" x14ac:dyDescent="0.2">
      <c r="A559" s="87">
        <v>33</v>
      </c>
      <c r="B559" s="83" t="s">
        <v>11590</v>
      </c>
      <c r="C559" s="83" t="s">
        <v>11589</v>
      </c>
      <c r="D559" s="83" t="s">
        <v>11415</v>
      </c>
      <c r="E559" s="88">
        <v>50</v>
      </c>
    </row>
    <row r="560" spans="1:5" x14ac:dyDescent="0.2">
      <c r="A560" s="87">
        <v>632</v>
      </c>
      <c r="B560" s="83" t="s">
        <v>3683</v>
      </c>
      <c r="C560" s="83" t="s">
        <v>2729</v>
      </c>
      <c r="D560" s="83" t="s">
        <v>4067</v>
      </c>
      <c r="E560" s="88">
        <v>126</v>
      </c>
    </row>
    <row r="561" spans="1:5" x14ac:dyDescent="0.2">
      <c r="A561" s="87">
        <v>220</v>
      </c>
      <c r="B561" s="83" t="s">
        <v>1350</v>
      </c>
      <c r="C561" s="83" t="s">
        <v>3509</v>
      </c>
      <c r="D561" s="83" t="s">
        <v>4067</v>
      </c>
      <c r="E561" s="88" t="s">
        <v>1351</v>
      </c>
    </row>
    <row r="562" spans="1:5" x14ac:dyDescent="0.2">
      <c r="A562" s="87">
        <v>221</v>
      </c>
      <c r="B562" s="83" t="s">
        <v>1352</v>
      </c>
      <c r="C562" s="83" t="s">
        <v>405</v>
      </c>
      <c r="D562" s="83" t="s">
        <v>4067</v>
      </c>
      <c r="E562" s="88">
        <v>85.86</v>
      </c>
    </row>
    <row r="563" spans="1:5" x14ac:dyDescent="0.2">
      <c r="A563" s="87">
        <v>88</v>
      </c>
      <c r="B563" s="83" t="s">
        <v>12145</v>
      </c>
      <c r="C563" s="83" t="s">
        <v>405</v>
      </c>
      <c r="D563" s="83" t="s">
        <v>11284</v>
      </c>
      <c r="E563" s="88">
        <v>17</v>
      </c>
    </row>
    <row r="564" spans="1:5" x14ac:dyDescent="0.2">
      <c r="A564" s="87">
        <v>222</v>
      </c>
      <c r="B564" s="83" t="s">
        <v>1353</v>
      </c>
      <c r="C564" s="83" t="s">
        <v>3469</v>
      </c>
      <c r="D564" s="83" t="s">
        <v>4067</v>
      </c>
      <c r="E564" s="88">
        <v>11</v>
      </c>
    </row>
    <row r="565" spans="1:5" x14ac:dyDescent="0.2">
      <c r="A565" s="87">
        <v>13</v>
      </c>
      <c r="B565" s="83" t="s">
        <v>1353</v>
      </c>
      <c r="C565" s="83" t="s">
        <v>3469</v>
      </c>
      <c r="D565" s="83" t="s">
        <v>11415</v>
      </c>
      <c r="E565" s="88">
        <v>30</v>
      </c>
    </row>
    <row r="566" spans="1:5" x14ac:dyDescent="0.2">
      <c r="A566" s="87">
        <v>89</v>
      </c>
      <c r="B566" s="83" t="s">
        <v>12137</v>
      </c>
      <c r="C566" s="83" t="s">
        <v>12136</v>
      </c>
      <c r="D566" s="83" t="s">
        <v>11284</v>
      </c>
      <c r="E566" s="88">
        <v>24</v>
      </c>
    </row>
    <row r="567" spans="1:5" x14ac:dyDescent="0.2">
      <c r="A567" s="84">
        <v>160</v>
      </c>
      <c r="B567" s="85" t="s">
        <v>4279</v>
      </c>
      <c r="C567" s="85" t="s">
        <v>1532</v>
      </c>
      <c r="D567" s="85" t="s">
        <v>6653</v>
      </c>
      <c r="E567" s="86">
        <v>22</v>
      </c>
    </row>
    <row r="568" spans="1:5" x14ac:dyDescent="0.2">
      <c r="A568" s="84">
        <v>161</v>
      </c>
      <c r="B568" s="85" t="s">
        <v>4280</v>
      </c>
      <c r="C568" s="85" t="s">
        <v>1355</v>
      </c>
      <c r="D568" s="85" t="s">
        <v>6653</v>
      </c>
      <c r="E568" s="86">
        <v>20.399999999999999</v>
      </c>
    </row>
    <row r="569" spans="1:5" x14ac:dyDescent="0.2">
      <c r="A569" s="87">
        <v>223</v>
      </c>
      <c r="B569" s="83" t="s">
        <v>1354</v>
      </c>
      <c r="C569" s="83" t="s">
        <v>3445</v>
      </c>
      <c r="D569" s="83" t="s">
        <v>4067</v>
      </c>
      <c r="E569" s="88">
        <v>5</v>
      </c>
    </row>
    <row r="570" spans="1:5" x14ac:dyDescent="0.2">
      <c r="A570" s="87">
        <v>90</v>
      </c>
      <c r="B570" s="83" t="s">
        <v>1355</v>
      </c>
      <c r="C570" s="83" t="s">
        <v>3487</v>
      </c>
      <c r="D570" s="83" t="s">
        <v>11284</v>
      </c>
      <c r="E570" s="88">
        <v>7.16</v>
      </c>
    </row>
    <row r="571" spans="1:5" x14ac:dyDescent="0.2">
      <c r="A571" s="87">
        <v>224</v>
      </c>
      <c r="B571" s="83" t="s">
        <v>1355</v>
      </c>
      <c r="C571" s="83" t="s">
        <v>3487</v>
      </c>
      <c r="D571" s="83" t="s">
        <v>4067</v>
      </c>
      <c r="E571" s="88" t="s">
        <v>1356</v>
      </c>
    </row>
    <row r="572" spans="1:5" x14ac:dyDescent="0.2">
      <c r="A572" s="84">
        <v>162</v>
      </c>
      <c r="B572" s="85" t="s">
        <v>8040</v>
      </c>
      <c r="C572" s="85" t="s">
        <v>3487</v>
      </c>
      <c r="D572" s="85" t="s">
        <v>6653</v>
      </c>
      <c r="E572" s="86" t="s">
        <v>4713</v>
      </c>
    </row>
    <row r="573" spans="1:5" x14ac:dyDescent="0.2">
      <c r="A573" s="87">
        <v>225</v>
      </c>
      <c r="B573" s="83" t="s">
        <v>1357</v>
      </c>
      <c r="C573" s="83" t="s">
        <v>1532</v>
      </c>
      <c r="D573" s="83" t="s">
        <v>4067</v>
      </c>
      <c r="E573" s="88">
        <v>34</v>
      </c>
    </row>
    <row r="574" spans="1:5" x14ac:dyDescent="0.2">
      <c r="A574" s="87">
        <v>226</v>
      </c>
      <c r="B574" s="83" t="s">
        <v>1358</v>
      </c>
      <c r="C574" s="83" t="s">
        <v>4074</v>
      </c>
      <c r="D574" s="83" t="s">
        <v>4067</v>
      </c>
      <c r="E574" s="88" t="s">
        <v>1359</v>
      </c>
    </row>
    <row r="575" spans="1:5" x14ac:dyDescent="0.2">
      <c r="A575" s="87">
        <v>227</v>
      </c>
      <c r="B575" s="83" t="s">
        <v>1360</v>
      </c>
      <c r="C575" s="83" t="s">
        <v>1591</v>
      </c>
      <c r="D575" s="83" t="s">
        <v>4067</v>
      </c>
      <c r="E575" s="88">
        <v>35</v>
      </c>
    </row>
    <row r="576" spans="1:5" x14ac:dyDescent="0.2">
      <c r="A576" s="87">
        <v>91</v>
      </c>
      <c r="B576" s="83" t="s">
        <v>11444</v>
      </c>
      <c r="C576" s="83" t="s">
        <v>3487</v>
      </c>
      <c r="D576" s="83" t="s">
        <v>11284</v>
      </c>
      <c r="E576" s="88">
        <v>17</v>
      </c>
    </row>
    <row r="577" spans="1:5" x14ac:dyDescent="0.2">
      <c r="A577" s="87">
        <v>228</v>
      </c>
      <c r="B577" s="83" t="s">
        <v>1361</v>
      </c>
      <c r="C577" s="83" t="s">
        <v>3487</v>
      </c>
      <c r="D577" s="83" t="s">
        <v>4067</v>
      </c>
      <c r="E577" s="88">
        <v>38</v>
      </c>
    </row>
    <row r="578" spans="1:5" x14ac:dyDescent="0.2">
      <c r="A578" s="87">
        <v>229</v>
      </c>
      <c r="B578" s="83" t="s">
        <v>1362</v>
      </c>
      <c r="C578" s="83" t="s">
        <v>3487</v>
      </c>
      <c r="D578" s="83" t="s">
        <v>4067</v>
      </c>
      <c r="E578" s="88">
        <v>39</v>
      </c>
    </row>
    <row r="579" spans="1:5" x14ac:dyDescent="0.2">
      <c r="A579" s="87">
        <v>230</v>
      </c>
      <c r="B579" s="83" t="s">
        <v>1363</v>
      </c>
      <c r="C579" s="83" t="s">
        <v>342</v>
      </c>
      <c r="D579" s="83" t="s">
        <v>4067</v>
      </c>
      <c r="E579" s="88">
        <v>71</v>
      </c>
    </row>
    <row r="580" spans="1:5" x14ac:dyDescent="0.2">
      <c r="A580" s="87">
        <v>435</v>
      </c>
      <c r="B580" s="83" t="s">
        <v>3652</v>
      </c>
      <c r="C580" s="83" t="s">
        <v>1428</v>
      </c>
      <c r="D580" s="83" t="s">
        <v>4067</v>
      </c>
      <c r="E580" s="88">
        <v>22</v>
      </c>
    </row>
    <row r="581" spans="1:5" x14ac:dyDescent="0.2">
      <c r="A581" s="84">
        <v>896</v>
      </c>
      <c r="B581" s="85" t="s">
        <v>12229</v>
      </c>
      <c r="C581" s="85" t="s">
        <v>2665</v>
      </c>
      <c r="D581" s="85" t="s">
        <v>6653</v>
      </c>
      <c r="E581" s="86" t="s">
        <v>4985</v>
      </c>
    </row>
    <row r="582" spans="1:5" x14ac:dyDescent="0.2">
      <c r="A582" s="87">
        <v>1886</v>
      </c>
      <c r="B582" s="83" t="s">
        <v>4018</v>
      </c>
      <c r="C582" s="83" t="s">
        <v>2665</v>
      </c>
      <c r="D582" s="83" t="s">
        <v>4067</v>
      </c>
      <c r="E582" s="88">
        <v>14</v>
      </c>
    </row>
    <row r="583" spans="1:5" x14ac:dyDescent="0.2">
      <c r="A583" s="87">
        <v>92</v>
      </c>
      <c r="B583" s="83" t="s">
        <v>2</v>
      </c>
      <c r="D583" s="83" t="s">
        <v>11284</v>
      </c>
      <c r="E583" s="88"/>
    </row>
    <row r="584" spans="1:5" x14ac:dyDescent="0.2">
      <c r="A584" s="87">
        <v>362</v>
      </c>
      <c r="B584" s="83" t="s">
        <v>1370</v>
      </c>
      <c r="C584" s="83" t="s">
        <v>2</v>
      </c>
      <c r="D584" s="83" t="s">
        <v>4067</v>
      </c>
      <c r="E584" s="88">
        <v>91.1</v>
      </c>
    </row>
    <row r="585" spans="1:5" x14ac:dyDescent="0.2">
      <c r="A585" s="87">
        <v>363</v>
      </c>
      <c r="B585" s="83" t="s">
        <v>1371</v>
      </c>
      <c r="C585" s="83" t="s">
        <v>2</v>
      </c>
      <c r="D585" s="83" t="s">
        <v>4067</v>
      </c>
      <c r="E585" s="88">
        <v>91</v>
      </c>
    </row>
    <row r="586" spans="1:5" x14ac:dyDescent="0.2">
      <c r="A586" s="87">
        <v>364</v>
      </c>
      <c r="B586" s="83" t="s">
        <v>1372</v>
      </c>
      <c r="C586" s="83" t="s">
        <v>2</v>
      </c>
      <c r="D586" s="83" t="s">
        <v>4067</v>
      </c>
      <c r="E586" s="88" t="s">
        <v>1373</v>
      </c>
    </row>
    <row r="587" spans="1:5" x14ac:dyDescent="0.2">
      <c r="A587" s="87">
        <v>365</v>
      </c>
      <c r="B587" s="83" t="s">
        <v>1374</v>
      </c>
      <c r="C587" s="83" t="s">
        <v>2</v>
      </c>
      <c r="D587" s="83" t="s">
        <v>4067</v>
      </c>
      <c r="E587" s="88">
        <v>91</v>
      </c>
    </row>
    <row r="588" spans="1:5" x14ac:dyDescent="0.2">
      <c r="A588" s="87">
        <v>633</v>
      </c>
      <c r="B588" s="83" t="s">
        <v>3684</v>
      </c>
      <c r="C588" s="83" t="s">
        <v>2729</v>
      </c>
      <c r="D588" s="83" t="s">
        <v>4067</v>
      </c>
      <c r="E588" s="88">
        <v>127</v>
      </c>
    </row>
    <row r="589" spans="1:5" x14ac:dyDescent="0.2">
      <c r="A589" s="87">
        <v>438</v>
      </c>
      <c r="B589" s="83" t="s">
        <v>4068</v>
      </c>
      <c r="C589" s="83" t="s">
        <v>11860</v>
      </c>
      <c r="D589" s="83" t="s">
        <v>11284</v>
      </c>
      <c r="E589" s="88">
        <v>16</v>
      </c>
    </row>
    <row r="590" spans="1:5" x14ac:dyDescent="0.2">
      <c r="A590" s="87">
        <v>50</v>
      </c>
      <c r="B590" s="83" t="s">
        <v>4068</v>
      </c>
      <c r="C590" s="83" t="s">
        <v>266</v>
      </c>
      <c r="D590" s="83" t="s">
        <v>11286</v>
      </c>
      <c r="E590" s="88" t="s">
        <v>11871</v>
      </c>
    </row>
    <row r="591" spans="1:5" x14ac:dyDescent="0.2">
      <c r="A591" s="87">
        <v>17</v>
      </c>
      <c r="B591" s="83" t="s">
        <v>11854</v>
      </c>
      <c r="C591" s="83" t="s">
        <v>12</v>
      </c>
      <c r="D591" s="83" t="s">
        <v>6697</v>
      </c>
      <c r="E591" s="88">
        <v>5</v>
      </c>
    </row>
    <row r="592" spans="1:5" x14ac:dyDescent="0.2">
      <c r="A592" s="87">
        <v>1097</v>
      </c>
      <c r="B592" s="83" t="s">
        <v>3814</v>
      </c>
      <c r="C592" s="83" t="s">
        <v>12</v>
      </c>
      <c r="D592" s="83" t="s">
        <v>4067</v>
      </c>
      <c r="E592" s="88">
        <v>60.131</v>
      </c>
    </row>
    <row r="593" spans="1:5" x14ac:dyDescent="0.2">
      <c r="A593" s="87">
        <v>439</v>
      </c>
      <c r="B593" s="83" t="s">
        <v>3814</v>
      </c>
      <c r="C593" s="83" t="s">
        <v>11860</v>
      </c>
      <c r="D593" s="83" t="s">
        <v>11284</v>
      </c>
      <c r="E593" s="88">
        <v>28.33</v>
      </c>
    </row>
    <row r="594" spans="1:5" x14ac:dyDescent="0.2">
      <c r="A594" s="87">
        <v>51</v>
      </c>
      <c r="B594" s="83" t="s">
        <v>3814</v>
      </c>
      <c r="C594" s="83" t="s">
        <v>266</v>
      </c>
      <c r="D594" s="83" t="s">
        <v>11286</v>
      </c>
      <c r="E594" s="88">
        <v>5</v>
      </c>
    </row>
    <row r="595" spans="1:5" x14ac:dyDescent="0.2">
      <c r="A595" s="87">
        <v>100</v>
      </c>
      <c r="B595" s="83" t="s">
        <v>3814</v>
      </c>
      <c r="C595" s="83" t="s">
        <v>11886</v>
      </c>
      <c r="D595" s="83" t="s">
        <v>11415</v>
      </c>
      <c r="E595" s="88">
        <v>10</v>
      </c>
    </row>
    <row r="596" spans="1:5" x14ac:dyDescent="0.2">
      <c r="A596" s="87">
        <v>1098</v>
      </c>
      <c r="B596" s="83" t="s">
        <v>3815</v>
      </c>
      <c r="C596" s="83" t="s">
        <v>12</v>
      </c>
      <c r="D596" s="83" t="s">
        <v>4067</v>
      </c>
      <c r="E596" s="88" t="s">
        <v>1913</v>
      </c>
    </row>
    <row r="597" spans="1:5" x14ac:dyDescent="0.2">
      <c r="A597" s="87">
        <v>440</v>
      </c>
      <c r="B597" s="83" t="s">
        <v>3815</v>
      </c>
      <c r="C597" s="83" t="s">
        <v>11860</v>
      </c>
      <c r="D597" s="83" t="s">
        <v>11284</v>
      </c>
      <c r="E597" s="88">
        <v>28.33</v>
      </c>
    </row>
    <row r="598" spans="1:5" x14ac:dyDescent="0.2">
      <c r="A598" s="87">
        <v>12</v>
      </c>
      <c r="B598" s="83" t="s">
        <v>3815</v>
      </c>
      <c r="C598" s="83" t="s">
        <v>11886</v>
      </c>
      <c r="D598" s="83" t="s">
        <v>11412</v>
      </c>
      <c r="E598" s="88">
        <v>8</v>
      </c>
    </row>
    <row r="599" spans="1:5" x14ac:dyDescent="0.2">
      <c r="A599" s="87">
        <v>93</v>
      </c>
      <c r="B599" s="83" t="s">
        <v>3538</v>
      </c>
      <c r="C599" s="83" t="s">
        <v>2</v>
      </c>
      <c r="D599" s="83" t="s">
        <v>11284</v>
      </c>
      <c r="E599" s="88">
        <v>20</v>
      </c>
    </row>
    <row r="600" spans="1:5" x14ac:dyDescent="0.2">
      <c r="A600" s="87">
        <v>258</v>
      </c>
      <c r="B600" s="83" t="s">
        <v>3538</v>
      </c>
      <c r="C600" s="83" t="s">
        <v>2</v>
      </c>
      <c r="D600" s="83" t="s">
        <v>4067</v>
      </c>
      <c r="E600" s="88">
        <v>45</v>
      </c>
    </row>
    <row r="601" spans="1:5" x14ac:dyDescent="0.2">
      <c r="A601" s="87">
        <v>366</v>
      </c>
      <c r="B601" s="83" t="s">
        <v>1375</v>
      </c>
      <c r="C601" s="83" t="s">
        <v>3469</v>
      </c>
      <c r="D601" s="83" t="s">
        <v>4067</v>
      </c>
      <c r="E601" s="88">
        <v>12</v>
      </c>
    </row>
    <row r="602" spans="1:5" x14ac:dyDescent="0.2">
      <c r="A602" s="87">
        <v>107</v>
      </c>
      <c r="B602" s="83" t="s">
        <v>1377</v>
      </c>
      <c r="C602" s="83" t="s">
        <v>3494</v>
      </c>
      <c r="D602" s="83" t="s">
        <v>11284</v>
      </c>
      <c r="E602" s="88">
        <v>4</v>
      </c>
    </row>
    <row r="603" spans="1:5" x14ac:dyDescent="0.2">
      <c r="A603" s="87">
        <v>371</v>
      </c>
      <c r="B603" s="83" t="s">
        <v>1377</v>
      </c>
      <c r="C603" s="83" t="s">
        <v>3494</v>
      </c>
      <c r="D603" s="83" t="s">
        <v>4067</v>
      </c>
      <c r="E603" s="88">
        <v>8.51</v>
      </c>
    </row>
    <row r="604" spans="1:5" x14ac:dyDescent="0.2">
      <c r="A604" s="84">
        <v>526</v>
      </c>
      <c r="B604" s="85" t="s">
        <v>6100</v>
      </c>
      <c r="C604" s="85" t="s">
        <v>2759</v>
      </c>
      <c r="D604" s="85" t="s">
        <v>6653</v>
      </c>
      <c r="E604" s="86">
        <v>43.44</v>
      </c>
    </row>
    <row r="605" spans="1:5" x14ac:dyDescent="0.2">
      <c r="A605" s="87">
        <v>259</v>
      </c>
      <c r="B605" s="83" t="s">
        <v>3539</v>
      </c>
      <c r="C605" s="83" t="s">
        <v>2</v>
      </c>
      <c r="D605" s="83" t="s">
        <v>4067</v>
      </c>
      <c r="E605" s="88">
        <v>47</v>
      </c>
    </row>
    <row r="606" spans="1:5" x14ac:dyDescent="0.2">
      <c r="A606" s="87">
        <v>372</v>
      </c>
      <c r="B606" s="83" t="s">
        <v>1378</v>
      </c>
      <c r="C606" s="83" t="s">
        <v>3463</v>
      </c>
      <c r="D606" s="83" t="s">
        <v>4067</v>
      </c>
      <c r="E606" s="88">
        <v>116</v>
      </c>
    </row>
    <row r="607" spans="1:5" x14ac:dyDescent="0.2">
      <c r="A607" s="87">
        <v>14</v>
      </c>
      <c r="B607" s="83" t="s">
        <v>8721</v>
      </c>
      <c r="C607" s="83" t="s">
        <v>3467</v>
      </c>
      <c r="D607" s="83" t="s">
        <v>11415</v>
      </c>
      <c r="E607" s="88">
        <v>29</v>
      </c>
    </row>
    <row r="608" spans="1:5" x14ac:dyDescent="0.2">
      <c r="A608" s="87">
        <v>108</v>
      </c>
      <c r="B608" s="83" t="s">
        <v>8721</v>
      </c>
      <c r="C608" s="83" t="s">
        <v>12013</v>
      </c>
      <c r="D608" s="83" t="s">
        <v>11284</v>
      </c>
      <c r="E608" s="88">
        <v>6</v>
      </c>
    </row>
    <row r="609" spans="1:5" x14ac:dyDescent="0.2">
      <c r="A609" s="87">
        <v>12</v>
      </c>
      <c r="B609" s="83" t="s">
        <v>8721</v>
      </c>
      <c r="C609" s="83" t="s">
        <v>12013</v>
      </c>
      <c r="D609" s="83" t="s">
        <v>11286</v>
      </c>
      <c r="E609" s="88">
        <v>2</v>
      </c>
    </row>
    <row r="610" spans="1:5" x14ac:dyDescent="0.2">
      <c r="A610" s="84">
        <v>202</v>
      </c>
      <c r="B610" s="85" t="s">
        <v>4281</v>
      </c>
      <c r="C610" s="85" t="s">
        <v>2708</v>
      </c>
      <c r="D610" s="85" t="s">
        <v>6653</v>
      </c>
      <c r="E610" s="86">
        <v>79</v>
      </c>
    </row>
    <row r="611" spans="1:5" x14ac:dyDescent="0.2">
      <c r="A611" s="87">
        <v>373</v>
      </c>
      <c r="B611" s="83" t="s">
        <v>1379</v>
      </c>
      <c r="C611" s="83" t="s">
        <v>3469</v>
      </c>
      <c r="D611" s="83" t="s">
        <v>4067</v>
      </c>
      <c r="E611" s="88">
        <v>122</v>
      </c>
    </row>
    <row r="612" spans="1:5" x14ac:dyDescent="0.2">
      <c r="A612" s="87">
        <v>374</v>
      </c>
      <c r="B612" s="83" t="s">
        <v>1380</v>
      </c>
      <c r="C612" s="83" t="s">
        <v>10</v>
      </c>
      <c r="D612" s="83" t="s">
        <v>4067</v>
      </c>
      <c r="E612" s="88">
        <v>36</v>
      </c>
    </row>
    <row r="613" spans="1:5" x14ac:dyDescent="0.2">
      <c r="A613" s="87">
        <v>109</v>
      </c>
      <c r="B613" s="83" t="s">
        <v>11745</v>
      </c>
      <c r="C613" s="83" t="s">
        <v>11746</v>
      </c>
      <c r="D613" s="83" t="s">
        <v>11284</v>
      </c>
      <c r="E613" s="88">
        <v>30</v>
      </c>
    </row>
    <row r="614" spans="1:5" x14ac:dyDescent="0.2">
      <c r="A614" s="87">
        <v>375</v>
      </c>
      <c r="B614" s="83" t="s">
        <v>1381</v>
      </c>
      <c r="C614" s="83" t="s">
        <v>3454</v>
      </c>
      <c r="D614" s="83" t="s">
        <v>4067</v>
      </c>
      <c r="E614" s="88">
        <v>86.87</v>
      </c>
    </row>
    <row r="615" spans="1:5" x14ac:dyDescent="0.2">
      <c r="A615" s="87">
        <v>634</v>
      </c>
      <c r="B615" s="83" t="s">
        <v>3685</v>
      </c>
      <c r="C615" s="83" t="s">
        <v>2729</v>
      </c>
      <c r="D615" s="83" t="s">
        <v>4067</v>
      </c>
      <c r="E615" s="88">
        <v>127</v>
      </c>
    </row>
    <row r="616" spans="1:5" x14ac:dyDescent="0.2">
      <c r="A616" s="87">
        <v>635</v>
      </c>
      <c r="B616" s="83" t="s">
        <v>3686</v>
      </c>
      <c r="C616" s="83" t="s">
        <v>2729</v>
      </c>
      <c r="D616" s="83" t="s">
        <v>4067</v>
      </c>
      <c r="E616" s="88">
        <v>125</v>
      </c>
    </row>
    <row r="617" spans="1:5" x14ac:dyDescent="0.2">
      <c r="A617" s="87">
        <v>110</v>
      </c>
      <c r="B617" s="83" t="s">
        <v>5176</v>
      </c>
      <c r="C617" s="83" t="s">
        <v>3511</v>
      </c>
      <c r="D617" s="83" t="s">
        <v>11284</v>
      </c>
      <c r="E617" s="88">
        <v>1</v>
      </c>
    </row>
    <row r="618" spans="1:5" x14ac:dyDescent="0.2">
      <c r="A618" s="87">
        <v>260</v>
      </c>
      <c r="B618" s="83" t="s">
        <v>3540</v>
      </c>
      <c r="C618" s="83" t="s">
        <v>2</v>
      </c>
      <c r="D618" s="83" t="s">
        <v>4067</v>
      </c>
      <c r="E618" s="88">
        <v>76</v>
      </c>
    </row>
    <row r="619" spans="1:5" x14ac:dyDescent="0.2">
      <c r="A619" s="87">
        <v>261</v>
      </c>
      <c r="B619" s="83" t="s">
        <v>3541</v>
      </c>
      <c r="C619" s="83" t="s">
        <v>2</v>
      </c>
      <c r="D619" s="83" t="s">
        <v>4067</v>
      </c>
      <c r="E619" s="88">
        <v>70</v>
      </c>
    </row>
    <row r="620" spans="1:5" x14ac:dyDescent="0.2">
      <c r="A620" s="87">
        <v>376</v>
      </c>
      <c r="B620" s="83" t="s">
        <v>1382</v>
      </c>
      <c r="C620" s="83" t="s">
        <v>3466</v>
      </c>
      <c r="D620" s="83" t="s">
        <v>4067</v>
      </c>
      <c r="E620" s="88">
        <v>11</v>
      </c>
    </row>
    <row r="621" spans="1:5" x14ac:dyDescent="0.2">
      <c r="A621" s="87">
        <v>377</v>
      </c>
      <c r="B621" s="83" t="s">
        <v>1383</v>
      </c>
      <c r="C621" s="83" t="s">
        <v>708</v>
      </c>
      <c r="D621" s="83" t="s">
        <v>4067</v>
      </c>
      <c r="E621" s="88">
        <v>53</v>
      </c>
    </row>
    <row r="622" spans="1:5" x14ac:dyDescent="0.2">
      <c r="A622" s="87">
        <v>111</v>
      </c>
      <c r="B622" s="83" t="s">
        <v>11820</v>
      </c>
      <c r="C622" s="83" t="s">
        <v>3509</v>
      </c>
      <c r="D622" s="83" t="s">
        <v>11284</v>
      </c>
      <c r="E622" s="88" t="s">
        <v>11821</v>
      </c>
    </row>
    <row r="623" spans="1:5" x14ac:dyDescent="0.2">
      <c r="A623" s="84">
        <v>203</v>
      </c>
      <c r="B623" s="85" t="s">
        <v>4282</v>
      </c>
      <c r="C623" s="85" t="s">
        <v>6120</v>
      </c>
      <c r="D623" s="85" t="s">
        <v>6653</v>
      </c>
      <c r="E623" s="86">
        <v>8</v>
      </c>
    </row>
    <row r="624" spans="1:5" x14ac:dyDescent="0.2">
      <c r="A624" s="87">
        <v>378</v>
      </c>
      <c r="B624" s="83" t="s">
        <v>1384</v>
      </c>
      <c r="C624" s="83" t="s">
        <v>3509</v>
      </c>
      <c r="D624" s="83" t="s">
        <v>4067</v>
      </c>
      <c r="E624" s="88" t="s">
        <v>1385</v>
      </c>
    </row>
    <row r="625" spans="1:5" x14ac:dyDescent="0.2">
      <c r="A625" s="87">
        <v>636</v>
      </c>
      <c r="B625" s="83" t="s">
        <v>3687</v>
      </c>
      <c r="C625" s="83" t="s">
        <v>2729</v>
      </c>
      <c r="D625" s="83" t="s">
        <v>4067</v>
      </c>
      <c r="E625" s="88">
        <v>125</v>
      </c>
    </row>
    <row r="626" spans="1:5" x14ac:dyDescent="0.2">
      <c r="A626" s="87">
        <v>784</v>
      </c>
      <c r="B626" s="83" t="s">
        <v>12256</v>
      </c>
      <c r="C626" s="83" t="s">
        <v>2665</v>
      </c>
      <c r="D626" s="83" t="s">
        <v>11284</v>
      </c>
      <c r="E626" s="88">
        <v>17</v>
      </c>
    </row>
    <row r="627" spans="1:5" x14ac:dyDescent="0.2">
      <c r="A627" s="87">
        <v>637</v>
      </c>
      <c r="B627" s="83" t="s">
        <v>3688</v>
      </c>
      <c r="C627" s="83" t="s">
        <v>2729</v>
      </c>
      <c r="D627" s="83" t="s">
        <v>4067</v>
      </c>
      <c r="E627" s="88">
        <v>125</v>
      </c>
    </row>
    <row r="628" spans="1:5" x14ac:dyDescent="0.2">
      <c r="A628" s="87">
        <v>379</v>
      </c>
      <c r="B628" s="83" t="s">
        <v>1386</v>
      </c>
      <c r="C628" s="83" t="s">
        <v>3469</v>
      </c>
      <c r="D628" s="83" t="s">
        <v>4067</v>
      </c>
      <c r="E628" s="88">
        <v>117</v>
      </c>
    </row>
    <row r="629" spans="1:5" x14ac:dyDescent="0.2">
      <c r="A629" s="87">
        <v>380</v>
      </c>
      <c r="B629" s="83" t="s">
        <v>1387</v>
      </c>
      <c r="C629" s="83" t="s">
        <v>3469</v>
      </c>
      <c r="D629" s="83" t="s">
        <v>4067</v>
      </c>
      <c r="E629" s="88">
        <v>117</v>
      </c>
    </row>
    <row r="630" spans="1:5" x14ac:dyDescent="0.2">
      <c r="A630" s="87">
        <v>638</v>
      </c>
      <c r="B630" s="83" t="s">
        <v>3689</v>
      </c>
      <c r="C630" s="83" t="s">
        <v>2729</v>
      </c>
      <c r="D630" s="83" t="s">
        <v>4067</v>
      </c>
      <c r="E630" s="88">
        <v>125</v>
      </c>
    </row>
    <row r="631" spans="1:5" x14ac:dyDescent="0.2">
      <c r="A631" s="87">
        <v>262</v>
      </c>
      <c r="B631" s="83" t="s">
        <v>3542</v>
      </c>
      <c r="C631" s="83" t="s">
        <v>2</v>
      </c>
      <c r="D631" s="83" t="s">
        <v>4067</v>
      </c>
      <c r="E631" s="88">
        <v>46</v>
      </c>
    </row>
    <row r="632" spans="1:5" x14ac:dyDescent="0.2">
      <c r="A632" s="87">
        <v>381</v>
      </c>
      <c r="B632" s="83" t="s">
        <v>1388</v>
      </c>
      <c r="C632" s="83" t="s">
        <v>362</v>
      </c>
      <c r="D632" s="83" t="s">
        <v>4067</v>
      </c>
      <c r="E632" s="88">
        <v>53</v>
      </c>
    </row>
    <row r="633" spans="1:5" x14ac:dyDescent="0.2">
      <c r="A633" s="84">
        <v>204</v>
      </c>
      <c r="B633" s="85" t="s">
        <v>5173</v>
      </c>
      <c r="C633" s="85" t="s">
        <v>5165</v>
      </c>
      <c r="D633" s="85" t="s">
        <v>6653</v>
      </c>
      <c r="E633" s="86">
        <v>62</v>
      </c>
    </row>
    <row r="634" spans="1:5" x14ac:dyDescent="0.2">
      <c r="A634" s="84">
        <v>527</v>
      </c>
      <c r="B634" s="85" t="s">
        <v>6101</v>
      </c>
      <c r="C634" s="85" t="s">
        <v>2759</v>
      </c>
      <c r="D634" s="85" t="s">
        <v>6653</v>
      </c>
      <c r="E634" s="86">
        <v>75</v>
      </c>
    </row>
    <row r="635" spans="1:5" x14ac:dyDescent="0.2">
      <c r="A635" s="87">
        <v>382</v>
      </c>
      <c r="B635" s="83" t="s">
        <v>1389</v>
      </c>
      <c r="C635" s="83" t="s">
        <v>3509</v>
      </c>
      <c r="D635" s="83" t="s">
        <v>4067</v>
      </c>
      <c r="E635" s="88">
        <v>75</v>
      </c>
    </row>
    <row r="636" spans="1:5" x14ac:dyDescent="0.2">
      <c r="A636" s="87">
        <v>383</v>
      </c>
      <c r="B636" s="83" t="s">
        <v>1390</v>
      </c>
      <c r="C636" s="83" t="s">
        <v>3509</v>
      </c>
      <c r="D636" s="83" t="s">
        <v>4067</v>
      </c>
      <c r="E636" s="88">
        <v>75.87</v>
      </c>
    </row>
    <row r="637" spans="1:5" x14ac:dyDescent="0.2">
      <c r="A637" s="84">
        <v>205</v>
      </c>
      <c r="B637" s="85" t="s">
        <v>4283</v>
      </c>
      <c r="C637" s="85" t="s">
        <v>4647</v>
      </c>
      <c r="D637" s="85" t="s">
        <v>6653</v>
      </c>
      <c r="E637" s="86">
        <v>31</v>
      </c>
    </row>
    <row r="638" spans="1:5" x14ac:dyDescent="0.2">
      <c r="A638" s="84">
        <v>206</v>
      </c>
      <c r="B638" s="85" t="s">
        <v>4715</v>
      </c>
      <c r="C638" s="85" t="s">
        <v>6121</v>
      </c>
      <c r="D638" s="85" t="s">
        <v>6653</v>
      </c>
      <c r="E638" s="86">
        <v>40</v>
      </c>
    </row>
    <row r="639" spans="1:5" x14ac:dyDescent="0.2">
      <c r="A639" s="84">
        <v>207</v>
      </c>
      <c r="B639" s="85" t="s">
        <v>4716</v>
      </c>
      <c r="C639" s="85" t="s">
        <v>2719</v>
      </c>
      <c r="D639" s="85" t="s">
        <v>6653</v>
      </c>
      <c r="E639" s="86">
        <v>19</v>
      </c>
    </row>
    <row r="640" spans="1:5" x14ac:dyDescent="0.2">
      <c r="A640" s="87">
        <v>384</v>
      </c>
      <c r="B640" s="83" t="s">
        <v>454</v>
      </c>
      <c r="C640" s="83" t="s">
        <v>3509</v>
      </c>
      <c r="D640" s="83" t="s">
        <v>4067</v>
      </c>
      <c r="E640" s="88" t="s">
        <v>1391</v>
      </c>
    </row>
    <row r="641" spans="1:5" x14ac:dyDescent="0.2">
      <c r="A641" s="87">
        <v>34</v>
      </c>
      <c r="B641" s="83" t="s">
        <v>11591</v>
      </c>
      <c r="C641" s="83" t="s">
        <v>11589</v>
      </c>
      <c r="D641" s="83" t="s">
        <v>11415</v>
      </c>
      <c r="E641" s="88">
        <v>41</v>
      </c>
    </row>
    <row r="642" spans="1:5" x14ac:dyDescent="0.2">
      <c r="A642" s="87">
        <v>385</v>
      </c>
      <c r="B642" s="83" t="s">
        <v>1392</v>
      </c>
      <c r="C642" s="83" t="s">
        <v>3469</v>
      </c>
      <c r="D642" s="83" t="s">
        <v>4067</v>
      </c>
      <c r="E642" s="88">
        <v>101</v>
      </c>
    </row>
    <row r="643" spans="1:5" x14ac:dyDescent="0.2">
      <c r="A643" s="87">
        <v>386</v>
      </c>
      <c r="B643" s="83" t="s">
        <v>417</v>
      </c>
      <c r="C643" s="83" t="s">
        <v>3454</v>
      </c>
      <c r="D643" s="83" t="s">
        <v>4067</v>
      </c>
      <c r="E643" s="88">
        <v>91</v>
      </c>
    </row>
    <row r="644" spans="1:5" x14ac:dyDescent="0.2">
      <c r="A644" s="87">
        <v>387</v>
      </c>
      <c r="B644" s="83" t="s">
        <v>1393</v>
      </c>
      <c r="C644" s="83" t="s">
        <v>3507</v>
      </c>
      <c r="D644" s="83" t="s">
        <v>4067</v>
      </c>
      <c r="E644" s="88" t="s">
        <v>1394</v>
      </c>
    </row>
    <row r="645" spans="1:5" x14ac:dyDescent="0.2">
      <c r="A645" s="87">
        <v>388</v>
      </c>
      <c r="B645" s="83" t="s">
        <v>1395</v>
      </c>
      <c r="C645" s="83" t="s">
        <v>3469</v>
      </c>
      <c r="D645" s="83" t="s">
        <v>4067</v>
      </c>
      <c r="E645" s="88">
        <v>124</v>
      </c>
    </row>
    <row r="646" spans="1:5" x14ac:dyDescent="0.2">
      <c r="A646" s="84">
        <v>171</v>
      </c>
      <c r="B646" s="85" t="s">
        <v>6388</v>
      </c>
      <c r="C646" s="85" t="s">
        <v>2</v>
      </c>
      <c r="D646" s="85" t="s">
        <v>6653</v>
      </c>
      <c r="E646" s="86">
        <v>64</v>
      </c>
    </row>
    <row r="647" spans="1:5" x14ac:dyDescent="0.2">
      <c r="A647" s="87">
        <v>389</v>
      </c>
      <c r="B647" s="83" t="s">
        <v>1396</v>
      </c>
      <c r="C647" s="83" t="s">
        <v>3505</v>
      </c>
      <c r="D647" s="83" t="s">
        <v>4067</v>
      </c>
      <c r="E647" s="88">
        <v>6</v>
      </c>
    </row>
    <row r="648" spans="1:5" x14ac:dyDescent="0.2">
      <c r="A648" s="87">
        <v>390</v>
      </c>
      <c r="B648" s="83" t="s">
        <v>1397</v>
      </c>
      <c r="C648" s="83" t="s">
        <v>313</v>
      </c>
      <c r="D648" s="83" t="s">
        <v>4067</v>
      </c>
      <c r="E648" s="88">
        <v>53</v>
      </c>
    </row>
    <row r="649" spans="1:5" x14ac:dyDescent="0.2">
      <c r="A649" s="87">
        <v>391</v>
      </c>
      <c r="B649" s="83" t="s">
        <v>1398</v>
      </c>
      <c r="C649" s="83" t="s">
        <v>3468</v>
      </c>
      <c r="D649" s="83" t="s">
        <v>4067</v>
      </c>
      <c r="E649" s="88">
        <v>7</v>
      </c>
    </row>
    <row r="650" spans="1:5" x14ac:dyDescent="0.2">
      <c r="A650" s="87">
        <v>785</v>
      </c>
      <c r="B650" s="83" t="s">
        <v>3795</v>
      </c>
      <c r="C650" s="83" t="s">
        <v>2730</v>
      </c>
      <c r="D650" s="83" t="s">
        <v>4067</v>
      </c>
      <c r="E650" s="88">
        <v>98</v>
      </c>
    </row>
    <row r="651" spans="1:5" x14ac:dyDescent="0.2">
      <c r="A651" s="84">
        <v>208</v>
      </c>
      <c r="B651" s="85" t="s">
        <v>4284</v>
      </c>
      <c r="C651" s="85" t="s">
        <v>3468</v>
      </c>
      <c r="D651" s="85" t="s">
        <v>6653</v>
      </c>
      <c r="E651" s="86">
        <v>11.73</v>
      </c>
    </row>
    <row r="652" spans="1:5" x14ac:dyDescent="0.2">
      <c r="A652" s="87">
        <v>392</v>
      </c>
      <c r="B652" s="83" t="s">
        <v>1399</v>
      </c>
      <c r="C652" s="83" t="s">
        <v>2778</v>
      </c>
      <c r="D652" s="83" t="s">
        <v>4067</v>
      </c>
      <c r="E652" s="88">
        <v>28</v>
      </c>
    </row>
    <row r="653" spans="1:5" x14ac:dyDescent="0.2">
      <c r="A653" s="87">
        <v>393</v>
      </c>
      <c r="B653" s="83" t="s">
        <v>1400</v>
      </c>
      <c r="C653" s="83" t="s">
        <v>273</v>
      </c>
      <c r="D653" s="83" t="s">
        <v>4067</v>
      </c>
      <c r="E653" s="88">
        <v>77</v>
      </c>
    </row>
    <row r="654" spans="1:5" x14ac:dyDescent="0.2">
      <c r="A654" s="87">
        <v>394</v>
      </c>
      <c r="B654" s="83" t="s">
        <v>1401</v>
      </c>
      <c r="C654" s="83" t="s">
        <v>3463</v>
      </c>
      <c r="D654" s="83" t="s">
        <v>4067</v>
      </c>
      <c r="E654" s="88">
        <v>116</v>
      </c>
    </row>
    <row r="655" spans="1:5" x14ac:dyDescent="0.2">
      <c r="A655" s="87">
        <v>639</v>
      </c>
      <c r="B655" s="83" t="s">
        <v>3690</v>
      </c>
      <c r="C655" s="83" t="s">
        <v>2729</v>
      </c>
      <c r="D655" s="83" t="s">
        <v>4067</v>
      </c>
      <c r="E655" s="88">
        <v>127</v>
      </c>
    </row>
    <row r="656" spans="1:5" x14ac:dyDescent="0.2">
      <c r="A656" s="87">
        <v>640</v>
      </c>
      <c r="B656" s="83" t="s">
        <v>3691</v>
      </c>
      <c r="C656" s="83" t="s">
        <v>2729</v>
      </c>
      <c r="D656" s="83" t="s">
        <v>4067</v>
      </c>
      <c r="E656" s="88">
        <v>127</v>
      </c>
    </row>
    <row r="657" spans="1:5" x14ac:dyDescent="0.2">
      <c r="A657" s="87">
        <v>641</v>
      </c>
      <c r="B657" s="83" t="s">
        <v>3692</v>
      </c>
      <c r="C657" s="83" t="s">
        <v>2729</v>
      </c>
      <c r="D657" s="83" t="s">
        <v>4067</v>
      </c>
      <c r="E657" s="88">
        <v>126</v>
      </c>
    </row>
    <row r="658" spans="1:5" x14ac:dyDescent="0.2">
      <c r="A658" s="87">
        <v>642</v>
      </c>
      <c r="B658" s="83" t="s">
        <v>3693</v>
      </c>
      <c r="C658" s="83" t="s">
        <v>2729</v>
      </c>
      <c r="D658" s="83" t="s">
        <v>4067</v>
      </c>
      <c r="E658" s="88">
        <v>126</v>
      </c>
    </row>
    <row r="659" spans="1:5" x14ac:dyDescent="0.2">
      <c r="A659" s="87">
        <v>395</v>
      </c>
      <c r="B659" s="83" t="s">
        <v>1402</v>
      </c>
      <c r="C659" s="83" t="s">
        <v>778</v>
      </c>
      <c r="D659" s="83" t="s">
        <v>4067</v>
      </c>
      <c r="E659" s="88">
        <v>8.52</v>
      </c>
    </row>
    <row r="660" spans="1:5" x14ac:dyDescent="0.2">
      <c r="A660" s="87">
        <v>112</v>
      </c>
      <c r="B660" s="83" t="s">
        <v>1402</v>
      </c>
      <c r="C660" s="83" t="s">
        <v>11847</v>
      </c>
      <c r="D660" s="83" t="s">
        <v>11284</v>
      </c>
      <c r="E660" s="88">
        <v>4</v>
      </c>
    </row>
    <row r="661" spans="1:5" x14ac:dyDescent="0.2">
      <c r="A661" s="87">
        <v>786</v>
      </c>
      <c r="B661" s="83" t="s">
        <v>3796</v>
      </c>
      <c r="C661" s="83" t="s">
        <v>2730</v>
      </c>
      <c r="D661" s="83" t="s">
        <v>4067</v>
      </c>
      <c r="E661" s="88">
        <v>98.119</v>
      </c>
    </row>
    <row r="662" spans="1:5" x14ac:dyDescent="0.2">
      <c r="A662" s="87">
        <v>113</v>
      </c>
      <c r="B662" s="83" t="s">
        <v>5229</v>
      </c>
      <c r="C662" s="83" t="s">
        <v>3468</v>
      </c>
      <c r="D662" s="83" t="s">
        <v>11284</v>
      </c>
      <c r="E662" s="88">
        <v>24</v>
      </c>
    </row>
    <row r="663" spans="1:5" x14ac:dyDescent="0.2">
      <c r="A663" s="84">
        <v>209</v>
      </c>
      <c r="B663" s="85" t="s">
        <v>4285</v>
      </c>
      <c r="C663" s="85" t="s">
        <v>3468</v>
      </c>
      <c r="D663" s="85" t="s">
        <v>6653</v>
      </c>
      <c r="E663" s="86">
        <v>35.36</v>
      </c>
    </row>
    <row r="664" spans="1:5" x14ac:dyDescent="0.2">
      <c r="A664" s="84">
        <v>172</v>
      </c>
      <c r="B664" s="85" t="s">
        <v>3543</v>
      </c>
      <c r="C664" s="85" t="s">
        <v>2</v>
      </c>
      <c r="D664" s="85" t="s">
        <v>6653</v>
      </c>
      <c r="E664" s="86">
        <v>30.102</v>
      </c>
    </row>
    <row r="665" spans="1:5" x14ac:dyDescent="0.2">
      <c r="A665" s="87">
        <v>263</v>
      </c>
      <c r="B665" s="83" t="s">
        <v>3543</v>
      </c>
      <c r="C665" s="83" t="s">
        <v>2</v>
      </c>
      <c r="D665" s="83" t="s">
        <v>4067</v>
      </c>
      <c r="E665" s="88">
        <v>45</v>
      </c>
    </row>
    <row r="666" spans="1:5" x14ac:dyDescent="0.2">
      <c r="A666" s="84">
        <v>173</v>
      </c>
      <c r="B666" s="85" t="s">
        <v>3544</v>
      </c>
      <c r="C666" s="85" t="s">
        <v>2</v>
      </c>
      <c r="D666" s="85" t="s">
        <v>6653</v>
      </c>
      <c r="E666" s="86" t="s">
        <v>4709</v>
      </c>
    </row>
    <row r="667" spans="1:5" x14ac:dyDescent="0.2">
      <c r="A667" s="87">
        <v>264</v>
      </c>
      <c r="B667" s="83" t="s">
        <v>3544</v>
      </c>
      <c r="C667" s="83" t="s">
        <v>2</v>
      </c>
      <c r="D667" s="83" t="s">
        <v>4067</v>
      </c>
      <c r="E667" s="88">
        <v>45</v>
      </c>
    </row>
    <row r="668" spans="1:5" x14ac:dyDescent="0.2">
      <c r="A668" s="87">
        <v>396</v>
      </c>
      <c r="B668" s="83" t="s">
        <v>1403</v>
      </c>
      <c r="C668" s="83" t="s">
        <v>272</v>
      </c>
      <c r="D668" s="83" t="s">
        <v>4067</v>
      </c>
      <c r="E668" s="88">
        <v>13.16</v>
      </c>
    </row>
    <row r="669" spans="1:5" x14ac:dyDescent="0.2">
      <c r="A669" s="84">
        <v>210</v>
      </c>
      <c r="B669" s="85" t="s">
        <v>4286</v>
      </c>
      <c r="C669" s="85" t="s">
        <v>3494</v>
      </c>
      <c r="D669" s="85" t="s">
        <v>6653</v>
      </c>
      <c r="E669" s="86"/>
    </row>
    <row r="670" spans="1:5" x14ac:dyDescent="0.2">
      <c r="A670" s="84">
        <v>211</v>
      </c>
      <c r="B670" s="85" t="s">
        <v>5011</v>
      </c>
      <c r="C670" s="85" t="s">
        <v>3494</v>
      </c>
      <c r="D670" s="85" t="s">
        <v>6653</v>
      </c>
      <c r="E670" s="86" t="s">
        <v>4823</v>
      </c>
    </row>
    <row r="671" spans="1:5" x14ac:dyDescent="0.2">
      <c r="A671" s="84">
        <v>212</v>
      </c>
      <c r="B671" s="85" t="s">
        <v>5012</v>
      </c>
      <c r="C671" s="85" t="s">
        <v>3494</v>
      </c>
      <c r="D671" s="85" t="s">
        <v>6653</v>
      </c>
      <c r="E671" s="86" t="s">
        <v>4717</v>
      </c>
    </row>
    <row r="672" spans="1:5" x14ac:dyDescent="0.2">
      <c r="A672" s="84">
        <v>213</v>
      </c>
      <c r="B672" s="85" t="s">
        <v>5013</v>
      </c>
      <c r="C672" s="85" t="s">
        <v>3494</v>
      </c>
      <c r="D672" s="85" t="s">
        <v>6653</v>
      </c>
      <c r="E672" s="86" t="s">
        <v>4824</v>
      </c>
    </row>
    <row r="673" spans="1:5" x14ac:dyDescent="0.2">
      <c r="A673" s="84">
        <v>214</v>
      </c>
      <c r="B673" s="85" t="s">
        <v>5014</v>
      </c>
      <c r="C673" s="85" t="s">
        <v>3494</v>
      </c>
      <c r="D673" s="85" t="s">
        <v>6653</v>
      </c>
      <c r="E673" s="86" t="s">
        <v>4718</v>
      </c>
    </row>
    <row r="674" spans="1:5" x14ac:dyDescent="0.2">
      <c r="A674" s="84">
        <v>174</v>
      </c>
      <c r="B674" s="85" t="s">
        <v>3545</v>
      </c>
      <c r="C674" s="85" t="s">
        <v>2</v>
      </c>
      <c r="D674" s="85" t="s">
        <v>6653</v>
      </c>
      <c r="E674" s="86">
        <v>37.799999999999997</v>
      </c>
    </row>
    <row r="675" spans="1:5" x14ac:dyDescent="0.2">
      <c r="A675" s="87">
        <v>265</v>
      </c>
      <c r="B675" s="83" t="s">
        <v>3545</v>
      </c>
      <c r="C675" s="83" t="s">
        <v>2</v>
      </c>
      <c r="D675" s="83" t="s">
        <v>4067</v>
      </c>
      <c r="E675" s="88">
        <v>45</v>
      </c>
    </row>
    <row r="676" spans="1:5" x14ac:dyDescent="0.2">
      <c r="A676" s="87">
        <v>15</v>
      </c>
      <c r="B676" s="83" t="s">
        <v>5677</v>
      </c>
      <c r="C676" s="83" t="s">
        <v>3507</v>
      </c>
      <c r="D676" s="83" t="s">
        <v>11415</v>
      </c>
      <c r="E676" s="88">
        <v>6</v>
      </c>
    </row>
    <row r="677" spans="1:5" x14ac:dyDescent="0.2">
      <c r="A677" s="84">
        <v>259</v>
      </c>
      <c r="B677" s="85" t="s">
        <v>3951</v>
      </c>
      <c r="C677" s="85" t="s">
        <v>4778</v>
      </c>
      <c r="D677" s="85" t="s">
        <v>6653</v>
      </c>
      <c r="E677" s="86" t="s">
        <v>4835</v>
      </c>
    </row>
    <row r="678" spans="1:5" x14ac:dyDescent="0.2">
      <c r="A678" s="87">
        <v>527</v>
      </c>
      <c r="B678" s="83" t="s">
        <v>3951</v>
      </c>
      <c r="C678" s="83" t="s">
        <v>4778</v>
      </c>
      <c r="D678" s="83" t="s">
        <v>4067</v>
      </c>
      <c r="E678" s="88">
        <v>14</v>
      </c>
    </row>
    <row r="679" spans="1:5" x14ac:dyDescent="0.2">
      <c r="A679" s="87">
        <v>397</v>
      </c>
      <c r="B679" s="83" t="s">
        <v>1404</v>
      </c>
      <c r="C679" s="83" t="s">
        <v>3481</v>
      </c>
      <c r="D679" s="83" t="s">
        <v>4067</v>
      </c>
      <c r="E679" s="88">
        <v>27</v>
      </c>
    </row>
    <row r="680" spans="1:5" x14ac:dyDescent="0.2">
      <c r="A680" s="87">
        <v>398</v>
      </c>
      <c r="B680" s="83" t="s">
        <v>1405</v>
      </c>
      <c r="C680" s="83" t="s">
        <v>3482</v>
      </c>
      <c r="D680" s="83" t="s">
        <v>4067</v>
      </c>
      <c r="E680" s="88">
        <v>115</v>
      </c>
    </row>
    <row r="681" spans="1:5" x14ac:dyDescent="0.2">
      <c r="A681" s="87">
        <v>643</v>
      </c>
      <c r="B681" s="83" t="s">
        <v>3694</v>
      </c>
      <c r="C681" s="83" t="s">
        <v>2729</v>
      </c>
      <c r="D681" s="83" t="s">
        <v>4067</v>
      </c>
      <c r="E681" s="88">
        <v>126</v>
      </c>
    </row>
    <row r="682" spans="1:5" x14ac:dyDescent="0.2">
      <c r="A682" s="87">
        <v>644</v>
      </c>
      <c r="B682" s="83" t="s">
        <v>3695</v>
      </c>
      <c r="C682" s="83" t="s">
        <v>2729</v>
      </c>
      <c r="D682" s="83" t="s">
        <v>4067</v>
      </c>
      <c r="E682" s="88">
        <v>127</v>
      </c>
    </row>
    <row r="683" spans="1:5" x14ac:dyDescent="0.2">
      <c r="A683" s="87">
        <v>266</v>
      </c>
      <c r="B683" s="83" t="s">
        <v>3546</v>
      </c>
      <c r="C683" s="83" t="s">
        <v>2</v>
      </c>
      <c r="D683" s="83" t="s">
        <v>4067</v>
      </c>
      <c r="E683" s="88">
        <v>47</v>
      </c>
    </row>
    <row r="684" spans="1:5" x14ac:dyDescent="0.2">
      <c r="A684" s="87">
        <v>114</v>
      </c>
      <c r="B684" s="83" t="s">
        <v>1406</v>
      </c>
      <c r="C684" s="83" t="s">
        <v>3507</v>
      </c>
      <c r="D684" s="83" t="s">
        <v>11284</v>
      </c>
      <c r="E684" s="88">
        <v>11</v>
      </c>
    </row>
    <row r="685" spans="1:5" x14ac:dyDescent="0.2">
      <c r="A685" s="87">
        <v>13</v>
      </c>
      <c r="B685" s="83" t="s">
        <v>1406</v>
      </c>
      <c r="C685" s="83" t="s">
        <v>3507</v>
      </c>
      <c r="D685" s="83" t="s">
        <v>11286</v>
      </c>
      <c r="E685" s="88">
        <v>4</v>
      </c>
    </row>
    <row r="686" spans="1:5" x14ac:dyDescent="0.2">
      <c r="A686" s="87">
        <v>399</v>
      </c>
      <c r="B686" s="83" t="s">
        <v>1406</v>
      </c>
      <c r="C686" s="83" t="s">
        <v>3507</v>
      </c>
      <c r="D686" s="83" t="s">
        <v>4067</v>
      </c>
      <c r="E686" s="88">
        <v>3</v>
      </c>
    </row>
    <row r="687" spans="1:5" x14ac:dyDescent="0.2">
      <c r="A687" s="87">
        <v>16</v>
      </c>
      <c r="B687" s="83" t="s">
        <v>1406</v>
      </c>
      <c r="C687" s="83" t="s">
        <v>3507</v>
      </c>
      <c r="D687" s="83" t="s">
        <v>11415</v>
      </c>
      <c r="E687" s="88">
        <v>31</v>
      </c>
    </row>
    <row r="688" spans="1:5" x14ac:dyDescent="0.2">
      <c r="A688" s="84">
        <v>64</v>
      </c>
      <c r="B688" s="85" t="s">
        <v>11327</v>
      </c>
      <c r="C688" s="85" t="s">
        <v>2832</v>
      </c>
      <c r="D688" s="85" t="s">
        <v>6653</v>
      </c>
      <c r="E688" s="86">
        <v>17</v>
      </c>
    </row>
    <row r="689" spans="1:5" x14ac:dyDescent="0.2">
      <c r="A689" s="84">
        <v>65</v>
      </c>
      <c r="B689" s="85" t="s">
        <v>11328</v>
      </c>
      <c r="C689" s="85" t="s">
        <v>2832</v>
      </c>
      <c r="D689" s="85" t="s">
        <v>6653</v>
      </c>
      <c r="E689" s="86">
        <v>28</v>
      </c>
    </row>
    <row r="690" spans="1:5" x14ac:dyDescent="0.2">
      <c r="A690" s="87">
        <v>400</v>
      </c>
      <c r="B690" s="83" t="s">
        <v>1407</v>
      </c>
      <c r="C690" s="83" t="s">
        <v>3487</v>
      </c>
      <c r="D690" s="83" t="s">
        <v>4067</v>
      </c>
      <c r="E690" s="88">
        <v>76</v>
      </c>
    </row>
    <row r="691" spans="1:5" x14ac:dyDescent="0.2">
      <c r="A691" s="87">
        <v>401</v>
      </c>
      <c r="B691" s="83" t="s">
        <v>1408</v>
      </c>
      <c r="C691" s="83" t="s">
        <v>3463</v>
      </c>
      <c r="D691" s="83" t="s">
        <v>4067</v>
      </c>
      <c r="E691" s="88">
        <v>116</v>
      </c>
    </row>
    <row r="692" spans="1:5" x14ac:dyDescent="0.2">
      <c r="A692" s="87">
        <v>115</v>
      </c>
      <c r="B692" s="83" t="s">
        <v>1409</v>
      </c>
      <c r="C692" s="85" t="s">
        <v>2719</v>
      </c>
      <c r="D692" s="83" t="s">
        <v>11284</v>
      </c>
      <c r="E692" s="88" t="s">
        <v>12287</v>
      </c>
    </row>
    <row r="693" spans="1:5" x14ac:dyDescent="0.2">
      <c r="A693" s="87">
        <v>417</v>
      </c>
      <c r="B693" s="83" t="s">
        <v>1412</v>
      </c>
      <c r="C693" s="83" t="s">
        <v>3467</v>
      </c>
      <c r="D693" s="83" t="s">
        <v>4067</v>
      </c>
      <c r="E693" s="88">
        <v>38.54</v>
      </c>
    </row>
    <row r="694" spans="1:5" x14ac:dyDescent="0.2">
      <c r="A694" s="87">
        <v>418</v>
      </c>
      <c r="B694" s="83" t="s">
        <v>1413</v>
      </c>
      <c r="C694" s="83" t="s">
        <v>362</v>
      </c>
      <c r="D694" s="83" t="s">
        <v>4067</v>
      </c>
      <c r="E694" s="88">
        <v>51</v>
      </c>
    </row>
    <row r="695" spans="1:5" x14ac:dyDescent="0.2">
      <c r="A695" s="87">
        <v>419</v>
      </c>
      <c r="B695" s="83" t="s">
        <v>8</v>
      </c>
      <c r="C695" s="83" t="s">
        <v>3467</v>
      </c>
      <c r="D695" s="83" t="s">
        <v>4067</v>
      </c>
      <c r="E695" s="88">
        <v>5.57</v>
      </c>
    </row>
    <row r="696" spans="1:5" x14ac:dyDescent="0.2">
      <c r="A696" s="87">
        <v>402</v>
      </c>
      <c r="B696" s="83" t="s">
        <v>2719</v>
      </c>
      <c r="C696" s="83" t="s">
        <v>1409</v>
      </c>
      <c r="D696" s="83" t="s">
        <v>4067</v>
      </c>
      <c r="E696" s="88" t="s">
        <v>1410</v>
      </c>
    </row>
    <row r="697" spans="1:5" x14ac:dyDescent="0.2">
      <c r="A697" s="84">
        <v>215</v>
      </c>
      <c r="B697" s="85" t="s">
        <v>2719</v>
      </c>
      <c r="C697" s="85" t="s">
        <v>2719</v>
      </c>
      <c r="D697" s="85" t="s">
        <v>6653</v>
      </c>
      <c r="E697" s="86" t="s">
        <v>4825</v>
      </c>
    </row>
    <row r="698" spans="1:5" x14ac:dyDescent="0.2">
      <c r="A698" s="87">
        <v>17</v>
      </c>
      <c r="B698" s="83" t="s">
        <v>2719</v>
      </c>
      <c r="C698" s="85" t="s">
        <v>2719</v>
      </c>
      <c r="D698" s="83" t="s">
        <v>11415</v>
      </c>
      <c r="E698" s="88" t="s">
        <v>12306</v>
      </c>
    </row>
    <row r="699" spans="1:5" x14ac:dyDescent="0.2">
      <c r="A699" s="84">
        <v>216</v>
      </c>
      <c r="B699" s="85" t="s">
        <v>12981</v>
      </c>
      <c r="C699" s="85" t="s">
        <v>2719</v>
      </c>
      <c r="D699" s="85" t="s">
        <v>6653</v>
      </c>
      <c r="E699" s="86">
        <v>21</v>
      </c>
    </row>
    <row r="700" spans="1:5" x14ac:dyDescent="0.2">
      <c r="A700" s="84">
        <v>217</v>
      </c>
      <c r="B700" s="85" t="s">
        <v>12980</v>
      </c>
      <c r="C700" s="85" t="s">
        <v>2719</v>
      </c>
      <c r="D700" s="85" t="s">
        <v>6653</v>
      </c>
      <c r="E700" s="86">
        <v>68</v>
      </c>
    </row>
    <row r="701" spans="1:5" x14ac:dyDescent="0.2">
      <c r="A701" s="87">
        <v>116</v>
      </c>
      <c r="B701" s="83" t="s">
        <v>478</v>
      </c>
      <c r="C701" s="83" t="s">
        <v>1409</v>
      </c>
      <c r="D701" s="83" t="s">
        <v>11284</v>
      </c>
      <c r="E701" s="88">
        <v>19</v>
      </c>
    </row>
    <row r="702" spans="1:5" x14ac:dyDescent="0.2">
      <c r="A702" s="87">
        <v>14</v>
      </c>
      <c r="B702" s="83" t="s">
        <v>478</v>
      </c>
      <c r="C702" s="83" t="s">
        <v>1409</v>
      </c>
      <c r="D702" s="83" t="s">
        <v>11286</v>
      </c>
      <c r="E702" s="88">
        <v>2</v>
      </c>
    </row>
    <row r="703" spans="1:5" x14ac:dyDescent="0.2">
      <c r="A703" s="87">
        <v>403</v>
      </c>
      <c r="B703" s="83" t="s">
        <v>478</v>
      </c>
      <c r="C703" s="83" t="s">
        <v>1409</v>
      </c>
      <c r="D703" s="83" t="s">
        <v>4067</v>
      </c>
      <c r="E703" s="88">
        <v>51</v>
      </c>
    </row>
    <row r="704" spans="1:5" x14ac:dyDescent="0.2">
      <c r="A704" s="87">
        <v>20</v>
      </c>
      <c r="B704" s="83" t="s">
        <v>478</v>
      </c>
      <c r="C704" s="83" t="s">
        <v>2719</v>
      </c>
      <c r="D704" s="83" t="s">
        <v>11415</v>
      </c>
      <c r="E704" s="88">
        <v>50</v>
      </c>
    </row>
    <row r="705" spans="1:5" x14ac:dyDescent="0.2">
      <c r="A705" s="87">
        <v>117</v>
      </c>
      <c r="B705" s="83" t="s">
        <v>11579</v>
      </c>
      <c r="C705" s="83" t="s">
        <v>1409</v>
      </c>
      <c r="D705" s="83" t="s">
        <v>11284</v>
      </c>
      <c r="E705" s="88">
        <v>29.32</v>
      </c>
    </row>
    <row r="706" spans="1:5" x14ac:dyDescent="0.2">
      <c r="A706" s="87">
        <v>21</v>
      </c>
      <c r="B706" s="83" t="s">
        <v>11579</v>
      </c>
      <c r="C706" s="83" t="s">
        <v>2719</v>
      </c>
      <c r="D706" s="83" t="s">
        <v>11415</v>
      </c>
      <c r="E706" s="88">
        <v>49</v>
      </c>
    </row>
    <row r="707" spans="1:5" x14ac:dyDescent="0.2">
      <c r="A707" s="87">
        <v>404</v>
      </c>
      <c r="B707" s="83" t="s">
        <v>3644</v>
      </c>
      <c r="C707" s="83" t="s">
        <v>1409</v>
      </c>
      <c r="D707" s="83" t="s">
        <v>4067</v>
      </c>
      <c r="E707" s="88">
        <v>49</v>
      </c>
    </row>
    <row r="708" spans="1:5" x14ac:dyDescent="0.2">
      <c r="A708" s="87">
        <v>267</v>
      </c>
      <c r="B708" s="83" t="s">
        <v>3547</v>
      </c>
      <c r="C708" s="83" t="s">
        <v>2</v>
      </c>
      <c r="D708" s="83" t="s">
        <v>4067</v>
      </c>
      <c r="E708" s="88">
        <v>48</v>
      </c>
    </row>
    <row r="709" spans="1:5" x14ac:dyDescent="0.2">
      <c r="A709" s="87">
        <v>787</v>
      </c>
      <c r="B709" s="83" t="s">
        <v>3797</v>
      </c>
      <c r="C709" s="83" t="s">
        <v>2730</v>
      </c>
      <c r="D709" s="83" t="s">
        <v>4067</v>
      </c>
      <c r="E709" s="88">
        <v>98</v>
      </c>
    </row>
    <row r="710" spans="1:5" x14ac:dyDescent="0.2">
      <c r="A710" s="87">
        <v>124</v>
      </c>
      <c r="B710" s="83" t="s">
        <v>3797</v>
      </c>
      <c r="C710" s="83" t="s">
        <v>11771</v>
      </c>
      <c r="D710" s="83" t="s">
        <v>11284</v>
      </c>
      <c r="E710" s="88">
        <v>30</v>
      </c>
    </row>
    <row r="711" spans="1:5" x14ac:dyDescent="0.2">
      <c r="A711" s="84">
        <v>218</v>
      </c>
      <c r="B711" s="85" t="s">
        <v>4287</v>
      </c>
      <c r="C711" s="85" t="s">
        <v>2730</v>
      </c>
      <c r="D711" s="85" t="s">
        <v>6653</v>
      </c>
      <c r="E711" s="86">
        <v>49</v>
      </c>
    </row>
    <row r="712" spans="1:5" x14ac:dyDescent="0.2">
      <c r="A712" s="87">
        <v>420</v>
      </c>
      <c r="B712" s="83" t="s">
        <v>1414</v>
      </c>
      <c r="C712" s="83" t="s">
        <v>3507</v>
      </c>
      <c r="D712" s="83" t="s">
        <v>4067</v>
      </c>
      <c r="E712" s="88">
        <v>6</v>
      </c>
    </row>
    <row r="713" spans="1:5" x14ac:dyDescent="0.2">
      <c r="A713" s="87">
        <v>421</v>
      </c>
      <c r="B713" s="83" t="s">
        <v>1415</v>
      </c>
      <c r="C713" s="83" t="s">
        <v>3468</v>
      </c>
      <c r="D713" s="83" t="s">
        <v>4067</v>
      </c>
      <c r="E713" s="88">
        <v>19</v>
      </c>
    </row>
    <row r="714" spans="1:5" x14ac:dyDescent="0.2">
      <c r="A714" s="87">
        <v>645</v>
      </c>
      <c r="B714" s="83" t="s">
        <v>3696</v>
      </c>
      <c r="C714" s="83" t="s">
        <v>2729</v>
      </c>
      <c r="D714" s="83" t="s">
        <v>4067</v>
      </c>
      <c r="E714" s="88">
        <v>125</v>
      </c>
    </row>
    <row r="715" spans="1:5" x14ac:dyDescent="0.2">
      <c r="A715" s="87">
        <v>125</v>
      </c>
      <c r="B715" s="83" t="s">
        <v>11785</v>
      </c>
      <c r="C715" s="83" t="s">
        <v>11784</v>
      </c>
      <c r="D715" s="83" t="s">
        <v>11284</v>
      </c>
      <c r="E715" s="88">
        <v>17</v>
      </c>
    </row>
    <row r="716" spans="1:5" x14ac:dyDescent="0.2">
      <c r="A716" s="87">
        <v>126</v>
      </c>
      <c r="B716" s="83" t="s">
        <v>2720</v>
      </c>
      <c r="C716" s="83" t="s">
        <v>3507</v>
      </c>
      <c r="D716" s="83" t="s">
        <v>11284</v>
      </c>
      <c r="E716" s="88" t="s">
        <v>11772</v>
      </c>
    </row>
    <row r="717" spans="1:5" x14ac:dyDescent="0.2">
      <c r="A717" s="87">
        <v>4</v>
      </c>
      <c r="B717" s="83" t="s">
        <v>2720</v>
      </c>
      <c r="C717" s="83" t="s">
        <v>3507</v>
      </c>
      <c r="D717" s="83" t="s">
        <v>11412</v>
      </c>
      <c r="E717" s="88">
        <v>11</v>
      </c>
    </row>
    <row r="718" spans="1:5" x14ac:dyDescent="0.2">
      <c r="A718" s="87">
        <v>422</v>
      </c>
      <c r="B718" s="83" t="s">
        <v>2720</v>
      </c>
      <c r="C718" s="83" t="s">
        <v>3507</v>
      </c>
      <c r="D718" s="83" t="s">
        <v>4067</v>
      </c>
      <c r="E718" s="88" t="s">
        <v>2721</v>
      </c>
    </row>
    <row r="719" spans="1:5" x14ac:dyDescent="0.2">
      <c r="A719" s="84">
        <v>260</v>
      </c>
      <c r="B719" s="85" t="s">
        <v>3952</v>
      </c>
      <c r="C719" s="85" t="s">
        <v>4778</v>
      </c>
      <c r="D719" s="85" t="s">
        <v>6653</v>
      </c>
      <c r="E719" s="86" t="s">
        <v>4725</v>
      </c>
    </row>
    <row r="720" spans="1:5" x14ac:dyDescent="0.2">
      <c r="A720" s="87">
        <v>528</v>
      </c>
      <c r="B720" s="83" t="s">
        <v>3952</v>
      </c>
      <c r="C720" s="83" t="s">
        <v>4778</v>
      </c>
      <c r="D720" s="83" t="s">
        <v>4067</v>
      </c>
      <c r="E720" s="88">
        <v>13</v>
      </c>
    </row>
    <row r="721" spans="1:5" x14ac:dyDescent="0.2">
      <c r="A721" s="84">
        <v>66</v>
      </c>
      <c r="B721" s="85" t="s">
        <v>11329</v>
      </c>
      <c r="C721" s="85" t="s">
        <v>2832</v>
      </c>
      <c r="D721" s="85" t="s">
        <v>6653</v>
      </c>
      <c r="E721" s="86">
        <v>45</v>
      </c>
    </row>
    <row r="722" spans="1:5" x14ac:dyDescent="0.2">
      <c r="A722" s="87">
        <v>423</v>
      </c>
      <c r="B722" s="83" t="s">
        <v>1416</v>
      </c>
      <c r="C722" s="83" t="s">
        <v>3468</v>
      </c>
      <c r="D722" s="83" t="s">
        <v>4067</v>
      </c>
      <c r="E722" s="88">
        <v>101</v>
      </c>
    </row>
    <row r="723" spans="1:5" x14ac:dyDescent="0.2">
      <c r="A723" s="87">
        <v>127</v>
      </c>
      <c r="B723" s="83" t="s">
        <v>11552</v>
      </c>
      <c r="C723" s="83" t="s">
        <v>11549</v>
      </c>
      <c r="D723" s="83" t="s">
        <v>11284</v>
      </c>
      <c r="E723" s="88" t="s">
        <v>11553</v>
      </c>
    </row>
    <row r="724" spans="1:5" x14ac:dyDescent="0.2">
      <c r="A724" s="87">
        <v>424</v>
      </c>
      <c r="B724" s="83" t="s">
        <v>1417</v>
      </c>
      <c r="C724" s="83" t="s">
        <v>3487</v>
      </c>
      <c r="D724" s="83" t="s">
        <v>4067</v>
      </c>
      <c r="E724" s="88" t="s">
        <v>1418</v>
      </c>
    </row>
    <row r="725" spans="1:5" x14ac:dyDescent="0.2">
      <c r="A725" s="87">
        <v>188</v>
      </c>
      <c r="B725" s="83" t="s">
        <v>11631</v>
      </c>
      <c r="C725" s="83" t="s">
        <v>7030</v>
      </c>
      <c r="D725" s="83" t="s">
        <v>11284</v>
      </c>
      <c r="E725" s="88">
        <v>17</v>
      </c>
    </row>
    <row r="726" spans="1:5" x14ac:dyDescent="0.2">
      <c r="A726" s="87">
        <v>189</v>
      </c>
      <c r="B726" s="83" t="s">
        <v>11632</v>
      </c>
      <c r="C726" s="83" t="s">
        <v>7030</v>
      </c>
      <c r="D726" s="83" t="s">
        <v>11284</v>
      </c>
      <c r="E726" s="88">
        <v>17</v>
      </c>
    </row>
    <row r="727" spans="1:5" x14ac:dyDescent="0.2">
      <c r="A727" s="87">
        <v>190</v>
      </c>
      <c r="B727" s="83" t="s">
        <v>11633</v>
      </c>
      <c r="C727" s="83" t="s">
        <v>7030</v>
      </c>
      <c r="D727" s="83" t="s">
        <v>11284</v>
      </c>
      <c r="E727" s="88">
        <v>18</v>
      </c>
    </row>
    <row r="728" spans="1:5" x14ac:dyDescent="0.2">
      <c r="A728" s="87">
        <v>20</v>
      </c>
      <c r="B728" s="83" t="s">
        <v>11730</v>
      </c>
      <c r="C728" s="83" t="s">
        <v>8583</v>
      </c>
      <c r="D728" s="83" t="s">
        <v>11286</v>
      </c>
      <c r="E728" s="88">
        <v>23</v>
      </c>
    </row>
    <row r="729" spans="1:5" x14ac:dyDescent="0.2">
      <c r="A729" s="87">
        <v>191</v>
      </c>
      <c r="B729" s="83" t="s">
        <v>11634</v>
      </c>
      <c r="C729" s="83" t="s">
        <v>7030</v>
      </c>
      <c r="D729" s="83" t="s">
        <v>11284</v>
      </c>
      <c r="E729" s="88">
        <v>18</v>
      </c>
    </row>
    <row r="730" spans="1:5" x14ac:dyDescent="0.2">
      <c r="A730" s="87">
        <v>192</v>
      </c>
      <c r="B730" s="83" t="s">
        <v>11635</v>
      </c>
      <c r="C730" s="83" t="s">
        <v>7030</v>
      </c>
      <c r="D730" s="83" t="s">
        <v>11284</v>
      </c>
      <c r="E730" s="88">
        <v>18</v>
      </c>
    </row>
    <row r="731" spans="1:5" x14ac:dyDescent="0.2">
      <c r="A731" s="87">
        <v>193</v>
      </c>
      <c r="B731" s="83" t="s">
        <v>3953</v>
      </c>
      <c r="C731" s="83" t="s">
        <v>7030</v>
      </c>
      <c r="D731" s="83" t="s">
        <v>11284</v>
      </c>
      <c r="E731" s="88">
        <v>18</v>
      </c>
    </row>
    <row r="732" spans="1:5" x14ac:dyDescent="0.2">
      <c r="A732" s="87">
        <v>529</v>
      </c>
      <c r="B732" s="83" t="s">
        <v>3953</v>
      </c>
      <c r="C732" s="83" t="s">
        <v>4778</v>
      </c>
      <c r="D732" s="83" t="s">
        <v>4067</v>
      </c>
      <c r="E732" s="88">
        <v>106</v>
      </c>
    </row>
    <row r="733" spans="1:5" x14ac:dyDescent="0.2">
      <c r="A733" s="87">
        <v>128</v>
      </c>
      <c r="B733" s="83" t="s">
        <v>11478</v>
      </c>
      <c r="C733" s="83" t="s">
        <v>11472</v>
      </c>
      <c r="D733" s="83" t="s">
        <v>11284</v>
      </c>
      <c r="E733" s="88">
        <v>14.32</v>
      </c>
    </row>
    <row r="734" spans="1:5" x14ac:dyDescent="0.2">
      <c r="A734" s="87">
        <v>425</v>
      </c>
      <c r="B734" s="83" t="s">
        <v>1419</v>
      </c>
      <c r="C734" s="83" t="s">
        <v>3468</v>
      </c>
      <c r="D734" s="83" t="s">
        <v>4067</v>
      </c>
      <c r="E734" s="88" t="s">
        <v>1420</v>
      </c>
    </row>
    <row r="735" spans="1:5" x14ac:dyDescent="0.2">
      <c r="A735" s="84">
        <v>219</v>
      </c>
      <c r="B735" s="85" t="s">
        <v>4288</v>
      </c>
      <c r="C735" s="85" t="s">
        <v>3468</v>
      </c>
      <c r="D735" s="85" t="s">
        <v>6653</v>
      </c>
      <c r="E735" s="86" t="s">
        <v>4684</v>
      </c>
    </row>
    <row r="736" spans="1:5" x14ac:dyDescent="0.2">
      <c r="A736" s="87">
        <v>426</v>
      </c>
      <c r="B736" s="83" t="s">
        <v>1421</v>
      </c>
      <c r="C736" s="83" t="s">
        <v>3468</v>
      </c>
      <c r="D736" s="83" t="s">
        <v>4067</v>
      </c>
      <c r="E736" s="88">
        <v>98</v>
      </c>
    </row>
    <row r="737" spans="1:5" x14ac:dyDescent="0.2">
      <c r="A737" s="87">
        <v>129</v>
      </c>
      <c r="B737" s="83" t="s">
        <v>11519</v>
      </c>
      <c r="C737" s="83" t="s">
        <v>3494</v>
      </c>
      <c r="D737" s="83" t="s">
        <v>11284</v>
      </c>
      <c r="E737" s="88">
        <v>3</v>
      </c>
    </row>
    <row r="738" spans="1:5" x14ac:dyDescent="0.2">
      <c r="A738" s="87">
        <v>32</v>
      </c>
      <c r="B738" s="83" t="s">
        <v>11588</v>
      </c>
      <c r="C738" s="83" t="s">
        <v>11589</v>
      </c>
      <c r="D738" s="83" t="s">
        <v>11415</v>
      </c>
      <c r="E738" s="88"/>
    </row>
    <row r="739" spans="1:5" x14ac:dyDescent="0.2">
      <c r="A739" s="87">
        <v>427</v>
      </c>
      <c r="B739" s="83" t="s">
        <v>1422</v>
      </c>
      <c r="C739" s="83" t="s">
        <v>387</v>
      </c>
      <c r="D739" s="83" t="s">
        <v>4067</v>
      </c>
      <c r="E739" s="88">
        <v>77</v>
      </c>
    </row>
    <row r="740" spans="1:5" x14ac:dyDescent="0.2">
      <c r="A740" s="87">
        <v>428</v>
      </c>
      <c r="B740" s="83" t="s">
        <v>1423</v>
      </c>
      <c r="C740" s="83" t="s">
        <v>3468</v>
      </c>
      <c r="D740" s="83" t="s">
        <v>4067</v>
      </c>
      <c r="E740" s="88">
        <v>122</v>
      </c>
    </row>
    <row r="741" spans="1:5" x14ac:dyDescent="0.2">
      <c r="A741" s="84">
        <v>220</v>
      </c>
      <c r="B741" s="85" t="s">
        <v>4289</v>
      </c>
      <c r="C741" s="85" t="s">
        <v>3468</v>
      </c>
      <c r="D741" s="85" t="s">
        <v>6653</v>
      </c>
      <c r="E741" s="86">
        <v>72</v>
      </c>
    </row>
    <row r="742" spans="1:5" x14ac:dyDescent="0.2">
      <c r="A742" s="87">
        <v>429</v>
      </c>
      <c r="B742" s="83" t="s">
        <v>1424</v>
      </c>
      <c r="C742" s="83" t="s">
        <v>3494</v>
      </c>
      <c r="D742" s="83" t="s">
        <v>4067</v>
      </c>
      <c r="E742" s="88" t="s">
        <v>1425</v>
      </c>
    </row>
    <row r="743" spans="1:5" x14ac:dyDescent="0.2">
      <c r="A743" s="87">
        <v>130</v>
      </c>
      <c r="B743" s="83" t="s">
        <v>1424</v>
      </c>
      <c r="C743" s="83" t="s">
        <v>11549</v>
      </c>
      <c r="D743" s="83" t="s">
        <v>11284</v>
      </c>
      <c r="E743" s="88" t="s">
        <v>11554</v>
      </c>
    </row>
    <row r="744" spans="1:5" x14ac:dyDescent="0.2">
      <c r="A744" s="84">
        <v>221</v>
      </c>
      <c r="B744" s="85" t="s">
        <v>4290</v>
      </c>
      <c r="C744" s="85" t="s">
        <v>3494</v>
      </c>
      <c r="D744" s="85" t="s">
        <v>6653</v>
      </c>
      <c r="E744" s="86"/>
    </row>
    <row r="745" spans="1:5" x14ac:dyDescent="0.2">
      <c r="A745" s="87">
        <v>430</v>
      </c>
      <c r="B745" s="83" t="s">
        <v>2722</v>
      </c>
      <c r="C745" s="83" t="s">
        <v>3494</v>
      </c>
      <c r="D745" s="83" t="s">
        <v>4067</v>
      </c>
      <c r="E745" s="88" t="s">
        <v>1426</v>
      </c>
    </row>
    <row r="746" spans="1:5" x14ac:dyDescent="0.2">
      <c r="A746" s="87">
        <v>431</v>
      </c>
      <c r="B746" s="83" t="s">
        <v>2723</v>
      </c>
      <c r="C746" s="83" t="s">
        <v>3494</v>
      </c>
      <c r="D746" s="83" t="s">
        <v>4067</v>
      </c>
      <c r="E746" s="88" t="s">
        <v>1427</v>
      </c>
    </row>
    <row r="747" spans="1:5" x14ac:dyDescent="0.2">
      <c r="A747" s="84">
        <v>222</v>
      </c>
      <c r="B747" s="85" t="s">
        <v>8043</v>
      </c>
      <c r="C747" s="85" t="s">
        <v>3494</v>
      </c>
      <c r="D747" s="85" t="s">
        <v>6653</v>
      </c>
      <c r="E747" s="86" t="s">
        <v>4826</v>
      </c>
    </row>
    <row r="748" spans="1:5" x14ac:dyDescent="0.2">
      <c r="A748" s="84">
        <v>223</v>
      </c>
      <c r="B748" s="85" t="s">
        <v>8044</v>
      </c>
      <c r="C748" s="85" t="s">
        <v>3494</v>
      </c>
      <c r="D748" s="85" t="s">
        <v>6653</v>
      </c>
      <c r="E748" s="86" t="s">
        <v>4719</v>
      </c>
    </row>
    <row r="749" spans="1:5" x14ac:dyDescent="0.2">
      <c r="A749" s="87">
        <v>134</v>
      </c>
      <c r="B749" s="83" t="s">
        <v>12029</v>
      </c>
      <c r="C749" s="83" t="s">
        <v>3468</v>
      </c>
      <c r="D749" s="83" t="s">
        <v>11284</v>
      </c>
      <c r="E749" s="88">
        <v>31</v>
      </c>
    </row>
    <row r="750" spans="1:5" x14ac:dyDescent="0.2">
      <c r="A750" s="84">
        <v>224</v>
      </c>
      <c r="B750" s="85" t="s">
        <v>4291</v>
      </c>
      <c r="C750" s="85" t="s">
        <v>4648</v>
      </c>
      <c r="D750" s="85" t="s">
        <v>6653</v>
      </c>
      <c r="E750" s="86">
        <v>8</v>
      </c>
    </row>
    <row r="751" spans="1:5" x14ac:dyDescent="0.2">
      <c r="A751" s="87">
        <v>443</v>
      </c>
      <c r="B751" s="83" t="s">
        <v>1429</v>
      </c>
      <c r="C751" s="83" t="s">
        <v>313</v>
      </c>
      <c r="D751" s="83" t="s">
        <v>4067</v>
      </c>
      <c r="E751" s="88">
        <v>51</v>
      </c>
    </row>
    <row r="752" spans="1:5" x14ac:dyDescent="0.2">
      <c r="A752" s="87">
        <v>646</v>
      </c>
      <c r="B752" s="83" t="s">
        <v>3697</v>
      </c>
      <c r="C752" s="83" t="s">
        <v>2729</v>
      </c>
      <c r="D752" s="83" t="s">
        <v>4067</v>
      </c>
      <c r="E752" s="88">
        <v>125</v>
      </c>
    </row>
    <row r="753" spans="1:5" x14ac:dyDescent="0.2">
      <c r="A753" s="84">
        <v>225</v>
      </c>
      <c r="B753" s="85" t="s">
        <v>4292</v>
      </c>
      <c r="C753" s="85" t="s">
        <v>3454</v>
      </c>
      <c r="D753" s="85" t="s">
        <v>6653</v>
      </c>
      <c r="E753" s="86">
        <v>28</v>
      </c>
    </row>
    <row r="754" spans="1:5" x14ac:dyDescent="0.2">
      <c r="A754" s="87">
        <v>444</v>
      </c>
      <c r="B754" s="83" t="s">
        <v>1430</v>
      </c>
      <c r="C754" s="83" t="s">
        <v>3454</v>
      </c>
      <c r="D754" s="83" t="s">
        <v>4067</v>
      </c>
      <c r="E754" s="88">
        <v>86</v>
      </c>
    </row>
    <row r="755" spans="1:5" x14ac:dyDescent="0.2">
      <c r="A755" s="87">
        <v>445</v>
      </c>
      <c r="B755" s="83" t="s">
        <v>1431</v>
      </c>
      <c r="C755" s="83" t="s">
        <v>393</v>
      </c>
      <c r="D755" s="83" t="s">
        <v>4067</v>
      </c>
      <c r="E755" s="88">
        <v>73.739999999999995</v>
      </c>
    </row>
    <row r="756" spans="1:5" x14ac:dyDescent="0.2">
      <c r="A756" s="87">
        <v>446</v>
      </c>
      <c r="B756" s="83" t="s">
        <v>1432</v>
      </c>
      <c r="C756" s="83" t="s">
        <v>393</v>
      </c>
      <c r="D756" s="83" t="s">
        <v>4067</v>
      </c>
      <c r="E756" s="88">
        <v>73</v>
      </c>
    </row>
    <row r="757" spans="1:5" x14ac:dyDescent="0.2">
      <c r="A757" s="84">
        <v>226</v>
      </c>
      <c r="B757" s="85" t="s">
        <v>289</v>
      </c>
      <c r="C757" s="85" t="s">
        <v>5165</v>
      </c>
      <c r="D757" s="85" t="s">
        <v>6653</v>
      </c>
      <c r="E757" s="86">
        <v>80</v>
      </c>
    </row>
    <row r="758" spans="1:5" x14ac:dyDescent="0.2">
      <c r="A758" s="87">
        <v>135</v>
      </c>
      <c r="B758" s="83" t="s">
        <v>289</v>
      </c>
      <c r="C758" s="83" t="s">
        <v>11746</v>
      </c>
      <c r="D758" s="83" t="s">
        <v>11284</v>
      </c>
      <c r="E758" s="88">
        <v>15.29</v>
      </c>
    </row>
    <row r="759" spans="1:5" x14ac:dyDescent="0.2">
      <c r="A759" s="87">
        <v>447</v>
      </c>
      <c r="B759" s="83" t="s">
        <v>289</v>
      </c>
      <c r="C759" s="83" t="s">
        <v>3500</v>
      </c>
      <c r="D759" s="83" t="s">
        <v>4067</v>
      </c>
      <c r="E759" s="88" t="s">
        <v>1433</v>
      </c>
    </row>
    <row r="760" spans="1:5" x14ac:dyDescent="0.2">
      <c r="A760" s="87">
        <v>1587</v>
      </c>
      <c r="B760" s="83" t="s">
        <v>3936</v>
      </c>
      <c r="C760" s="83" t="s">
        <v>2795</v>
      </c>
      <c r="D760" s="83" t="s">
        <v>4067</v>
      </c>
      <c r="E760" s="88">
        <v>36</v>
      </c>
    </row>
    <row r="761" spans="1:5" x14ac:dyDescent="0.2">
      <c r="A761" s="87">
        <v>448</v>
      </c>
      <c r="B761" s="83" t="s">
        <v>1434</v>
      </c>
      <c r="C761" s="83" t="s">
        <v>3494</v>
      </c>
      <c r="D761" s="83" t="s">
        <v>4067</v>
      </c>
      <c r="E761" s="88">
        <v>48.55</v>
      </c>
    </row>
    <row r="762" spans="1:5" x14ac:dyDescent="0.2">
      <c r="A762" s="87">
        <v>449</v>
      </c>
      <c r="B762" s="83" t="s">
        <v>1435</v>
      </c>
      <c r="C762" s="83" t="s">
        <v>3457</v>
      </c>
      <c r="D762" s="83" t="s">
        <v>4067</v>
      </c>
      <c r="E762" s="88">
        <v>103</v>
      </c>
    </row>
    <row r="763" spans="1:5" x14ac:dyDescent="0.2">
      <c r="A763" s="87">
        <v>450</v>
      </c>
      <c r="B763" s="83" t="s">
        <v>291</v>
      </c>
      <c r="C763" s="83" t="s">
        <v>3494</v>
      </c>
      <c r="D763" s="83" t="s">
        <v>4067</v>
      </c>
      <c r="E763" s="88" t="s">
        <v>1436</v>
      </c>
    </row>
    <row r="764" spans="1:5" x14ac:dyDescent="0.2">
      <c r="A764" s="87">
        <v>136</v>
      </c>
      <c r="B764" s="83" t="s">
        <v>291</v>
      </c>
      <c r="C764" s="83" t="s">
        <v>11549</v>
      </c>
      <c r="D764" s="83" t="s">
        <v>11284</v>
      </c>
      <c r="E764" s="88" t="s">
        <v>11555</v>
      </c>
    </row>
    <row r="765" spans="1:5" x14ac:dyDescent="0.2">
      <c r="A765" s="84">
        <v>227</v>
      </c>
      <c r="B765" s="85" t="s">
        <v>4293</v>
      </c>
      <c r="C765" s="85" t="s">
        <v>3494</v>
      </c>
      <c r="D765" s="85" t="s">
        <v>6653</v>
      </c>
      <c r="E765" s="86">
        <v>71</v>
      </c>
    </row>
    <row r="766" spans="1:5" x14ac:dyDescent="0.2">
      <c r="A766" s="87">
        <v>451</v>
      </c>
      <c r="B766" s="83" t="s">
        <v>2724</v>
      </c>
      <c r="C766" s="83" t="s">
        <v>272</v>
      </c>
      <c r="D766" s="83" t="s">
        <v>4067</v>
      </c>
      <c r="E766" s="88" t="s">
        <v>1437</v>
      </c>
    </row>
    <row r="767" spans="1:5" x14ac:dyDescent="0.2">
      <c r="A767" s="87">
        <v>452</v>
      </c>
      <c r="B767" s="83" t="s">
        <v>2725</v>
      </c>
      <c r="C767" s="83" t="s">
        <v>272</v>
      </c>
      <c r="D767" s="83" t="s">
        <v>4067</v>
      </c>
      <c r="E767" s="88" t="s">
        <v>1438</v>
      </c>
    </row>
    <row r="768" spans="1:5" x14ac:dyDescent="0.2">
      <c r="A768" s="84">
        <v>228</v>
      </c>
      <c r="B768" s="85" t="s">
        <v>8045</v>
      </c>
      <c r="C768" s="85" t="s">
        <v>3494</v>
      </c>
      <c r="D768" s="85" t="s">
        <v>6653</v>
      </c>
      <c r="E768" s="86">
        <v>53</v>
      </c>
    </row>
    <row r="769" spans="1:5" x14ac:dyDescent="0.2">
      <c r="A769" s="84">
        <v>229</v>
      </c>
      <c r="B769" s="85" t="s">
        <v>8046</v>
      </c>
      <c r="C769" s="85" t="s">
        <v>3494</v>
      </c>
      <c r="D769" s="85" t="s">
        <v>6653</v>
      </c>
      <c r="E769" s="86" t="s">
        <v>4827</v>
      </c>
    </row>
    <row r="770" spans="1:5" x14ac:dyDescent="0.2">
      <c r="A770" s="84">
        <v>230</v>
      </c>
      <c r="B770" s="85" t="s">
        <v>8047</v>
      </c>
      <c r="C770" s="85" t="s">
        <v>3494</v>
      </c>
      <c r="D770" s="85" t="s">
        <v>6653</v>
      </c>
      <c r="E770" s="86">
        <v>53.72</v>
      </c>
    </row>
    <row r="771" spans="1:5" x14ac:dyDescent="0.2">
      <c r="A771" s="87">
        <v>453</v>
      </c>
      <c r="B771" s="83" t="s">
        <v>1439</v>
      </c>
      <c r="C771" s="83" t="s">
        <v>3502</v>
      </c>
      <c r="D771" s="83" t="s">
        <v>4067</v>
      </c>
      <c r="E771" s="88">
        <v>36</v>
      </c>
    </row>
    <row r="772" spans="1:5" x14ac:dyDescent="0.2">
      <c r="A772" s="87">
        <v>454</v>
      </c>
      <c r="B772" s="83" t="s">
        <v>1440</v>
      </c>
      <c r="C772" s="83" t="s">
        <v>3468</v>
      </c>
      <c r="D772" s="83" t="s">
        <v>4067</v>
      </c>
      <c r="E772" s="88">
        <v>117</v>
      </c>
    </row>
    <row r="773" spans="1:5" x14ac:dyDescent="0.2">
      <c r="A773" s="87">
        <v>5</v>
      </c>
      <c r="B773" s="83" t="s">
        <v>1441</v>
      </c>
      <c r="C773" s="83" t="s">
        <v>3487</v>
      </c>
      <c r="D773" s="83" t="s">
        <v>6697</v>
      </c>
      <c r="E773" s="88">
        <v>2</v>
      </c>
    </row>
    <row r="774" spans="1:5" x14ac:dyDescent="0.2">
      <c r="A774" s="87">
        <v>455</v>
      </c>
      <c r="B774" s="83" t="s">
        <v>1441</v>
      </c>
      <c r="C774" s="83" t="s">
        <v>3487</v>
      </c>
      <c r="D774" s="83" t="s">
        <v>4067</v>
      </c>
      <c r="E774" s="88" t="s">
        <v>1442</v>
      </c>
    </row>
    <row r="775" spans="1:5" x14ac:dyDescent="0.2">
      <c r="A775" s="87">
        <v>42</v>
      </c>
      <c r="B775" s="83" t="s">
        <v>1441</v>
      </c>
      <c r="C775" s="83" t="s">
        <v>3487</v>
      </c>
      <c r="D775" s="83" t="s">
        <v>11415</v>
      </c>
      <c r="E775" s="88">
        <v>5.9</v>
      </c>
    </row>
    <row r="776" spans="1:5" x14ac:dyDescent="0.2">
      <c r="A776" s="87">
        <v>137</v>
      </c>
      <c r="B776" s="83" t="s">
        <v>1441</v>
      </c>
      <c r="C776" s="83" t="s">
        <v>11472</v>
      </c>
      <c r="D776" s="83" t="s">
        <v>11284</v>
      </c>
      <c r="E776" s="88">
        <v>14.32</v>
      </c>
    </row>
    <row r="777" spans="1:5" x14ac:dyDescent="0.2">
      <c r="A777" s="87">
        <v>18</v>
      </c>
      <c r="B777" s="83" t="s">
        <v>11855</v>
      </c>
      <c r="C777" s="83" t="s">
        <v>12</v>
      </c>
      <c r="D777" s="83" t="s">
        <v>6697</v>
      </c>
      <c r="E777" s="88">
        <v>3</v>
      </c>
    </row>
    <row r="778" spans="1:5" x14ac:dyDescent="0.2">
      <c r="A778" s="87">
        <v>456</v>
      </c>
      <c r="B778" s="83" t="s">
        <v>1443</v>
      </c>
      <c r="C778" s="83" t="s">
        <v>2778</v>
      </c>
      <c r="D778" s="83" t="s">
        <v>4067</v>
      </c>
      <c r="E778" s="88" t="s">
        <v>1444</v>
      </c>
    </row>
    <row r="779" spans="1:5" x14ac:dyDescent="0.2">
      <c r="A779" s="84">
        <v>231</v>
      </c>
      <c r="B779" s="85" t="s">
        <v>4294</v>
      </c>
      <c r="C779" s="85" t="s">
        <v>3468</v>
      </c>
      <c r="D779" s="85" t="s">
        <v>6653</v>
      </c>
      <c r="E779" s="86">
        <v>21</v>
      </c>
    </row>
    <row r="780" spans="1:5" x14ac:dyDescent="0.2">
      <c r="A780" s="87">
        <v>457</v>
      </c>
      <c r="B780" s="83" t="s">
        <v>1445</v>
      </c>
      <c r="C780" s="83" t="s">
        <v>3464</v>
      </c>
      <c r="D780" s="83" t="s">
        <v>4067</v>
      </c>
      <c r="E780" s="88">
        <v>61.119</v>
      </c>
    </row>
    <row r="781" spans="1:5" x14ac:dyDescent="0.2">
      <c r="A781" s="87">
        <v>458</v>
      </c>
      <c r="B781" s="83" t="s">
        <v>1446</v>
      </c>
      <c r="C781" s="83" t="s">
        <v>3487</v>
      </c>
      <c r="D781" s="83" t="s">
        <v>4067</v>
      </c>
      <c r="E781" s="88">
        <v>10</v>
      </c>
    </row>
    <row r="782" spans="1:5" x14ac:dyDescent="0.2">
      <c r="A782" s="87">
        <v>459</v>
      </c>
      <c r="B782" s="83" t="s">
        <v>1447</v>
      </c>
      <c r="C782" s="83" t="s">
        <v>2778</v>
      </c>
      <c r="D782" s="83" t="s">
        <v>4067</v>
      </c>
      <c r="E782" s="88">
        <v>27</v>
      </c>
    </row>
    <row r="783" spans="1:5" x14ac:dyDescent="0.2">
      <c r="A783" s="87">
        <v>460</v>
      </c>
      <c r="B783" s="83" t="s">
        <v>1448</v>
      </c>
      <c r="C783" s="83" t="s">
        <v>2778</v>
      </c>
      <c r="D783" s="83" t="s">
        <v>4067</v>
      </c>
      <c r="E783" s="88">
        <v>28</v>
      </c>
    </row>
    <row r="784" spans="1:5" x14ac:dyDescent="0.2">
      <c r="A784" s="87">
        <v>462</v>
      </c>
      <c r="B784" s="83" t="s">
        <v>1449</v>
      </c>
      <c r="C784" s="83" t="s">
        <v>2778</v>
      </c>
      <c r="D784" s="83" t="s">
        <v>4067</v>
      </c>
      <c r="E784" s="88" t="s">
        <v>1451</v>
      </c>
    </row>
    <row r="785" spans="1:5" x14ac:dyDescent="0.2">
      <c r="A785" s="87">
        <v>461</v>
      </c>
      <c r="B785" s="83" t="s">
        <v>1449</v>
      </c>
      <c r="C785" s="83" t="s">
        <v>3504</v>
      </c>
      <c r="D785" s="83" t="s">
        <v>4067</v>
      </c>
      <c r="E785" s="88" t="s">
        <v>1450</v>
      </c>
    </row>
    <row r="786" spans="1:5" x14ac:dyDescent="0.2">
      <c r="A786" s="87">
        <v>463</v>
      </c>
      <c r="B786" s="83" t="s">
        <v>1452</v>
      </c>
      <c r="C786" s="83" t="s">
        <v>3504</v>
      </c>
      <c r="D786" s="83" t="s">
        <v>4067</v>
      </c>
      <c r="E786" s="88">
        <v>93</v>
      </c>
    </row>
    <row r="787" spans="1:5" x14ac:dyDescent="0.2">
      <c r="A787" s="84">
        <v>232</v>
      </c>
      <c r="B787" s="85" t="s">
        <v>4295</v>
      </c>
      <c r="C787" s="85" t="s">
        <v>3468</v>
      </c>
      <c r="D787" s="85" t="s">
        <v>6653</v>
      </c>
      <c r="E787" s="86">
        <v>26</v>
      </c>
    </row>
    <row r="788" spans="1:5" x14ac:dyDescent="0.2">
      <c r="A788" s="87">
        <v>464</v>
      </c>
      <c r="B788" s="83" t="s">
        <v>1453</v>
      </c>
      <c r="C788" s="83" t="s">
        <v>3470</v>
      </c>
      <c r="D788" s="83" t="s">
        <v>4067</v>
      </c>
      <c r="E788" s="88" t="s">
        <v>1454</v>
      </c>
    </row>
    <row r="789" spans="1:5" x14ac:dyDescent="0.2">
      <c r="A789" s="87">
        <v>138</v>
      </c>
      <c r="B789" s="83" t="s">
        <v>1453</v>
      </c>
      <c r="C789" s="83" t="s">
        <v>12143</v>
      </c>
      <c r="D789" s="83" t="s">
        <v>11284</v>
      </c>
      <c r="E789" s="88">
        <v>22</v>
      </c>
    </row>
    <row r="790" spans="1:5" x14ac:dyDescent="0.2">
      <c r="A790" s="84">
        <v>233</v>
      </c>
      <c r="B790" s="85" t="s">
        <v>4296</v>
      </c>
      <c r="C790" s="85" t="s">
        <v>4646</v>
      </c>
      <c r="D790" s="85" t="s">
        <v>6653</v>
      </c>
      <c r="E790" s="86" t="s">
        <v>5010</v>
      </c>
    </row>
    <row r="791" spans="1:5" x14ac:dyDescent="0.2">
      <c r="A791" s="87">
        <v>140</v>
      </c>
      <c r="B791" s="83" t="s">
        <v>1455</v>
      </c>
      <c r="C791" s="83" t="s">
        <v>3502</v>
      </c>
      <c r="D791" s="83" t="s">
        <v>11284</v>
      </c>
      <c r="E791" s="88">
        <v>21</v>
      </c>
    </row>
    <row r="792" spans="1:5" x14ac:dyDescent="0.2">
      <c r="A792" s="87">
        <v>465</v>
      </c>
      <c r="B792" s="83" t="s">
        <v>1455</v>
      </c>
      <c r="C792" s="83" t="s">
        <v>3502</v>
      </c>
      <c r="D792" s="83" t="s">
        <v>4067</v>
      </c>
      <c r="E792" s="88" t="s">
        <v>1456</v>
      </c>
    </row>
    <row r="793" spans="1:5" x14ac:dyDescent="0.2">
      <c r="A793" s="87">
        <v>43</v>
      </c>
      <c r="B793" s="83" t="s">
        <v>1455</v>
      </c>
      <c r="C793" s="83" t="s">
        <v>3502</v>
      </c>
      <c r="D793" s="83" t="s">
        <v>11415</v>
      </c>
      <c r="E793" s="88">
        <v>34</v>
      </c>
    </row>
    <row r="794" spans="1:5" x14ac:dyDescent="0.2">
      <c r="A794" s="87">
        <v>44</v>
      </c>
      <c r="B794" s="83" t="s">
        <v>6546</v>
      </c>
      <c r="C794" s="83" t="s">
        <v>3466</v>
      </c>
      <c r="D794" s="83" t="s">
        <v>11415</v>
      </c>
      <c r="E794" s="88">
        <v>38</v>
      </c>
    </row>
    <row r="795" spans="1:5" x14ac:dyDescent="0.2">
      <c r="A795" s="87">
        <v>466</v>
      </c>
      <c r="B795" s="83" t="s">
        <v>1457</v>
      </c>
      <c r="C795" s="83" t="s">
        <v>3469</v>
      </c>
      <c r="D795" s="83" t="s">
        <v>4067</v>
      </c>
      <c r="E795" s="88">
        <v>8</v>
      </c>
    </row>
    <row r="796" spans="1:5" x14ac:dyDescent="0.2">
      <c r="A796" s="87">
        <v>141</v>
      </c>
      <c r="B796" s="83" t="s">
        <v>12126</v>
      </c>
      <c r="C796" s="83" t="s">
        <v>3469</v>
      </c>
      <c r="D796" s="83" t="s">
        <v>11284</v>
      </c>
      <c r="E796" s="88">
        <v>25</v>
      </c>
    </row>
    <row r="797" spans="1:5" x14ac:dyDescent="0.2">
      <c r="A797" s="87">
        <v>467</v>
      </c>
      <c r="B797" s="83" t="s">
        <v>1458</v>
      </c>
      <c r="C797" s="83" t="s">
        <v>3469</v>
      </c>
      <c r="D797" s="83" t="s">
        <v>4067</v>
      </c>
      <c r="E797" s="88">
        <v>101</v>
      </c>
    </row>
    <row r="798" spans="1:5" x14ac:dyDescent="0.2">
      <c r="A798" s="84">
        <v>175</v>
      </c>
      <c r="B798" s="85" t="s">
        <v>3548</v>
      </c>
      <c r="C798" s="85" t="s">
        <v>2</v>
      </c>
      <c r="D798" s="85" t="s">
        <v>6653</v>
      </c>
      <c r="E798" s="86" t="s">
        <v>4710</v>
      </c>
    </row>
    <row r="799" spans="1:5" x14ac:dyDescent="0.2">
      <c r="A799" s="87">
        <v>268</v>
      </c>
      <c r="B799" s="83" t="s">
        <v>3548</v>
      </c>
      <c r="C799" s="83" t="s">
        <v>2</v>
      </c>
      <c r="D799" s="83" t="s">
        <v>4067</v>
      </c>
      <c r="E799" s="88">
        <v>45</v>
      </c>
    </row>
    <row r="800" spans="1:5" x14ac:dyDescent="0.2">
      <c r="A800" s="87">
        <v>468</v>
      </c>
      <c r="B800" s="83" t="s">
        <v>1459</v>
      </c>
      <c r="C800" s="83" t="s">
        <v>3469</v>
      </c>
      <c r="D800" s="83" t="s">
        <v>4067</v>
      </c>
      <c r="E800" s="88">
        <v>117</v>
      </c>
    </row>
    <row r="801" spans="1:5" x14ac:dyDescent="0.2">
      <c r="A801" s="87">
        <v>142</v>
      </c>
      <c r="B801" s="83" t="s">
        <v>1460</v>
      </c>
      <c r="C801" s="83" t="s">
        <v>331</v>
      </c>
      <c r="D801" s="83" t="s">
        <v>11284</v>
      </c>
      <c r="E801" s="88" t="s">
        <v>11851</v>
      </c>
    </row>
    <row r="802" spans="1:5" x14ac:dyDescent="0.2">
      <c r="A802" s="87">
        <v>469</v>
      </c>
      <c r="B802" s="83" t="s">
        <v>1460</v>
      </c>
      <c r="C802" s="83" t="s">
        <v>331</v>
      </c>
      <c r="D802" s="83" t="s">
        <v>4067</v>
      </c>
      <c r="E802" s="88">
        <v>7.51</v>
      </c>
    </row>
    <row r="803" spans="1:5" x14ac:dyDescent="0.2">
      <c r="A803" s="87">
        <v>45</v>
      </c>
      <c r="B803" s="83" t="s">
        <v>1460</v>
      </c>
      <c r="C803" s="83" t="s">
        <v>331</v>
      </c>
      <c r="D803" s="83" t="s">
        <v>11415</v>
      </c>
      <c r="E803" s="88">
        <v>5</v>
      </c>
    </row>
    <row r="804" spans="1:5" x14ac:dyDescent="0.2">
      <c r="A804" s="84">
        <v>235</v>
      </c>
      <c r="B804" s="85" t="s">
        <v>4297</v>
      </c>
      <c r="C804" s="85" t="s">
        <v>331</v>
      </c>
      <c r="D804" s="85" t="s">
        <v>6653</v>
      </c>
      <c r="E804" s="86" t="s">
        <v>4828</v>
      </c>
    </row>
    <row r="805" spans="1:5" x14ac:dyDescent="0.2">
      <c r="A805" s="87">
        <v>470</v>
      </c>
      <c r="B805" s="83" t="s">
        <v>1461</v>
      </c>
      <c r="C805" s="83" t="s">
        <v>3455</v>
      </c>
      <c r="D805" s="83" t="s">
        <v>4067</v>
      </c>
      <c r="E805" s="88">
        <v>56</v>
      </c>
    </row>
    <row r="806" spans="1:5" x14ac:dyDescent="0.2">
      <c r="A806" s="87">
        <v>139</v>
      </c>
      <c r="B806" s="83" t="s">
        <v>11520</v>
      </c>
      <c r="C806" s="83" t="s">
        <v>3494</v>
      </c>
      <c r="D806" s="83" t="s">
        <v>11284</v>
      </c>
      <c r="E806" s="88">
        <v>4</v>
      </c>
    </row>
    <row r="807" spans="1:5" x14ac:dyDescent="0.2">
      <c r="A807" s="84">
        <v>236</v>
      </c>
      <c r="B807" s="85" t="s">
        <v>4720</v>
      </c>
      <c r="C807" s="85" t="s">
        <v>5024</v>
      </c>
      <c r="D807" s="85" t="s">
        <v>6653</v>
      </c>
      <c r="E807" s="86">
        <v>29.31</v>
      </c>
    </row>
    <row r="808" spans="1:5" x14ac:dyDescent="0.2">
      <c r="A808" s="87">
        <v>143</v>
      </c>
      <c r="B808" s="83" t="s">
        <v>4720</v>
      </c>
      <c r="C808" s="83" t="s">
        <v>3467</v>
      </c>
      <c r="D808" s="83" t="s">
        <v>11284</v>
      </c>
      <c r="E808" s="88">
        <v>9.19</v>
      </c>
    </row>
    <row r="809" spans="1:5" x14ac:dyDescent="0.2">
      <c r="A809" s="87">
        <v>471</v>
      </c>
      <c r="B809" s="83" t="s">
        <v>1462</v>
      </c>
      <c r="C809" s="83" t="s">
        <v>3507</v>
      </c>
      <c r="D809" s="83" t="s">
        <v>4067</v>
      </c>
      <c r="E809" s="88">
        <v>4</v>
      </c>
    </row>
    <row r="810" spans="1:5" x14ac:dyDescent="0.2">
      <c r="A810" s="87">
        <v>472</v>
      </c>
      <c r="B810" s="83" t="s">
        <v>1463</v>
      </c>
      <c r="C810" s="83" t="s">
        <v>3494</v>
      </c>
      <c r="D810" s="83" t="s">
        <v>4067</v>
      </c>
      <c r="E810" s="88" t="s">
        <v>1464</v>
      </c>
    </row>
    <row r="811" spans="1:5" x14ac:dyDescent="0.2">
      <c r="A811" s="87">
        <v>144</v>
      </c>
      <c r="B811" s="83" t="s">
        <v>1463</v>
      </c>
      <c r="C811" s="83" t="s">
        <v>11549</v>
      </c>
      <c r="D811" s="83" t="s">
        <v>11284</v>
      </c>
      <c r="E811" s="88">
        <v>3</v>
      </c>
    </row>
    <row r="812" spans="1:5" x14ac:dyDescent="0.2">
      <c r="A812" s="84">
        <v>237</v>
      </c>
      <c r="B812" s="85" t="s">
        <v>4298</v>
      </c>
      <c r="C812" s="85" t="s">
        <v>3494</v>
      </c>
      <c r="D812" s="85" t="s">
        <v>6653</v>
      </c>
      <c r="E812" s="86">
        <v>71</v>
      </c>
    </row>
    <row r="813" spans="1:5" x14ac:dyDescent="0.2">
      <c r="A813" s="84">
        <v>238</v>
      </c>
      <c r="B813" s="85" t="s">
        <v>1465</v>
      </c>
      <c r="C813" s="85" t="s">
        <v>6118</v>
      </c>
      <c r="D813" s="85" t="s">
        <v>6653</v>
      </c>
      <c r="E813" s="86" t="s">
        <v>4721</v>
      </c>
    </row>
    <row r="814" spans="1:5" x14ac:dyDescent="0.2">
      <c r="A814" s="87">
        <v>6</v>
      </c>
      <c r="B814" s="83" t="s">
        <v>1465</v>
      </c>
      <c r="C814" s="83" t="s">
        <v>3464</v>
      </c>
      <c r="D814" s="83" t="s">
        <v>6697</v>
      </c>
      <c r="E814" s="88">
        <v>3</v>
      </c>
    </row>
    <row r="815" spans="1:5" x14ac:dyDescent="0.2">
      <c r="A815" s="87">
        <v>473</v>
      </c>
      <c r="B815" s="83" t="s">
        <v>1465</v>
      </c>
      <c r="C815" s="83" t="s">
        <v>3464</v>
      </c>
      <c r="D815" s="83" t="s">
        <v>4067</v>
      </c>
      <c r="E815" s="88" t="s">
        <v>1466</v>
      </c>
    </row>
    <row r="816" spans="1:5" x14ac:dyDescent="0.2">
      <c r="A816" s="87">
        <v>145</v>
      </c>
      <c r="B816" s="83" t="s">
        <v>1465</v>
      </c>
      <c r="C816" s="83" t="s">
        <v>11934</v>
      </c>
      <c r="D816" s="83" t="s">
        <v>11284</v>
      </c>
      <c r="E816" s="88" t="s">
        <v>11935</v>
      </c>
    </row>
    <row r="817" spans="1:5" x14ac:dyDescent="0.2">
      <c r="A817" s="87">
        <v>15</v>
      </c>
      <c r="B817" s="83" t="s">
        <v>1465</v>
      </c>
      <c r="C817" s="83" t="s">
        <v>11934</v>
      </c>
      <c r="D817" s="83" t="s">
        <v>11286</v>
      </c>
      <c r="E817" s="88">
        <v>2.2999999999999998</v>
      </c>
    </row>
    <row r="818" spans="1:5" x14ac:dyDescent="0.2">
      <c r="A818" s="87">
        <v>474</v>
      </c>
      <c r="B818" s="83" t="s">
        <v>1467</v>
      </c>
      <c r="D818" s="83" t="s">
        <v>4067</v>
      </c>
      <c r="E818" s="88" t="s">
        <v>413</v>
      </c>
    </row>
    <row r="819" spans="1:5" x14ac:dyDescent="0.2">
      <c r="A819" s="87">
        <v>475</v>
      </c>
      <c r="B819" s="83" t="s">
        <v>1468</v>
      </c>
      <c r="C819" s="83" t="s">
        <v>3445</v>
      </c>
      <c r="D819" s="83" t="s">
        <v>4067</v>
      </c>
      <c r="E819" s="88">
        <v>7</v>
      </c>
    </row>
    <row r="820" spans="1:5" x14ac:dyDescent="0.2">
      <c r="A820" s="87">
        <v>476</v>
      </c>
      <c r="B820" s="83" t="s">
        <v>1469</v>
      </c>
      <c r="C820" s="83" t="s">
        <v>3468</v>
      </c>
      <c r="D820" s="83" t="s">
        <v>4067</v>
      </c>
      <c r="E820" s="88">
        <v>7</v>
      </c>
    </row>
    <row r="821" spans="1:5" x14ac:dyDescent="0.2">
      <c r="A821" s="87">
        <v>22</v>
      </c>
      <c r="B821" s="83" t="s">
        <v>9290</v>
      </c>
      <c r="C821" s="83" t="s">
        <v>2719</v>
      </c>
      <c r="D821" s="83" t="s">
        <v>11415</v>
      </c>
      <c r="E821" s="88">
        <v>38</v>
      </c>
    </row>
    <row r="822" spans="1:5" x14ac:dyDescent="0.2">
      <c r="A822" s="87">
        <v>483</v>
      </c>
      <c r="B822" s="83" t="s">
        <v>3661</v>
      </c>
      <c r="C822" s="83" t="s">
        <v>3496</v>
      </c>
      <c r="D822" s="83" t="s">
        <v>4067</v>
      </c>
      <c r="E822" s="88">
        <v>96</v>
      </c>
    </row>
    <row r="823" spans="1:5" x14ac:dyDescent="0.2">
      <c r="A823" s="87">
        <v>647</v>
      </c>
      <c r="B823" s="83" t="s">
        <v>3698</v>
      </c>
      <c r="C823" s="83" t="s">
        <v>2729</v>
      </c>
      <c r="D823" s="83" t="s">
        <v>4067</v>
      </c>
      <c r="E823" s="88">
        <v>127</v>
      </c>
    </row>
    <row r="824" spans="1:5" x14ac:dyDescent="0.2">
      <c r="A824" s="87">
        <v>46</v>
      </c>
      <c r="B824" s="83" t="s">
        <v>11815</v>
      </c>
      <c r="C824" s="83" t="s">
        <v>1609</v>
      </c>
      <c r="D824" s="83" t="s">
        <v>11415</v>
      </c>
      <c r="E824" s="88">
        <v>5</v>
      </c>
    </row>
    <row r="825" spans="1:5" x14ac:dyDescent="0.2">
      <c r="A825" s="87">
        <v>477</v>
      </c>
      <c r="B825" s="83" t="s">
        <v>1470</v>
      </c>
      <c r="C825" s="83" t="s">
        <v>3507</v>
      </c>
      <c r="D825" s="83" t="s">
        <v>4067</v>
      </c>
      <c r="E825" s="88">
        <v>38</v>
      </c>
    </row>
    <row r="826" spans="1:5" x14ac:dyDescent="0.2">
      <c r="A826" s="87">
        <v>146</v>
      </c>
      <c r="B826" s="83" t="s">
        <v>11754</v>
      </c>
      <c r="C826" s="83" t="s">
        <v>3502</v>
      </c>
      <c r="D826" s="83" t="s">
        <v>11284</v>
      </c>
      <c r="E826" s="88">
        <v>4.5</v>
      </c>
    </row>
    <row r="827" spans="1:5" x14ac:dyDescent="0.2">
      <c r="A827" s="87">
        <v>147</v>
      </c>
      <c r="B827" s="83" t="s">
        <v>1471</v>
      </c>
      <c r="C827" s="83" t="s">
        <v>3507</v>
      </c>
      <c r="D827" s="83" t="s">
        <v>11284</v>
      </c>
      <c r="E827" s="88">
        <v>32</v>
      </c>
    </row>
    <row r="828" spans="1:5" x14ac:dyDescent="0.2">
      <c r="A828" s="87">
        <v>478</v>
      </c>
      <c r="B828" s="83" t="s">
        <v>1471</v>
      </c>
      <c r="C828" s="83" t="s">
        <v>3507</v>
      </c>
      <c r="D828" s="83" t="s">
        <v>4067</v>
      </c>
      <c r="E828" s="88">
        <v>10</v>
      </c>
    </row>
    <row r="829" spans="1:5" x14ac:dyDescent="0.2">
      <c r="A829" s="84">
        <v>239</v>
      </c>
      <c r="B829" s="85" t="s">
        <v>4299</v>
      </c>
      <c r="C829" s="85" t="s">
        <v>3468</v>
      </c>
      <c r="D829" s="85" t="s">
        <v>6653</v>
      </c>
      <c r="E829" s="86">
        <v>39</v>
      </c>
    </row>
    <row r="830" spans="1:5" x14ac:dyDescent="0.2">
      <c r="A830" s="87">
        <v>148</v>
      </c>
      <c r="B830" s="83" t="s">
        <v>1472</v>
      </c>
      <c r="C830" s="83" t="s">
        <v>708</v>
      </c>
      <c r="D830" s="83" t="s">
        <v>11284</v>
      </c>
      <c r="E830" s="88">
        <v>4</v>
      </c>
    </row>
    <row r="831" spans="1:5" x14ac:dyDescent="0.2">
      <c r="A831" s="87">
        <v>479</v>
      </c>
      <c r="B831" s="83" t="s">
        <v>1472</v>
      </c>
      <c r="C831" s="83" t="s">
        <v>708</v>
      </c>
      <c r="D831" s="83" t="s">
        <v>4067</v>
      </c>
      <c r="E831" s="88">
        <v>52</v>
      </c>
    </row>
    <row r="832" spans="1:5" x14ac:dyDescent="0.2">
      <c r="A832" s="87">
        <v>480</v>
      </c>
      <c r="B832" s="83" t="s">
        <v>1473</v>
      </c>
      <c r="C832" s="83" t="s">
        <v>3481</v>
      </c>
      <c r="D832" s="83" t="s">
        <v>4067</v>
      </c>
      <c r="E832" s="88">
        <v>27</v>
      </c>
    </row>
    <row r="833" spans="1:5" x14ac:dyDescent="0.2">
      <c r="A833" s="87">
        <v>149</v>
      </c>
      <c r="B833" s="83" t="s">
        <v>1475</v>
      </c>
      <c r="C833" s="83" t="s">
        <v>3507</v>
      </c>
      <c r="D833" s="83" t="s">
        <v>11284</v>
      </c>
      <c r="E833" s="88">
        <v>31</v>
      </c>
    </row>
    <row r="834" spans="1:5" x14ac:dyDescent="0.2">
      <c r="A834" s="87">
        <v>493</v>
      </c>
      <c r="B834" s="83" t="s">
        <v>1475</v>
      </c>
      <c r="C834" s="83" t="s">
        <v>3507</v>
      </c>
      <c r="D834" s="83" t="s">
        <v>4067</v>
      </c>
      <c r="E834" s="88" t="s">
        <v>1476</v>
      </c>
    </row>
    <row r="835" spans="1:5" x14ac:dyDescent="0.2">
      <c r="A835" s="84">
        <v>240</v>
      </c>
      <c r="B835" s="85" t="s">
        <v>4300</v>
      </c>
      <c r="C835" s="85" t="s">
        <v>3507</v>
      </c>
      <c r="D835" s="85" t="s">
        <v>6653</v>
      </c>
      <c r="E835" s="86" t="s">
        <v>4829</v>
      </c>
    </row>
    <row r="836" spans="1:5" x14ac:dyDescent="0.2">
      <c r="A836" s="87">
        <v>494</v>
      </c>
      <c r="B836" s="83" t="s">
        <v>1477</v>
      </c>
      <c r="C836" s="83" t="s">
        <v>399</v>
      </c>
      <c r="D836" s="83" t="s">
        <v>4067</v>
      </c>
      <c r="E836" s="88">
        <v>117</v>
      </c>
    </row>
    <row r="837" spans="1:5" x14ac:dyDescent="0.2">
      <c r="A837" s="87">
        <v>495</v>
      </c>
      <c r="B837" s="83" t="s">
        <v>1478</v>
      </c>
      <c r="C837" s="83" t="s">
        <v>3468</v>
      </c>
      <c r="D837" s="83" t="s">
        <v>4067</v>
      </c>
      <c r="E837" s="88">
        <v>5.1100000000000003</v>
      </c>
    </row>
    <row r="838" spans="1:5" x14ac:dyDescent="0.2">
      <c r="A838" s="87">
        <v>150</v>
      </c>
      <c r="B838" s="83" t="s">
        <v>1478</v>
      </c>
      <c r="C838" s="83" t="s">
        <v>12086</v>
      </c>
      <c r="D838" s="83" t="s">
        <v>11284</v>
      </c>
      <c r="E838" s="88">
        <v>1</v>
      </c>
    </row>
    <row r="839" spans="1:5" x14ac:dyDescent="0.2">
      <c r="A839" s="84">
        <v>241</v>
      </c>
      <c r="B839" s="85" t="s">
        <v>4301</v>
      </c>
      <c r="C839" s="85" t="s">
        <v>3468</v>
      </c>
      <c r="D839" s="85" t="s">
        <v>6653</v>
      </c>
      <c r="E839" s="86">
        <v>83</v>
      </c>
    </row>
    <row r="840" spans="1:5" x14ac:dyDescent="0.2">
      <c r="A840" s="87">
        <v>496</v>
      </c>
      <c r="B840" s="83" t="s">
        <v>1479</v>
      </c>
      <c r="C840" s="83" t="s">
        <v>335</v>
      </c>
      <c r="D840" s="83" t="s">
        <v>4067</v>
      </c>
      <c r="E840" s="88">
        <v>75</v>
      </c>
    </row>
    <row r="841" spans="1:5" x14ac:dyDescent="0.2">
      <c r="A841" s="87">
        <v>151</v>
      </c>
      <c r="B841" s="83" t="s">
        <v>710</v>
      </c>
      <c r="C841" s="83" t="s">
        <v>3494</v>
      </c>
      <c r="D841" s="83" t="s">
        <v>11284</v>
      </c>
      <c r="E841" s="88" t="s">
        <v>11521</v>
      </c>
    </row>
    <row r="842" spans="1:5" x14ac:dyDescent="0.2">
      <c r="A842" s="87">
        <v>497</v>
      </c>
      <c r="B842" s="83" t="s">
        <v>710</v>
      </c>
      <c r="C842" s="83" t="s">
        <v>3494</v>
      </c>
      <c r="D842" s="83" t="s">
        <v>4067</v>
      </c>
      <c r="E842" s="88" t="s">
        <v>1425</v>
      </c>
    </row>
    <row r="843" spans="1:5" x14ac:dyDescent="0.2">
      <c r="A843" s="84">
        <v>242</v>
      </c>
      <c r="B843" s="85" t="s">
        <v>4302</v>
      </c>
      <c r="C843" s="85" t="s">
        <v>3494</v>
      </c>
      <c r="D843" s="85" t="s">
        <v>6653</v>
      </c>
      <c r="E843" s="86"/>
    </row>
    <row r="844" spans="1:5" x14ac:dyDescent="0.2">
      <c r="A844" s="87">
        <v>498</v>
      </c>
      <c r="B844" s="83" t="s">
        <v>2726</v>
      </c>
      <c r="C844" s="83" t="s">
        <v>272</v>
      </c>
      <c r="D844" s="83" t="s">
        <v>4067</v>
      </c>
      <c r="E844" s="88" t="s">
        <v>1480</v>
      </c>
    </row>
    <row r="845" spans="1:5" x14ac:dyDescent="0.2">
      <c r="A845" s="87">
        <v>499</v>
      </c>
      <c r="B845" s="83" t="s">
        <v>2727</v>
      </c>
      <c r="C845" s="83" t="s">
        <v>272</v>
      </c>
      <c r="D845" s="83" t="s">
        <v>4067</v>
      </c>
      <c r="E845" s="88" t="s">
        <v>1481</v>
      </c>
    </row>
    <row r="846" spans="1:5" x14ac:dyDescent="0.2">
      <c r="A846" s="84">
        <v>243</v>
      </c>
      <c r="B846" s="85" t="s">
        <v>8048</v>
      </c>
      <c r="C846" s="85" t="s">
        <v>3494</v>
      </c>
      <c r="D846" s="85" t="s">
        <v>6653</v>
      </c>
      <c r="E846" s="86" t="s">
        <v>4722</v>
      </c>
    </row>
    <row r="847" spans="1:5" x14ac:dyDescent="0.2">
      <c r="A847" s="84">
        <v>244</v>
      </c>
      <c r="B847" s="85" t="s">
        <v>8049</v>
      </c>
      <c r="C847" s="85" t="s">
        <v>3494</v>
      </c>
      <c r="D847" s="85" t="s">
        <v>6653</v>
      </c>
      <c r="E847" s="86" t="s">
        <v>4830</v>
      </c>
    </row>
    <row r="848" spans="1:5" x14ac:dyDescent="0.2">
      <c r="A848" s="84">
        <v>245</v>
      </c>
      <c r="B848" s="85" t="s">
        <v>8050</v>
      </c>
      <c r="C848" s="85" t="s">
        <v>3494</v>
      </c>
      <c r="D848" s="85" t="s">
        <v>6653</v>
      </c>
      <c r="E848" s="86" t="s">
        <v>4831</v>
      </c>
    </row>
    <row r="849" spans="1:5" x14ac:dyDescent="0.2">
      <c r="A849" s="87">
        <v>501</v>
      </c>
      <c r="B849" s="83" t="s">
        <v>1483</v>
      </c>
      <c r="C849" s="83" t="s">
        <v>3468</v>
      </c>
      <c r="D849" s="83" t="s">
        <v>4067</v>
      </c>
      <c r="E849" s="88">
        <v>18</v>
      </c>
    </row>
    <row r="850" spans="1:5" x14ac:dyDescent="0.2">
      <c r="A850" s="87">
        <v>530</v>
      </c>
      <c r="B850" s="83" t="s">
        <v>3954</v>
      </c>
      <c r="C850" s="83" t="s">
        <v>4778</v>
      </c>
      <c r="D850" s="83" t="s">
        <v>4067</v>
      </c>
      <c r="E850" s="88" t="s">
        <v>1504</v>
      </c>
    </row>
    <row r="851" spans="1:5" x14ac:dyDescent="0.2">
      <c r="A851" s="84">
        <v>261</v>
      </c>
      <c r="B851" s="85" t="s">
        <v>8069</v>
      </c>
      <c r="C851" s="85" t="s">
        <v>4778</v>
      </c>
      <c r="D851" s="85" t="s">
        <v>6653</v>
      </c>
      <c r="E851" s="86" t="s">
        <v>5172</v>
      </c>
    </row>
    <row r="852" spans="1:5" x14ac:dyDescent="0.2">
      <c r="A852" s="87">
        <v>19</v>
      </c>
      <c r="B852" s="83" t="s">
        <v>3816</v>
      </c>
      <c r="C852" s="83" t="s">
        <v>12</v>
      </c>
      <c r="D852" s="83" t="s">
        <v>6697</v>
      </c>
      <c r="E852" s="88">
        <v>2</v>
      </c>
    </row>
    <row r="853" spans="1:5" x14ac:dyDescent="0.2">
      <c r="A853" s="87">
        <v>1099</v>
      </c>
      <c r="B853" s="83" t="s">
        <v>3816</v>
      </c>
      <c r="C853" s="83" t="s">
        <v>12</v>
      </c>
      <c r="D853" s="83" t="s">
        <v>4067</v>
      </c>
      <c r="E853" s="88">
        <v>60.134</v>
      </c>
    </row>
    <row r="854" spans="1:5" x14ac:dyDescent="0.2">
      <c r="A854" s="87">
        <v>441</v>
      </c>
      <c r="B854" s="83" t="s">
        <v>3816</v>
      </c>
      <c r="C854" s="83" t="s">
        <v>11860</v>
      </c>
      <c r="D854" s="83" t="s">
        <v>11284</v>
      </c>
      <c r="E854" s="88">
        <v>15.28</v>
      </c>
    </row>
    <row r="855" spans="1:5" x14ac:dyDescent="0.2">
      <c r="A855" s="87">
        <v>52</v>
      </c>
      <c r="B855" s="83" t="s">
        <v>3816</v>
      </c>
      <c r="C855" s="83" t="s">
        <v>266</v>
      </c>
      <c r="D855" s="83" t="s">
        <v>11286</v>
      </c>
      <c r="E855" s="88" t="s">
        <v>11872</v>
      </c>
    </row>
    <row r="856" spans="1:5" x14ac:dyDescent="0.2">
      <c r="A856" s="87">
        <v>101</v>
      </c>
      <c r="B856" s="83" t="s">
        <v>3816</v>
      </c>
      <c r="C856" s="83" t="s">
        <v>11886</v>
      </c>
      <c r="D856" s="83" t="s">
        <v>11415</v>
      </c>
      <c r="E856" s="88" t="s">
        <v>11893</v>
      </c>
    </row>
    <row r="857" spans="1:5" x14ac:dyDescent="0.2">
      <c r="A857" s="87">
        <v>500</v>
      </c>
      <c r="B857" s="83" t="s">
        <v>1482</v>
      </c>
      <c r="C857" s="83" t="s">
        <v>3509</v>
      </c>
      <c r="D857" s="83" t="s">
        <v>4067</v>
      </c>
      <c r="E857" s="88">
        <v>75</v>
      </c>
    </row>
    <row r="858" spans="1:5" x14ac:dyDescent="0.2">
      <c r="A858" s="87">
        <v>118</v>
      </c>
      <c r="B858" s="83" t="s">
        <v>480</v>
      </c>
      <c r="C858" s="83" t="s">
        <v>1409</v>
      </c>
      <c r="D858" s="83" t="s">
        <v>11284</v>
      </c>
      <c r="E858" s="88">
        <v>19</v>
      </c>
    </row>
    <row r="859" spans="1:5" x14ac:dyDescent="0.2">
      <c r="A859" s="87">
        <v>16</v>
      </c>
      <c r="B859" s="83" t="s">
        <v>480</v>
      </c>
      <c r="C859" s="83" t="s">
        <v>11583</v>
      </c>
      <c r="D859" s="83" t="s">
        <v>11286</v>
      </c>
      <c r="E859" s="88">
        <v>21.41</v>
      </c>
    </row>
    <row r="860" spans="1:5" x14ac:dyDescent="0.2">
      <c r="A860" s="87">
        <v>23</v>
      </c>
      <c r="B860" s="83" t="s">
        <v>6543</v>
      </c>
      <c r="C860" s="83" t="s">
        <v>2719</v>
      </c>
      <c r="D860" s="83" t="s">
        <v>11415</v>
      </c>
      <c r="E860" s="88" t="s">
        <v>11585</v>
      </c>
    </row>
    <row r="861" spans="1:5" x14ac:dyDescent="0.2">
      <c r="A861" s="87">
        <v>55</v>
      </c>
      <c r="B861" s="83" t="s">
        <v>11794</v>
      </c>
      <c r="C861" s="83" t="s">
        <v>3508</v>
      </c>
      <c r="D861" s="83" t="s">
        <v>11415</v>
      </c>
      <c r="E861" s="88">
        <v>38</v>
      </c>
    </row>
    <row r="862" spans="1:5" x14ac:dyDescent="0.2">
      <c r="A862" s="87">
        <v>502</v>
      </c>
      <c r="B862" s="83" t="s">
        <v>1484</v>
      </c>
      <c r="C862" s="83" t="s">
        <v>3464</v>
      </c>
      <c r="D862" s="83" t="s">
        <v>4067</v>
      </c>
      <c r="E862" s="88">
        <v>38</v>
      </c>
    </row>
    <row r="863" spans="1:5" x14ac:dyDescent="0.2">
      <c r="A863" s="87">
        <v>1588</v>
      </c>
      <c r="B863" s="83" t="s">
        <v>3929</v>
      </c>
      <c r="C863" s="83" t="s">
        <v>2796</v>
      </c>
      <c r="D863" s="83" t="s">
        <v>4067</v>
      </c>
      <c r="E863" s="88">
        <v>7</v>
      </c>
    </row>
    <row r="864" spans="1:5" x14ac:dyDescent="0.2">
      <c r="A864" s="87">
        <v>152</v>
      </c>
      <c r="B864" s="83" t="s">
        <v>11822</v>
      </c>
      <c r="C864" s="83" t="s">
        <v>3509</v>
      </c>
      <c r="D864" s="83" t="s">
        <v>11284</v>
      </c>
      <c r="E864" s="88">
        <v>22</v>
      </c>
    </row>
    <row r="865" spans="1:5" x14ac:dyDescent="0.2">
      <c r="A865" s="87">
        <v>503</v>
      </c>
      <c r="B865" s="83" t="s">
        <v>1485</v>
      </c>
      <c r="C865" s="83" t="s">
        <v>3509</v>
      </c>
      <c r="D865" s="83" t="s">
        <v>4067</v>
      </c>
      <c r="E865" s="88">
        <v>76</v>
      </c>
    </row>
    <row r="866" spans="1:5" x14ac:dyDescent="0.2">
      <c r="A866" s="87">
        <v>504</v>
      </c>
      <c r="B866" s="83" t="s">
        <v>1486</v>
      </c>
      <c r="C866" s="83" t="s">
        <v>3487</v>
      </c>
      <c r="D866" s="83" t="s">
        <v>4067</v>
      </c>
      <c r="E866" s="88">
        <v>39</v>
      </c>
    </row>
    <row r="867" spans="1:5" x14ac:dyDescent="0.2">
      <c r="A867" s="87">
        <v>53</v>
      </c>
      <c r="B867" s="83" t="s">
        <v>11873</v>
      </c>
      <c r="C867" s="83" t="s">
        <v>266</v>
      </c>
      <c r="D867" s="83" t="s">
        <v>11286</v>
      </c>
      <c r="E867" s="88" t="s">
        <v>11874</v>
      </c>
    </row>
    <row r="868" spans="1:5" x14ac:dyDescent="0.2">
      <c r="A868" s="87">
        <v>1100</v>
      </c>
      <c r="B868" s="83" t="s">
        <v>3817</v>
      </c>
      <c r="C868" s="83" t="s">
        <v>12</v>
      </c>
      <c r="D868" s="83" t="s">
        <v>4067</v>
      </c>
      <c r="E868" s="88">
        <v>60</v>
      </c>
    </row>
    <row r="869" spans="1:5" x14ac:dyDescent="0.2">
      <c r="A869" s="87">
        <v>13</v>
      </c>
      <c r="B869" s="83" t="s">
        <v>3817</v>
      </c>
      <c r="C869" s="83" t="s">
        <v>11886</v>
      </c>
      <c r="D869" s="83" t="s">
        <v>11412</v>
      </c>
      <c r="E869" s="88">
        <v>2</v>
      </c>
    </row>
    <row r="870" spans="1:5" x14ac:dyDescent="0.2">
      <c r="A870" s="87">
        <v>505</v>
      </c>
      <c r="B870" s="83" t="s">
        <v>1487</v>
      </c>
      <c r="C870" s="83" t="s">
        <v>3487</v>
      </c>
      <c r="D870" s="83" t="s">
        <v>4067</v>
      </c>
      <c r="E870" s="88">
        <v>10</v>
      </c>
    </row>
    <row r="871" spans="1:5" x14ac:dyDescent="0.2">
      <c r="A871" s="87">
        <v>506</v>
      </c>
      <c r="B871" s="83" t="s">
        <v>1488</v>
      </c>
      <c r="C871" s="83" t="s">
        <v>3469</v>
      </c>
      <c r="D871" s="83" t="s">
        <v>4067</v>
      </c>
      <c r="E871" s="88">
        <v>101</v>
      </c>
    </row>
    <row r="872" spans="1:5" x14ac:dyDescent="0.2">
      <c r="A872" s="87">
        <v>507</v>
      </c>
      <c r="B872" s="83" t="s">
        <v>1489</v>
      </c>
      <c r="C872" s="83" t="s">
        <v>3491</v>
      </c>
      <c r="D872" s="83" t="s">
        <v>4067</v>
      </c>
      <c r="E872" s="88">
        <v>7</v>
      </c>
    </row>
    <row r="873" spans="1:5" x14ac:dyDescent="0.2">
      <c r="A873" s="87">
        <v>508</v>
      </c>
      <c r="B873" s="83" t="s">
        <v>1490</v>
      </c>
      <c r="C873" s="83" t="s">
        <v>1609</v>
      </c>
      <c r="D873" s="83" t="s">
        <v>4067</v>
      </c>
      <c r="E873" s="88">
        <v>19</v>
      </c>
    </row>
    <row r="874" spans="1:5" x14ac:dyDescent="0.2">
      <c r="A874" s="87">
        <v>509</v>
      </c>
      <c r="B874" s="83" t="s">
        <v>1491</v>
      </c>
      <c r="C874" s="83" t="s">
        <v>3462</v>
      </c>
      <c r="D874" s="83" t="s">
        <v>4067</v>
      </c>
      <c r="E874" s="88">
        <v>8</v>
      </c>
    </row>
    <row r="875" spans="1:5" x14ac:dyDescent="0.2">
      <c r="A875" s="87">
        <v>510</v>
      </c>
      <c r="B875" s="83" t="s">
        <v>1492</v>
      </c>
      <c r="C875" s="83" t="s">
        <v>3474</v>
      </c>
      <c r="D875" s="83" t="s">
        <v>4067</v>
      </c>
      <c r="E875" s="88">
        <v>82</v>
      </c>
    </row>
    <row r="876" spans="1:5" x14ac:dyDescent="0.2">
      <c r="A876" s="87">
        <v>511</v>
      </c>
      <c r="B876" s="83" t="s">
        <v>1493</v>
      </c>
      <c r="C876" s="83" t="s">
        <v>3470</v>
      </c>
      <c r="D876" s="83" t="s">
        <v>4067</v>
      </c>
      <c r="E876" s="88">
        <v>7</v>
      </c>
    </row>
    <row r="877" spans="1:5" x14ac:dyDescent="0.2">
      <c r="A877" s="87">
        <v>512</v>
      </c>
      <c r="B877" s="83" t="s">
        <v>1494</v>
      </c>
      <c r="C877" s="83" t="s">
        <v>2778</v>
      </c>
      <c r="D877" s="83" t="s">
        <v>4067</v>
      </c>
      <c r="E877" s="88" t="s">
        <v>1495</v>
      </c>
    </row>
    <row r="878" spans="1:5" x14ac:dyDescent="0.2">
      <c r="A878" s="87">
        <v>153</v>
      </c>
      <c r="B878" s="83" t="s">
        <v>11834</v>
      </c>
      <c r="C878" s="83" t="s">
        <v>11831</v>
      </c>
      <c r="D878" s="83" t="s">
        <v>11284</v>
      </c>
      <c r="E878" s="88">
        <v>15</v>
      </c>
    </row>
    <row r="879" spans="1:5" x14ac:dyDescent="0.2">
      <c r="A879" s="87">
        <v>513</v>
      </c>
      <c r="B879" s="83" t="s">
        <v>1496</v>
      </c>
      <c r="D879" s="83" t="s">
        <v>4067</v>
      </c>
      <c r="E879" s="88">
        <v>88</v>
      </c>
    </row>
    <row r="880" spans="1:5" x14ac:dyDescent="0.2">
      <c r="A880" s="84">
        <v>246</v>
      </c>
      <c r="B880" s="85" t="s">
        <v>4303</v>
      </c>
      <c r="C880" s="85" t="s">
        <v>4649</v>
      </c>
      <c r="D880" s="85" t="s">
        <v>6653</v>
      </c>
      <c r="E880" s="86">
        <v>69</v>
      </c>
    </row>
    <row r="881" spans="1:5" x14ac:dyDescent="0.2">
      <c r="A881" s="87">
        <v>514</v>
      </c>
      <c r="B881" s="83" t="s">
        <v>1497</v>
      </c>
      <c r="C881" s="83" t="s">
        <v>3468</v>
      </c>
      <c r="D881" s="83" t="s">
        <v>4067</v>
      </c>
      <c r="E881" s="88">
        <v>117</v>
      </c>
    </row>
    <row r="882" spans="1:5" x14ac:dyDescent="0.2">
      <c r="A882" s="87">
        <v>154</v>
      </c>
      <c r="B882" s="83" t="s">
        <v>1498</v>
      </c>
      <c r="C882" s="83" t="s">
        <v>5028</v>
      </c>
      <c r="D882" s="83" t="s">
        <v>11284</v>
      </c>
      <c r="E882" s="88">
        <v>33</v>
      </c>
    </row>
    <row r="883" spans="1:5" x14ac:dyDescent="0.2">
      <c r="A883" s="87">
        <v>17</v>
      </c>
      <c r="B883" s="83" t="s">
        <v>1498</v>
      </c>
      <c r="C883" s="83" t="s">
        <v>5028</v>
      </c>
      <c r="D883" s="83" t="s">
        <v>11286</v>
      </c>
      <c r="E883" s="88">
        <v>11.36</v>
      </c>
    </row>
    <row r="884" spans="1:5" x14ac:dyDescent="0.2">
      <c r="A884" s="87">
        <v>515</v>
      </c>
      <c r="B884" s="83" t="s">
        <v>1498</v>
      </c>
      <c r="C884" s="83" t="s">
        <v>3457</v>
      </c>
      <c r="D884" s="83" t="s">
        <v>4067</v>
      </c>
      <c r="E884" s="88" t="s">
        <v>1499</v>
      </c>
    </row>
    <row r="885" spans="1:5" x14ac:dyDescent="0.2">
      <c r="A885" s="84">
        <v>247</v>
      </c>
      <c r="B885" s="85" t="s">
        <v>4723</v>
      </c>
      <c r="C885" s="85" t="s">
        <v>5028</v>
      </c>
      <c r="D885" s="85" t="s">
        <v>6653</v>
      </c>
      <c r="E885" s="86">
        <v>21</v>
      </c>
    </row>
    <row r="886" spans="1:5" x14ac:dyDescent="0.2">
      <c r="A886" s="87">
        <v>516</v>
      </c>
      <c r="B886" s="83" t="s">
        <v>1500</v>
      </c>
      <c r="C886" s="83" t="s">
        <v>3509</v>
      </c>
      <c r="D886" s="83" t="s">
        <v>4067</v>
      </c>
      <c r="E886" s="88">
        <v>77</v>
      </c>
    </row>
    <row r="887" spans="1:5" x14ac:dyDescent="0.2">
      <c r="A887" s="87">
        <v>788</v>
      </c>
      <c r="B887" s="83" t="s">
        <v>3798</v>
      </c>
      <c r="C887" s="83" t="s">
        <v>2730</v>
      </c>
      <c r="D887" s="83" t="s">
        <v>4067</v>
      </c>
      <c r="E887" s="88">
        <v>98</v>
      </c>
    </row>
    <row r="888" spans="1:5" x14ac:dyDescent="0.2">
      <c r="A888" s="84">
        <v>248</v>
      </c>
      <c r="B888" s="85" t="s">
        <v>4304</v>
      </c>
      <c r="C888" s="85" t="s">
        <v>3468</v>
      </c>
      <c r="D888" s="85" t="s">
        <v>6653</v>
      </c>
      <c r="E888" s="86">
        <v>66.67</v>
      </c>
    </row>
    <row r="889" spans="1:5" x14ac:dyDescent="0.2">
      <c r="A889" s="84">
        <v>249</v>
      </c>
      <c r="B889" s="85" t="s">
        <v>4305</v>
      </c>
      <c r="C889" s="85" t="s">
        <v>3468</v>
      </c>
      <c r="D889" s="85" t="s">
        <v>6653</v>
      </c>
      <c r="E889" s="86">
        <v>102</v>
      </c>
    </row>
    <row r="890" spans="1:5" x14ac:dyDescent="0.2">
      <c r="A890" s="87">
        <v>648</v>
      </c>
      <c r="B890" s="83" t="s">
        <v>3699</v>
      </c>
      <c r="C890" s="83" t="s">
        <v>2729</v>
      </c>
      <c r="D890" s="83" t="s">
        <v>4067</v>
      </c>
      <c r="E890" s="88">
        <v>127</v>
      </c>
    </row>
    <row r="891" spans="1:5" x14ac:dyDescent="0.2">
      <c r="A891" s="87">
        <v>517</v>
      </c>
      <c r="B891" s="83" t="s">
        <v>1501</v>
      </c>
      <c r="C891" s="83" t="s">
        <v>3487</v>
      </c>
      <c r="D891" s="83" t="s">
        <v>4067</v>
      </c>
      <c r="E891" s="88">
        <v>35</v>
      </c>
    </row>
    <row r="892" spans="1:5" x14ac:dyDescent="0.2">
      <c r="A892" s="87">
        <v>518</v>
      </c>
      <c r="B892" s="83" t="s">
        <v>1502</v>
      </c>
      <c r="C892" s="83" t="s">
        <v>3468</v>
      </c>
      <c r="D892" s="83" t="s">
        <v>4067</v>
      </c>
      <c r="E892" s="88">
        <v>97</v>
      </c>
    </row>
    <row r="893" spans="1:5" x14ac:dyDescent="0.2">
      <c r="A893" s="87">
        <v>269</v>
      </c>
      <c r="B893" s="83" t="s">
        <v>3549</v>
      </c>
      <c r="C893" s="83" t="s">
        <v>2</v>
      </c>
      <c r="D893" s="83" t="s">
        <v>4067</v>
      </c>
      <c r="E893" s="88">
        <v>47</v>
      </c>
    </row>
    <row r="894" spans="1:5" x14ac:dyDescent="0.2">
      <c r="A894" s="84">
        <v>176</v>
      </c>
      <c r="B894" s="85" t="s">
        <v>3550</v>
      </c>
      <c r="C894" s="85" t="s">
        <v>2</v>
      </c>
      <c r="D894" s="85" t="s">
        <v>6653</v>
      </c>
      <c r="E894" s="86">
        <v>78</v>
      </c>
    </row>
    <row r="895" spans="1:5" x14ac:dyDescent="0.2">
      <c r="A895" s="87">
        <v>270</v>
      </c>
      <c r="B895" s="83" t="s">
        <v>3550</v>
      </c>
      <c r="C895" s="83" t="s">
        <v>2</v>
      </c>
      <c r="D895" s="83" t="s">
        <v>4067</v>
      </c>
      <c r="E895" s="88">
        <v>45</v>
      </c>
    </row>
    <row r="896" spans="1:5" x14ac:dyDescent="0.2">
      <c r="A896" s="87">
        <v>155</v>
      </c>
      <c r="B896" s="83" t="s">
        <v>11600</v>
      </c>
      <c r="C896" s="83" t="s">
        <v>291</v>
      </c>
      <c r="D896" s="83" t="s">
        <v>11284</v>
      </c>
      <c r="E896" s="88">
        <v>3</v>
      </c>
    </row>
    <row r="897" spans="1:5" x14ac:dyDescent="0.2">
      <c r="A897" s="87">
        <v>519</v>
      </c>
      <c r="B897" s="83" t="s">
        <v>1503</v>
      </c>
      <c r="C897" s="83" t="s">
        <v>3500</v>
      </c>
      <c r="D897" s="83" t="s">
        <v>4067</v>
      </c>
      <c r="E897" s="88">
        <v>124</v>
      </c>
    </row>
    <row r="898" spans="1:5" x14ac:dyDescent="0.2">
      <c r="A898" s="84">
        <v>250</v>
      </c>
      <c r="B898" s="85" t="s">
        <v>4306</v>
      </c>
      <c r="C898" s="85" t="s">
        <v>3468</v>
      </c>
      <c r="D898" s="85" t="s">
        <v>6653</v>
      </c>
      <c r="E898" s="86">
        <v>78</v>
      </c>
    </row>
    <row r="899" spans="1:5" x14ac:dyDescent="0.2">
      <c r="A899" s="84">
        <v>251</v>
      </c>
      <c r="B899" s="85" t="s">
        <v>4225</v>
      </c>
      <c r="C899" s="85" t="s">
        <v>4778</v>
      </c>
      <c r="D899" s="85" t="s">
        <v>6653</v>
      </c>
      <c r="E899" s="86"/>
    </row>
    <row r="900" spans="1:5" x14ac:dyDescent="0.2">
      <c r="A900" s="87">
        <v>156</v>
      </c>
      <c r="B900" s="83" t="s">
        <v>4225</v>
      </c>
      <c r="D900" s="83" t="s">
        <v>11284</v>
      </c>
      <c r="E900" s="88"/>
    </row>
    <row r="901" spans="1:5" x14ac:dyDescent="0.2">
      <c r="A901" s="87">
        <v>18</v>
      </c>
      <c r="B901" s="83" t="s">
        <v>8583</v>
      </c>
      <c r="D901" s="83" t="s">
        <v>11286</v>
      </c>
      <c r="E901" s="88"/>
    </row>
    <row r="902" spans="1:5" x14ac:dyDescent="0.2">
      <c r="A902" s="84">
        <v>339</v>
      </c>
      <c r="B902" s="85" t="s">
        <v>4307</v>
      </c>
      <c r="C902" s="85" t="s">
        <v>3468</v>
      </c>
      <c r="D902" s="85" t="s">
        <v>6653</v>
      </c>
      <c r="E902" s="86">
        <v>79</v>
      </c>
    </row>
    <row r="903" spans="1:5" x14ac:dyDescent="0.2">
      <c r="A903" s="87">
        <v>593</v>
      </c>
      <c r="B903" s="83" t="s">
        <v>1511</v>
      </c>
      <c r="C903" s="83" t="s">
        <v>3445</v>
      </c>
      <c r="D903" s="83" t="s">
        <v>4067</v>
      </c>
      <c r="E903" s="88">
        <v>11</v>
      </c>
    </row>
    <row r="904" spans="1:5" x14ac:dyDescent="0.2">
      <c r="A904" s="87">
        <v>295</v>
      </c>
      <c r="B904" s="83" t="s">
        <v>11958</v>
      </c>
      <c r="C904" s="83" t="s">
        <v>11959</v>
      </c>
      <c r="D904" s="83" t="s">
        <v>11284</v>
      </c>
      <c r="E904" s="88">
        <v>8.32</v>
      </c>
    </row>
    <row r="905" spans="1:5" x14ac:dyDescent="0.2">
      <c r="A905" s="87">
        <v>296</v>
      </c>
      <c r="B905" s="83" t="s">
        <v>1512</v>
      </c>
      <c r="C905" s="83" t="s">
        <v>3464</v>
      </c>
      <c r="D905" s="83" t="s">
        <v>11284</v>
      </c>
      <c r="E905" s="88" t="s">
        <v>11916</v>
      </c>
    </row>
    <row r="906" spans="1:5" x14ac:dyDescent="0.2">
      <c r="A906" s="87">
        <v>7</v>
      </c>
      <c r="B906" s="83" t="s">
        <v>1512</v>
      </c>
      <c r="C906" s="83" t="s">
        <v>3464</v>
      </c>
      <c r="D906" s="83" t="s">
        <v>6697</v>
      </c>
      <c r="E906" s="88">
        <v>2</v>
      </c>
    </row>
    <row r="907" spans="1:5" x14ac:dyDescent="0.2">
      <c r="A907" s="87">
        <v>5</v>
      </c>
      <c r="B907" s="83" t="s">
        <v>1512</v>
      </c>
      <c r="C907" s="83" t="s">
        <v>3464</v>
      </c>
      <c r="D907" s="83" t="s">
        <v>11412</v>
      </c>
      <c r="E907" s="88" t="s">
        <v>11928</v>
      </c>
    </row>
    <row r="908" spans="1:5" x14ac:dyDescent="0.2">
      <c r="A908" s="87">
        <v>594</v>
      </c>
      <c r="B908" s="83" t="s">
        <v>1512</v>
      </c>
      <c r="C908" s="83" t="s">
        <v>3464</v>
      </c>
      <c r="D908" s="83" t="s">
        <v>4067</v>
      </c>
      <c r="E908" s="88" t="s">
        <v>2728</v>
      </c>
    </row>
    <row r="909" spans="1:5" x14ac:dyDescent="0.2">
      <c r="A909" s="87">
        <v>47</v>
      </c>
      <c r="B909" s="83" t="s">
        <v>1512</v>
      </c>
      <c r="C909" s="83" t="s">
        <v>3464</v>
      </c>
      <c r="D909" s="83" t="s">
        <v>11415</v>
      </c>
      <c r="E909" s="88" t="s">
        <v>11929</v>
      </c>
    </row>
    <row r="910" spans="1:5" x14ac:dyDescent="0.2">
      <c r="A910" s="87">
        <v>27</v>
      </c>
      <c r="B910" s="83" t="s">
        <v>1512</v>
      </c>
      <c r="C910" s="83" t="s">
        <v>11934</v>
      </c>
      <c r="D910" s="83" t="s">
        <v>11286</v>
      </c>
      <c r="E910" s="88" t="s">
        <v>11945</v>
      </c>
    </row>
    <row r="911" spans="1:5" x14ac:dyDescent="0.2">
      <c r="A911" s="84">
        <v>340</v>
      </c>
      <c r="B911" s="85" t="s">
        <v>4308</v>
      </c>
      <c r="C911" s="85" t="s">
        <v>3464</v>
      </c>
      <c r="D911" s="85" t="s">
        <v>6653</v>
      </c>
      <c r="E911" s="86" t="s">
        <v>4862</v>
      </c>
    </row>
    <row r="912" spans="1:5" x14ac:dyDescent="0.2">
      <c r="A912" s="87">
        <v>297</v>
      </c>
      <c r="B912" s="83" t="s">
        <v>11402</v>
      </c>
      <c r="C912" s="83" t="s">
        <v>4661</v>
      </c>
      <c r="D912" s="83" t="s">
        <v>11284</v>
      </c>
      <c r="E912" s="88">
        <v>1</v>
      </c>
    </row>
    <row r="913" spans="1:5" x14ac:dyDescent="0.2">
      <c r="A913" s="87">
        <v>596</v>
      </c>
      <c r="B913" s="83" t="s">
        <v>11414</v>
      </c>
      <c r="C913" s="83" t="s">
        <v>4661</v>
      </c>
      <c r="D913" s="83" t="s">
        <v>4067</v>
      </c>
      <c r="E913" s="88">
        <v>11</v>
      </c>
    </row>
    <row r="914" spans="1:5" x14ac:dyDescent="0.2">
      <c r="A914" s="87">
        <v>1101</v>
      </c>
      <c r="B914" s="83" t="s">
        <v>18</v>
      </c>
      <c r="C914" s="83" t="s">
        <v>12</v>
      </c>
      <c r="D914" s="83" t="s">
        <v>4067</v>
      </c>
      <c r="E914" s="88" t="s">
        <v>1914</v>
      </c>
    </row>
    <row r="915" spans="1:5" x14ac:dyDescent="0.2">
      <c r="A915" s="87">
        <v>442</v>
      </c>
      <c r="B915" s="83" t="s">
        <v>18</v>
      </c>
      <c r="C915" s="83" t="s">
        <v>11860</v>
      </c>
      <c r="D915" s="83" t="s">
        <v>11284</v>
      </c>
      <c r="E915" s="88" t="s">
        <v>11861</v>
      </c>
    </row>
    <row r="916" spans="1:5" x14ac:dyDescent="0.2">
      <c r="A916" s="87">
        <v>54</v>
      </c>
      <c r="B916" s="83" t="s">
        <v>18</v>
      </c>
      <c r="C916" s="83" t="s">
        <v>266</v>
      </c>
      <c r="D916" s="83" t="s">
        <v>11286</v>
      </c>
      <c r="E916" s="88" t="s">
        <v>11875</v>
      </c>
    </row>
    <row r="917" spans="1:5" x14ac:dyDescent="0.2">
      <c r="A917" s="87">
        <v>14</v>
      </c>
      <c r="B917" s="83" t="s">
        <v>18</v>
      </c>
      <c r="C917" s="83" t="s">
        <v>11886</v>
      </c>
      <c r="D917" s="83" t="s">
        <v>11412</v>
      </c>
      <c r="E917" s="88">
        <v>2.5</v>
      </c>
    </row>
    <row r="918" spans="1:5" x14ac:dyDescent="0.2">
      <c r="A918" s="87">
        <v>102</v>
      </c>
      <c r="B918" s="83" t="s">
        <v>18</v>
      </c>
      <c r="C918" s="83" t="s">
        <v>11886</v>
      </c>
      <c r="D918" s="83" t="s">
        <v>11415</v>
      </c>
      <c r="E918" s="88" t="s">
        <v>11894</v>
      </c>
    </row>
    <row r="919" spans="1:5" x14ac:dyDescent="0.2">
      <c r="A919" s="87">
        <v>153</v>
      </c>
      <c r="B919" s="83" t="s">
        <v>4056</v>
      </c>
      <c r="C919" s="83" t="s">
        <v>1277</v>
      </c>
      <c r="D919" s="83" t="s">
        <v>4067</v>
      </c>
      <c r="E919" s="88">
        <v>124</v>
      </c>
    </row>
    <row r="920" spans="1:5" x14ac:dyDescent="0.2">
      <c r="A920" s="87">
        <v>54</v>
      </c>
      <c r="B920" s="83" t="s">
        <v>11437</v>
      </c>
      <c r="C920" s="83" t="s">
        <v>1277</v>
      </c>
      <c r="D920" s="83" t="s">
        <v>11284</v>
      </c>
      <c r="E920" s="88">
        <v>10</v>
      </c>
    </row>
    <row r="921" spans="1:5" x14ac:dyDescent="0.2">
      <c r="A921" s="87">
        <v>649</v>
      </c>
      <c r="B921" s="83" t="s">
        <v>3700</v>
      </c>
      <c r="C921" s="83" t="s">
        <v>2729</v>
      </c>
      <c r="D921" s="83" t="s">
        <v>4067</v>
      </c>
      <c r="E921" s="88">
        <v>126</v>
      </c>
    </row>
    <row r="922" spans="1:5" x14ac:dyDescent="0.2">
      <c r="A922" s="87">
        <v>298</v>
      </c>
      <c r="B922" s="83" t="s">
        <v>11556</v>
      </c>
      <c r="C922" s="83" t="s">
        <v>11549</v>
      </c>
      <c r="D922" s="83" t="s">
        <v>11284</v>
      </c>
      <c r="E922" s="88" t="s">
        <v>11557</v>
      </c>
    </row>
    <row r="923" spans="1:5" x14ac:dyDescent="0.2">
      <c r="A923" s="87">
        <v>597</v>
      </c>
      <c r="B923" s="83" t="s">
        <v>1514</v>
      </c>
      <c r="C923" s="83" t="s">
        <v>3507</v>
      </c>
      <c r="D923" s="83" t="s">
        <v>4067</v>
      </c>
      <c r="E923" s="88">
        <v>4</v>
      </c>
    </row>
    <row r="924" spans="1:5" x14ac:dyDescent="0.2">
      <c r="A924" s="87">
        <v>650</v>
      </c>
      <c r="B924" s="83" t="s">
        <v>3701</v>
      </c>
      <c r="C924" s="83" t="s">
        <v>2729</v>
      </c>
      <c r="D924" s="83" t="s">
        <v>4067</v>
      </c>
      <c r="E924" s="88">
        <v>127</v>
      </c>
    </row>
    <row r="925" spans="1:5" x14ac:dyDescent="0.2">
      <c r="A925" s="87">
        <v>598</v>
      </c>
      <c r="B925" s="83" t="s">
        <v>1515</v>
      </c>
      <c r="C925" s="83" t="s">
        <v>387</v>
      </c>
      <c r="D925" s="83" t="s">
        <v>4067</v>
      </c>
      <c r="E925" s="88">
        <v>77</v>
      </c>
    </row>
    <row r="926" spans="1:5" x14ac:dyDescent="0.2">
      <c r="A926" s="87">
        <v>651</v>
      </c>
      <c r="B926" s="83" t="s">
        <v>3702</v>
      </c>
      <c r="C926" s="83" t="s">
        <v>2729</v>
      </c>
      <c r="D926" s="83" t="s">
        <v>4067</v>
      </c>
      <c r="E926" s="88">
        <v>127</v>
      </c>
    </row>
    <row r="927" spans="1:5" x14ac:dyDescent="0.2">
      <c r="A927" s="87">
        <v>599</v>
      </c>
      <c r="B927" s="83" t="s">
        <v>1516</v>
      </c>
      <c r="C927" s="83" t="s">
        <v>4778</v>
      </c>
      <c r="D927" s="83" t="s">
        <v>4067</v>
      </c>
      <c r="E927" s="88">
        <v>11</v>
      </c>
    </row>
    <row r="928" spans="1:5" x14ac:dyDescent="0.2">
      <c r="A928" s="87">
        <v>299</v>
      </c>
      <c r="B928" s="83" t="s">
        <v>11755</v>
      </c>
      <c r="C928" s="83" t="s">
        <v>3502</v>
      </c>
      <c r="D928" s="83" t="s">
        <v>11284</v>
      </c>
      <c r="E928" s="88">
        <v>26.29</v>
      </c>
    </row>
    <row r="929" spans="1:5" x14ac:dyDescent="0.2">
      <c r="A929" s="87">
        <v>300</v>
      </c>
      <c r="B929" s="83" t="s">
        <v>5189</v>
      </c>
      <c r="C929" s="83" t="s">
        <v>11732</v>
      </c>
      <c r="D929" s="83" t="s">
        <v>11284</v>
      </c>
      <c r="E929" s="88">
        <v>20</v>
      </c>
    </row>
    <row r="930" spans="1:5" x14ac:dyDescent="0.2">
      <c r="A930" s="87">
        <v>600</v>
      </c>
      <c r="B930" s="83" t="s">
        <v>1517</v>
      </c>
      <c r="C930" s="83" t="s">
        <v>3507</v>
      </c>
      <c r="D930" s="83" t="s">
        <v>4067</v>
      </c>
      <c r="E930" s="88" t="s">
        <v>1518</v>
      </c>
    </row>
    <row r="931" spans="1:5" x14ac:dyDescent="0.2">
      <c r="A931" s="84">
        <v>342</v>
      </c>
      <c r="B931" s="85" t="s">
        <v>4309</v>
      </c>
      <c r="C931" s="85" t="s">
        <v>3507</v>
      </c>
      <c r="D931" s="85" t="s">
        <v>6653</v>
      </c>
      <c r="E931" s="86">
        <v>80</v>
      </c>
    </row>
    <row r="932" spans="1:5" x14ac:dyDescent="0.2">
      <c r="A932" s="87">
        <v>55</v>
      </c>
      <c r="B932" s="83" t="s">
        <v>4057</v>
      </c>
      <c r="C932" s="83" t="s">
        <v>1277</v>
      </c>
      <c r="D932" s="83" t="s">
        <v>11284</v>
      </c>
      <c r="E932" s="88">
        <v>30</v>
      </c>
    </row>
    <row r="933" spans="1:5" x14ac:dyDescent="0.2">
      <c r="A933" s="87">
        <v>154</v>
      </c>
      <c r="B933" s="83" t="s">
        <v>4057</v>
      </c>
      <c r="C933" s="83" t="s">
        <v>1277</v>
      </c>
      <c r="D933" s="83" t="s">
        <v>4067</v>
      </c>
      <c r="E933" s="88">
        <v>124</v>
      </c>
    </row>
    <row r="934" spans="1:5" x14ac:dyDescent="0.2">
      <c r="A934" s="87">
        <v>601</v>
      </c>
      <c r="B934" s="83" t="s">
        <v>1519</v>
      </c>
      <c r="C934" s="83" t="s">
        <v>3468</v>
      </c>
      <c r="D934" s="83" t="s">
        <v>4067</v>
      </c>
      <c r="E934" s="88">
        <v>75</v>
      </c>
    </row>
    <row r="935" spans="1:5" x14ac:dyDescent="0.2">
      <c r="A935" s="87">
        <v>301</v>
      </c>
      <c r="B935" s="83" t="s">
        <v>12095</v>
      </c>
      <c r="C935" s="83" t="s">
        <v>12086</v>
      </c>
      <c r="D935" s="83" t="s">
        <v>11284</v>
      </c>
      <c r="E935" s="88">
        <v>23</v>
      </c>
    </row>
    <row r="936" spans="1:5" x14ac:dyDescent="0.2">
      <c r="A936" s="87">
        <v>602</v>
      </c>
      <c r="B936" s="83" t="s">
        <v>1520</v>
      </c>
      <c r="C936" s="83" t="s">
        <v>3468</v>
      </c>
      <c r="D936" s="83" t="s">
        <v>4067</v>
      </c>
      <c r="E936" s="88" t="s">
        <v>1521</v>
      </c>
    </row>
    <row r="937" spans="1:5" x14ac:dyDescent="0.2">
      <c r="A937" s="84">
        <v>343</v>
      </c>
      <c r="B937" s="85" t="s">
        <v>4310</v>
      </c>
      <c r="C937" s="85" t="s">
        <v>3468</v>
      </c>
      <c r="D937" s="85" t="s">
        <v>6653</v>
      </c>
      <c r="E937" s="86" t="s">
        <v>5007</v>
      </c>
    </row>
    <row r="938" spans="1:5" x14ac:dyDescent="0.2">
      <c r="A938" s="84">
        <v>345</v>
      </c>
      <c r="B938" s="85" t="s">
        <v>4311</v>
      </c>
      <c r="C938" s="85" t="s">
        <v>3468</v>
      </c>
      <c r="D938" s="85" t="s">
        <v>6653</v>
      </c>
      <c r="E938" s="86">
        <v>75</v>
      </c>
    </row>
    <row r="939" spans="1:5" x14ac:dyDescent="0.2">
      <c r="A939" s="87">
        <v>603</v>
      </c>
      <c r="B939" s="83" t="s">
        <v>1522</v>
      </c>
      <c r="D939" s="83" t="s">
        <v>4067</v>
      </c>
      <c r="E939" s="88">
        <v>51</v>
      </c>
    </row>
    <row r="940" spans="1:5" x14ac:dyDescent="0.2">
      <c r="A940" s="87">
        <v>302</v>
      </c>
      <c r="B940" s="83" t="s">
        <v>11522</v>
      </c>
      <c r="C940" s="83" t="s">
        <v>3494</v>
      </c>
      <c r="D940" s="83" t="s">
        <v>11284</v>
      </c>
      <c r="E940" s="88">
        <v>5</v>
      </c>
    </row>
    <row r="941" spans="1:5" x14ac:dyDescent="0.2">
      <c r="A941" s="87">
        <v>1589</v>
      </c>
      <c r="B941" s="83" t="s">
        <v>3926</v>
      </c>
      <c r="C941" s="83" t="s">
        <v>2803</v>
      </c>
      <c r="D941" s="83" t="s">
        <v>4067</v>
      </c>
      <c r="E941" s="88">
        <v>3</v>
      </c>
    </row>
    <row r="942" spans="1:5" x14ac:dyDescent="0.2">
      <c r="A942" s="87">
        <v>56</v>
      </c>
      <c r="B942" s="83" t="s">
        <v>11438</v>
      </c>
      <c r="C942" s="83" t="s">
        <v>1277</v>
      </c>
      <c r="D942" s="83" t="s">
        <v>11284</v>
      </c>
      <c r="E942" s="88" t="s">
        <v>11439</v>
      </c>
    </row>
    <row r="943" spans="1:5" x14ac:dyDescent="0.2">
      <c r="A943" s="87">
        <v>303</v>
      </c>
      <c r="B943" s="83" t="s">
        <v>11479</v>
      </c>
      <c r="C943" s="83" t="s">
        <v>11472</v>
      </c>
      <c r="D943" s="83" t="s">
        <v>11284</v>
      </c>
      <c r="E943" s="88">
        <v>7.8</v>
      </c>
    </row>
    <row r="944" spans="1:5" x14ac:dyDescent="0.2">
      <c r="A944" s="87">
        <v>304</v>
      </c>
      <c r="B944" s="83" t="s">
        <v>11523</v>
      </c>
      <c r="C944" s="83" t="s">
        <v>3494</v>
      </c>
      <c r="D944" s="83" t="s">
        <v>11284</v>
      </c>
      <c r="E944" s="88" t="s">
        <v>11524</v>
      </c>
    </row>
    <row r="945" spans="1:5" x14ac:dyDescent="0.2">
      <c r="A945" s="87">
        <v>369</v>
      </c>
      <c r="B945" s="83" t="s">
        <v>3642</v>
      </c>
      <c r="C945" s="83" t="s">
        <v>1376</v>
      </c>
      <c r="D945" s="83" t="s">
        <v>4067</v>
      </c>
      <c r="E945" s="88">
        <v>106</v>
      </c>
    </row>
    <row r="946" spans="1:5" x14ac:dyDescent="0.2">
      <c r="A946" s="84">
        <v>346</v>
      </c>
      <c r="B946" s="85" t="s">
        <v>4312</v>
      </c>
      <c r="C946" s="85" t="s">
        <v>303</v>
      </c>
      <c r="D946" s="85" t="s">
        <v>6653</v>
      </c>
      <c r="E946" s="86">
        <v>96</v>
      </c>
    </row>
    <row r="947" spans="1:5" x14ac:dyDescent="0.2">
      <c r="A947" s="87">
        <v>652</v>
      </c>
      <c r="B947" s="83" t="s">
        <v>3703</v>
      </c>
      <c r="C947" s="83" t="s">
        <v>2729</v>
      </c>
      <c r="D947" s="83" t="s">
        <v>4067</v>
      </c>
      <c r="E947" s="88">
        <v>127</v>
      </c>
    </row>
    <row r="948" spans="1:5" x14ac:dyDescent="0.2">
      <c r="A948" s="87">
        <v>653</v>
      </c>
      <c r="B948" s="83" t="s">
        <v>3704</v>
      </c>
      <c r="C948" s="83" t="s">
        <v>2729</v>
      </c>
      <c r="D948" s="83" t="s">
        <v>4067</v>
      </c>
      <c r="E948" s="88">
        <v>126</v>
      </c>
    </row>
    <row r="949" spans="1:5" x14ac:dyDescent="0.2">
      <c r="A949" s="87">
        <v>654</v>
      </c>
      <c r="B949" s="83" t="s">
        <v>3705</v>
      </c>
      <c r="C949" s="83" t="s">
        <v>2729</v>
      </c>
      <c r="D949" s="83" t="s">
        <v>4067</v>
      </c>
      <c r="E949" s="88">
        <v>125</v>
      </c>
    </row>
    <row r="950" spans="1:5" x14ac:dyDescent="0.2">
      <c r="A950" s="84">
        <v>347</v>
      </c>
      <c r="B950" s="85" t="s">
        <v>4313</v>
      </c>
      <c r="C950" s="85" t="s">
        <v>3507</v>
      </c>
      <c r="D950" s="85" t="s">
        <v>6653</v>
      </c>
      <c r="E950" s="86">
        <v>61.91</v>
      </c>
    </row>
    <row r="951" spans="1:5" x14ac:dyDescent="0.2">
      <c r="A951" s="87">
        <v>271</v>
      </c>
      <c r="B951" s="83" t="s">
        <v>3551</v>
      </c>
      <c r="C951" s="83" t="s">
        <v>2</v>
      </c>
      <c r="D951" s="83" t="s">
        <v>4067</v>
      </c>
      <c r="E951" s="88">
        <v>47</v>
      </c>
    </row>
    <row r="952" spans="1:5" x14ac:dyDescent="0.2">
      <c r="A952" s="87">
        <v>305</v>
      </c>
      <c r="B952" s="83" t="s">
        <v>11283</v>
      </c>
      <c r="C952" s="83" t="s">
        <v>5028</v>
      </c>
      <c r="D952" s="83" t="s">
        <v>11284</v>
      </c>
      <c r="E952" s="88">
        <v>32</v>
      </c>
    </row>
    <row r="953" spans="1:5" x14ac:dyDescent="0.2">
      <c r="A953" s="87">
        <v>604</v>
      </c>
      <c r="B953" s="83" t="s">
        <v>1523</v>
      </c>
      <c r="C953" s="83" t="s">
        <v>3501</v>
      </c>
      <c r="D953" s="83" t="s">
        <v>4067</v>
      </c>
      <c r="E953" s="88">
        <v>57</v>
      </c>
    </row>
    <row r="954" spans="1:5" x14ac:dyDescent="0.2">
      <c r="A954" s="87">
        <v>605</v>
      </c>
      <c r="B954" s="83" t="s">
        <v>293</v>
      </c>
      <c r="C954" s="83" t="s">
        <v>3501</v>
      </c>
      <c r="D954" s="83" t="s">
        <v>4067</v>
      </c>
      <c r="E954" s="88">
        <v>57.103999999999999</v>
      </c>
    </row>
    <row r="955" spans="1:5" x14ac:dyDescent="0.2">
      <c r="A955" s="84">
        <v>348</v>
      </c>
      <c r="B955" s="85" t="s">
        <v>4314</v>
      </c>
      <c r="C955" s="85" t="s">
        <v>2641</v>
      </c>
      <c r="D955" s="85" t="s">
        <v>6653</v>
      </c>
      <c r="E955" s="86">
        <v>69</v>
      </c>
    </row>
    <row r="956" spans="1:5" x14ac:dyDescent="0.2">
      <c r="A956" s="87">
        <v>306</v>
      </c>
      <c r="B956" s="83" t="s">
        <v>11480</v>
      </c>
      <c r="C956" s="83" t="s">
        <v>11472</v>
      </c>
      <c r="D956" s="83" t="s">
        <v>11284</v>
      </c>
      <c r="E956" s="88" t="s">
        <v>11481</v>
      </c>
    </row>
    <row r="957" spans="1:5" x14ac:dyDescent="0.2">
      <c r="A957" s="87">
        <v>606</v>
      </c>
      <c r="B957" s="83" t="s">
        <v>1524</v>
      </c>
      <c r="C957" s="83" t="s">
        <v>3487</v>
      </c>
      <c r="D957" s="83" t="s">
        <v>4067</v>
      </c>
      <c r="E957" s="88" t="s">
        <v>1525</v>
      </c>
    </row>
    <row r="958" spans="1:5" x14ac:dyDescent="0.2">
      <c r="A958" s="84">
        <v>349</v>
      </c>
      <c r="B958" s="85" t="s">
        <v>4315</v>
      </c>
      <c r="C958" s="85" t="s">
        <v>3468</v>
      </c>
      <c r="D958" s="85" t="s">
        <v>6653</v>
      </c>
      <c r="E958" s="86">
        <v>49</v>
      </c>
    </row>
    <row r="959" spans="1:5" x14ac:dyDescent="0.2">
      <c r="A959" s="87">
        <v>607</v>
      </c>
      <c r="B959" s="83" t="s">
        <v>1526</v>
      </c>
      <c r="C959" s="83" t="s">
        <v>3509</v>
      </c>
      <c r="D959" s="83" t="s">
        <v>4067</v>
      </c>
      <c r="E959" s="88">
        <v>76</v>
      </c>
    </row>
    <row r="960" spans="1:5" x14ac:dyDescent="0.2">
      <c r="A960" s="87">
        <v>608</v>
      </c>
      <c r="B960" s="83" t="s">
        <v>1527</v>
      </c>
      <c r="C960" s="83" t="s">
        <v>3481</v>
      </c>
      <c r="D960" s="83" t="s">
        <v>4067</v>
      </c>
      <c r="E960" s="88">
        <v>27</v>
      </c>
    </row>
    <row r="961" spans="1:5" x14ac:dyDescent="0.2">
      <c r="A961" s="84">
        <v>350</v>
      </c>
      <c r="B961" s="85" t="s">
        <v>4316</v>
      </c>
      <c r="C961" s="85" t="s">
        <v>3468</v>
      </c>
      <c r="D961" s="85" t="s">
        <v>6653</v>
      </c>
      <c r="E961" s="86">
        <v>22</v>
      </c>
    </row>
    <row r="962" spans="1:5" x14ac:dyDescent="0.2">
      <c r="A962" s="87">
        <v>609</v>
      </c>
      <c r="B962" s="83" t="s">
        <v>1528</v>
      </c>
      <c r="C962" s="83" t="s">
        <v>3464</v>
      </c>
      <c r="D962" s="83" t="s">
        <v>4067</v>
      </c>
      <c r="E962" s="88">
        <v>10</v>
      </c>
    </row>
    <row r="963" spans="1:5" x14ac:dyDescent="0.2">
      <c r="A963" s="87">
        <v>610</v>
      </c>
      <c r="B963" s="83" t="s">
        <v>1529</v>
      </c>
      <c r="C963" s="83" t="s">
        <v>3487</v>
      </c>
      <c r="D963" s="83" t="s">
        <v>4067</v>
      </c>
      <c r="E963" s="88">
        <v>26.35</v>
      </c>
    </row>
    <row r="964" spans="1:5" x14ac:dyDescent="0.2">
      <c r="A964" s="87">
        <v>611</v>
      </c>
      <c r="B964" s="83" t="s">
        <v>1530</v>
      </c>
      <c r="C964" s="83" t="s">
        <v>3487</v>
      </c>
      <c r="D964" s="83" t="s">
        <v>4067</v>
      </c>
      <c r="E964" s="88" t="s">
        <v>1531</v>
      </c>
    </row>
    <row r="965" spans="1:5" x14ac:dyDescent="0.2">
      <c r="A965" s="87">
        <v>307</v>
      </c>
      <c r="B965" s="83" t="s">
        <v>11991</v>
      </c>
      <c r="C965" s="83" t="s">
        <v>3467</v>
      </c>
      <c r="D965" s="83" t="s">
        <v>11284</v>
      </c>
      <c r="E965" s="88">
        <v>19</v>
      </c>
    </row>
    <row r="966" spans="1:5" x14ac:dyDescent="0.2">
      <c r="A966" s="84">
        <v>351</v>
      </c>
      <c r="B966" s="85" t="s">
        <v>4317</v>
      </c>
      <c r="C966" s="85" t="s">
        <v>3468</v>
      </c>
      <c r="D966" s="85" t="s">
        <v>6653</v>
      </c>
      <c r="E966" s="86">
        <v>37</v>
      </c>
    </row>
    <row r="967" spans="1:5" x14ac:dyDescent="0.2">
      <c r="A967" s="87">
        <v>308</v>
      </c>
      <c r="B967" s="83" t="s">
        <v>1532</v>
      </c>
      <c r="C967" s="83" t="s">
        <v>3487</v>
      </c>
      <c r="D967" s="83" t="s">
        <v>11284</v>
      </c>
      <c r="E967" s="88" t="s">
        <v>11445</v>
      </c>
    </row>
    <row r="968" spans="1:5" x14ac:dyDescent="0.2">
      <c r="A968" s="87">
        <v>612</v>
      </c>
      <c r="B968" s="83" t="s">
        <v>1532</v>
      </c>
      <c r="C968" s="83" t="s">
        <v>3487</v>
      </c>
      <c r="D968" s="83" t="s">
        <v>4067</v>
      </c>
      <c r="E968" s="88" t="s">
        <v>1533</v>
      </c>
    </row>
    <row r="969" spans="1:5" x14ac:dyDescent="0.2">
      <c r="A969" s="87">
        <v>613</v>
      </c>
      <c r="B969" s="83" t="s">
        <v>1532</v>
      </c>
      <c r="C969" s="83" t="s">
        <v>3470</v>
      </c>
      <c r="D969" s="83" t="s">
        <v>4067</v>
      </c>
      <c r="E969" s="88">
        <v>14</v>
      </c>
    </row>
    <row r="970" spans="1:5" x14ac:dyDescent="0.2">
      <c r="A970" s="84">
        <v>352</v>
      </c>
      <c r="B970" s="85" t="s">
        <v>4318</v>
      </c>
      <c r="C970" s="85" t="s">
        <v>3487</v>
      </c>
      <c r="D970" s="85" t="s">
        <v>6653</v>
      </c>
      <c r="E970" s="86" t="s">
        <v>4863</v>
      </c>
    </row>
    <row r="971" spans="1:5" x14ac:dyDescent="0.2">
      <c r="A971" s="87">
        <v>614</v>
      </c>
      <c r="B971" s="83" t="s">
        <v>1534</v>
      </c>
      <c r="C971" s="83" t="s">
        <v>1807</v>
      </c>
      <c r="D971" s="83" t="s">
        <v>4067</v>
      </c>
      <c r="E971" s="88">
        <v>118</v>
      </c>
    </row>
    <row r="972" spans="1:5" x14ac:dyDescent="0.2">
      <c r="A972" s="87">
        <v>309</v>
      </c>
      <c r="B972" s="83" t="s">
        <v>1535</v>
      </c>
      <c r="C972" s="83" t="s">
        <v>3494</v>
      </c>
      <c r="D972" s="83" t="s">
        <v>11284</v>
      </c>
      <c r="E972" s="88">
        <v>8</v>
      </c>
    </row>
    <row r="973" spans="1:5" x14ac:dyDescent="0.2">
      <c r="A973" s="87">
        <v>615</v>
      </c>
      <c r="B973" s="83" t="s">
        <v>1535</v>
      </c>
      <c r="C973" s="83" t="s">
        <v>3494</v>
      </c>
      <c r="D973" s="83" t="s">
        <v>4067</v>
      </c>
      <c r="E973" s="88">
        <v>10.89</v>
      </c>
    </row>
    <row r="974" spans="1:5" x14ac:dyDescent="0.2">
      <c r="A974" s="84">
        <v>353</v>
      </c>
      <c r="B974" s="85" t="s">
        <v>4319</v>
      </c>
      <c r="C974" s="85" t="s">
        <v>3494</v>
      </c>
      <c r="D974" s="85" t="s">
        <v>6653</v>
      </c>
      <c r="E974" s="86" t="s">
        <v>4864</v>
      </c>
    </row>
    <row r="975" spans="1:5" x14ac:dyDescent="0.2">
      <c r="A975" s="87">
        <v>655</v>
      </c>
      <c r="B975" s="83" t="s">
        <v>3706</v>
      </c>
      <c r="C975" s="83" t="s">
        <v>2729</v>
      </c>
      <c r="D975" s="83" t="s">
        <v>4067</v>
      </c>
      <c r="E975" s="88">
        <v>126</v>
      </c>
    </row>
    <row r="976" spans="1:5" x14ac:dyDescent="0.2">
      <c r="A976" s="87">
        <v>656</v>
      </c>
      <c r="B976" s="83" t="s">
        <v>3707</v>
      </c>
      <c r="C976" s="83" t="s">
        <v>2729</v>
      </c>
      <c r="D976" s="83" t="s">
        <v>4067</v>
      </c>
      <c r="E976" s="88">
        <v>125</v>
      </c>
    </row>
    <row r="977" spans="1:5" x14ac:dyDescent="0.2">
      <c r="A977" s="87">
        <v>657</v>
      </c>
      <c r="B977" s="83" t="s">
        <v>3708</v>
      </c>
      <c r="C977" s="83" t="s">
        <v>2729</v>
      </c>
      <c r="D977" s="83" t="s">
        <v>4067</v>
      </c>
      <c r="E977" s="88">
        <v>125</v>
      </c>
    </row>
    <row r="978" spans="1:5" x14ac:dyDescent="0.2">
      <c r="A978" s="87">
        <v>658</v>
      </c>
      <c r="B978" s="83" t="s">
        <v>3709</v>
      </c>
      <c r="C978" s="83" t="s">
        <v>2729</v>
      </c>
      <c r="D978" s="83" t="s">
        <v>4067</v>
      </c>
      <c r="E978" s="88">
        <v>127</v>
      </c>
    </row>
    <row r="979" spans="1:5" x14ac:dyDescent="0.2">
      <c r="A979" s="87">
        <v>310</v>
      </c>
      <c r="B979" s="83" t="s">
        <v>11482</v>
      </c>
      <c r="C979" s="83" t="s">
        <v>11472</v>
      </c>
      <c r="D979" s="83" t="s">
        <v>11284</v>
      </c>
      <c r="E979" s="88" t="s">
        <v>11483</v>
      </c>
    </row>
    <row r="980" spans="1:5" x14ac:dyDescent="0.2">
      <c r="A980" s="87">
        <v>194</v>
      </c>
      <c r="B980" s="83" t="s">
        <v>11636</v>
      </c>
      <c r="C980" s="83" t="s">
        <v>7030</v>
      </c>
      <c r="D980" s="83" t="s">
        <v>11284</v>
      </c>
      <c r="E980" s="88">
        <v>17</v>
      </c>
    </row>
    <row r="981" spans="1:5" x14ac:dyDescent="0.2">
      <c r="A981" s="87">
        <v>28</v>
      </c>
      <c r="B981" s="83" t="s">
        <v>1536</v>
      </c>
      <c r="C981" s="83" t="s">
        <v>3487</v>
      </c>
      <c r="D981" s="83" t="s">
        <v>11286</v>
      </c>
      <c r="E981" s="88">
        <v>3</v>
      </c>
    </row>
    <row r="982" spans="1:5" x14ac:dyDescent="0.2">
      <c r="A982" s="87">
        <v>616</v>
      </c>
      <c r="B982" s="83" t="s">
        <v>1536</v>
      </c>
      <c r="C982" s="83" t="s">
        <v>3487</v>
      </c>
      <c r="D982" s="83" t="s">
        <v>4067</v>
      </c>
      <c r="E982" s="88">
        <v>7.82</v>
      </c>
    </row>
    <row r="983" spans="1:5" x14ac:dyDescent="0.2">
      <c r="A983" s="84">
        <v>354</v>
      </c>
      <c r="B983" s="85" t="s">
        <v>4320</v>
      </c>
      <c r="C983" s="85" t="s">
        <v>3487</v>
      </c>
      <c r="D983" s="85" t="s">
        <v>6653</v>
      </c>
      <c r="E983" s="86">
        <v>48.100999999999999</v>
      </c>
    </row>
    <row r="984" spans="1:5" x14ac:dyDescent="0.2">
      <c r="A984" s="84">
        <v>355</v>
      </c>
      <c r="B984" s="85" t="s">
        <v>4321</v>
      </c>
      <c r="C984" s="85" t="s">
        <v>3468</v>
      </c>
      <c r="D984" s="85" t="s">
        <v>6653</v>
      </c>
      <c r="E984" s="86">
        <v>45</v>
      </c>
    </row>
    <row r="985" spans="1:5" x14ac:dyDescent="0.2">
      <c r="A985" s="87">
        <v>617</v>
      </c>
      <c r="B985" s="83" t="s">
        <v>1537</v>
      </c>
      <c r="C985" s="83" t="s">
        <v>3487</v>
      </c>
      <c r="D985" s="83" t="s">
        <v>4067</v>
      </c>
      <c r="E985" s="88">
        <v>62</v>
      </c>
    </row>
    <row r="986" spans="1:5" x14ac:dyDescent="0.2">
      <c r="A986" s="84">
        <v>356</v>
      </c>
      <c r="B986" s="85" t="s">
        <v>4322</v>
      </c>
      <c r="C986" s="85" t="s">
        <v>3487</v>
      </c>
      <c r="D986" s="85" t="s">
        <v>6653</v>
      </c>
      <c r="E986" s="86">
        <v>26</v>
      </c>
    </row>
    <row r="987" spans="1:5" x14ac:dyDescent="0.2">
      <c r="A987" s="87">
        <v>48</v>
      </c>
      <c r="B987" s="83" t="s">
        <v>11761</v>
      </c>
      <c r="C987" s="83" t="s">
        <v>3502</v>
      </c>
      <c r="D987" s="83" t="s">
        <v>11415</v>
      </c>
      <c r="E987" s="88">
        <v>35</v>
      </c>
    </row>
    <row r="988" spans="1:5" x14ac:dyDescent="0.2">
      <c r="A988" s="87">
        <v>618</v>
      </c>
      <c r="B988" s="83" t="s">
        <v>1538</v>
      </c>
      <c r="C988" s="83" t="s">
        <v>3468</v>
      </c>
      <c r="D988" s="83" t="s">
        <v>4067</v>
      </c>
      <c r="E988" s="88">
        <v>117</v>
      </c>
    </row>
    <row r="989" spans="1:5" x14ac:dyDescent="0.2">
      <c r="A989" s="87">
        <v>659</v>
      </c>
      <c r="B989" s="83" t="s">
        <v>3710</v>
      </c>
      <c r="C989" s="83" t="s">
        <v>2729</v>
      </c>
      <c r="D989" s="83" t="s">
        <v>4067</v>
      </c>
      <c r="E989" s="88">
        <v>127</v>
      </c>
    </row>
    <row r="990" spans="1:5" x14ac:dyDescent="0.2">
      <c r="A990" s="87">
        <v>660</v>
      </c>
      <c r="B990" s="83" t="s">
        <v>3711</v>
      </c>
      <c r="C990" s="83" t="s">
        <v>2729</v>
      </c>
      <c r="D990" s="83" t="s">
        <v>4067</v>
      </c>
      <c r="E990" s="88">
        <v>126</v>
      </c>
    </row>
    <row r="991" spans="1:5" x14ac:dyDescent="0.2">
      <c r="A991" s="87">
        <v>236</v>
      </c>
      <c r="B991" s="83" t="s">
        <v>11416</v>
      </c>
      <c r="C991" s="83" t="s">
        <v>4661</v>
      </c>
      <c r="D991" s="83" t="s">
        <v>11415</v>
      </c>
      <c r="E991" s="88">
        <v>5.8</v>
      </c>
    </row>
    <row r="992" spans="1:5" x14ac:dyDescent="0.2">
      <c r="A992" s="87">
        <v>742</v>
      </c>
      <c r="B992" s="83" t="s">
        <v>1540</v>
      </c>
      <c r="C992" s="83" t="s">
        <v>3500</v>
      </c>
      <c r="D992" s="83" t="s">
        <v>4067</v>
      </c>
      <c r="E992" s="88">
        <v>51</v>
      </c>
    </row>
    <row r="993" spans="1:5" x14ac:dyDescent="0.2">
      <c r="A993" s="87">
        <v>743</v>
      </c>
      <c r="B993" s="83" t="s">
        <v>1541</v>
      </c>
      <c r="C993" s="83" t="s">
        <v>3500</v>
      </c>
      <c r="D993" s="83" t="s">
        <v>4067</v>
      </c>
      <c r="E993" s="88">
        <v>51</v>
      </c>
    </row>
    <row r="994" spans="1:5" x14ac:dyDescent="0.2">
      <c r="A994" s="87">
        <v>744</v>
      </c>
      <c r="B994" s="83" t="s">
        <v>1542</v>
      </c>
      <c r="C994" s="83" t="s">
        <v>3468</v>
      </c>
      <c r="D994" s="83" t="s">
        <v>4067</v>
      </c>
      <c r="E994" s="88" t="s">
        <v>1543</v>
      </c>
    </row>
    <row r="995" spans="1:5" x14ac:dyDescent="0.2">
      <c r="A995" s="87">
        <v>745</v>
      </c>
      <c r="B995" s="83" t="s">
        <v>1544</v>
      </c>
      <c r="C995" s="83" t="s">
        <v>3468</v>
      </c>
      <c r="D995" s="83" t="s">
        <v>4067</v>
      </c>
      <c r="E995" s="88" t="s">
        <v>1543</v>
      </c>
    </row>
    <row r="996" spans="1:5" x14ac:dyDescent="0.2">
      <c r="A996" s="84">
        <v>67</v>
      </c>
      <c r="B996" s="85" t="s">
        <v>11330</v>
      </c>
      <c r="C996" s="85" t="s">
        <v>2832</v>
      </c>
      <c r="D996" s="85" t="s">
        <v>6653</v>
      </c>
      <c r="E996" s="86" t="s">
        <v>4796</v>
      </c>
    </row>
    <row r="997" spans="1:5" x14ac:dyDescent="0.2">
      <c r="A997" s="87">
        <v>96</v>
      </c>
      <c r="B997" s="83" t="s">
        <v>11372</v>
      </c>
      <c r="C997" s="83" t="s">
        <v>2832</v>
      </c>
      <c r="D997" s="83" t="s">
        <v>4067</v>
      </c>
      <c r="E997" s="88">
        <v>81</v>
      </c>
    </row>
    <row r="998" spans="1:5" x14ac:dyDescent="0.2">
      <c r="A998" s="84">
        <v>69</v>
      </c>
      <c r="B998" s="85" t="s">
        <v>11331</v>
      </c>
      <c r="C998" s="85" t="s">
        <v>2832</v>
      </c>
      <c r="D998" s="85" t="s">
        <v>6653</v>
      </c>
      <c r="E998" s="86" t="s">
        <v>4797</v>
      </c>
    </row>
    <row r="999" spans="1:5" x14ac:dyDescent="0.2">
      <c r="A999" s="87">
        <v>97</v>
      </c>
      <c r="B999" s="83" t="s">
        <v>11373</v>
      </c>
      <c r="C999" s="83" t="s">
        <v>2832</v>
      </c>
      <c r="D999" s="83" t="s">
        <v>4067</v>
      </c>
      <c r="E999" s="88">
        <v>81</v>
      </c>
    </row>
    <row r="1000" spans="1:5" x14ac:dyDescent="0.2">
      <c r="A1000" s="87">
        <v>746</v>
      </c>
      <c r="B1000" s="83" t="s">
        <v>1545</v>
      </c>
      <c r="C1000" s="83" t="s">
        <v>1240</v>
      </c>
      <c r="D1000" s="83" t="s">
        <v>4067</v>
      </c>
      <c r="E1000" s="88">
        <v>8</v>
      </c>
    </row>
    <row r="1001" spans="1:5" x14ac:dyDescent="0.2">
      <c r="A1001" s="87">
        <v>311</v>
      </c>
      <c r="B1001" s="83" t="s">
        <v>11747</v>
      </c>
      <c r="C1001" s="83" t="s">
        <v>11746</v>
      </c>
      <c r="D1001" s="83" t="s">
        <v>11284</v>
      </c>
      <c r="E1001" s="88" t="s">
        <v>11748</v>
      </c>
    </row>
    <row r="1002" spans="1:5" x14ac:dyDescent="0.2">
      <c r="A1002" s="87">
        <v>747</v>
      </c>
      <c r="B1002" s="83" t="s">
        <v>1546</v>
      </c>
      <c r="C1002" s="83" t="s">
        <v>387</v>
      </c>
      <c r="D1002" s="83" t="s">
        <v>4067</v>
      </c>
      <c r="E1002" s="88">
        <v>77</v>
      </c>
    </row>
    <row r="1003" spans="1:5" x14ac:dyDescent="0.2">
      <c r="A1003" s="87">
        <v>1147</v>
      </c>
      <c r="B1003" s="83" t="s">
        <v>3867</v>
      </c>
      <c r="C1003" s="83" t="s">
        <v>2759</v>
      </c>
      <c r="D1003" s="83" t="s">
        <v>4067</v>
      </c>
      <c r="E1003" s="88" t="s">
        <v>1936</v>
      </c>
    </row>
    <row r="1004" spans="1:5" x14ac:dyDescent="0.2">
      <c r="A1004" s="84">
        <v>528</v>
      </c>
      <c r="B1004" s="85" t="s">
        <v>6102</v>
      </c>
      <c r="C1004" s="85" t="s">
        <v>2759</v>
      </c>
      <c r="D1004" s="85" t="s">
        <v>6653</v>
      </c>
      <c r="E1004" s="86" t="s">
        <v>4902</v>
      </c>
    </row>
    <row r="1005" spans="1:5" x14ac:dyDescent="0.2">
      <c r="A1005" s="87">
        <v>463</v>
      </c>
      <c r="B1005" s="83" t="s">
        <v>11899</v>
      </c>
      <c r="C1005" s="83" t="s">
        <v>4228</v>
      </c>
      <c r="D1005" s="83" t="s">
        <v>11284</v>
      </c>
      <c r="E1005" s="88">
        <v>20</v>
      </c>
    </row>
    <row r="1006" spans="1:5" x14ac:dyDescent="0.2">
      <c r="A1006" s="84">
        <v>529</v>
      </c>
      <c r="B1006" s="85" t="s">
        <v>8099</v>
      </c>
      <c r="C1006" s="85" t="s">
        <v>6092</v>
      </c>
      <c r="D1006" s="85" t="s">
        <v>6653</v>
      </c>
      <c r="E1006" s="86">
        <v>10</v>
      </c>
    </row>
    <row r="1007" spans="1:5" x14ac:dyDescent="0.2">
      <c r="A1007" s="87">
        <v>272</v>
      </c>
      <c r="B1007" s="83" t="s">
        <v>3552</v>
      </c>
      <c r="C1007" s="83" t="s">
        <v>2</v>
      </c>
      <c r="D1007" s="83" t="s">
        <v>4067</v>
      </c>
      <c r="E1007" s="88">
        <v>46</v>
      </c>
    </row>
    <row r="1008" spans="1:5" x14ac:dyDescent="0.2">
      <c r="A1008" s="84">
        <v>357</v>
      </c>
      <c r="B1008" s="85" t="s">
        <v>4323</v>
      </c>
      <c r="C1008" s="85" t="s">
        <v>2641</v>
      </c>
      <c r="D1008" s="85" t="s">
        <v>6653</v>
      </c>
      <c r="E1008" s="86">
        <v>54</v>
      </c>
    </row>
    <row r="1009" spans="1:5" x14ac:dyDescent="0.2">
      <c r="A1009" s="87">
        <v>748</v>
      </c>
      <c r="B1009" s="83" t="s">
        <v>1547</v>
      </c>
      <c r="C1009" s="83" t="s">
        <v>3509</v>
      </c>
      <c r="D1009" s="83" t="s">
        <v>4067</v>
      </c>
      <c r="E1009" s="88">
        <v>74</v>
      </c>
    </row>
    <row r="1010" spans="1:5" x14ac:dyDescent="0.2">
      <c r="A1010" s="87">
        <v>749</v>
      </c>
      <c r="B1010" s="83" t="s">
        <v>1548</v>
      </c>
      <c r="C1010" s="83" t="s">
        <v>393</v>
      </c>
      <c r="D1010" s="83" t="s">
        <v>4067</v>
      </c>
      <c r="E1010" s="88">
        <v>12.34</v>
      </c>
    </row>
    <row r="1011" spans="1:5" x14ac:dyDescent="0.2">
      <c r="A1011" s="87">
        <v>195</v>
      </c>
      <c r="B1011" s="83" t="s">
        <v>11637</v>
      </c>
      <c r="C1011" s="83" t="s">
        <v>7030</v>
      </c>
      <c r="D1011" s="83" t="s">
        <v>11284</v>
      </c>
      <c r="E1011" s="88">
        <v>15</v>
      </c>
    </row>
    <row r="1012" spans="1:5" x14ac:dyDescent="0.2">
      <c r="A1012" s="84">
        <v>71</v>
      </c>
      <c r="B1012" s="85" t="s">
        <v>11332</v>
      </c>
      <c r="C1012" s="85" t="s">
        <v>2832</v>
      </c>
      <c r="D1012" s="85" t="s">
        <v>6653</v>
      </c>
      <c r="E1012" s="86">
        <v>26</v>
      </c>
    </row>
    <row r="1013" spans="1:5" x14ac:dyDescent="0.2">
      <c r="A1013" s="87">
        <v>750</v>
      </c>
      <c r="B1013" s="83" t="s">
        <v>1549</v>
      </c>
      <c r="C1013" s="83" t="s">
        <v>2479</v>
      </c>
      <c r="D1013" s="83" t="s">
        <v>4067</v>
      </c>
      <c r="E1013" s="88">
        <v>77</v>
      </c>
    </row>
    <row r="1014" spans="1:5" x14ac:dyDescent="0.2">
      <c r="A1014" s="87">
        <v>751</v>
      </c>
      <c r="B1014" s="83" t="s">
        <v>1550</v>
      </c>
      <c r="C1014" s="83" t="s">
        <v>3467</v>
      </c>
      <c r="D1014" s="83" t="s">
        <v>4067</v>
      </c>
      <c r="E1014" s="88">
        <v>38</v>
      </c>
    </row>
    <row r="1015" spans="1:5" x14ac:dyDescent="0.2">
      <c r="A1015" s="84">
        <v>263</v>
      </c>
      <c r="B1015" s="85" t="s">
        <v>8070</v>
      </c>
      <c r="C1015" s="85" t="s">
        <v>4778</v>
      </c>
      <c r="D1015" s="85" t="s">
        <v>6653</v>
      </c>
      <c r="E1015" s="86" t="s">
        <v>5009</v>
      </c>
    </row>
    <row r="1016" spans="1:5" x14ac:dyDescent="0.2">
      <c r="A1016" s="87">
        <v>196</v>
      </c>
      <c r="B1016" s="83" t="s">
        <v>3955</v>
      </c>
      <c r="C1016" s="83" t="s">
        <v>7030</v>
      </c>
      <c r="D1016" s="83" t="s">
        <v>11284</v>
      </c>
      <c r="E1016" s="88">
        <v>30.34</v>
      </c>
    </row>
    <row r="1017" spans="1:5" x14ac:dyDescent="0.2">
      <c r="A1017" s="87">
        <v>531</v>
      </c>
      <c r="B1017" s="83" t="s">
        <v>3955</v>
      </c>
      <c r="C1017" s="83" t="s">
        <v>4778</v>
      </c>
      <c r="D1017" s="83" t="s">
        <v>4067</v>
      </c>
      <c r="E1017" s="88" t="s">
        <v>1505</v>
      </c>
    </row>
    <row r="1018" spans="1:5" x14ac:dyDescent="0.2">
      <c r="A1018" s="87">
        <v>6</v>
      </c>
      <c r="B1018" s="83" t="s">
        <v>1551</v>
      </c>
      <c r="C1018" s="83" t="s">
        <v>3468</v>
      </c>
      <c r="D1018" s="83" t="s">
        <v>11412</v>
      </c>
      <c r="E1018" s="88">
        <v>1</v>
      </c>
    </row>
    <row r="1019" spans="1:5" x14ac:dyDescent="0.2">
      <c r="A1019" s="87">
        <v>752</v>
      </c>
      <c r="B1019" s="83" t="s">
        <v>1551</v>
      </c>
      <c r="C1019" s="83" t="s">
        <v>3468</v>
      </c>
      <c r="D1019" s="83" t="s">
        <v>4067</v>
      </c>
      <c r="E1019" s="88">
        <v>137</v>
      </c>
    </row>
    <row r="1020" spans="1:5" x14ac:dyDescent="0.2">
      <c r="A1020" s="87">
        <v>753</v>
      </c>
      <c r="B1020" s="83" t="s">
        <v>1552</v>
      </c>
      <c r="C1020" s="83" t="s">
        <v>3488</v>
      </c>
      <c r="D1020" s="83" t="s">
        <v>4067</v>
      </c>
      <c r="E1020" s="88" t="s">
        <v>1553</v>
      </c>
    </row>
    <row r="1021" spans="1:5" x14ac:dyDescent="0.2">
      <c r="A1021" s="84">
        <v>358</v>
      </c>
      <c r="B1021" s="85" t="s">
        <v>4324</v>
      </c>
      <c r="C1021" s="85" t="s">
        <v>350</v>
      </c>
      <c r="D1021" s="85" t="s">
        <v>6653</v>
      </c>
      <c r="E1021" s="86">
        <v>99</v>
      </c>
    </row>
    <row r="1022" spans="1:5" x14ac:dyDescent="0.2">
      <c r="A1022" s="84">
        <v>359</v>
      </c>
      <c r="B1022" s="85" t="s">
        <v>1554</v>
      </c>
      <c r="C1022" s="85" t="s">
        <v>6118</v>
      </c>
      <c r="D1022" s="85" t="s">
        <v>6653</v>
      </c>
      <c r="E1022" s="86" t="s">
        <v>4739</v>
      </c>
    </row>
    <row r="1023" spans="1:5" x14ac:dyDescent="0.2">
      <c r="A1023" s="87">
        <v>312</v>
      </c>
      <c r="B1023" s="83" t="s">
        <v>1554</v>
      </c>
      <c r="C1023" s="83" t="s">
        <v>3464</v>
      </c>
      <c r="D1023" s="83" t="s">
        <v>11284</v>
      </c>
      <c r="E1023" s="88" t="s">
        <v>11917</v>
      </c>
    </row>
    <row r="1024" spans="1:5" x14ac:dyDescent="0.2">
      <c r="A1024" s="87">
        <v>754</v>
      </c>
      <c r="B1024" s="83" t="s">
        <v>1554</v>
      </c>
      <c r="C1024" s="83" t="s">
        <v>3464</v>
      </c>
      <c r="D1024" s="83" t="s">
        <v>4067</v>
      </c>
      <c r="E1024" s="88" t="s">
        <v>1555</v>
      </c>
    </row>
    <row r="1025" spans="1:5" x14ac:dyDescent="0.2">
      <c r="A1025" s="87">
        <v>29</v>
      </c>
      <c r="B1025" s="83" t="s">
        <v>1554</v>
      </c>
      <c r="C1025" s="83" t="s">
        <v>11934</v>
      </c>
      <c r="D1025" s="83" t="s">
        <v>11286</v>
      </c>
      <c r="E1025" s="88">
        <v>3</v>
      </c>
    </row>
    <row r="1026" spans="1:5" x14ac:dyDescent="0.2">
      <c r="A1026" s="87">
        <v>755</v>
      </c>
      <c r="B1026" s="83" t="s">
        <v>1556</v>
      </c>
      <c r="C1026" s="83" t="s">
        <v>3469</v>
      </c>
      <c r="D1026" s="83" t="s">
        <v>4067</v>
      </c>
      <c r="E1026" s="88">
        <v>70</v>
      </c>
    </row>
    <row r="1027" spans="1:5" x14ac:dyDescent="0.2">
      <c r="A1027" s="87">
        <v>756</v>
      </c>
      <c r="B1027" s="83" t="s">
        <v>1557</v>
      </c>
      <c r="C1027" s="83" t="s">
        <v>362</v>
      </c>
      <c r="D1027" s="83" t="s">
        <v>4067</v>
      </c>
      <c r="E1027" s="88">
        <v>51</v>
      </c>
    </row>
    <row r="1028" spans="1:5" x14ac:dyDescent="0.2">
      <c r="A1028" s="87">
        <v>789</v>
      </c>
      <c r="B1028" s="83" t="s">
        <v>3799</v>
      </c>
      <c r="C1028" s="83" t="s">
        <v>2730</v>
      </c>
      <c r="D1028" s="83" t="s">
        <v>4067</v>
      </c>
      <c r="E1028" s="88">
        <v>98</v>
      </c>
    </row>
    <row r="1029" spans="1:5" x14ac:dyDescent="0.2">
      <c r="A1029" s="84">
        <v>360</v>
      </c>
      <c r="B1029" s="85" t="s">
        <v>4325</v>
      </c>
      <c r="C1029" s="85" t="s">
        <v>4650</v>
      </c>
      <c r="D1029" s="85" t="s">
        <v>6653</v>
      </c>
      <c r="E1029" s="86">
        <v>45</v>
      </c>
    </row>
    <row r="1030" spans="1:5" x14ac:dyDescent="0.2">
      <c r="A1030" s="87">
        <v>757</v>
      </c>
      <c r="B1030" s="83" t="s">
        <v>1558</v>
      </c>
      <c r="C1030" s="83" t="s">
        <v>3506</v>
      </c>
      <c r="D1030" s="83" t="s">
        <v>4067</v>
      </c>
      <c r="E1030" s="88">
        <v>28</v>
      </c>
    </row>
    <row r="1031" spans="1:5" x14ac:dyDescent="0.2">
      <c r="A1031" s="87">
        <v>758</v>
      </c>
      <c r="B1031" s="83" t="s">
        <v>1559</v>
      </c>
      <c r="D1031" s="83" t="s">
        <v>4067</v>
      </c>
      <c r="E1031" s="88">
        <v>85</v>
      </c>
    </row>
    <row r="1032" spans="1:5" x14ac:dyDescent="0.2">
      <c r="A1032" s="84">
        <v>361</v>
      </c>
      <c r="B1032" s="85" t="s">
        <v>4326</v>
      </c>
      <c r="C1032" s="85" t="s">
        <v>397</v>
      </c>
      <c r="D1032" s="85" t="s">
        <v>6653</v>
      </c>
      <c r="E1032" s="86">
        <v>91</v>
      </c>
    </row>
    <row r="1033" spans="1:5" x14ac:dyDescent="0.2">
      <c r="A1033" s="87">
        <v>273</v>
      </c>
      <c r="B1033" s="83" t="s">
        <v>3553</v>
      </c>
      <c r="C1033" s="83" t="s">
        <v>2</v>
      </c>
      <c r="D1033" s="83" t="s">
        <v>4067</v>
      </c>
      <c r="E1033" s="88">
        <v>47</v>
      </c>
    </row>
    <row r="1034" spans="1:5" x14ac:dyDescent="0.2">
      <c r="A1034" s="87">
        <v>274</v>
      </c>
      <c r="B1034" s="83" t="s">
        <v>3554</v>
      </c>
      <c r="C1034" s="83" t="s">
        <v>2</v>
      </c>
      <c r="D1034" s="83" t="s">
        <v>4067</v>
      </c>
      <c r="E1034" s="88">
        <v>47</v>
      </c>
    </row>
    <row r="1035" spans="1:5" x14ac:dyDescent="0.2">
      <c r="A1035" s="87">
        <v>759</v>
      </c>
      <c r="B1035" s="83" t="s">
        <v>1560</v>
      </c>
      <c r="C1035" s="83" t="s">
        <v>3507</v>
      </c>
      <c r="D1035" s="83" t="s">
        <v>4067</v>
      </c>
      <c r="E1035" s="88">
        <v>26</v>
      </c>
    </row>
    <row r="1036" spans="1:5" x14ac:dyDescent="0.2">
      <c r="A1036" s="87">
        <v>313</v>
      </c>
      <c r="B1036" s="83" t="s">
        <v>1561</v>
      </c>
      <c r="C1036" s="83" t="s">
        <v>3507</v>
      </c>
      <c r="D1036" s="83" t="s">
        <v>11284</v>
      </c>
      <c r="E1036" s="88">
        <v>31</v>
      </c>
    </row>
    <row r="1037" spans="1:5" x14ac:dyDescent="0.2">
      <c r="A1037" s="87">
        <v>760</v>
      </c>
      <c r="B1037" s="83" t="s">
        <v>1561</v>
      </c>
      <c r="C1037" s="83" t="s">
        <v>3507</v>
      </c>
      <c r="D1037" s="83" t="s">
        <v>4067</v>
      </c>
      <c r="E1037" s="88">
        <v>26</v>
      </c>
    </row>
    <row r="1038" spans="1:5" x14ac:dyDescent="0.2">
      <c r="A1038" s="87">
        <v>761</v>
      </c>
      <c r="B1038" s="83" t="s">
        <v>1562</v>
      </c>
      <c r="C1038" s="83" t="s">
        <v>3452</v>
      </c>
      <c r="D1038" s="83" t="s">
        <v>4067</v>
      </c>
      <c r="E1038" s="88">
        <v>7</v>
      </c>
    </row>
    <row r="1039" spans="1:5" x14ac:dyDescent="0.2">
      <c r="A1039" s="87">
        <v>1148</v>
      </c>
      <c r="B1039" s="83" t="s">
        <v>3868</v>
      </c>
      <c r="C1039" s="83" t="s">
        <v>2759</v>
      </c>
      <c r="D1039" s="83" t="s">
        <v>4067</v>
      </c>
      <c r="E1039" s="88">
        <v>18</v>
      </c>
    </row>
    <row r="1040" spans="1:5" x14ac:dyDescent="0.2">
      <c r="A1040" s="84">
        <v>530</v>
      </c>
      <c r="B1040" s="85" t="s">
        <v>6103</v>
      </c>
      <c r="C1040" s="85" t="s">
        <v>2759</v>
      </c>
      <c r="D1040" s="85" t="s">
        <v>6653</v>
      </c>
      <c r="E1040" s="86">
        <v>81.819999999999993</v>
      </c>
    </row>
    <row r="1041" spans="1:5" x14ac:dyDescent="0.2">
      <c r="A1041" s="87">
        <v>785</v>
      </c>
      <c r="B1041" s="83" t="s">
        <v>12257</v>
      </c>
      <c r="C1041" s="83" t="s">
        <v>2665</v>
      </c>
      <c r="D1041" s="83" t="s">
        <v>11284</v>
      </c>
      <c r="E1041" s="88" t="s">
        <v>12258</v>
      </c>
    </row>
    <row r="1042" spans="1:5" x14ac:dyDescent="0.2">
      <c r="A1042" s="87">
        <v>30</v>
      </c>
      <c r="B1042" s="83" t="s">
        <v>12280</v>
      </c>
      <c r="C1042" s="83" t="s">
        <v>8600</v>
      </c>
      <c r="D1042" s="83" t="s">
        <v>11286</v>
      </c>
      <c r="E1042" s="88">
        <v>23</v>
      </c>
    </row>
    <row r="1043" spans="1:5" x14ac:dyDescent="0.2">
      <c r="A1043" s="87">
        <v>275</v>
      </c>
      <c r="B1043" s="83" t="s">
        <v>3555</v>
      </c>
      <c r="C1043" s="83" t="s">
        <v>2</v>
      </c>
      <c r="D1043" s="83" t="s">
        <v>4067</v>
      </c>
      <c r="E1043" s="88">
        <v>47</v>
      </c>
    </row>
    <row r="1044" spans="1:5" x14ac:dyDescent="0.2">
      <c r="A1044" s="87">
        <v>762</v>
      </c>
      <c r="B1044" s="83" t="s">
        <v>1563</v>
      </c>
      <c r="C1044" s="83" t="s">
        <v>311</v>
      </c>
      <c r="D1044" s="83" t="s">
        <v>4067</v>
      </c>
      <c r="E1044" s="88">
        <v>50</v>
      </c>
    </row>
    <row r="1045" spans="1:5" x14ac:dyDescent="0.2">
      <c r="A1045" s="87">
        <v>314</v>
      </c>
      <c r="B1045" s="83" t="s">
        <v>12285</v>
      </c>
      <c r="C1045" s="83" t="s">
        <v>4628</v>
      </c>
      <c r="D1045" s="83" t="s">
        <v>11284</v>
      </c>
      <c r="E1045" s="88">
        <v>4</v>
      </c>
    </row>
    <row r="1046" spans="1:5" x14ac:dyDescent="0.2">
      <c r="A1046" s="87">
        <v>267</v>
      </c>
      <c r="B1046" s="83" t="s">
        <v>11704</v>
      </c>
      <c r="C1046" s="83" t="s">
        <v>7030</v>
      </c>
      <c r="D1046" s="83" t="s">
        <v>11284</v>
      </c>
      <c r="E1046" s="88">
        <v>17.21</v>
      </c>
    </row>
    <row r="1047" spans="1:5" x14ac:dyDescent="0.2">
      <c r="A1047" s="87">
        <v>224</v>
      </c>
      <c r="B1047" s="83" t="s">
        <v>9314</v>
      </c>
      <c r="C1047" s="83" t="s">
        <v>8599</v>
      </c>
      <c r="D1047" s="83" t="s">
        <v>11415</v>
      </c>
      <c r="E1047" s="88">
        <v>41</v>
      </c>
    </row>
    <row r="1048" spans="1:5" x14ac:dyDescent="0.2">
      <c r="A1048" s="87">
        <v>763</v>
      </c>
      <c r="B1048" s="83" t="s">
        <v>1564</v>
      </c>
      <c r="C1048" s="83" t="s">
        <v>2778</v>
      </c>
      <c r="D1048" s="83" t="s">
        <v>4067</v>
      </c>
      <c r="E1048" s="88" t="s">
        <v>1565</v>
      </c>
    </row>
    <row r="1049" spans="1:5" x14ac:dyDescent="0.2">
      <c r="A1049" s="84">
        <v>362</v>
      </c>
      <c r="B1049" s="85" t="s">
        <v>4327</v>
      </c>
      <c r="C1049" s="85" t="s">
        <v>3502</v>
      </c>
      <c r="D1049" s="85" t="s">
        <v>6653</v>
      </c>
      <c r="E1049" s="86">
        <v>83</v>
      </c>
    </row>
    <row r="1050" spans="1:5" x14ac:dyDescent="0.2">
      <c r="A1050" s="84">
        <v>531</v>
      </c>
      <c r="B1050" s="85" t="s">
        <v>6104</v>
      </c>
      <c r="C1050" s="85" t="s">
        <v>2759</v>
      </c>
      <c r="D1050" s="85" t="s">
        <v>6653</v>
      </c>
      <c r="E1050" s="86">
        <v>56</v>
      </c>
    </row>
    <row r="1051" spans="1:5" x14ac:dyDescent="0.2">
      <c r="A1051" s="84">
        <v>532</v>
      </c>
      <c r="B1051" s="85" t="s">
        <v>6105</v>
      </c>
      <c r="C1051" s="85" t="s">
        <v>2759</v>
      </c>
      <c r="D1051" s="85" t="s">
        <v>6653</v>
      </c>
      <c r="E1051" s="86">
        <v>49.81</v>
      </c>
    </row>
    <row r="1052" spans="1:5" x14ac:dyDescent="0.2">
      <c r="A1052" s="87">
        <v>764</v>
      </c>
      <c r="B1052" s="83" t="s">
        <v>1566</v>
      </c>
      <c r="C1052" s="83" t="s">
        <v>3507</v>
      </c>
      <c r="D1052" s="83" t="s">
        <v>4067</v>
      </c>
      <c r="E1052" s="88">
        <v>124</v>
      </c>
    </row>
    <row r="1053" spans="1:5" x14ac:dyDescent="0.2">
      <c r="A1053" s="84">
        <v>363</v>
      </c>
      <c r="B1053" s="85" t="s">
        <v>4740</v>
      </c>
      <c r="C1053" s="85" t="s">
        <v>3507</v>
      </c>
      <c r="D1053" s="85" t="s">
        <v>6653</v>
      </c>
      <c r="E1053" s="86">
        <v>91</v>
      </c>
    </row>
    <row r="1054" spans="1:5" x14ac:dyDescent="0.2">
      <c r="A1054" s="87">
        <v>765</v>
      </c>
      <c r="B1054" s="83" t="s">
        <v>1567</v>
      </c>
      <c r="C1054" s="83" t="s">
        <v>3487</v>
      </c>
      <c r="D1054" s="83" t="s">
        <v>4067</v>
      </c>
      <c r="E1054" s="88">
        <v>35</v>
      </c>
    </row>
    <row r="1055" spans="1:5" x14ac:dyDescent="0.2">
      <c r="A1055" s="87">
        <v>766</v>
      </c>
      <c r="B1055" s="83" t="s">
        <v>1568</v>
      </c>
      <c r="C1055" s="83" t="s">
        <v>3487</v>
      </c>
      <c r="D1055" s="83" t="s">
        <v>4067</v>
      </c>
      <c r="E1055" s="88">
        <v>35</v>
      </c>
    </row>
    <row r="1056" spans="1:5" x14ac:dyDescent="0.2">
      <c r="A1056" s="87">
        <v>315</v>
      </c>
      <c r="B1056" s="83" t="s">
        <v>12138</v>
      </c>
      <c r="C1056" s="83" t="s">
        <v>12136</v>
      </c>
      <c r="D1056" s="83" t="s">
        <v>11284</v>
      </c>
      <c r="E1056" s="88">
        <v>23</v>
      </c>
    </row>
    <row r="1057" spans="1:5" x14ac:dyDescent="0.2">
      <c r="A1057" s="87">
        <v>767</v>
      </c>
      <c r="B1057" s="83" t="s">
        <v>1569</v>
      </c>
      <c r="C1057" s="83" t="s">
        <v>3469</v>
      </c>
      <c r="D1057" s="83" t="s">
        <v>4067</v>
      </c>
      <c r="E1057" s="88">
        <v>38</v>
      </c>
    </row>
    <row r="1058" spans="1:5" x14ac:dyDescent="0.2">
      <c r="A1058" s="87">
        <v>768</v>
      </c>
      <c r="B1058" s="83" t="s">
        <v>1570</v>
      </c>
      <c r="C1058" s="83" t="s">
        <v>3487</v>
      </c>
      <c r="D1058" s="83" t="s">
        <v>4067</v>
      </c>
      <c r="E1058" s="88" t="s">
        <v>1571</v>
      </c>
    </row>
    <row r="1059" spans="1:5" x14ac:dyDescent="0.2">
      <c r="A1059" s="87">
        <v>769</v>
      </c>
      <c r="B1059" s="83" t="s">
        <v>1572</v>
      </c>
      <c r="C1059" s="83" t="s">
        <v>3445</v>
      </c>
      <c r="D1059" s="83" t="s">
        <v>4067</v>
      </c>
      <c r="E1059" s="88">
        <v>42</v>
      </c>
    </row>
    <row r="1060" spans="1:5" x14ac:dyDescent="0.2">
      <c r="A1060" s="87">
        <v>35</v>
      </c>
      <c r="B1060" s="83" t="s">
        <v>11592</v>
      </c>
      <c r="C1060" s="83" t="s">
        <v>11589</v>
      </c>
      <c r="D1060" s="83" t="s">
        <v>11415</v>
      </c>
      <c r="E1060" s="88">
        <v>48.49</v>
      </c>
    </row>
    <row r="1061" spans="1:5" x14ac:dyDescent="0.2">
      <c r="A1061" s="87">
        <v>36</v>
      </c>
      <c r="B1061" s="83" t="s">
        <v>130</v>
      </c>
      <c r="C1061" s="83" t="s">
        <v>11589</v>
      </c>
      <c r="D1061" s="83" t="s">
        <v>11415</v>
      </c>
      <c r="E1061" s="88">
        <v>49</v>
      </c>
    </row>
    <row r="1062" spans="1:5" x14ac:dyDescent="0.2">
      <c r="A1062" s="87">
        <v>770</v>
      </c>
      <c r="B1062" s="83" t="s">
        <v>1573</v>
      </c>
      <c r="C1062" s="83" t="s">
        <v>3509</v>
      </c>
      <c r="D1062" s="83" t="s">
        <v>4067</v>
      </c>
      <c r="E1062" s="88" t="s">
        <v>1574</v>
      </c>
    </row>
    <row r="1063" spans="1:5" x14ac:dyDescent="0.2">
      <c r="A1063" s="87">
        <v>316</v>
      </c>
      <c r="B1063" s="83" t="s">
        <v>11749</v>
      </c>
      <c r="C1063" s="83" t="s">
        <v>11746</v>
      </c>
      <c r="D1063" s="83" t="s">
        <v>11284</v>
      </c>
      <c r="E1063" s="88">
        <v>29</v>
      </c>
    </row>
    <row r="1064" spans="1:5" x14ac:dyDescent="0.2">
      <c r="A1064" s="87">
        <v>771</v>
      </c>
      <c r="B1064" s="83" t="s">
        <v>1575</v>
      </c>
      <c r="C1064" s="83" t="s">
        <v>3509</v>
      </c>
      <c r="D1064" s="83" t="s">
        <v>4067</v>
      </c>
      <c r="E1064" s="88">
        <v>74</v>
      </c>
    </row>
    <row r="1065" spans="1:5" x14ac:dyDescent="0.2">
      <c r="A1065" s="84">
        <v>364</v>
      </c>
      <c r="B1065" s="85" t="s">
        <v>4328</v>
      </c>
      <c r="C1065" s="85" t="s">
        <v>3468</v>
      </c>
      <c r="D1065" s="85" t="s">
        <v>6653</v>
      </c>
      <c r="E1065" s="86">
        <v>86.87</v>
      </c>
    </row>
    <row r="1066" spans="1:5" x14ac:dyDescent="0.2">
      <c r="A1066" s="87">
        <v>317</v>
      </c>
      <c r="B1066" s="83" t="s">
        <v>11910</v>
      </c>
      <c r="C1066" s="83" t="s">
        <v>11911</v>
      </c>
      <c r="D1066" s="83" t="s">
        <v>11284</v>
      </c>
      <c r="E1066" s="88">
        <v>13</v>
      </c>
    </row>
    <row r="1067" spans="1:5" x14ac:dyDescent="0.2">
      <c r="A1067" s="87">
        <v>772</v>
      </c>
      <c r="B1067" s="83" t="s">
        <v>1576</v>
      </c>
      <c r="C1067" s="83" t="s">
        <v>2778</v>
      </c>
      <c r="D1067" s="83" t="s">
        <v>4067</v>
      </c>
      <c r="E1067" s="88">
        <v>96</v>
      </c>
    </row>
    <row r="1068" spans="1:5" x14ac:dyDescent="0.2">
      <c r="A1068" s="87">
        <v>484</v>
      </c>
      <c r="B1068" s="83" t="s">
        <v>3662</v>
      </c>
      <c r="C1068" s="83" t="s">
        <v>3496</v>
      </c>
      <c r="D1068" s="83" t="s">
        <v>4067</v>
      </c>
      <c r="E1068" s="88">
        <v>96</v>
      </c>
    </row>
    <row r="1069" spans="1:5" x14ac:dyDescent="0.2">
      <c r="A1069" s="87">
        <v>773</v>
      </c>
      <c r="B1069" s="83" t="s">
        <v>1577</v>
      </c>
      <c r="C1069" s="83" t="s">
        <v>3468</v>
      </c>
      <c r="D1069" s="83" t="s">
        <v>4067</v>
      </c>
      <c r="E1069" s="88">
        <v>122</v>
      </c>
    </row>
    <row r="1070" spans="1:5" x14ac:dyDescent="0.2">
      <c r="A1070" s="87">
        <v>774</v>
      </c>
      <c r="B1070" s="83" t="s">
        <v>1578</v>
      </c>
      <c r="C1070" s="83" t="s">
        <v>3502</v>
      </c>
      <c r="D1070" s="83" t="s">
        <v>4067</v>
      </c>
      <c r="E1070" s="88">
        <v>96</v>
      </c>
    </row>
    <row r="1071" spans="1:5" x14ac:dyDescent="0.2">
      <c r="A1071" s="87">
        <v>775</v>
      </c>
      <c r="B1071" s="83" t="s">
        <v>1579</v>
      </c>
      <c r="C1071" s="83" t="s">
        <v>3468</v>
      </c>
      <c r="D1071" s="83" t="s">
        <v>4067</v>
      </c>
      <c r="E1071" s="88">
        <v>19.71</v>
      </c>
    </row>
    <row r="1072" spans="1:5" x14ac:dyDescent="0.2">
      <c r="A1072" s="87">
        <v>776</v>
      </c>
      <c r="B1072" s="83" t="s">
        <v>1580</v>
      </c>
      <c r="C1072" s="83" t="s">
        <v>3466</v>
      </c>
      <c r="D1072" s="83" t="s">
        <v>4067</v>
      </c>
      <c r="E1072" s="88" t="s">
        <v>1581</v>
      </c>
    </row>
    <row r="1073" spans="1:5" x14ac:dyDescent="0.2">
      <c r="A1073" s="87">
        <v>436</v>
      </c>
      <c r="B1073" s="83" t="s">
        <v>3653</v>
      </c>
      <c r="C1073" s="83" t="s">
        <v>1428</v>
      </c>
      <c r="D1073" s="83" t="s">
        <v>4067</v>
      </c>
      <c r="E1073" s="88">
        <v>21</v>
      </c>
    </row>
    <row r="1074" spans="1:5" x14ac:dyDescent="0.2">
      <c r="A1074" s="87">
        <v>318</v>
      </c>
      <c r="B1074" s="83" t="s">
        <v>12096</v>
      </c>
      <c r="C1074" s="83" t="s">
        <v>12086</v>
      </c>
      <c r="D1074" s="83" t="s">
        <v>11284</v>
      </c>
      <c r="E1074" s="88">
        <v>27</v>
      </c>
    </row>
    <row r="1075" spans="1:5" x14ac:dyDescent="0.2">
      <c r="A1075" s="84">
        <v>366</v>
      </c>
      <c r="B1075" s="85" t="s">
        <v>4330</v>
      </c>
      <c r="C1075" s="85" t="s">
        <v>3468</v>
      </c>
      <c r="D1075" s="85" t="s">
        <v>6653</v>
      </c>
      <c r="E1075" s="86">
        <v>49</v>
      </c>
    </row>
    <row r="1076" spans="1:5" x14ac:dyDescent="0.2">
      <c r="A1076" s="87">
        <v>777</v>
      </c>
      <c r="B1076" s="83" t="s">
        <v>1582</v>
      </c>
      <c r="C1076" s="83" t="s">
        <v>3469</v>
      </c>
      <c r="D1076" s="83" t="s">
        <v>4067</v>
      </c>
      <c r="E1076" s="88">
        <v>101</v>
      </c>
    </row>
    <row r="1077" spans="1:5" x14ac:dyDescent="0.2">
      <c r="A1077" s="87">
        <v>49</v>
      </c>
      <c r="B1077" s="83" t="s">
        <v>11762</v>
      </c>
      <c r="C1077" s="83" t="s">
        <v>3502</v>
      </c>
      <c r="D1077" s="83" t="s">
        <v>11415</v>
      </c>
      <c r="E1077" s="88">
        <v>35</v>
      </c>
    </row>
    <row r="1078" spans="1:5" x14ac:dyDescent="0.2">
      <c r="A1078" s="84">
        <v>367</v>
      </c>
      <c r="B1078" s="85" t="s">
        <v>4331</v>
      </c>
      <c r="C1078" s="85" t="s">
        <v>3468</v>
      </c>
      <c r="D1078" s="85" t="s">
        <v>6653</v>
      </c>
      <c r="E1078" s="86">
        <v>78</v>
      </c>
    </row>
    <row r="1079" spans="1:5" x14ac:dyDescent="0.2">
      <c r="A1079" s="87">
        <v>778</v>
      </c>
      <c r="B1079" s="83" t="s">
        <v>1583</v>
      </c>
      <c r="C1079" s="83" t="s">
        <v>3487</v>
      </c>
      <c r="D1079" s="83" t="s">
        <v>4067</v>
      </c>
      <c r="E1079" s="88">
        <v>25</v>
      </c>
    </row>
    <row r="1080" spans="1:5" x14ac:dyDescent="0.2">
      <c r="A1080" s="87">
        <v>779</v>
      </c>
      <c r="B1080" s="83" t="s">
        <v>1584</v>
      </c>
      <c r="C1080" s="83" t="s">
        <v>3509</v>
      </c>
      <c r="D1080" s="83" t="s">
        <v>4067</v>
      </c>
      <c r="E1080" s="88">
        <v>76</v>
      </c>
    </row>
    <row r="1081" spans="1:5" x14ac:dyDescent="0.2">
      <c r="A1081" s="87">
        <v>780</v>
      </c>
      <c r="B1081" s="83" t="s">
        <v>1585</v>
      </c>
      <c r="C1081" s="83" t="s">
        <v>2778</v>
      </c>
      <c r="D1081" s="83" t="s">
        <v>4067</v>
      </c>
      <c r="E1081" s="88">
        <v>27</v>
      </c>
    </row>
    <row r="1082" spans="1:5" x14ac:dyDescent="0.2">
      <c r="A1082" s="87">
        <v>781</v>
      </c>
      <c r="B1082" s="83" t="s">
        <v>1586</v>
      </c>
      <c r="C1082" s="83" t="s">
        <v>2778</v>
      </c>
      <c r="D1082" s="83" t="s">
        <v>4067</v>
      </c>
      <c r="E1082" s="88">
        <v>103</v>
      </c>
    </row>
    <row r="1083" spans="1:5" x14ac:dyDescent="0.2">
      <c r="A1083" s="84">
        <v>368</v>
      </c>
      <c r="B1083" s="85" t="s">
        <v>4332</v>
      </c>
      <c r="C1083" s="85" t="s">
        <v>3468</v>
      </c>
      <c r="D1083" s="85" t="s">
        <v>6653</v>
      </c>
      <c r="E1083" s="86" t="s">
        <v>4865</v>
      </c>
    </row>
    <row r="1084" spans="1:5" x14ac:dyDescent="0.2">
      <c r="A1084" s="87">
        <v>532</v>
      </c>
      <c r="B1084" s="83" t="s">
        <v>3956</v>
      </c>
      <c r="C1084" s="83" t="s">
        <v>4778</v>
      </c>
      <c r="D1084" s="83" t="s">
        <v>4067</v>
      </c>
      <c r="E1084" s="88" t="s">
        <v>1506</v>
      </c>
    </row>
    <row r="1085" spans="1:5" x14ac:dyDescent="0.2">
      <c r="A1085" s="87">
        <v>21</v>
      </c>
      <c r="B1085" s="83" t="s">
        <v>3956</v>
      </c>
      <c r="C1085" s="83" t="s">
        <v>8583</v>
      </c>
      <c r="D1085" s="83" t="s">
        <v>11286</v>
      </c>
      <c r="E1085" s="88">
        <v>3</v>
      </c>
    </row>
    <row r="1086" spans="1:5" x14ac:dyDescent="0.2">
      <c r="A1086" s="84">
        <v>265</v>
      </c>
      <c r="B1086" s="85" t="s">
        <v>8071</v>
      </c>
      <c r="C1086" s="85" t="s">
        <v>4778</v>
      </c>
      <c r="D1086" s="85" t="s">
        <v>6653</v>
      </c>
      <c r="E1086" s="86">
        <v>29</v>
      </c>
    </row>
    <row r="1087" spans="1:5" x14ac:dyDescent="0.2">
      <c r="A1087" s="87">
        <v>533</v>
      </c>
      <c r="B1087" s="83" t="s">
        <v>3957</v>
      </c>
      <c r="C1087" s="83" t="s">
        <v>4778</v>
      </c>
      <c r="D1087" s="83" t="s">
        <v>4067</v>
      </c>
      <c r="E1087" s="88">
        <v>8</v>
      </c>
    </row>
    <row r="1088" spans="1:5" x14ac:dyDescent="0.2">
      <c r="A1088" s="87">
        <v>319</v>
      </c>
      <c r="B1088" s="83" t="s">
        <v>1587</v>
      </c>
      <c r="C1088" s="83" t="s">
        <v>3470</v>
      </c>
      <c r="D1088" s="83" t="s">
        <v>11284</v>
      </c>
      <c r="E1088" s="88" t="s">
        <v>12141</v>
      </c>
    </row>
    <row r="1089" spans="1:5" x14ac:dyDescent="0.2">
      <c r="A1089" s="87">
        <v>31</v>
      </c>
      <c r="B1089" s="83" t="s">
        <v>1587</v>
      </c>
      <c r="C1089" s="83" t="s">
        <v>3470</v>
      </c>
      <c r="D1089" s="83" t="s">
        <v>11286</v>
      </c>
      <c r="E1089" s="88">
        <v>3.4</v>
      </c>
    </row>
    <row r="1090" spans="1:5" x14ac:dyDescent="0.2">
      <c r="A1090" s="87">
        <v>800</v>
      </c>
      <c r="B1090" s="83" t="s">
        <v>1587</v>
      </c>
      <c r="C1090" s="83" t="s">
        <v>3470</v>
      </c>
      <c r="D1090" s="83" t="s">
        <v>4067</v>
      </c>
      <c r="E1090" s="88" t="s">
        <v>1588</v>
      </c>
    </row>
    <row r="1091" spans="1:5" x14ac:dyDescent="0.2">
      <c r="A1091" s="87">
        <v>50</v>
      </c>
      <c r="B1091" s="83" t="s">
        <v>1587</v>
      </c>
      <c r="C1091" s="83" t="s">
        <v>3470</v>
      </c>
      <c r="D1091" s="83" t="s">
        <v>11415</v>
      </c>
      <c r="E1091" s="88">
        <v>28.31</v>
      </c>
    </row>
    <row r="1092" spans="1:5" x14ac:dyDescent="0.2">
      <c r="A1092" s="84">
        <v>369</v>
      </c>
      <c r="B1092" s="85" t="s">
        <v>4333</v>
      </c>
      <c r="C1092" s="85" t="s">
        <v>4651</v>
      </c>
      <c r="D1092" s="85" t="s">
        <v>6653</v>
      </c>
      <c r="E1092" s="86" t="s">
        <v>4685</v>
      </c>
    </row>
    <row r="1093" spans="1:5" x14ac:dyDescent="0.2">
      <c r="A1093" s="87">
        <v>320</v>
      </c>
      <c r="B1093" s="83" t="s">
        <v>11768</v>
      </c>
      <c r="C1093" s="83" t="s">
        <v>2778</v>
      </c>
      <c r="D1093" s="83" t="s">
        <v>11284</v>
      </c>
      <c r="E1093" s="88">
        <v>2.6</v>
      </c>
    </row>
    <row r="1094" spans="1:5" x14ac:dyDescent="0.2">
      <c r="A1094" s="87">
        <v>801</v>
      </c>
      <c r="B1094" s="83" t="s">
        <v>1589</v>
      </c>
      <c r="C1094" s="83" t="s">
        <v>3469</v>
      </c>
      <c r="D1094" s="83" t="s">
        <v>4067</v>
      </c>
      <c r="E1094" s="88">
        <v>11.37</v>
      </c>
    </row>
    <row r="1095" spans="1:5" x14ac:dyDescent="0.2">
      <c r="A1095" s="84">
        <v>370</v>
      </c>
      <c r="B1095" s="85" t="s">
        <v>4334</v>
      </c>
      <c r="C1095" s="85" t="s">
        <v>2616</v>
      </c>
      <c r="D1095" s="85" t="s">
        <v>6653</v>
      </c>
      <c r="E1095" s="86">
        <v>35</v>
      </c>
    </row>
    <row r="1096" spans="1:5" x14ac:dyDescent="0.2">
      <c r="A1096" s="87">
        <v>802</v>
      </c>
      <c r="B1096" s="83" t="s">
        <v>1590</v>
      </c>
      <c r="C1096" s="83" t="s">
        <v>3502</v>
      </c>
      <c r="D1096" s="83" t="s">
        <v>4067</v>
      </c>
      <c r="E1096" s="88">
        <v>116</v>
      </c>
    </row>
    <row r="1097" spans="1:5" x14ac:dyDescent="0.2">
      <c r="A1097" s="87">
        <v>803</v>
      </c>
      <c r="B1097" s="83" t="s">
        <v>1591</v>
      </c>
      <c r="C1097" s="83" t="s">
        <v>3487</v>
      </c>
      <c r="D1097" s="83" t="s">
        <v>4067</v>
      </c>
      <c r="E1097" s="88" t="s">
        <v>1592</v>
      </c>
    </row>
    <row r="1098" spans="1:5" x14ac:dyDescent="0.2">
      <c r="A1098" s="87">
        <v>804</v>
      </c>
      <c r="B1098" s="83" t="s">
        <v>1593</v>
      </c>
      <c r="C1098" s="83" t="s">
        <v>3469</v>
      </c>
      <c r="D1098" s="83" t="s">
        <v>4067</v>
      </c>
      <c r="E1098" s="88">
        <v>34</v>
      </c>
    </row>
    <row r="1099" spans="1:5" x14ac:dyDescent="0.2">
      <c r="A1099" s="87">
        <v>805</v>
      </c>
      <c r="B1099" s="83" t="s">
        <v>1594</v>
      </c>
      <c r="C1099" s="83" t="s">
        <v>3469</v>
      </c>
      <c r="D1099" s="83" t="s">
        <v>4067</v>
      </c>
      <c r="E1099" s="88">
        <v>8</v>
      </c>
    </row>
    <row r="1100" spans="1:5" x14ac:dyDescent="0.2">
      <c r="A1100" s="84">
        <v>371</v>
      </c>
      <c r="B1100" s="85" t="s">
        <v>4335</v>
      </c>
      <c r="C1100" s="85" t="s">
        <v>3468</v>
      </c>
      <c r="D1100" s="85" t="s">
        <v>6653</v>
      </c>
      <c r="E1100" s="86">
        <v>23</v>
      </c>
    </row>
    <row r="1101" spans="1:5" x14ac:dyDescent="0.2">
      <c r="A1101" s="87">
        <v>806</v>
      </c>
      <c r="B1101" s="83" t="s">
        <v>295</v>
      </c>
      <c r="C1101" s="83" t="s">
        <v>3507</v>
      </c>
      <c r="D1101" s="83" t="s">
        <v>4067</v>
      </c>
      <c r="E1101" s="88" t="s">
        <v>1595</v>
      </c>
    </row>
    <row r="1102" spans="1:5" x14ac:dyDescent="0.2">
      <c r="A1102" s="87">
        <v>51</v>
      </c>
      <c r="B1102" s="83" t="s">
        <v>295</v>
      </c>
      <c r="C1102" s="83" t="s">
        <v>3507</v>
      </c>
      <c r="D1102" s="83" t="s">
        <v>11415</v>
      </c>
      <c r="E1102" s="88">
        <v>32.340000000000003</v>
      </c>
    </row>
    <row r="1103" spans="1:5" x14ac:dyDescent="0.2">
      <c r="A1103" s="84">
        <v>372</v>
      </c>
      <c r="B1103" s="85" t="s">
        <v>4336</v>
      </c>
      <c r="C1103" s="85" t="s">
        <v>3468</v>
      </c>
      <c r="D1103" s="85" t="s">
        <v>6653</v>
      </c>
      <c r="E1103" s="86">
        <v>35</v>
      </c>
    </row>
    <row r="1104" spans="1:5" x14ac:dyDescent="0.2">
      <c r="A1104" s="87">
        <v>119</v>
      </c>
      <c r="B1104" s="83" t="s">
        <v>11580</v>
      </c>
      <c r="C1104" s="83" t="s">
        <v>1409</v>
      </c>
      <c r="D1104" s="83" t="s">
        <v>11284</v>
      </c>
      <c r="E1104" s="88">
        <v>22</v>
      </c>
    </row>
    <row r="1105" spans="1:5" x14ac:dyDescent="0.2">
      <c r="A1105" s="87">
        <v>807</v>
      </c>
      <c r="B1105" s="83" t="s">
        <v>1596</v>
      </c>
      <c r="C1105" s="83" t="s">
        <v>3504</v>
      </c>
      <c r="D1105" s="83" t="s">
        <v>4067</v>
      </c>
      <c r="E1105" s="88">
        <v>99</v>
      </c>
    </row>
    <row r="1106" spans="1:5" x14ac:dyDescent="0.2">
      <c r="A1106" s="87">
        <v>321</v>
      </c>
      <c r="B1106" s="83" t="s">
        <v>12030</v>
      </c>
      <c r="C1106" s="83" t="s">
        <v>3468</v>
      </c>
      <c r="D1106" s="83" t="s">
        <v>11284</v>
      </c>
      <c r="E1106" s="88">
        <v>29</v>
      </c>
    </row>
    <row r="1107" spans="1:5" x14ac:dyDescent="0.2">
      <c r="A1107" s="87">
        <v>808</v>
      </c>
      <c r="B1107" s="83" t="s">
        <v>1597</v>
      </c>
      <c r="C1107" s="83" t="s">
        <v>3455</v>
      </c>
      <c r="D1107" s="83" t="s">
        <v>4067</v>
      </c>
      <c r="E1107" s="88">
        <v>56</v>
      </c>
    </row>
    <row r="1108" spans="1:5" x14ac:dyDescent="0.2">
      <c r="A1108" s="87">
        <v>120</v>
      </c>
      <c r="B1108" s="83" t="s">
        <v>11581</v>
      </c>
      <c r="C1108" s="83" t="s">
        <v>1409</v>
      </c>
      <c r="D1108" s="83" t="s">
        <v>11284</v>
      </c>
      <c r="E1108" s="88">
        <v>16</v>
      </c>
    </row>
    <row r="1109" spans="1:5" x14ac:dyDescent="0.2">
      <c r="A1109" s="84">
        <v>365</v>
      </c>
      <c r="B1109" s="85" t="s">
        <v>4329</v>
      </c>
      <c r="C1109" s="85" t="s">
        <v>350</v>
      </c>
      <c r="D1109" s="85" t="s">
        <v>6653</v>
      </c>
      <c r="E1109" s="86">
        <v>98</v>
      </c>
    </row>
    <row r="1110" spans="1:5" x14ac:dyDescent="0.2">
      <c r="A1110" s="87">
        <v>809</v>
      </c>
      <c r="B1110" s="83" t="s">
        <v>1598</v>
      </c>
      <c r="C1110" s="83" t="s">
        <v>2778</v>
      </c>
      <c r="D1110" s="83" t="s">
        <v>4067</v>
      </c>
      <c r="E1110" s="88">
        <v>96</v>
      </c>
    </row>
    <row r="1111" spans="1:5" x14ac:dyDescent="0.2">
      <c r="A1111" s="87">
        <v>322</v>
      </c>
      <c r="B1111" s="83" t="s">
        <v>11756</v>
      </c>
      <c r="C1111" s="83" t="s">
        <v>3502</v>
      </c>
      <c r="D1111" s="83" t="s">
        <v>11284</v>
      </c>
      <c r="E1111" s="88">
        <v>21</v>
      </c>
    </row>
    <row r="1112" spans="1:5" x14ac:dyDescent="0.2">
      <c r="A1112" s="87">
        <v>323</v>
      </c>
      <c r="B1112" s="83" t="s">
        <v>1599</v>
      </c>
      <c r="C1112" s="83" t="s">
        <v>3464</v>
      </c>
      <c r="D1112" s="83" t="s">
        <v>11284</v>
      </c>
      <c r="E1112" s="88">
        <v>28</v>
      </c>
    </row>
    <row r="1113" spans="1:5" x14ac:dyDescent="0.2">
      <c r="A1113" s="87">
        <v>810</v>
      </c>
      <c r="B1113" s="83" t="s">
        <v>1599</v>
      </c>
      <c r="C1113" s="83" t="s">
        <v>3464</v>
      </c>
      <c r="D1113" s="83" t="s">
        <v>4067</v>
      </c>
      <c r="E1113" s="88" t="s">
        <v>1600</v>
      </c>
    </row>
    <row r="1114" spans="1:5" x14ac:dyDescent="0.2">
      <c r="A1114" s="87">
        <v>52</v>
      </c>
      <c r="B1114" s="83" t="s">
        <v>1599</v>
      </c>
      <c r="C1114" s="83" t="s">
        <v>3464</v>
      </c>
      <c r="D1114" s="83" t="s">
        <v>11415</v>
      </c>
      <c r="E1114" s="88">
        <v>5</v>
      </c>
    </row>
    <row r="1115" spans="1:5" x14ac:dyDescent="0.2">
      <c r="A1115" s="87">
        <v>20</v>
      </c>
      <c r="B1115" s="83" t="s">
        <v>2854</v>
      </c>
      <c r="C1115" s="83" t="s">
        <v>12</v>
      </c>
      <c r="D1115" s="83" t="s">
        <v>6697</v>
      </c>
      <c r="E1115" s="88">
        <v>2</v>
      </c>
    </row>
    <row r="1116" spans="1:5" x14ac:dyDescent="0.2">
      <c r="A1116" s="87">
        <v>1102</v>
      </c>
      <c r="B1116" s="83" t="s">
        <v>2854</v>
      </c>
      <c r="C1116" s="83" t="s">
        <v>12</v>
      </c>
      <c r="D1116" s="83" t="s">
        <v>4067</v>
      </c>
      <c r="E1116" s="88">
        <v>59</v>
      </c>
    </row>
    <row r="1117" spans="1:5" x14ac:dyDescent="0.2">
      <c r="A1117" s="87">
        <v>55</v>
      </c>
      <c r="B1117" s="83" t="s">
        <v>2854</v>
      </c>
      <c r="C1117" s="83" t="s">
        <v>266</v>
      </c>
      <c r="D1117" s="83" t="s">
        <v>11286</v>
      </c>
      <c r="E1117" s="88">
        <v>3</v>
      </c>
    </row>
    <row r="1118" spans="1:5" x14ac:dyDescent="0.2">
      <c r="A1118" s="87">
        <v>15</v>
      </c>
      <c r="B1118" s="83" t="s">
        <v>2854</v>
      </c>
      <c r="C1118" s="83" t="s">
        <v>11886</v>
      </c>
      <c r="D1118" s="83" t="s">
        <v>11412</v>
      </c>
      <c r="E1118" s="88" t="s">
        <v>11888</v>
      </c>
    </row>
    <row r="1119" spans="1:5" x14ac:dyDescent="0.2">
      <c r="A1119" s="87">
        <v>811</v>
      </c>
      <c r="B1119" s="83" t="s">
        <v>1601</v>
      </c>
      <c r="C1119" s="83" t="s">
        <v>3494</v>
      </c>
      <c r="D1119" s="83" t="s">
        <v>4067</v>
      </c>
      <c r="E1119" s="88">
        <v>87</v>
      </c>
    </row>
    <row r="1120" spans="1:5" x14ac:dyDescent="0.2">
      <c r="A1120" s="87">
        <v>812</v>
      </c>
      <c r="B1120" s="83" t="s">
        <v>1602</v>
      </c>
      <c r="C1120" s="83" t="s">
        <v>3470</v>
      </c>
      <c r="D1120" s="83" t="s">
        <v>4067</v>
      </c>
      <c r="E1120" s="88">
        <v>7</v>
      </c>
    </row>
    <row r="1121" spans="1:5" x14ac:dyDescent="0.2">
      <c r="A1121" s="87">
        <v>324</v>
      </c>
      <c r="B1121" s="83" t="s">
        <v>12031</v>
      </c>
      <c r="C1121" s="83" t="s">
        <v>3468</v>
      </c>
      <c r="D1121" s="83" t="s">
        <v>11284</v>
      </c>
      <c r="E1121" s="88">
        <v>8.9</v>
      </c>
    </row>
    <row r="1122" spans="1:5" x14ac:dyDescent="0.2">
      <c r="A1122" s="84">
        <v>373</v>
      </c>
      <c r="B1122" s="85" t="s">
        <v>4337</v>
      </c>
      <c r="C1122" s="85" t="s">
        <v>3507</v>
      </c>
      <c r="D1122" s="85" t="s">
        <v>6653</v>
      </c>
      <c r="E1122" s="86" t="s">
        <v>4866</v>
      </c>
    </row>
    <row r="1123" spans="1:5" x14ac:dyDescent="0.2">
      <c r="A1123" s="87">
        <v>197</v>
      </c>
      <c r="B1123" s="83" t="s">
        <v>8072</v>
      </c>
      <c r="C1123" s="83" t="s">
        <v>7030</v>
      </c>
      <c r="D1123" s="83" t="s">
        <v>11284</v>
      </c>
      <c r="E1123" s="88">
        <v>24</v>
      </c>
    </row>
    <row r="1124" spans="1:5" x14ac:dyDescent="0.2">
      <c r="A1124" s="84">
        <v>266</v>
      </c>
      <c r="B1124" s="85" t="s">
        <v>8072</v>
      </c>
      <c r="C1124" s="85" t="s">
        <v>4778</v>
      </c>
      <c r="D1124" s="85" t="s">
        <v>6653</v>
      </c>
      <c r="E1124" s="86">
        <v>45</v>
      </c>
    </row>
    <row r="1125" spans="1:5" x14ac:dyDescent="0.2">
      <c r="A1125" s="87">
        <v>198</v>
      </c>
      <c r="B1125" s="83" t="s">
        <v>11638</v>
      </c>
      <c r="C1125" s="83" t="s">
        <v>7030</v>
      </c>
      <c r="D1125" s="83" t="s">
        <v>11284</v>
      </c>
      <c r="E1125" s="88">
        <v>24</v>
      </c>
    </row>
    <row r="1126" spans="1:5" x14ac:dyDescent="0.2">
      <c r="A1126" s="87">
        <v>199</v>
      </c>
      <c r="B1126" s="83" t="s">
        <v>11639</v>
      </c>
      <c r="C1126" s="83" t="s">
        <v>7030</v>
      </c>
      <c r="D1126" s="83" t="s">
        <v>11284</v>
      </c>
      <c r="E1126" s="88">
        <v>24</v>
      </c>
    </row>
    <row r="1127" spans="1:5" x14ac:dyDescent="0.2">
      <c r="A1127" s="87">
        <v>200</v>
      </c>
      <c r="B1127" s="83" t="s">
        <v>11640</v>
      </c>
      <c r="C1127" s="83" t="s">
        <v>7030</v>
      </c>
      <c r="D1127" s="83" t="s">
        <v>11284</v>
      </c>
      <c r="E1127" s="88">
        <v>24</v>
      </c>
    </row>
    <row r="1128" spans="1:5" x14ac:dyDescent="0.2">
      <c r="A1128" s="87">
        <v>205</v>
      </c>
      <c r="B1128" s="83" t="s">
        <v>11645</v>
      </c>
      <c r="C1128" s="83" t="s">
        <v>7030</v>
      </c>
      <c r="D1128" s="83" t="s">
        <v>11284</v>
      </c>
      <c r="E1128" s="88">
        <v>24</v>
      </c>
    </row>
    <row r="1129" spans="1:5" x14ac:dyDescent="0.2">
      <c r="A1129" s="87">
        <v>201</v>
      </c>
      <c r="B1129" s="83" t="s">
        <v>11641</v>
      </c>
      <c r="C1129" s="83" t="s">
        <v>7030</v>
      </c>
      <c r="D1129" s="83" t="s">
        <v>11284</v>
      </c>
      <c r="E1129" s="88">
        <v>24</v>
      </c>
    </row>
    <row r="1130" spans="1:5" x14ac:dyDescent="0.2">
      <c r="A1130" s="87">
        <v>202</v>
      </c>
      <c r="B1130" s="83" t="s">
        <v>11642</v>
      </c>
      <c r="C1130" s="83" t="s">
        <v>7030</v>
      </c>
      <c r="D1130" s="83" t="s">
        <v>11284</v>
      </c>
      <c r="E1130" s="88">
        <v>24</v>
      </c>
    </row>
    <row r="1131" spans="1:5" x14ac:dyDescent="0.2">
      <c r="A1131" s="87">
        <v>203</v>
      </c>
      <c r="B1131" s="83" t="s">
        <v>11643</v>
      </c>
      <c r="C1131" s="83" t="s">
        <v>7030</v>
      </c>
      <c r="D1131" s="83" t="s">
        <v>11284</v>
      </c>
      <c r="E1131" s="88">
        <v>24</v>
      </c>
    </row>
    <row r="1132" spans="1:5" x14ac:dyDescent="0.2">
      <c r="A1132" s="87">
        <v>204</v>
      </c>
      <c r="B1132" s="83" t="s">
        <v>11644</v>
      </c>
      <c r="C1132" s="83" t="s">
        <v>7030</v>
      </c>
      <c r="D1132" s="83" t="s">
        <v>11284</v>
      </c>
      <c r="E1132" s="88">
        <v>24</v>
      </c>
    </row>
    <row r="1133" spans="1:5" x14ac:dyDescent="0.2">
      <c r="A1133" s="87">
        <v>206</v>
      </c>
      <c r="B1133" s="83" t="s">
        <v>11646</v>
      </c>
      <c r="C1133" s="83" t="s">
        <v>7030</v>
      </c>
      <c r="D1133" s="83" t="s">
        <v>11284</v>
      </c>
      <c r="E1133" s="88">
        <v>24</v>
      </c>
    </row>
    <row r="1134" spans="1:5" x14ac:dyDescent="0.2">
      <c r="A1134" s="87">
        <v>207</v>
      </c>
      <c r="B1134" s="83" t="s">
        <v>11647</v>
      </c>
      <c r="C1134" s="83" t="s">
        <v>7030</v>
      </c>
      <c r="D1134" s="83" t="s">
        <v>11284</v>
      </c>
      <c r="E1134" s="88">
        <v>24</v>
      </c>
    </row>
    <row r="1135" spans="1:5" x14ac:dyDescent="0.2">
      <c r="A1135" s="87">
        <v>208</v>
      </c>
      <c r="B1135" s="83" t="s">
        <v>11648</v>
      </c>
      <c r="C1135" s="83" t="s">
        <v>7030</v>
      </c>
      <c r="D1135" s="83" t="s">
        <v>11284</v>
      </c>
      <c r="E1135" s="88">
        <v>24</v>
      </c>
    </row>
    <row r="1136" spans="1:5" x14ac:dyDescent="0.2">
      <c r="A1136" s="87">
        <v>209</v>
      </c>
      <c r="B1136" s="83" t="s">
        <v>11649</v>
      </c>
      <c r="C1136" s="83" t="s">
        <v>7030</v>
      </c>
      <c r="D1136" s="83" t="s">
        <v>11284</v>
      </c>
      <c r="E1136" s="88">
        <v>24</v>
      </c>
    </row>
    <row r="1137" spans="1:5" x14ac:dyDescent="0.2">
      <c r="A1137" s="87">
        <v>210</v>
      </c>
      <c r="B1137" s="83" t="s">
        <v>11650</v>
      </c>
      <c r="C1137" s="83" t="s">
        <v>7030</v>
      </c>
      <c r="D1137" s="83" t="s">
        <v>11284</v>
      </c>
      <c r="E1137" s="88">
        <v>24</v>
      </c>
    </row>
    <row r="1138" spans="1:5" x14ac:dyDescent="0.2">
      <c r="A1138" s="87">
        <v>217</v>
      </c>
      <c r="B1138" s="83" t="s">
        <v>11656</v>
      </c>
      <c r="C1138" s="83" t="s">
        <v>7030</v>
      </c>
      <c r="D1138" s="83" t="s">
        <v>11284</v>
      </c>
      <c r="E1138" s="88">
        <v>24</v>
      </c>
    </row>
    <row r="1139" spans="1:5" x14ac:dyDescent="0.2">
      <c r="A1139" s="87">
        <v>211</v>
      </c>
      <c r="B1139" s="83" t="s">
        <v>11651</v>
      </c>
      <c r="C1139" s="83" t="s">
        <v>7030</v>
      </c>
      <c r="D1139" s="83" t="s">
        <v>11284</v>
      </c>
      <c r="E1139" s="88">
        <v>24</v>
      </c>
    </row>
    <row r="1140" spans="1:5" x14ac:dyDescent="0.2">
      <c r="A1140" s="87">
        <v>212</v>
      </c>
      <c r="B1140" s="83" t="s">
        <v>11651</v>
      </c>
      <c r="C1140" s="83" t="s">
        <v>7030</v>
      </c>
      <c r="D1140" s="83" t="s">
        <v>11284</v>
      </c>
      <c r="E1140" s="88">
        <v>25</v>
      </c>
    </row>
    <row r="1141" spans="1:5" x14ac:dyDescent="0.2">
      <c r="A1141" s="87">
        <v>213</v>
      </c>
      <c r="B1141" s="83" t="s">
        <v>11652</v>
      </c>
      <c r="C1141" s="83" t="s">
        <v>7030</v>
      </c>
      <c r="D1141" s="83" t="s">
        <v>11284</v>
      </c>
      <c r="E1141" s="88">
        <v>24</v>
      </c>
    </row>
    <row r="1142" spans="1:5" x14ac:dyDescent="0.2">
      <c r="A1142" s="87">
        <v>214</v>
      </c>
      <c r="B1142" s="83" t="s">
        <v>11653</v>
      </c>
      <c r="C1142" s="83" t="s">
        <v>7030</v>
      </c>
      <c r="D1142" s="83" t="s">
        <v>11284</v>
      </c>
      <c r="E1142" s="88">
        <v>25</v>
      </c>
    </row>
    <row r="1143" spans="1:5" x14ac:dyDescent="0.2">
      <c r="A1143" s="87">
        <v>215</v>
      </c>
      <c r="B1143" s="83" t="s">
        <v>11654</v>
      </c>
      <c r="C1143" s="83" t="s">
        <v>7030</v>
      </c>
      <c r="D1143" s="83" t="s">
        <v>11284</v>
      </c>
      <c r="E1143" s="88">
        <v>24</v>
      </c>
    </row>
    <row r="1144" spans="1:5" x14ac:dyDescent="0.2">
      <c r="A1144" s="87">
        <v>216</v>
      </c>
      <c r="B1144" s="83" t="s">
        <v>11655</v>
      </c>
      <c r="C1144" s="83" t="s">
        <v>7030</v>
      </c>
      <c r="D1144" s="83" t="s">
        <v>11284</v>
      </c>
      <c r="E1144" s="88">
        <v>24</v>
      </c>
    </row>
    <row r="1145" spans="1:5" x14ac:dyDescent="0.2">
      <c r="A1145" s="87">
        <v>218</v>
      </c>
      <c r="B1145" s="83" t="s">
        <v>11657</v>
      </c>
      <c r="C1145" s="83" t="s">
        <v>7030</v>
      </c>
      <c r="D1145" s="83" t="s">
        <v>11284</v>
      </c>
      <c r="E1145" s="88">
        <v>24</v>
      </c>
    </row>
    <row r="1146" spans="1:5" x14ac:dyDescent="0.2">
      <c r="A1146" s="87">
        <v>219</v>
      </c>
      <c r="B1146" s="83" t="s">
        <v>11658</v>
      </c>
      <c r="C1146" s="83" t="s">
        <v>7030</v>
      </c>
      <c r="D1146" s="83" t="s">
        <v>11284</v>
      </c>
      <c r="E1146" s="88">
        <v>24</v>
      </c>
    </row>
    <row r="1147" spans="1:5" x14ac:dyDescent="0.2">
      <c r="A1147" s="87">
        <v>220</v>
      </c>
      <c r="B1147" s="83" t="s">
        <v>11659</v>
      </c>
      <c r="C1147" s="83" t="s">
        <v>7030</v>
      </c>
      <c r="D1147" s="83" t="s">
        <v>11284</v>
      </c>
      <c r="E1147" s="88">
        <v>24</v>
      </c>
    </row>
    <row r="1148" spans="1:5" x14ac:dyDescent="0.2">
      <c r="A1148" s="87">
        <v>221</v>
      </c>
      <c r="B1148" s="83" t="s">
        <v>11660</v>
      </c>
      <c r="C1148" s="83" t="s">
        <v>7030</v>
      </c>
      <c r="D1148" s="83" t="s">
        <v>11284</v>
      </c>
      <c r="E1148" s="88">
        <v>24</v>
      </c>
    </row>
    <row r="1149" spans="1:5" x14ac:dyDescent="0.2">
      <c r="A1149" s="87">
        <v>222</v>
      </c>
      <c r="B1149" s="83" t="s">
        <v>11661</v>
      </c>
      <c r="C1149" s="83" t="s">
        <v>7030</v>
      </c>
      <c r="D1149" s="83" t="s">
        <v>11284</v>
      </c>
      <c r="E1149" s="88">
        <v>24</v>
      </c>
    </row>
    <row r="1150" spans="1:5" x14ac:dyDescent="0.2">
      <c r="A1150" s="87">
        <v>227</v>
      </c>
      <c r="B1150" s="83" t="s">
        <v>11666</v>
      </c>
      <c r="C1150" s="83" t="s">
        <v>7030</v>
      </c>
      <c r="D1150" s="83" t="s">
        <v>11284</v>
      </c>
      <c r="E1150" s="88">
        <v>24</v>
      </c>
    </row>
    <row r="1151" spans="1:5" x14ac:dyDescent="0.2">
      <c r="A1151" s="87">
        <v>223</v>
      </c>
      <c r="B1151" s="83" t="s">
        <v>11662</v>
      </c>
      <c r="C1151" s="83" t="s">
        <v>7030</v>
      </c>
      <c r="D1151" s="83" t="s">
        <v>11284</v>
      </c>
      <c r="E1151" s="88">
        <v>24</v>
      </c>
    </row>
    <row r="1152" spans="1:5" x14ac:dyDescent="0.2">
      <c r="A1152" s="87">
        <v>224</v>
      </c>
      <c r="B1152" s="83" t="s">
        <v>11663</v>
      </c>
      <c r="C1152" s="83" t="s">
        <v>7030</v>
      </c>
      <c r="D1152" s="83" t="s">
        <v>11284</v>
      </c>
      <c r="E1152" s="88">
        <v>24</v>
      </c>
    </row>
    <row r="1153" spans="1:5" x14ac:dyDescent="0.2">
      <c r="A1153" s="87">
        <v>225</v>
      </c>
      <c r="B1153" s="83" t="s">
        <v>11664</v>
      </c>
      <c r="C1153" s="83" t="s">
        <v>7030</v>
      </c>
      <c r="D1153" s="83" t="s">
        <v>11284</v>
      </c>
      <c r="E1153" s="88">
        <v>24</v>
      </c>
    </row>
    <row r="1154" spans="1:5" x14ac:dyDescent="0.2">
      <c r="A1154" s="87">
        <v>226</v>
      </c>
      <c r="B1154" s="83" t="s">
        <v>11665</v>
      </c>
      <c r="C1154" s="83" t="s">
        <v>7030</v>
      </c>
      <c r="D1154" s="83" t="s">
        <v>11284</v>
      </c>
      <c r="E1154" s="88">
        <v>24</v>
      </c>
    </row>
    <row r="1155" spans="1:5" x14ac:dyDescent="0.2">
      <c r="A1155" s="87">
        <v>228</v>
      </c>
      <c r="B1155" s="83" t="s">
        <v>11667</v>
      </c>
      <c r="C1155" s="83" t="s">
        <v>7030</v>
      </c>
      <c r="D1155" s="83" t="s">
        <v>11284</v>
      </c>
      <c r="E1155" s="88">
        <v>24</v>
      </c>
    </row>
    <row r="1156" spans="1:5" x14ac:dyDescent="0.2">
      <c r="A1156" s="87">
        <v>813</v>
      </c>
      <c r="B1156" s="83" t="s">
        <v>1603</v>
      </c>
      <c r="C1156" s="83" t="s">
        <v>277</v>
      </c>
      <c r="D1156" s="83" t="s">
        <v>4067</v>
      </c>
      <c r="E1156" s="88">
        <v>53</v>
      </c>
    </row>
    <row r="1157" spans="1:5" x14ac:dyDescent="0.2">
      <c r="A1157" s="84">
        <v>374</v>
      </c>
      <c r="B1157" s="85" t="s">
        <v>4338</v>
      </c>
      <c r="C1157" s="85" t="s">
        <v>3468</v>
      </c>
      <c r="D1157" s="85" t="s">
        <v>6653</v>
      </c>
      <c r="E1157" s="86">
        <v>35</v>
      </c>
    </row>
    <row r="1158" spans="1:5" x14ac:dyDescent="0.2">
      <c r="A1158" s="84">
        <v>375</v>
      </c>
      <c r="B1158" s="85" t="s">
        <v>4339</v>
      </c>
      <c r="C1158" s="85" t="s">
        <v>3468</v>
      </c>
      <c r="D1158" s="85" t="s">
        <v>6653</v>
      </c>
      <c r="E1158" s="86">
        <v>61</v>
      </c>
    </row>
    <row r="1159" spans="1:5" x14ac:dyDescent="0.2">
      <c r="A1159" s="87">
        <v>814</v>
      </c>
      <c r="B1159" s="83" t="s">
        <v>1604</v>
      </c>
      <c r="C1159" s="83" t="s">
        <v>3468</v>
      </c>
      <c r="D1159" s="83" t="s">
        <v>4067</v>
      </c>
      <c r="E1159" s="88">
        <v>18</v>
      </c>
    </row>
    <row r="1160" spans="1:5" x14ac:dyDescent="0.2">
      <c r="A1160" s="84">
        <v>376</v>
      </c>
      <c r="B1160" s="85" t="s">
        <v>4340</v>
      </c>
      <c r="C1160" s="85" t="s">
        <v>3468</v>
      </c>
      <c r="D1160" s="85" t="s">
        <v>6653</v>
      </c>
      <c r="E1160" s="86">
        <v>63</v>
      </c>
    </row>
    <row r="1161" spans="1:5" x14ac:dyDescent="0.2">
      <c r="A1161" s="87">
        <v>53</v>
      </c>
      <c r="B1161" s="83" t="s">
        <v>11763</v>
      </c>
      <c r="C1161" s="83" t="s">
        <v>3502</v>
      </c>
      <c r="D1161" s="83" t="s">
        <v>11415</v>
      </c>
      <c r="E1161" s="88">
        <v>35</v>
      </c>
    </row>
    <row r="1162" spans="1:5" x14ac:dyDescent="0.2">
      <c r="A1162" s="87">
        <v>1590</v>
      </c>
      <c r="B1162" s="83" t="s">
        <v>3931</v>
      </c>
      <c r="C1162" s="83" t="s">
        <v>2804</v>
      </c>
      <c r="D1162" s="83" t="s">
        <v>4067</v>
      </c>
      <c r="E1162" s="88">
        <v>114</v>
      </c>
    </row>
    <row r="1163" spans="1:5" x14ac:dyDescent="0.2">
      <c r="A1163" s="87">
        <v>1592</v>
      </c>
      <c r="B1163" s="83" t="s">
        <v>3938</v>
      </c>
      <c r="C1163" s="83" t="s">
        <v>2795</v>
      </c>
      <c r="D1163" s="83" t="s">
        <v>4067</v>
      </c>
      <c r="E1163" s="88">
        <v>116</v>
      </c>
    </row>
    <row r="1164" spans="1:5" x14ac:dyDescent="0.2">
      <c r="A1164" s="87">
        <v>661</v>
      </c>
      <c r="B1164" s="83" t="s">
        <v>3712</v>
      </c>
      <c r="C1164" s="83" t="s">
        <v>2729</v>
      </c>
      <c r="D1164" s="83" t="s">
        <v>4067</v>
      </c>
      <c r="E1164" s="88">
        <v>126</v>
      </c>
    </row>
    <row r="1165" spans="1:5" x14ac:dyDescent="0.2">
      <c r="A1165" s="87">
        <v>815</v>
      </c>
      <c r="B1165" s="83" t="s">
        <v>1605</v>
      </c>
      <c r="C1165" s="83" t="s">
        <v>2778</v>
      </c>
      <c r="D1165" s="83" t="s">
        <v>4067</v>
      </c>
      <c r="E1165" s="88">
        <v>111</v>
      </c>
    </row>
    <row r="1166" spans="1:5" x14ac:dyDescent="0.2">
      <c r="A1166" s="87">
        <v>790</v>
      </c>
      <c r="B1166" s="83" t="s">
        <v>3800</v>
      </c>
      <c r="C1166" s="83" t="s">
        <v>2730</v>
      </c>
      <c r="D1166" s="83" t="s">
        <v>4067</v>
      </c>
      <c r="E1166" s="88">
        <v>98</v>
      </c>
    </row>
    <row r="1167" spans="1:5" x14ac:dyDescent="0.2">
      <c r="A1167" s="87">
        <v>276</v>
      </c>
      <c r="B1167" s="83" t="s">
        <v>3556</v>
      </c>
      <c r="C1167" s="83" t="s">
        <v>2</v>
      </c>
      <c r="D1167" s="83" t="s">
        <v>4067</v>
      </c>
      <c r="E1167" s="88">
        <v>47</v>
      </c>
    </row>
    <row r="1168" spans="1:5" x14ac:dyDescent="0.2">
      <c r="A1168" s="87">
        <v>816</v>
      </c>
      <c r="B1168" s="83" t="s">
        <v>1606</v>
      </c>
      <c r="C1168" s="83" t="s">
        <v>3457</v>
      </c>
      <c r="D1168" s="83" t="s">
        <v>4067</v>
      </c>
      <c r="E1168" s="88">
        <v>17</v>
      </c>
    </row>
    <row r="1169" spans="1:5" x14ac:dyDescent="0.2">
      <c r="A1169" s="87">
        <v>277</v>
      </c>
      <c r="B1169" s="83" t="s">
        <v>3557</v>
      </c>
      <c r="C1169" s="83" t="s">
        <v>2</v>
      </c>
      <c r="D1169" s="83" t="s">
        <v>4067</v>
      </c>
      <c r="E1169" s="88">
        <v>46</v>
      </c>
    </row>
    <row r="1170" spans="1:5" x14ac:dyDescent="0.2">
      <c r="A1170" s="87">
        <v>57</v>
      </c>
      <c r="B1170" s="83" t="s">
        <v>11796</v>
      </c>
      <c r="C1170" s="83" t="s">
        <v>3508</v>
      </c>
      <c r="D1170" s="83" t="s">
        <v>11415</v>
      </c>
      <c r="E1170" s="88">
        <v>44</v>
      </c>
    </row>
    <row r="1171" spans="1:5" x14ac:dyDescent="0.2">
      <c r="A1171" s="87">
        <v>59</v>
      </c>
      <c r="B1171" s="83" t="s">
        <v>11798</v>
      </c>
      <c r="C1171" s="83" t="s">
        <v>3508</v>
      </c>
      <c r="D1171" s="83" t="s">
        <v>11415</v>
      </c>
      <c r="E1171" s="88">
        <v>49.5</v>
      </c>
    </row>
    <row r="1172" spans="1:5" x14ac:dyDescent="0.2">
      <c r="A1172" s="87">
        <v>60</v>
      </c>
      <c r="B1172" s="83" t="s">
        <v>11799</v>
      </c>
      <c r="C1172" s="83" t="s">
        <v>3508</v>
      </c>
      <c r="D1172" s="83" t="s">
        <v>11415</v>
      </c>
      <c r="E1172" s="88">
        <v>43</v>
      </c>
    </row>
    <row r="1173" spans="1:5" x14ac:dyDescent="0.2">
      <c r="A1173" s="87">
        <v>61</v>
      </c>
      <c r="B1173" s="83" t="s">
        <v>11800</v>
      </c>
      <c r="C1173" s="83" t="s">
        <v>3508</v>
      </c>
      <c r="D1173" s="83" t="s">
        <v>11415</v>
      </c>
      <c r="E1173" s="88">
        <v>44.45</v>
      </c>
    </row>
    <row r="1174" spans="1:5" x14ac:dyDescent="0.2">
      <c r="A1174" s="87">
        <v>56</v>
      </c>
      <c r="B1174" s="83" t="s">
        <v>11795</v>
      </c>
      <c r="C1174" s="83" t="s">
        <v>3508</v>
      </c>
      <c r="D1174" s="83" t="s">
        <v>11415</v>
      </c>
      <c r="E1174" s="88">
        <v>50</v>
      </c>
    </row>
    <row r="1175" spans="1:5" x14ac:dyDescent="0.2">
      <c r="A1175" s="87">
        <v>58</v>
      </c>
      <c r="B1175" s="83" t="s">
        <v>11797</v>
      </c>
      <c r="C1175" s="83" t="s">
        <v>3508</v>
      </c>
      <c r="D1175" s="83" t="s">
        <v>11415</v>
      </c>
      <c r="E1175" s="88">
        <v>43</v>
      </c>
    </row>
    <row r="1176" spans="1:5" x14ac:dyDescent="0.2">
      <c r="A1176" s="87">
        <v>54</v>
      </c>
      <c r="B1176" s="83" t="s">
        <v>3508</v>
      </c>
      <c r="D1176" s="83" t="s">
        <v>11415</v>
      </c>
      <c r="E1176" s="88"/>
    </row>
    <row r="1177" spans="1:5" x14ac:dyDescent="0.2">
      <c r="A1177" s="84">
        <v>377</v>
      </c>
      <c r="B1177" s="85" t="s">
        <v>4341</v>
      </c>
      <c r="C1177" s="85" t="s">
        <v>273</v>
      </c>
      <c r="D1177" s="85" t="s">
        <v>6653</v>
      </c>
      <c r="E1177" s="86">
        <v>101</v>
      </c>
    </row>
    <row r="1178" spans="1:5" x14ac:dyDescent="0.2">
      <c r="A1178" s="87">
        <v>818</v>
      </c>
      <c r="B1178" s="83" t="s">
        <v>1608</v>
      </c>
      <c r="D1178" s="83" t="s">
        <v>4067</v>
      </c>
      <c r="E1178" s="88">
        <v>124</v>
      </c>
    </row>
    <row r="1179" spans="1:5" x14ac:dyDescent="0.2">
      <c r="A1179" s="87">
        <v>325</v>
      </c>
      <c r="B1179" s="83" t="s">
        <v>1609</v>
      </c>
      <c r="C1179" s="83" t="s">
        <v>3494</v>
      </c>
      <c r="D1179" s="83" t="s">
        <v>11284</v>
      </c>
      <c r="E1179" s="88" t="s">
        <v>11525</v>
      </c>
    </row>
    <row r="1180" spans="1:5" x14ac:dyDescent="0.2">
      <c r="A1180" s="87">
        <v>819</v>
      </c>
      <c r="B1180" s="83" t="s">
        <v>1609</v>
      </c>
      <c r="C1180" s="83" t="s">
        <v>3494</v>
      </c>
      <c r="D1180" s="83" t="s">
        <v>4067</v>
      </c>
      <c r="E1180" s="88">
        <v>8</v>
      </c>
    </row>
    <row r="1181" spans="1:5" x14ac:dyDescent="0.2">
      <c r="A1181" s="84">
        <v>379</v>
      </c>
      <c r="B1181" s="85" t="s">
        <v>4342</v>
      </c>
      <c r="C1181" s="85" t="s">
        <v>3494</v>
      </c>
      <c r="D1181" s="85" t="s">
        <v>6653</v>
      </c>
      <c r="E1181" s="86">
        <v>29.32</v>
      </c>
    </row>
    <row r="1182" spans="1:5" x14ac:dyDescent="0.2">
      <c r="A1182" s="84">
        <v>380</v>
      </c>
      <c r="B1182" s="85" t="s">
        <v>5005</v>
      </c>
      <c r="C1182" s="85" t="s">
        <v>3494</v>
      </c>
      <c r="D1182" s="85" t="s">
        <v>6653</v>
      </c>
      <c r="E1182" s="86" t="s">
        <v>4867</v>
      </c>
    </row>
    <row r="1183" spans="1:5" x14ac:dyDescent="0.2">
      <c r="A1183" s="84">
        <v>381</v>
      </c>
      <c r="B1183" s="85" t="s">
        <v>5006</v>
      </c>
      <c r="C1183" s="85" t="s">
        <v>3494</v>
      </c>
      <c r="D1183" s="85" t="s">
        <v>6653</v>
      </c>
      <c r="E1183" s="86" t="s">
        <v>4867</v>
      </c>
    </row>
    <row r="1184" spans="1:5" x14ac:dyDescent="0.2">
      <c r="A1184" s="87">
        <v>820</v>
      </c>
      <c r="B1184" s="83" t="s">
        <v>2731</v>
      </c>
      <c r="C1184" s="83" t="s">
        <v>272</v>
      </c>
      <c r="D1184" s="83" t="s">
        <v>4067</v>
      </c>
      <c r="E1184" s="88">
        <v>11.14</v>
      </c>
    </row>
    <row r="1185" spans="1:5" x14ac:dyDescent="0.2">
      <c r="A1185" s="87">
        <v>821</v>
      </c>
      <c r="B1185" s="83" t="s">
        <v>2732</v>
      </c>
      <c r="C1185" s="83" t="s">
        <v>272</v>
      </c>
      <c r="D1185" s="83" t="s">
        <v>4067</v>
      </c>
      <c r="E1185" s="88">
        <v>8</v>
      </c>
    </row>
    <row r="1186" spans="1:5" x14ac:dyDescent="0.2">
      <c r="A1186" s="84">
        <v>378</v>
      </c>
      <c r="B1186" s="85" t="s">
        <v>4741</v>
      </c>
      <c r="C1186" s="85" t="s">
        <v>5024</v>
      </c>
      <c r="D1186" s="85" t="s">
        <v>6653</v>
      </c>
      <c r="E1186" s="86">
        <v>55.68</v>
      </c>
    </row>
    <row r="1187" spans="1:5" x14ac:dyDescent="0.2">
      <c r="A1187" s="87">
        <v>822</v>
      </c>
      <c r="B1187" s="83" t="s">
        <v>1610</v>
      </c>
      <c r="C1187" s="83" t="s">
        <v>3483</v>
      </c>
      <c r="D1187" s="83" t="s">
        <v>4067</v>
      </c>
      <c r="E1187" s="88">
        <v>82</v>
      </c>
    </row>
    <row r="1188" spans="1:5" x14ac:dyDescent="0.2">
      <c r="A1188" s="84">
        <v>382</v>
      </c>
      <c r="B1188" s="85" t="s">
        <v>4343</v>
      </c>
      <c r="C1188" s="85" t="s">
        <v>3483</v>
      </c>
      <c r="D1188" s="85" t="s">
        <v>6653</v>
      </c>
      <c r="E1188" s="86" t="s">
        <v>4868</v>
      </c>
    </row>
    <row r="1189" spans="1:5" x14ac:dyDescent="0.2">
      <c r="A1189" s="87">
        <v>330</v>
      </c>
      <c r="B1189" s="83" t="s">
        <v>11736</v>
      </c>
      <c r="C1189" s="83" t="s">
        <v>5165</v>
      </c>
      <c r="D1189" s="83" t="s">
        <v>11284</v>
      </c>
      <c r="E1189" s="88">
        <v>1</v>
      </c>
    </row>
    <row r="1190" spans="1:5" x14ac:dyDescent="0.2">
      <c r="A1190" s="84">
        <v>383</v>
      </c>
      <c r="B1190" s="85" t="s">
        <v>4344</v>
      </c>
      <c r="C1190" s="85" t="s">
        <v>4647</v>
      </c>
      <c r="D1190" s="85" t="s">
        <v>6653</v>
      </c>
      <c r="E1190" s="86">
        <v>21</v>
      </c>
    </row>
    <row r="1191" spans="1:5" x14ac:dyDescent="0.2">
      <c r="A1191" s="84">
        <v>177</v>
      </c>
      <c r="B1191" s="85" t="s">
        <v>3558</v>
      </c>
      <c r="C1191" s="85" t="s">
        <v>2</v>
      </c>
      <c r="D1191" s="85" t="s">
        <v>6653</v>
      </c>
      <c r="E1191" s="86" t="s">
        <v>4816</v>
      </c>
    </row>
    <row r="1192" spans="1:5" x14ac:dyDescent="0.2">
      <c r="A1192" s="87">
        <v>94</v>
      </c>
      <c r="B1192" s="83" t="s">
        <v>3558</v>
      </c>
      <c r="C1192" s="83" t="s">
        <v>2</v>
      </c>
      <c r="D1192" s="83" t="s">
        <v>11284</v>
      </c>
      <c r="E1192" s="88">
        <v>20</v>
      </c>
    </row>
    <row r="1193" spans="1:5" x14ac:dyDescent="0.2">
      <c r="A1193" s="87">
        <v>278</v>
      </c>
      <c r="B1193" s="83" t="s">
        <v>3558</v>
      </c>
      <c r="C1193" s="83" t="s">
        <v>2</v>
      </c>
      <c r="D1193" s="83" t="s">
        <v>4067</v>
      </c>
      <c r="E1193" s="88">
        <v>45</v>
      </c>
    </row>
    <row r="1194" spans="1:5" x14ac:dyDescent="0.2">
      <c r="A1194" s="87">
        <v>279</v>
      </c>
      <c r="B1194" s="83" t="s">
        <v>3559</v>
      </c>
      <c r="C1194" s="83" t="s">
        <v>2</v>
      </c>
      <c r="D1194" s="83" t="s">
        <v>4067</v>
      </c>
      <c r="E1194" s="88">
        <v>46</v>
      </c>
    </row>
    <row r="1195" spans="1:5" x14ac:dyDescent="0.2">
      <c r="A1195" s="87">
        <v>823</v>
      </c>
      <c r="B1195" s="83" t="s">
        <v>1611</v>
      </c>
      <c r="C1195" s="83" t="s">
        <v>3469</v>
      </c>
      <c r="D1195" s="83" t="s">
        <v>4067</v>
      </c>
      <c r="E1195" s="88">
        <v>124</v>
      </c>
    </row>
    <row r="1196" spans="1:5" x14ac:dyDescent="0.2">
      <c r="A1196" s="87">
        <v>280</v>
      </c>
      <c r="B1196" s="83" t="s">
        <v>3560</v>
      </c>
      <c r="C1196" s="83" t="s">
        <v>2</v>
      </c>
      <c r="D1196" s="83" t="s">
        <v>4067</v>
      </c>
      <c r="E1196" s="88">
        <v>46</v>
      </c>
    </row>
    <row r="1197" spans="1:5" x14ac:dyDescent="0.2">
      <c r="A1197" s="84">
        <v>384</v>
      </c>
      <c r="B1197" s="85" t="s">
        <v>4345</v>
      </c>
      <c r="C1197" s="85" t="s">
        <v>4647</v>
      </c>
      <c r="D1197" s="85" t="s">
        <v>6653</v>
      </c>
      <c r="E1197" s="86">
        <v>31</v>
      </c>
    </row>
    <row r="1198" spans="1:5" x14ac:dyDescent="0.2">
      <c r="A1198" s="87">
        <v>281</v>
      </c>
      <c r="B1198" s="83" t="s">
        <v>3561</v>
      </c>
      <c r="C1198" s="83" t="s">
        <v>2</v>
      </c>
      <c r="D1198" s="83" t="s">
        <v>4067</v>
      </c>
      <c r="E1198" s="88">
        <v>46</v>
      </c>
    </row>
    <row r="1199" spans="1:5" x14ac:dyDescent="0.2">
      <c r="A1199" s="87">
        <v>282</v>
      </c>
      <c r="B1199" s="83" t="s">
        <v>3562</v>
      </c>
      <c r="C1199" s="83" t="s">
        <v>2</v>
      </c>
      <c r="D1199" s="83" t="s">
        <v>4067</v>
      </c>
      <c r="E1199" s="88">
        <v>46</v>
      </c>
    </row>
    <row r="1200" spans="1:5" x14ac:dyDescent="0.2">
      <c r="A1200" s="84">
        <v>178</v>
      </c>
      <c r="B1200" s="85" t="s">
        <v>3563</v>
      </c>
      <c r="C1200" s="85" t="s">
        <v>2</v>
      </c>
      <c r="D1200" s="85" t="s">
        <v>6653</v>
      </c>
      <c r="E1200" s="86">
        <v>44</v>
      </c>
    </row>
    <row r="1201" spans="1:5" x14ac:dyDescent="0.2">
      <c r="A1201" s="87">
        <v>283</v>
      </c>
      <c r="B1201" s="83" t="s">
        <v>3563</v>
      </c>
      <c r="C1201" s="83" t="s">
        <v>2</v>
      </c>
      <c r="D1201" s="83" t="s">
        <v>4067</v>
      </c>
      <c r="E1201" s="88">
        <v>46</v>
      </c>
    </row>
    <row r="1202" spans="1:5" x14ac:dyDescent="0.2">
      <c r="A1202" s="84">
        <v>179</v>
      </c>
      <c r="B1202" s="85" t="s">
        <v>3564</v>
      </c>
      <c r="C1202" s="85" t="s">
        <v>2</v>
      </c>
      <c r="D1202" s="85" t="s">
        <v>6653</v>
      </c>
      <c r="E1202" s="86" t="s">
        <v>4817</v>
      </c>
    </row>
    <row r="1203" spans="1:5" x14ac:dyDescent="0.2">
      <c r="A1203" s="87">
        <v>95</v>
      </c>
      <c r="B1203" s="83" t="s">
        <v>3564</v>
      </c>
      <c r="C1203" s="83" t="s">
        <v>2</v>
      </c>
      <c r="D1203" s="83" t="s">
        <v>11284</v>
      </c>
      <c r="E1203" s="88">
        <v>20.309999999999999</v>
      </c>
    </row>
    <row r="1204" spans="1:5" x14ac:dyDescent="0.2">
      <c r="A1204" s="87">
        <v>284</v>
      </c>
      <c r="B1204" s="83" t="s">
        <v>3564</v>
      </c>
      <c r="C1204" s="83" t="s">
        <v>2</v>
      </c>
      <c r="D1204" s="83" t="s">
        <v>4067</v>
      </c>
      <c r="E1204" s="88" t="s">
        <v>1364</v>
      </c>
    </row>
    <row r="1205" spans="1:5" x14ac:dyDescent="0.2">
      <c r="A1205" s="87">
        <v>1149</v>
      </c>
      <c r="B1205" s="83" t="s">
        <v>3869</v>
      </c>
      <c r="C1205" s="83" t="s">
        <v>2759</v>
      </c>
      <c r="D1205" s="83" t="s">
        <v>4067</v>
      </c>
      <c r="E1205" s="88">
        <v>18.106999999999999</v>
      </c>
    </row>
    <row r="1206" spans="1:5" x14ac:dyDescent="0.2">
      <c r="A1206" s="84">
        <v>533</v>
      </c>
      <c r="B1206" s="85" t="s">
        <v>6106</v>
      </c>
      <c r="C1206" s="85" t="s">
        <v>2759</v>
      </c>
      <c r="D1206" s="85" t="s">
        <v>6653</v>
      </c>
      <c r="E1206" s="86">
        <v>42.43</v>
      </c>
    </row>
    <row r="1207" spans="1:5" x14ac:dyDescent="0.2">
      <c r="A1207" s="87">
        <v>824</v>
      </c>
      <c r="B1207" s="83" t="s">
        <v>297</v>
      </c>
      <c r="C1207" s="83" t="s">
        <v>3469</v>
      </c>
      <c r="D1207" s="83" t="s">
        <v>4067</v>
      </c>
      <c r="E1207" s="88" t="s">
        <v>1612</v>
      </c>
    </row>
    <row r="1208" spans="1:5" x14ac:dyDescent="0.2">
      <c r="A1208" s="84">
        <v>385</v>
      </c>
      <c r="B1208" s="85" t="s">
        <v>4346</v>
      </c>
      <c r="C1208" s="85" t="s">
        <v>279</v>
      </c>
      <c r="D1208" s="85" t="s">
        <v>6653</v>
      </c>
      <c r="E1208" s="86">
        <v>6</v>
      </c>
    </row>
    <row r="1209" spans="1:5" x14ac:dyDescent="0.2">
      <c r="A1209" s="87">
        <v>817</v>
      </c>
      <c r="B1209" s="83" t="s">
        <v>1607</v>
      </c>
      <c r="C1209" s="83" t="s">
        <v>3487</v>
      </c>
      <c r="D1209" s="83" t="s">
        <v>4067</v>
      </c>
      <c r="E1209" s="88">
        <v>10</v>
      </c>
    </row>
    <row r="1210" spans="1:5" x14ac:dyDescent="0.2">
      <c r="A1210" s="87">
        <v>825</v>
      </c>
      <c r="B1210" s="83" t="s">
        <v>1613</v>
      </c>
      <c r="C1210" s="83" t="s">
        <v>3487</v>
      </c>
      <c r="D1210" s="83" t="s">
        <v>4067</v>
      </c>
      <c r="E1210" s="88" t="s">
        <v>1614</v>
      </c>
    </row>
    <row r="1211" spans="1:5" x14ac:dyDescent="0.2">
      <c r="A1211" s="84">
        <v>386</v>
      </c>
      <c r="B1211" s="85" t="s">
        <v>4347</v>
      </c>
      <c r="C1211" s="85" t="s">
        <v>3487</v>
      </c>
      <c r="D1211" s="85" t="s">
        <v>6653</v>
      </c>
      <c r="E1211" s="86">
        <v>51</v>
      </c>
    </row>
    <row r="1212" spans="1:5" x14ac:dyDescent="0.2">
      <c r="A1212" s="87">
        <v>826</v>
      </c>
      <c r="B1212" s="83" t="s">
        <v>1615</v>
      </c>
      <c r="C1212" s="83" t="s">
        <v>3469</v>
      </c>
      <c r="D1212" s="83" t="s">
        <v>4067</v>
      </c>
      <c r="E1212" s="88">
        <v>63</v>
      </c>
    </row>
    <row r="1213" spans="1:5" x14ac:dyDescent="0.2">
      <c r="A1213" s="87">
        <v>331</v>
      </c>
      <c r="B1213" s="83" t="s">
        <v>1615</v>
      </c>
      <c r="C1213" s="83" t="s">
        <v>12136</v>
      </c>
      <c r="D1213" s="83" t="s">
        <v>11284</v>
      </c>
      <c r="E1213" s="88">
        <v>14</v>
      </c>
    </row>
    <row r="1214" spans="1:5" x14ac:dyDescent="0.2">
      <c r="A1214" s="87">
        <v>827</v>
      </c>
      <c r="B1214" s="83" t="s">
        <v>1616</v>
      </c>
      <c r="C1214" s="83" t="s">
        <v>3487</v>
      </c>
      <c r="D1214" s="83" t="s">
        <v>4067</v>
      </c>
      <c r="E1214" s="88">
        <v>35</v>
      </c>
    </row>
    <row r="1215" spans="1:5" x14ac:dyDescent="0.2">
      <c r="A1215" s="87">
        <v>828</v>
      </c>
      <c r="B1215" s="83" t="s">
        <v>441</v>
      </c>
      <c r="C1215" s="83" t="s">
        <v>3454</v>
      </c>
      <c r="D1215" s="83" t="s">
        <v>4067</v>
      </c>
      <c r="E1215" s="88">
        <v>86.106999999999999</v>
      </c>
    </row>
    <row r="1216" spans="1:5" x14ac:dyDescent="0.2">
      <c r="A1216" s="87">
        <v>829</v>
      </c>
      <c r="B1216" s="83" t="s">
        <v>1617</v>
      </c>
      <c r="C1216" s="83" t="s">
        <v>335</v>
      </c>
      <c r="D1216" s="83" t="s">
        <v>4067</v>
      </c>
      <c r="E1216" s="88">
        <v>87</v>
      </c>
    </row>
    <row r="1217" spans="1:5" x14ac:dyDescent="0.2">
      <c r="A1217" s="87">
        <v>830</v>
      </c>
      <c r="B1217" s="83" t="s">
        <v>1618</v>
      </c>
      <c r="C1217" s="83" t="s">
        <v>335</v>
      </c>
      <c r="D1217" s="83" t="s">
        <v>4067</v>
      </c>
      <c r="E1217" s="88">
        <v>87</v>
      </c>
    </row>
    <row r="1218" spans="1:5" x14ac:dyDescent="0.2">
      <c r="A1218" s="87">
        <v>831</v>
      </c>
      <c r="B1218" s="83" t="s">
        <v>422</v>
      </c>
      <c r="C1218" s="83" t="s">
        <v>3454</v>
      </c>
      <c r="D1218" s="83" t="s">
        <v>4067</v>
      </c>
      <c r="E1218" s="88">
        <v>86.103999999999999</v>
      </c>
    </row>
    <row r="1219" spans="1:5" x14ac:dyDescent="0.2">
      <c r="A1219" s="87">
        <v>832</v>
      </c>
      <c r="B1219" s="83" t="s">
        <v>1619</v>
      </c>
      <c r="C1219" s="83" t="s">
        <v>393</v>
      </c>
      <c r="D1219" s="83" t="s">
        <v>4067</v>
      </c>
      <c r="E1219" s="88">
        <v>16</v>
      </c>
    </row>
    <row r="1220" spans="1:5" x14ac:dyDescent="0.2">
      <c r="A1220" s="87">
        <v>285</v>
      </c>
      <c r="B1220" s="83" t="s">
        <v>3565</v>
      </c>
      <c r="C1220" s="83" t="s">
        <v>2</v>
      </c>
      <c r="D1220" s="83" t="s">
        <v>4067</v>
      </c>
      <c r="E1220" s="88">
        <v>47</v>
      </c>
    </row>
    <row r="1221" spans="1:5" x14ac:dyDescent="0.2">
      <c r="A1221" s="84">
        <v>388</v>
      </c>
      <c r="B1221" s="85" t="s">
        <v>4742</v>
      </c>
      <c r="C1221" s="85" t="s">
        <v>6122</v>
      </c>
      <c r="D1221" s="85" t="s">
        <v>6653</v>
      </c>
      <c r="E1221" s="86">
        <v>51</v>
      </c>
    </row>
    <row r="1222" spans="1:5" x14ac:dyDescent="0.2">
      <c r="A1222" s="87">
        <v>833</v>
      </c>
      <c r="B1222" s="83" t="s">
        <v>1620</v>
      </c>
      <c r="C1222" s="83" t="s">
        <v>3468</v>
      </c>
      <c r="D1222" s="83" t="s">
        <v>4067</v>
      </c>
      <c r="E1222" s="88">
        <v>117</v>
      </c>
    </row>
    <row r="1223" spans="1:5" x14ac:dyDescent="0.2">
      <c r="A1223" s="87">
        <v>8</v>
      </c>
      <c r="B1223" s="83" t="s">
        <v>3510</v>
      </c>
      <c r="C1223" s="83" t="s">
        <v>11934</v>
      </c>
      <c r="D1223" s="83" t="s">
        <v>6697</v>
      </c>
      <c r="E1223" s="88">
        <v>2</v>
      </c>
    </row>
    <row r="1224" spans="1:5" x14ac:dyDescent="0.2">
      <c r="A1224" s="87">
        <v>332</v>
      </c>
      <c r="B1224" s="83" t="s">
        <v>3510</v>
      </c>
      <c r="D1224" s="83" t="s">
        <v>11284</v>
      </c>
      <c r="E1224" s="88" t="s">
        <v>12288</v>
      </c>
    </row>
    <row r="1225" spans="1:5" x14ac:dyDescent="0.2">
      <c r="A1225" s="87">
        <v>333</v>
      </c>
      <c r="B1225" s="83" t="s">
        <v>5265</v>
      </c>
      <c r="C1225" s="83" t="s">
        <v>5028</v>
      </c>
      <c r="D1225" s="83" t="s">
        <v>11284</v>
      </c>
      <c r="E1225" s="88">
        <v>27</v>
      </c>
    </row>
    <row r="1226" spans="1:5" x14ac:dyDescent="0.2">
      <c r="A1226" s="87">
        <v>834</v>
      </c>
      <c r="B1226" s="83" t="s">
        <v>1621</v>
      </c>
      <c r="C1226" s="83" t="s">
        <v>3509</v>
      </c>
      <c r="D1226" s="83" t="s">
        <v>4067</v>
      </c>
      <c r="E1226" s="88">
        <v>50</v>
      </c>
    </row>
    <row r="1227" spans="1:5" x14ac:dyDescent="0.2">
      <c r="A1227" s="87">
        <v>405</v>
      </c>
      <c r="B1227" s="83" t="s">
        <v>3645</v>
      </c>
      <c r="C1227" s="83" t="s">
        <v>1409</v>
      </c>
      <c r="D1227" s="83" t="s">
        <v>4067</v>
      </c>
      <c r="E1227" s="88">
        <v>57</v>
      </c>
    </row>
    <row r="1228" spans="1:5" x14ac:dyDescent="0.2">
      <c r="A1228" s="87">
        <v>835</v>
      </c>
      <c r="B1228" s="83" t="s">
        <v>1622</v>
      </c>
      <c r="C1228" s="83" t="s">
        <v>3445</v>
      </c>
      <c r="D1228" s="83" t="s">
        <v>4067</v>
      </c>
      <c r="E1228" s="88">
        <v>7</v>
      </c>
    </row>
    <row r="1229" spans="1:5" x14ac:dyDescent="0.2">
      <c r="A1229" s="84">
        <v>389</v>
      </c>
      <c r="B1229" s="85" t="s">
        <v>4349</v>
      </c>
      <c r="C1229" s="85" t="s">
        <v>3507</v>
      </c>
      <c r="D1229" s="85" t="s">
        <v>6653</v>
      </c>
      <c r="E1229" s="86">
        <v>82</v>
      </c>
    </row>
    <row r="1230" spans="1:5" x14ac:dyDescent="0.2">
      <c r="A1230" s="84">
        <v>390</v>
      </c>
      <c r="B1230" s="85" t="s">
        <v>4350</v>
      </c>
      <c r="C1230" s="85" t="s">
        <v>279</v>
      </c>
      <c r="D1230" s="85" t="s">
        <v>6653</v>
      </c>
      <c r="E1230" s="86">
        <v>15</v>
      </c>
    </row>
    <row r="1231" spans="1:5" x14ac:dyDescent="0.2">
      <c r="A1231" s="87">
        <v>334</v>
      </c>
      <c r="B1231" s="83" t="s">
        <v>12127</v>
      </c>
      <c r="C1231" s="83" t="s">
        <v>3469</v>
      </c>
      <c r="D1231" s="83" t="s">
        <v>11284</v>
      </c>
      <c r="E1231" s="88">
        <v>25</v>
      </c>
    </row>
    <row r="1232" spans="1:5" x14ac:dyDescent="0.2">
      <c r="A1232" s="87">
        <v>836</v>
      </c>
      <c r="B1232" s="83" t="s">
        <v>1623</v>
      </c>
      <c r="C1232" s="83" t="s">
        <v>3469</v>
      </c>
      <c r="D1232" s="83" t="s">
        <v>4067</v>
      </c>
      <c r="E1232" s="88">
        <v>101</v>
      </c>
    </row>
    <row r="1233" spans="1:5" x14ac:dyDescent="0.2">
      <c r="A1233" s="87">
        <v>335</v>
      </c>
      <c r="B1233" s="83" t="s">
        <v>1624</v>
      </c>
      <c r="C1233" s="83" t="s">
        <v>3469</v>
      </c>
      <c r="D1233" s="83" t="s">
        <v>11284</v>
      </c>
      <c r="E1233" s="88">
        <v>1.17</v>
      </c>
    </row>
    <row r="1234" spans="1:5" x14ac:dyDescent="0.2">
      <c r="A1234" s="87">
        <v>837</v>
      </c>
      <c r="B1234" s="83" t="s">
        <v>1624</v>
      </c>
      <c r="C1234" s="83" t="s">
        <v>3469</v>
      </c>
      <c r="D1234" s="83" t="s">
        <v>4067</v>
      </c>
      <c r="E1234" s="88">
        <v>11.37</v>
      </c>
    </row>
    <row r="1235" spans="1:5" x14ac:dyDescent="0.2">
      <c r="A1235" s="87">
        <v>838</v>
      </c>
      <c r="B1235" s="83" t="s">
        <v>1625</v>
      </c>
      <c r="C1235" s="83" t="s">
        <v>3500</v>
      </c>
      <c r="D1235" s="83" t="s">
        <v>4067</v>
      </c>
      <c r="E1235" s="88">
        <v>21</v>
      </c>
    </row>
    <row r="1236" spans="1:5" x14ac:dyDescent="0.2">
      <c r="A1236" s="84">
        <v>391</v>
      </c>
      <c r="B1236" s="85" t="s">
        <v>4351</v>
      </c>
      <c r="C1236" s="85" t="s">
        <v>5165</v>
      </c>
      <c r="D1236" s="85" t="s">
        <v>6653</v>
      </c>
      <c r="E1236" s="86">
        <v>91</v>
      </c>
    </row>
    <row r="1237" spans="1:5" x14ac:dyDescent="0.2">
      <c r="A1237" s="87">
        <v>839</v>
      </c>
      <c r="B1237" s="83" t="s">
        <v>456</v>
      </c>
      <c r="C1237" s="83" t="s">
        <v>3454</v>
      </c>
      <c r="D1237" s="83" t="s">
        <v>4067</v>
      </c>
      <c r="E1237" s="88">
        <v>86</v>
      </c>
    </row>
    <row r="1238" spans="1:5" x14ac:dyDescent="0.2">
      <c r="A1238" s="84">
        <v>392</v>
      </c>
      <c r="B1238" s="85" t="s">
        <v>11360</v>
      </c>
      <c r="C1238" s="85" t="s">
        <v>2832</v>
      </c>
      <c r="D1238" s="85" t="s">
        <v>6653</v>
      </c>
      <c r="E1238" s="86">
        <v>11</v>
      </c>
    </row>
    <row r="1239" spans="1:5" x14ac:dyDescent="0.2">
      <c r="A1239" s="84">
        <v>393</v>
      </c>
      <c r="B1239" s="85" t="s">
        <v>4743</v>
      </c>
      <c r="C1239" s="85" t="s">
        <v>3507</v>
      </c>
      <c r="D1239" s="85" t="s">
        <v>6653</v>
      </c>
      <c r="E1239" s="86">
        <v>16</v>
      </c>
    </row>
    <row r="1240" spans="1:5" x14ac:dyDescent="0.2">
      <c r="A1240" s="84">
        <v>394</v>
      </c>
      <c r="B1240" s="85" t="s">
        <v>4352</v>
      </c>
      <c r="C1240" s="85" t="s">
        <v>1828</v>
      </c>
      <c r="D1240" s="85" t="s">
        <v>6653</v>
      </c>
      <c r="E1240" s="86">
        <v>81</v>
      </c>
    </row>
    <row r="1241" spans="1:5" x14ac:dyDescent="0.2">
      <c r="A1241" s="84">
        <v>395</v>
      </c>
      <c r="B1241" s="85" t="s">
        <v>4744</v>
      </c>
      <c r="C1241" s="85" t="s">
        <v>6123</v>
      </c>
      <c r="D1241" s="85" t="s">
        <v>6653</v>
      </c>
      <c r="E1241" s="86">
        <v>63</v>
      </c>
    </row>
    <row r="1242" spans="1:5" x14ac:dyDescent="0.2">
      <c r="A1242" s="87">
        <v>286</v>
      </c>
      <c r="B1242" s="83" t="s">
        <v>3566</v>
      </c>
      <c r="C1242" s="83" t="s">
        <v>2</v>
      </c>
      <c r="D1242" s="83" t="s">
        <v>4067</v>
      </c>
      <c r="E1242" s="88">
        <v>45</v>
      </c>
    </row>
    <row r="1243" spans="1:5" x14ac:dyDescent="0.2">
      <c r="A1243" s="84">
        <v>396</v>
      </c>
      <c r="B1243" s="85" t="s">
        <v>11361</v>
      </c>
      <c r="C1243" s="85" t="s">
        <v>2832</v>
      </c>
      <c r="D1243" s="85" t="s">
        <v>6653</v>
      </c>
      <c r="E1243" s="86">
        <v>58</v>
      </c>
    </row>
    <row r="1244" spans="1:5" x14ac:dyDescent="0.2">
      <c r="A1244" s="87">
        <v>840</v>
      </c>
      <c r="B1244" s="83" t="s">
        <v>1626</v>
      </c>
      <c r="C1244" s="83" t="s">
        <v>3469</v>
      </c>
      <c r="D1244" s="83" t="s">
        <v>4067</v>
      </c>
      <c r="E1244" s="88">
        <v>38</v>
      </c>
    </row>
    <row r="1245" spans="1:5" x14ac:dyDescent="0.2">
      <c r="A1245" s="87">
        <v>1887</v>
      </c>
      <c r="B1245" s="83" t="s">
        <v>12267</v>
      </c>
      <c r="C1245" s="83" t="s">
        <v>2665</v>
      </c>
      <c r="D1245" s="83" t="s">
        <v>4067</v>
      </c>
      <c r="E1245" s="88" t="s">
        <v>2666</v>
      </c>
    </row>
    <row r="1246" spans="1:5" x14ac:dyDescent="0.2">
      <c r="A1246" s="84">
        <v>898</v>
      </c>
      <c r="B1246" s="85" t="s">
        <v>12230</v>
      </c>
      <c r="C1246" s="85" t="s">
        <v>2665</v>
      </c>
      <c r="D1246" s="85" t="s">
        <v>6653</v>
      </c>
      <c r="E1246" s="86" t="s">
        <v>4986</v>
      </c>
    </row>
    <row r="1247" spans="1:5" x14ac:dyDescent="0.2">
      <c r="A1247" s="87">
        <v>841</v>
      </c>
      <c r="B1247" s="83" t="s">
        <v>459</v>
      </c>
      <c r="C1247" s="83" t="s">
        <v>3454</v>
      </c>
      <c r="D1247" s="83" t="s">
        <v>4067</v>
      </c>
      <c r="E1247" s="88">
        <v>86.87</v>
      </c>
    </row>
    <row r="1248" spans="1:5" x14ac:dyDescent="0.2">
      <c r="A1248" s="87">
        <v>842</v>
      </c>
      <c r="B1248" s="83" t="s">
        <v>1627</v>
      </c>
      <c r="C1248" s="83" t="s">
        <v>3445</v>
      </c>
      <c r="D1248" s="83" t="s">
        <v>4067</v>
      </c>
      <c r="E1248" s="88">
        <v>11</v>
      </c>
    </row>
    <row r="1249" spans="1:5" x14ac:dyDescent="0.2">
      <c r="A1249" s="87">
        <v>145</v>
      </c>
      <c r="B1249" s="83" t="s">
        <v>11977</v>
      </c>
      <c r="C1249" s="83" t="s">
        <v>11970</v>
      </c>
      <c r="D1249" s="83" t="s">
        <v>11415</v>
      </c>
      <c r="E1249" s="88">
        <v>38</v>
      </c>
    </row>
    <row r="1250" spans="1:5" x14ac:dyDescent="0.2">
      <c r="A1250" s="84">
        <v>180</v>
      </c>
      <c r="B1250" s="85" t="s">
        <v>3567</v>
      </c>
      <c r="C1250" s="85" t="s">
        <v>2</v>
      </c>
      <c r="D1250" s="85" t="s">
        <v>6653</v>
      </c>
      <c r="E1250" s="86">
        <v>35.409999999999997</v>
      </c>
    </row>
    <row r="1251" spans="1:5" x14ac:dyDescent="0.2">
      <c r="A1251" s="87">
        <v>287</v>
      </c>
      <c r="B1251" s="83" t="s">
        <v>3567</v>
      </c>
      <c r="C1251" s="83" t="s">
        <v>2</v>
      </c>
      <c r="D1251" s="83" t="s">
        <v>4067</v>
      </c>
      <c r="E1251" s="88">
        <v>46</v>
      </c>
    </row>
    <row r="1252" spans="1:5" x14ac:dyDescent="0.2">
      <c r="A1252" s="87">
        <v>288</v>
      </c>
      <c r="B1252" s="83" t="s">
        <v>3568</v>
      </c>
      <c r="C1252" s="83" t="s">
        <v>2</v>
      </c>
      <c r="D1252" s="83" t="s">
        <v>4067</v>
      </c>
      <c r="E1252" s="88" t="s">
        <v>1365</v>
      </c>
    </row>
    <row r="1253" spans="1:5" x14ac:dyDescent="0.2">
      <c r="A1253" s="87">
        <v>289</v>
      </c>
      <c r="B1253" s="83" t="s">
        <v>3569</v>
      </c>
      <c r="C1253" s="83" t="s">
        <v>2</v>
      </c>
      <c r="D1253" s="83" t="s">
        <v>4067</v>
      </c>
      <c r="E1253" s="88">
        <v>46</v>
      </c>
    </row>
    <row r="1254" spans="1:5" x14ac:dyDescent="0.2">
      <c r="A1254" s="87">
        <v>290</v>
      </c>
      <c r="B1254" s="83" t="s">
        <v>3570</v>
      </c>
      <c r="C1254" s="83" t="s">
        <v>2</v>
      </c>
      <c r="D1254" s="83" t="s">
        <v>4067</v>
      </c>
      <c r="E1254" s="88">
        <v>76</v>
      </c>
    </row>
    <row r="1255" spans="1:5" x14ac:dyDescent="0.2">
      <c r="A1255" s="87">
        <v>291</v>
      </c>
      <c r="B1255" s="83" t="s">
        <v>3571</v>
      </c>
      <c r="C1255" s="83" t="s">
        <v>2</v>
      </c>
      <c r="D1255" s="83" t="s">
        <v>4067</v>
      </c>
      <c r="E1255" s="88">
        <v>46</v>
      </c>
    </row>
    <row r="1256" spans="1:5" x14ac:dyDescent="0.2">
      <c r="A1256" s="84">
        <v>181</v>
      </c>
      <c r="B1256" s="85" t="s">
        <v>3572</v>
      </c>
      <c r="C1256" s="85" t="s">
        <v>2</v>
      </c>
      <c r="D1256" s="85" t="s">
        <v>6653</v>
      </c>
      <c r="E1256" s="86">
        <v>51</v>
      </c>
    </row>
    <row r="1257" spans="1:5" x14ac:dyDescent="0.2">
      <c r="A1257" s="87">
        <v>292</v>
      </c>
      <c r="B1257" s="83" t="s">
        <v>3572</v>
      </c>
      <c r="C1257" s="83" t="s">
        <v>2</v>
      </c>
      <c r="D1257" s="83" t="s">
        <v>4067</v>
      </c>
      <c r="E1257" s="88">
        <v>46</v>
      </c>
    </row>
    <row r="1258" spans="1:5" x14ac:dyDescent="0.2">
      <c r="A1258" s="87">
        <v>293</v>
      </c>
      <c r="B1258" s="83" t="s">
        <v>3573</v>
      </c>
      <c r="C1258" s="83" t="s">
        <v>2</v>
      </c>
      <c r="D1258" s="83" t="s">
        <v>4067</v>
      </c>
      <c r="E1258" s="88" t="s">
        <v>1365</v>
      </c>
    </row>
    <row r="1259" spans="1:5" x14ac:dyDescent="0.2">
      <c r="A1259" s="87">
        <v>294</v>
      </c>
      <c r="B1259" s="83" t="s">
        <v>3574</v>
      </c>
      <c r="C1259" s="83" t="s">
        <v>2</v>
      </c>
      <c r="D1259" s="83" t="s">
        <v>4067</v>
      </c>
      <c r="E1259" s="88">
        <v>47</v>
      </c>
    </row>
    <row r="1260" spans="1:5" x14ac:dyDescent="0.2">
      <c r="A1260" s="87">
        <v>295</v>
      </c>
      <c r="B1260" s="83" t="s">
        <v>3575</v>
      </c>
      <c r="C1260" s="83" t="s">
        <v>2</v>
      </c>
      <c r="D1260" s="83" t="s">
        <v>4067</v>
      </c>
      <c r="E1260" s="88">
        <v>46</v>
      </c>
    </row>
    <row r="1261" spans="1:5" x14ac:dyDescent="0.2">
      <c r="A1261" s="87">
        <v>296</v>
      </c>
      <c r="B1261" s="83" t="s">
        <v>3576</v>
      </c>
      <c r="C1261" s="83" t="s">
        <v>2</v>
      </c>
      <c r="D1261" s="83" t="s">
        <v>4067</v>
      </c>
      <c r="E1261" s="88" t="s">
        <v>1365</v>
      </c>
    </row>
    <row r="1262" spans="1:5" x14ac:dyDescent="0.2">
      <c r="A1262" s="87">
        <v>843</v>
      </c>
      <c r="B1262" s="83" t="s">
        <v>1628</v>
      </c>
      <c r="C1262" s="83" t="s">
        <v>291</v>
      </c>
      <c r="D1262" s="83" t="s">
        <v>4067</v>
      </c>
      <c r="E1262" s="88" t="s">
        <v>1629</v>
      </c>
    </row>
    <row r="1263" spans="1:5" x14ac:dyDescent="0.2">
      <c r="A1263" s="87">
        <v>844</v>
      </c>
      <c r="B1263" s="83" t="s">
        <v>1630</v>
      </c>
      <c r="C1263" s="83" t="s">
        <v>3487</v>
      </c>
      <c r="D1263" s="83" t="s">
        <v>4067</v>
      </c>
      <c r="E1263" s="88">
        <v>32</v>
      </c>
    </row>
    <row r="1264" spans="1:5" x14ac:dyDescent="0.2">
      <c r="A1264" s="87">
        <v>297</v>
      </c>
      <c r="B1264" s="83" t="s">
        <v>3577</v>
      </c>
      <c r="C1264" s="83" t="s">
        <v>2</v>
      </c>
      <c r="D1264" s="83" t="s">
        <v>4067</v>
      </c>
      <c r="E1264" s="88">
        <v>46</v>
      </c>
    </row>
    <row r="1265" spans="1:5" x14ac:dyDescent="0.2">
      <c r="A1265" s="87">
        <v>845</v>
      </c>
      <c r="B1265" s="83" t="s">
        <v>1631</v>
      </c>
      <c r="C1265" s="83" t="s">
        <v>3455</v>
      </c>
      <c r="D1265" s="83" t="s">
        <v>4067</v>
      </c>
      <c r="E1265" s="88">
        <v>56</v>
      </c>
    </row>
    <row r="1266" spans="1:5" x14ac:dyDescent="0.2">
      <c r="A1266" s="87">
        <v>846</v>
      </c>
      <c r="B1266" s="83" t="s">
        <v>1632</v>
      </c>
      <c r="C1266" s="83" t="s">
        <v>3466</v>
      </c>
      <c r="D1266" s="83" t="s">
        <v>4067</v>
      </c>
      <c r="E1266" s="88">
        <v>25.103000000000002</v>
      </c>
    </row>
    <row r="1267" spans="1:5" x14ac:dyDescent="0.2">
      <c r="A1267" s="87">
        <v>298</v>
      </c>
      <c r="B1267" s="83" t="s">
        <v>3578</v>
      </c>
      <c r="C1267" s="83" t="s">
        <v>2</v>
      </c>
      <c r="D1267" s="83" t="s">
        <v>4067</v>
      </c>
      <c r="E1267" s="88">
        <v>46</v>
      </c>
    </row>
    <row r="1268" spans="1:5" x14ac:dyDescent="0.2">
      <c r="A1268" s="84">
        <v>387</v>
      </c>
      <c r="B1268" s="85" t="s">
        <v>4348</v>
      </c>
      <c r="C1268" s="85" t="s">
        <v>374</v>
      </c>
      <c r="D1268" s="85" t="s">
        <v>6653</v>
      </c>
      <c r="E1268" s="86">
        <v>86</v>
      </c>
    </row>
    <row r="1269" spans="1:5" x14ac:dyDescent="0.2">
      <c r="A1269" s="87">
        <v>847</v>
      </c>
      <c r="B1269" s="83" t="s">
        <v>1633</v>
      </c>
      <c r="C1269" s="83" t="s">
        <v>3468</v>
      </c>
      <c r="D1269" s="83" t="s">
        <v>4067</v>
      </c>
      <c r="E1269" s="88">
        <v>75</v>
      </c>
    </row>
    <row r="1270" spans="1:5" x14ac:dyDescent="0.2">
      <c r="A1270" s="87">
        <v>848</v>
      </c>
      <c r="B1270" s="83" t="s">
        <v>1634</v>
      </c>
      <c r="C1270" s="83" t="s">
        <v>285</v>
      </c>
      <c r="D1270" s="83" t="s">
        <v>4067</v>
      </c>
      <c r="E1270" s="88">
        <v>53</v>
      </c>
    </row>
    <row r="1271" spans="1:5" x14ac:dyDescent="0.2">
      <c r="A1271" s="87">
        <v>336</v>
      </c>
      <c r="B1271" s="83" t="s">
        <v>707</v>
      </c>
      <c r="C1271" s="83" t="s">
        <v>3494</v>
      </c>
      <c r="D1271" s="83" t="s">
        <v>11284</v>
      </c>
      <c r="E1271" s="88">
        <v>4</v>
      </c>
    </row>
    <row r="1272" spans="1:5" x14ac:dyDescent="0.2">
      <c r="A1272" s="87">
        <v>849</v>
      </c>
      <c r="B1272" s="83" t="s">
        <v>707</v>
      </c>
      <c r="C1272" s="83" t="s">
        <v>3494</v>
      </c>
      <c r="D1272" s="83" t="s">
        <v>4067</v>
      </c>
      <c r="E1272" s="88" t="s">
        <v>1635</v>
      </c>
    </row>
    <row r="1273" spans="1:5" x14ac:dyDescent="0.2">
      <c r="A1273" s="84">
        <v>397</v>
      </c>
      <c r="B1273" s="85" t="s">
        <v>4353</v>
      </c>
      <c r="C1273" s="85" t="s">
        <v>3494</v>
      </c>
      <c r="D1273" s="85" t="s">
        <v>6653</v>
      </c>
      <c r="E1273" s="86">
        <v>96</v>
      </c>
    </row>
    <row r="1274" spans="1:5" x14ac:dyDescent="0.2">
      <c r="A1274" s="84">
        <v>398</v>
      </c>
      <c r="B1274" s="85" t="s">
        <v>5003</v>
      </c>
      <c r="C1274" s="85" t="s">
        <v>3494</v>
      </c>
      <c r="D1274" s="85" t="s">
        <v>6653</v>
      </c>
      <c r="E1274" s="86" t="s">
        <v>4869</v>
      </c>
    </row>
    <row r="1275" spans="1:5" x14ac:dyDescent="0.2">
      <c r="A1275" s="84">
        <v>399</v>
      </c>
      <c r="B1275" s="85" t="s">
        <v>5004</v>
      </c>
      <c r="C1275" s="85" t="s">
        <v>3494</v>
      </c>
      <c r="D1275" s="85" t="s">
        <v>6653</v>
      </c>
      <c r="E1275" s="86" t="s">
        <v>4870</v>
      </c>
    </row>
    <row r="1276" spans="1:5" x14ac:dyDescent="0.2">
      <c r="A1276" s="87">
        <v>850</v>
      </c>
      <c r="B1276" s="83" t="s">
        <v>3458</v>
      </c>
      <c r="C1276" s="83" t="s">
        <v>272</v>
      </c>
      <c r="D1276" s="83" t="s">
        <v>4067</v>
      </c>
      <c r="E1276" s="88" t="s">
        <v>3459</v>
      </c>
    </row>
    <row r="1277" spans="1:5" x14ac:dyDescent="0.2">
      <c r="A1277" s="84">
        <v>400</v>
      </c>
      <c r="B1277" s="85" t="s">
        <v>2733</v>
      </c>
      <c r="C1277" s="85" t="s">
        <v>3494</v>
      </c>
      <c r="D1277" s="85" t="s">
        <v>6653</v>
      </c>
      <c r="E1277" s="86">
        <v>64.81</v>
      </c>
    </row>
    <row r="1278" spans="1:5" x14ac:dyDescent="0.2">
      <c r="A1278" s="87">
        <v>851</v>
      </c>
      <c r="B1278" s="83" t="s">
        <v>2733</v>
      </c>
      <c r="C1278" s="83" t="s">
        <v>272</v>
      </c>
      <c r="D1278" s="83" t="s">
        <v>4067</v>
      </c>
      <c r="E1278" s="88" t="s">
        <v>1636</v>
      </c>
    </row>
    <row r="1279" spans="1:5" x14ac:dyDescent="0.2">
      <c r="A1279" s="87">
        <v>852</v>
      </c>
      <c r="B1279" s="83" t="s">
        <v>1637</v>
      </c>
      <c r="C1279" s="83" t="s">
        <v>2778</v>
      </c>
      <c r="D1279" s="83" t="s">
        <v>4067</v>
      </c>
      <c r="E1279" s="88">
        <v>26</v>
      </c>
    </row>
    <row r="1280" spans="1:5" x14ac:dyDescent="0.2">
      <c r="A1280" s="87">
        <v>853</v>
      </c>
      <c r="B1280" s="83" t="s">
        <v>1638</v>
      </c>
      <c r="C1280" s="83" t="s">
        <v>2274</v>
      </c>
      <c r="D1280" s="83" t="s">
        <v>4067</v>
      </c>
      <c r="E1280" s="88">
        <v>52</v>
      </c>
    </row>
    <row r="1281" spans="1:5" x14ac:dyDescent="0.2">
      <c r="A1281" s="84">
        <v>401</v>
      </c>
      <c r="B1281" s="85" t="s">
        <v>4354</v>
      </c>
      <c r="C1281" s="85" t="s">
        <v>2274</v>
      </c>
      <c r="D1281" s="85" t="s">
        <v>6653</v>
      </c>
      <c r="E1281" s="86" t="s">
        <v>4686</v>
      </c>
    </row>
    <row r="1282" spans="1:5" x14ac:dyDescent="0.2">
      <c r="A1282" s="84">
        <v>402</v>
      </c>
      <c r="B1282" s="85" t="s">
        <v>4355</v>
      </c>
      <c r="C1282" s="85" t="s">
        <v>4653</v>
      </c>
      <c r="D1282" s="85" t="s">
        <v>6653</v>
      </c>
      <c r="E1282" s="86">
        <v>41</v>
      </c>
    </row>
    <row r="1283" spans="1:5" x14ac:dyDescent="0.2">
      <c r="A1283" s="87">
        <v>338</v>
      </c>
      <c r="B1283" s="83" t="s">
        <v>12144</v>
      </c>
      <c r="C1283" s="83" t="s">
        <v>4536</v>
      </c>
      <c r="D1283" s="83" t="s">
        <v>11284</v>
      </c>
      <c r="E1283" s="88">
        <v>3</v>
      </c>
    </row>
    <row r="1284" spans="1:5" x14ac:dyDescent="0.2">
      <c r="A1284" s="87">
        <v>339</v>
      </c>
      <c r="B1284" s="83" t="s">
        <v>11992</v>
      </c>
      <c r="C1284" s="83" t="s">
        <v>3467</v>
      </c>
      <c r="D1284" s="83" t="s">
        <v>11284</v>
      </c>
      <c r="E1284" s="88">
        <v>20</v>
      </c>
    </row>
    <row r="1285" spans="1:5" x14ac:dyDescent="0.2">
      <c r="A1285" s="87">
        <v>78</v>
      </c>
      <c r="B1285" s="83" t="s">
        <v>11996</v>
      </c>
      <c r="C1285" s="83" t="s">
        <v>3467</v>
      </c>
      <c r="D1285" s="83" t="s">
        <v>11415</v>
      </c>
      <c r="E1285" s="88">
        <v>7.39</v>
      </c>
    </row>
    <row r="1286" spans="1:5" x14ac:dyDescent="0.2">
      <c r="A1286" s="87">
        <v>855</v>
      </c>
      <c r="B1286" s="83" t="s">
        <v>1641</v>
      </c>
      <c r="C1286" s="83" t="s">
        <v>362</v>
      </c>
      <c r="D1286" s="83" t="s">
        <v>4067</v>
      </c>
      <c r="E1286" s="88">
        <v>51</v>
      </c>
    </row>
    <row r="1287" spans="1:5" x14ac:dyDescent="0.2">
      <c r="A1287" s="87">
        <v>856</v>
      </c>
      <c r="B1287" s="83" t="s">
        <v>1642</v>
      </c>
      <c r="D1287" s="83" t="s">
        <v>4067</v>
      </c>
      <c r="E1287" s="88">
        <v>85</v>
      </c>
    </row>
    <row r="1288" spans="1:5" x14ac:dyDescent="0.2">
      <c r="A1288" s="87">
        <v>857</v>
      </c>
      <c r="B1288" s="83" t="s">
        <v>1643</v>
      </c>
      <c r="C1288" s="83" t="s">
        <v>3494</v>
      </c>
      <c r="D1288" s="83" t="s">
        <v>4067</v>
      </c>
      <c r="E1288" s="88">
        <v>54.125999999999998</v>
      </c>
    </row>
    <row r="1289" spans="1:5" x14ac:dyDescent="0.2">
      <c r="A1289" s="87">
        <v>858</v>
      </c>
      <c r="B1289" s="83" t="s">
        <v>2734</v>
      </c>
      <c r="C1289" s="83" t="s">
        <v>272</v>
      </c>
      <c r="D1289" s="83" t="s">
        <v>4067</v>
      </c>
      <c r="E1289" s="88" t="s">
        <v>1644</v>
      </c>
    </row>
    <row r="1290" spans="1:5" x14ac:dyDescent="0.2">
      <c r="A1290" s="87">
        <v>1150</v>
      </c>
      <c r="B1290" s="83" t="s">
        <v>3897</v>
      </c>
      <c r="C1290" s="83" t="s">
        <v>2760</v>
      </c>
      <c r="D1290" s="83" t="s">
        <v>4067</v>
      </c>
      <c r="E1290" s="88">
        <v>41.109000000000002</v>
      </c>
    </row>
    <row r="1291" spans="1:5" x14ac:dyDescent="0.2">
      <c r="A1291" s="87">
        <v>1151</v>
      </c>
      <c r="B1291" s="83" t="s">
        <v>3898</v>
      </c>
      <c r="C1291" s="83" t="s">
        <v>2760</v>
      </c>
      <c r="D1291" s="83" t="s">
        <v>4067</v>
      </c>
      <c r="E1291" s="88">
        <v>78</v>
      </c>
    </row>
    <row r="1292" spans="1:5" x14ac:dyDescent="0.2">
      <c r="A1292" s="87">
        <v>1152</v>
      </c>
      <c r="B1292" s="83" t="s">
        <v>3899</v>
      </c>
      <c r="C1292" s="83" t="s">
        <v>2760</v>
      </c>
      <c r="D1292" s="83" t="s">
        <v>4067</v>
      </c>
      <c r="E1292" s="88">
        <v>108.11199999999999</v>
      </c>
    </row>
    <row r="1293" spans="1:5" x14ac:dyDescent="0.2">
      <c r="A1293" s="87">
        <v>1153</v>
      </c>
      <c r="B1293" s="83" t="s">
        <v>3900</v>
      </c>
      <c r="C1293" s="83" t="s">
        <v>2760</v>
      </c>
      <c r="D1293" s="83" t="s">
        <v>4067</v>
      </c>
      <c r="E1293" s="88">
        <v>109</v>
      </c>
    </row>
    <row r="1294" spans="1:5" x14ac:dyDescent="0.2">
      <c r="A1294" s="87">
        <v>1154</v>
      </c>
      <c r="B1294" s="83" t="s">
        <v>3901</v>
      </c>
      <c r="C1294" s="83" t="s">
        <v>2760</v>
      </c>
      <c r="D1294" s="83" t="s">
        <v>4067</v>
      </c>
      <c r="E1294" s="88">
        <v>111</v>
      </c>
    </row>
    <row r="1295" spans="1:5" x14ac:dyDescent="0.2">
      <c r="A1295" s="87">
        <v>1155</v>
      </c>
      <c r="B1295" s="83" t="s">
        <v>3902</v>
      </c>
      <c r="C1295" s="83" t="s">
        <v>2760</v>
      </c>
      <c r="D1295" s="83" t="s">
        <v>4067</v>
      </c>
      <c r="E1295" s="88">
        <v>115</v>
      </c>
    </row>
    <row r="1296" spans="1:5" x14ac:dyDescent="0.2">
      <c r="A1296" s="87">
        <v>1156</v>
      </c>
      <c r="B1296" s="83" t="s">
        <v>3903</v>
      </c>
      <c r="C1296" s="83" t="s">
        <v>2760</v>
      </c>
      <c r="D1296" s="83" t="s">
        <v>4067</v>
      </c>
      <c r="E1296" s="88">
        <v>112</v>
      </c>
    </row>
    <row r="1297" spans="1:5" x14ac:dyDescent="0.2">
      <c r="A1297" s="87">
        <v>1157</v>
      </c>
      <c r="B1297" s="83" t="s">
        <v>3904</v>
      </c>
      <c r="C1297" s="83" t="s">
        <v>2760</v>
      </c>
      <c r="D1297" s="83" t="s">
        <v>4067</v>
      </c>
      <c r="E1297" s="88">
        <v>111</v>
      </c>
    </row>
    <row r="1298" spans="1:5" x14ac:dyDescent="0.2">
      <c r="A1298" s="87">
        <v>1158</v>
      </c>
      <c r="B1298" s="83" t="s">
        <v>3905</v>
      </c>
      <c r="C1298" s="83" t="s">
        <v>2760</v>
      </c>
      <c r="D1298" s="83" t="s">
        <v>4067</v>
      </c>
      <c r="E1298" s="88">
        <v>113</v>
      </c>
    </row>
    <row r="1299" spans="1:5" x14ac:dyDescent="0.2">
      <c r="A1299" s="87">
        <v>1159</v>
      </c>
      <c r="B1299" s="83" t="s">
        <v>3906</v>
      </c>
      <c r="C1299" s="83" t="s">
        <v>2760</v>
      </c>
      <c r="D1299" s="83" t="s">
        <v>4067</v>
      </c>
      <c r="E1299" s="88">
        <v>19</v>
      </c>
    </row>
    <row r="1300" spans="1:5" x14ac:dyDescent="0.2">
      <c r="A1300" s="87">
        <v>1160</v>
      </c>
      <c r="B1300" s="83" t="s">
        <v>3907</v>
      </c>
      <c r="C1300" s="83" t="s">
        <v>2760</v>
      </c>
      <c r="D1300" s="83" t="s">
        <v>4067</v>
      </c>
      <c r="E1300" s="88">
        <v>112.113</v>
      </c>
    </row>
    <row r="1301" spans="1:5" x14ac:dyDescent="0.2">
      <c r="A1301" s="87">
        <v>1161</v>
      </c>
      <c r="B1301" s="83" t="s">
        <v>3908</v>
      </c>
      <c r="C1301" s="83" t="s">
        <v>2760</v>
      </c>
      <c r="D1301" s="83" t="s">
        <v>4067</v>
      </c>
      <c r="E1301" s="88">
        <v>113</v>
      </c>
    </row>
    <row r="1302" spans="1:5" x14ac:dyDescent="0.2">
      <c r="A1302" s="87">
        <v>299</v>
      </c>
      <c r="B1302" s="83" t="s">
        <v>3579</v>
      </c>
      <c r="C1302" s="83" t="s">
        <v>2</v>
      </c>
      <c r="D1302" s="83" t="s">
        <v>4067</v>
      </c>
      <c r="E1302" s="88">
        <v>66</v>
      </c>
    </row>
    <row r="1303" spans="1:5" x14ac:dyDescent="0.2">
      <c r="A1303" s="84">
        <v>403</v>
      </c>
      <c r="B1303" s="85" t="s">
        <v>4356</v>
      </c>
      <c r="C1303" s="85" t="s">
        <v>3468</v>
      </c>
      <c r="D1303" s="85" t="s">
        <v>6653</v>
      </c>
      <c r="E1303" s="86">
        <v>102</v>
      </c>
    </row>
    <row r="1304" spans="1:5" x14ac:dyDescent="0.2">
      <c r="A1304" s="87">
        <v>860</v>
      </c>
      <c r="B1304" s="83" t="s">
        <v>1647</v>
      </c>
      <c r="C1304" s="83" t="s">
        <v>3468</v>
      </c>
      <c r="D1304" s="83" t="s">
        <v>4067</v>
      </c>
      <c r="E1304" s="88">
        <v>18</v>
      </c>
    </row>
    <row r="1305" spans="1:5" x14ac:dyDescent="0.2">
      <c r="A1305" s="87">
        <v>854</v>
      </c>
      <c r="B1305" s="83" t="s">
        <v>1639</v>
      </c>
      <c r="C1305" s="83" t="s">
        <v>3488</v>
      </c>
      <c r="D1305" s="83" t="s">
        <v>4067</v>
      </c>
      <c r="E1305" s="88" t="s">
        <v>1640</v>
      </c>
    </row>
    <row r="1306" spans="1:5" x14ac:dyDescent="0.2">
      <c r="A1306" s="84">
        <v>269</v>
      </c>
      <c r="B1306" s="85" t="s">
        <v>3959</v>
      </c>
      <c r="C1306" s="85" t="s">
        <v>4778</v>
      </c>
      <c r="D1306" s="85" t="s">
        <v>6653</v>
      </c>
      <c r="E1306" s="86" t="s">
        <v>4836</v>
      </c>
    </row>
    <row r="1307" spans="1:5" x14ac:dyDescent="0.2">
      <c r="A1307" s="87">
        <v>535</v>
      </c>
      <c r="B1307" s="83" t="s">
        <v>3959</v>
      </c>
      <c r="C1307" s="83" t="s">
        <v>4778</v>
      </c>
      <c r="D1307" s="83" t="s">
        <v>4067</v>
      </c>
      <c r="E1307" s="88">
        <v>15</v>
      </c>
    </row>
    <row r="1308" spans="1:5" x14ac:dyDescent="0.2">
      <c r="A1308" s="87">
        <v>861</v>
      </c>
      <c r="B1308" s="83" t="s">
        <v>1648</v>
      </c>
      <c r="C1308" s="83" t="s">
        <v>3468</v>
      </c>
      <c r="D1308" s="83" t="s">
        <v>4067</v>
      </c>
      <c r="E1308" s="88">
        <v>101</v>
      </c>
    </row>
    <row r="1309" spans="1:5" x14ac:dyDescent="0.2">
      <c r="A1309" s="84">
        <v>267</v>
      </c>
      <c r="B1309" s="85" t="s">
        <v>3958</v>
      </c>
      <c r="C1309" s="85" t="s">
        <v>4778</v>
      </c>
      <c r="D1309" s="85" t="s">
        <v>6653</v>
      </c>
      <c r="E1309" s="86" t="s">
        <v>4726</v>
      </c>
    </row>
    <row r="1310" spans="1:5" x14ac:dyDescent="0.2">
      <c r="A1310" s="87">
        <v>534</v>
      </c>
      <c r="B1310" s="83" t="s">
        <v>3958</v>
      </c>
      <c r="C1310" s="83" t="s">
        <v>4778</v>
      </c>
      <c r="D1310" s="83" t="s">
        <v>4067</v>
      </c>
      <c r="E1310" s="88">
        <v>15.81</v>
      </c>
    </row>
    <row r="1311" spans="1:5" x14ac:dyDescent="0.2">
      <c r="A1311" s="87">
        <v>859</v>
      </c>
      <c r="B1311" s="83" t="s">
        <v>1645</v>
      </c>
      <c r="C1311" s="83" t="s">
        <v>3509</v>
      </c>
      <c r="D1311" s="83" t="s">
        <v>4067</v>
      </c>
      <c r="E1311" s="88" t="s">
        <v>1646</v>
      </c>
    </row>
    <row r="1312" spans="1:5" x14ac:dyDescent="0.2">
      <c r="A1312" s="87">
        <v>862</v>
      </c>
      <c r="B1312" s="83" t="s">
        <v>1649</v>
      </c>
      <c r="C1312" s="83" t="s">
        <v>3468</v>
      </c>
      <c r="D1312" s="83" t="s">
        <v>4067</v>
      </c>
      <c r="E1312" s="88">
        <v>117</v>
      </c>
    </row>
    <row r="1313" spans="1:5" x14ac:dyDescent="0.2">
      <c r="A1313" s="87">
        <v>329</v>
      </c>
      <c r="B1313" s="83" t="s">
        <v>11526</v>
      </c>
      <c r="C1313" s="83" t="s">
        <v>3494</v>
      </c>
      <c r="D1313" s="83" t="s">
        <v>11284</v>
      </c>
      <c r="E1313" s="88">
        <v>4</v>
      </c>
    </row>
    <row r="1314" spans="1:5" x14ac:dyDescent="0.2">
      <c r="A1314" s="87">
        <v>341</v>
      </c>
      <c r="B1314" s="83" t="s">
        <v>1651</v>
      </c>
      <c r="C1314" s="83" t="s">
        <v>3468</v>
      </c>
      <c r="D1314" s="83" t="s">
        <v>11284</v>
      </c>
      <c r="E1314" s="88">
        <v>33</v>
      </c>
    </row>
    <row r="1315" spans="1:5" x14ac:dyDescent="0.2">
      <c r="A1315" s="87">
        <v>864</v>
      </c>
      <c r="B1315" s="83" t="s">
        <v>1651</v>
      </c>
      <c r="C1315" s="83" t="s">
        <v>3468</v>
      </c>
      <c r="D1315" s="83" t="s">
        <v>4067</v>
      </c>
      <c r="E1315" s="88">
        <v>11</v>
      </c>
    </row>
    <row r="1316" spans="1:5" x14ac:dyDescent="0.2">
      <c r="A1316" s="87">
        <v>79</v>
      </c>
      <c r="B1316" s="83" t="s">
        <v>1651</v>
      </c>
      <c r="C1316" s="83" t="s">
        <v>3468</v>
      </c>
      <c r="D1316" s="83" t="s">
        <v>11415</v>
      </c>
      <c r="E1316" s="88">
        <v>30.38</v>
      </c>
    </row>
    <row r="1317" spans="1:5" x14ac:dyDescent="0.2">
      <c r="A1317" s="84">
        <v>404</v>
      </c>
      <c r="B1317" s="85" t="s">
        <v>4357</v>
      </c>
      <c r="C1317" s="85" t="s">
        <v>3468</v>
      </c>
      <c r="D1317" s="85" t="s">
        <v>6653</v>
      </c>
      <c r="E1317" s="86">
        <v>81.819999999999993</v>
      </c>
    </row>
    <row r="1318" spans="1:5" x14ac:dyDescent="0.2">
      <c r="A1318" s="87">
        <v>865</v>
      </c>
      <c r="B1318" s="83" t="s">
        <v>1652</v>
      </c>
      <c r="C1318" s="83" t="s">
        <v>3468</v>
      </c>
      <c r="D1318" s="83" t="s">
        <v>4067</v>
      </c>
      <c r="E1318" s="88">
        <v>18</v>
      </c>
    </row>
    <row r="1319" spans="1:5" x14ac:dyDescent="0.2">
      <c r="A1319" s="84">
        <v>405</v>
      </c>
      <c r="B1319" s="85" t="s">
        <v>4358</v>
      </c>
      <c r="C1319" s="85" t="s">
        <v>3468</v>
      </c>
      <c r="D1319" s="85" t="s">
        <v>6653</v>
      </c>
      <c r="E1319" s="86">
        <v>82</v>
      </c>
    </row>
    <row r="1320" spans="1:5" x14ac:dyDescent="0.2">
      <c r="A1320" s="87">
        <v>342</v>
      </c>
      <c r="B1320" s="83" t="s">
        <v>12289</v>
      </c>
      <c r="D1320" s="83" t="s">
        <v>11284</v>
      </c>
      <c r="E1320" s="88">
        <v>13</v>
      </c>
    </row>
    <row r="1321" spans="1:5" x14ac:dyDescent="0.2">
      <c r="A1321" s="87">
        <v>343</v>
      </c>
      <c r="B1321" s="83" t="s">
        <v>12033</v>
      </c>
      <c r="C1321" s="83" t="s">
        <v>3468</v>
      </c>
      <c r="D1321" s="83" t="s">
        <v>11284</v>
      </c>
      <c r="E1321" s="88">
        <v>30</v>
      </c>
    </row>
    <row r="1322" spans="1:5" x14ac:dyDescent="0.2">
      <c r="A1322" s="87">
        <v>344</v>
      </c>
      <c r="B1322" s="83" t="s">
        <v>1653</v>
      </c>
      <c r="C1322" s="83" t="s">
        <v>3464</v>
      </c>
      <c r="D1322" s="83" t="s">
        <v>11284</v>
      </c>
      <c r="E1322" s="88" t="s">
        <v>11918</v>
      </c>
    </row>
    <row r="1323" spans="1:5" x14ac:dyDescent="0.2">
      <c r="A1323" s="87">
        <v>32</v>
      </c>
      <c r="B1323" s="83" t="s">
        <v>1653</v>
      </c>
      <c r="C1323" s="83" t="s">
        <v>3464</v>
      </c>
      <c r="D1323" s="83" t="s">
        <v>11286</v>
      </c>
      <c r="E1323" s="88">
        <v>3</v>
      </c>
    </row>
    <row r="1324" spans="1:5" x14ac:dyDescent="0.2">
      <c r="A1324" s="87">
        <v>866</v>
      </c>
      <c r="B1324" s="83" t="s">
        <v>1653</v>
      </c>
      <c r="C1324" s="83" t="s">
        <v>3464</v>
      </c>
      <c r="D1324" s="83" t="s">
        <v>4067</v>
      </c>
      <c r="E1324" s="88" t="s">
        <v>2828</v>
      </c>
    </row>
    <row r="1325" spans="1:5" x14ac:dyDescent="0.2">
      <c r="A1325" s="87">
        <v>9</v>
      </c>
      <c r="B1325" s="83" t="s">
        <v>1653</v>
      </c>
      <c r="C1325" s="83" t="s">
        <v>11934</v>
      </c>
      <c r="D1325" s="83" t="s">
        <v>6697</v>
      </c>
      <c r="E1325" s="88">
        <v>2</v>
      </c>
    </row>
    <row r="1326" spans="1:5" x14ac:dyDescent="0.2">
      <c r="A1326" s="84">
        <v>406</v>
      </c>
      <c r="B1326" s="85" t="s">
        <v>4359</v>
      </c>
      <c r="C1326" s="85" t="s">
        <v>3464</v>
      </c>
      <c r="D1326" s="85" t="s">
        <v>6653</v>
      </c>
      <c r="E1326" s="86" t="s">
        <v>4871</v>
      </c>
    </row>
    <row r="1327" spans="1:5" x14ac:dyDescent="0.2">
      <c r="A1327" s="87">
        <v>867</v>
      </c>
      <c r="B1327" s="83" t="s">
        <v>1654</v>
      </c>
      <c r="C1327" s="83" t="s">
        <v>3502</v>
      </c>
      <c r="D1327" s="83" t="s">
        <v>4067</v>
      </c>
      <c r="E1327" s="88">
        <v>114</v>
      </c>
    </row>
    <row r="1328" spans="1:5" x14ac:dyDescent="0.2">
      <c r="A1328" s="84">
        <v>407</v>
      </c>
      <c r="B1328" s="85" t="s">
        <v>4360</v>
      </c>
      <c r="C1328" s="85" t="s">
        <v>3468</v>
      </c>
      <c r="D1328" s="85" t="s">
        <v>6653</v>
      </c>
      <c r="E1328" s="86">
        <v>60</v>
      </c>
    </row>
    <row r="1329" spans="1:5" x14ac:dyDescent="0.2">
      <c r="A1329" s="87">
        <v>863</v>
      </c>
      <c r="B1329" s="83" t="s">
        <v>1650</v>
      </c>
      <c r="C1329" s="83" t="s">
        <v>3487</v>
      </c>
      <c r="D1329" s="83" t="s">
        <v>4067</v>
      </c>
      <c r="E1329" s="88">
        <v>80</v>
      </c>
    </row>
    <row r="1330" spans="1:5" x14ac:dyDescent="0.2">
      <c r="A1330" s="87">
        <v>868</v>
      </c>
      <c r="B1330" s="83" t="s">
        <v>1655</v>
      </c>
      <c r="C1330" s="83" t="s">
        <v>3468</v>
      </c>
      <c r="D1330" s="83" t="s">
        <v>4067</v>
      </c>
      <c r="E1330" s="88">
        <v>124</v>
      </c>
    </row>
    <row r="1331" spans="1:5" x14ac:dyDescent="0.2">
      <c r="A1331" s="87">
        <v>869</v>
      </c>
      <c r="B1331" s="83" t="s">
        <v>1656</v>
      </c>
      <c r="C1331" s="83" t="s">
        <v>3469</v>
      </c>
      <c r="D1331" s="83" t="s">
        <v>4067</v>
      </c>
      <c r="E1331" s="88">
        <v>12</v>
      </c>
    </row>
    <row r="1332" spans="1:5" x14ac:dyDescent="0.2">
      <c r="A1332" s="87">
        <v>870</v>
      </c>
      <c r="B1332" s="83" t="s">
        <v>1657</v>
      </c>
      <c r="C1332" s="83" t="s">
        <v>3469</v>
      </c>
      <c r="D1332" s="83" t="s">
        <v>4067</v>
      </c>
      <c r="E1332" s="88">
        <v>79</v>
      </c>
    </row>
    <row r="1333" spans="1:5" x14ac:dyDescent="0.2">
      <c r="A1333" s="84">
        <v>408</v>
      </c>
      <c r="B1333" s="85" t="s">
        <v>4361</v>
      </c>
      <c r="C1333" s="85" t="s">
        <v>279</v>
      </c>
      <c r="D1333" s="85" t="s">
        <v>6653</v>
      </c>
      <c r="E1333" s="86">
        <v>1</v>
      </c>
    </row>
    <row r="1334" spans="1:5" x14ac:dyDescent="0.2">
      <c r="A1334" s="87">
        <v>871</v>
      </c>
      <c r="B1334" s="83" t="s">
        <v>1658</v>
      </c>
      <c r="C1334" s="83" t="s">
        <v>3469</v>
      </c>
      <c r="D1334" s="83" t="s">
        <v>4067</v>
      </c>
      <c r="E1334" s="88">
        <v>122</v>
      </c>
    </row>
    <row r="1335" spans="1:5" x14ac:dyDescent="0.2">
      <c r="A1335" s="87">
        <v>872</v>
      </c>
      <c r="B1335" s="83" t="s">
        <v>1659</v>
      </c>
      <c r="C1335" s="83" t="s">
        <v>3469</v>
      </c>
      <c r="D1335" s="83" t="s">
        <v>4067</v>
      </c>
      <c r="E1335" s="88">
        <v>124</v>
      </c>
    </row>
    <row r="1336" spans="1:5" x14ac:dyDescent="0.2">
      <c r="A1336" s="84">
        <v>409</v>
      </c>
      <c r="B1336" s="85" t="s">
        <v>4362</v>
      </c>
      <c r="C1336" s="85" t="s">
        <v>315</v>
      </c>
      <c r="D1336" s="85" t="s">
        <v>6653</v>
      </c>
      <c r="E1336" s="86">
        <v>63</v>
      </c>
    </row>
    <row r="1337" spans="1:5" x14ac:dyDescent="0.2">
      <c r="A1337" s="87">
        <v>873</v>
      </c>
      <c r="B1337" s="83" t="s">
        <v>1660</v>
      </c>
      <c r="C1337" s="83" t="s">
        <v>3469</v>
      </c>
      <c r="D1337" s="83" t="s">
        <v>4067</v>
      </c>
      <c r="E1337" s="88">
        <v>117</v>
      </c>
    </row>
    <row r="1338" spans="1:5" x14ac:dyDescent="0.2">
      <c r="A1338" s="87">
        <v>874</v>
      </c>
      <c r="B1338" s="83" t="s">
        <v>1661</v>
      </c>
      <c r="C1338" s="83" t="s">
        <v>3469</v>
      </c>
      <c r="D1338" s="83" t="s">
        <v>4067</v>
      </c>
      <c r="E1338" s="88">
        <v>122</v>
      </c>
    </row>
    <row r="1339" spans="1:5" x14ac:dyDescent="0.2">
      <c r="A1339" s="87">
        <v>875</v>
      </c>
      <c r="B1339" s="83" t="s">
        <v>1662</v>
      </c>
      <c r="C1339" s="83" t="s">
        <v>3469</v>
      </c>
      <c r="D1339" s="83" t="s">
        <v>4067</v>
      </c>
      <c r="E1339" s="88">
        <v>37</v>
      </c>
    </row>
    <row r="1340" spans="1:5" x14ac:dyDescent="0.2">
      <c r="A1340" s="87">
        <v>876</v>
      </c>
      <c r="B1340" s="83" t="s">
        <v>1663</v>
      </c>
      <c r="C1340" s="83" t="s">
        <v>3509</v>
      </c>
      <c r="D1340" s="83" t="s">
        <v>4067</v>
      </c>
      <c r="E1340" s="88">
        <v>76</v>
      </c>
    </row>
    <row r="1341" spans="1:5" x14ac:dyDescent="0.2">
      <c r="A1341" s="87">
        <v>877</v>
      </c>
      <c r="B1341" s="83" t="s">
        <v>1664</v>
      </c>
      <c r="C1341" s="83" t="s">
        <v>3469</v>
      </c>
      <c r="D1341" s="83" t="s">
        <v>4067</v>
      </c>
      <c r="E1341" s="88">
        <v>11</v>
      </c>
    </row>
    <row r="1342" spans="1:5" x14ac:dyDescent="0.2">
      <c r="A1342" s="87">
        <v>878</v>
      </c>
      <c r="B1342" s="83" t="s">
        <v>1665</v>
      </c>
      <c r="C1342" s="83" t="s">
        <v>3469</v>
      </c>
      <c r="D1342" s="83" t="s">
        <v>4067</v>
      </c>
      <c r="E1342" s="88">
        <v>34</v>
      </c>
    </row>
    <row r="1343" spans="1:5" x14ac:dyDescent="0.2">
      <c r="A1343" s="87">
        <v>345</v>
      </c>
      <c r="B1343" s="83" t="s">
        <v>12139</v>
      </c>
      <c r="C1343" s="83" t="s">
        <v>12136</v>
      </c>
      <c r="D1343" s="83" t="s">
        <v>11284</v>
      </c>
      <c r="E1343" s="88">
        <v>3</v>
      </c>
    </row>
    <row r="1344" spans="1:5" x14ac:dyDescent="0.2">
      <c r="A1344" s="87">
        <v>80</v>
      </c>
      <c r="B1344" s="83" t="s">
        <v>502</v>
      </c>
      <c r="C1344" s="83" t="s">
        <v>3467</v>
      </c>
      <c r="D1344" s="83" t="s">
        <v>11415</v>
      </c>
      <c r="E1344" s="88">
        <v>30</v>
      </c>
    </row>
    <row r="1345" spans="1:5" x14ac:dyDescent="0.2">
      <c r="A1345" s="84">
        <v>410</v>
      </c>
      <c r="B1345" s="85" t="s">
        <v>4363</v>
      </c>
      <c r="C1345" s="85" t="s">
        <v>4654</v>
      </c>
      <c r="D1345" s="85" t="s">
        <v>6653</v>
      </c>
      <c r="E1345" s="86">
        <v>18</v>
      </c>
    </row>
    <row r="1346" spans="1:5" x14ac:dyDescent="0.2">
      <c r="A1346" s="87">
        <v>879</v>
      </c>
      <c r="B1346" s="83" t="s">
        <v>1666</v>
      </c>
      <c r="C1346" s="83" t="s">
        <v>3469</v>
      </c>
      <c r="D1346" s="83" t="s">
        <v>4067</v>
      </c>
      <c r="E1346" s="88">
        <v>101</v>
      </c>
    </row>
    <row r="1347" spans="1:5" x14ac:dyDescent="0.2">
      <c r="A1347" s="87">
        <v>346</v>
      </c>
      <c r="B1347" s="83" t="s">
        <v>5260</v>
      </c>
      <c r="C1347" s="83" t="s">
        <v>12136</v>
      </c>
      <c r="D1347" s="83" t="s">
        <v>11284</v>
      </c>
      <c r="E1347" s="88">
        <v>26</v>
      </c>
    </row>
    <row r="1348" spans="1:5" x14ac:dyDescent="0.2">
      <c r="A1348" s="87">
        <v>880</v>
      </c>
      <c r="B1348" s="83" t="s">
        <v>1667</v>
      </c>
      <c r="C1348" s="83" t="s">
        <v>3469</v>
      </c>
      <c r="D1348" s="83" t="s">
        <v>4067</v>
      </c>
      <c r="E1348" s="88">
        <v>70</v>
      </c>
    </row>
    <row r="1349" spans="1:5" x14ac:dyDescent="0.2">
      <c r="A1349" s="87">
        <v>881</v>
      </c>
      <c r="B1349" s="83" t="s">
        <v>1668</v>
      </c>
      <c r="C1349" s="83" t="s">
        <v>3467</v>
      </c>
      <c r="D1349" s="83" t="s">
        <v>4067</v>
      </c>
      <c r="E1349" s="88">
        <v>52</v>
      </c>
    </row>
    <row r="1350" spans="1:5" x14ac:dyDescent="0.2">
      <c r="A1350" s="84">
        <v>411</v>
      </c>
      <c r="B1350" s="85" t="s">
        <v>4364</v>
      </c>
      <c r="C1350" s="85" t="s">
        <v>3885</v>
      </c>
      <c r="D1350" s="85" t="s">
        <v>6653</v>
      </c>
      <c r="E1350" s="86">
        <v>17</v>
      </c>
    </row>
    <row r="1351" spans="1:5" x14ac:dyDescent="0.2">
      <c r="A1351" s="87">
        <v>300</v>
      </c>
      <c r="B1351" s="83" t="s">
        <v>3580</v>
      </c>
      <c r="C1351" s="83" t="s">
        <v>2</v>
      </c>
      <c r="D1351" s="83" t="s">
        <v>4067</v>
      </c>
      <c r="E1351" s="88" t="s">
        <v>1366</v>
      </c>
    </row>
    <row r="1352" spans="1:5" x14ac:dyDescent="0.2">
      <c r="A1352" s="87">
        <v>882</v>
      </c>
      <c r="B1352" s="83" t="s">
        <v>1669</v>
      </c>
      <c r="C1352" s="83" t="s">
        <v>1424</v>
      </c>
      <c r="D1352" s="83" t="s">
        <v>4067</v>
      </c>
      <c r="E1352" s="88">
        <v>52</v>
      </c>
    </row>
    <row r="1353" spans="1:5" x14ac:dyDescent="0.2">
      <c r="A1353" s="87">
        <v>883</v>
      </c>
      <c r="B1353" s="83" t="s">
        <v>1670</v>
      </c>
      <c r="C1353" s="83" t="s">
        <v>3502</v>
      </c>
      <c r="D1353" s="83" t="s">
        <v>4067</v>
      </c>
      <c r="E1353" s="88">
        <v>28</v>
      </c>
    </row>
    <row r="1354" spans="1:5" x14ac:dyDescent="0.2">
      <c r="A1354" s="87">
        <v>347</v>
      </c>
      <c r="B1354" s="83" t="s">
        <v>11737</v>
      </c>
      <c r="C1354" s="83" t="s">
        <v>5165</v>
      </c>
      <c r="D1354" s="83" t="s">
        <v>11284</v>
      </c>
      <c r="E1354" s="88">
        <v>26</v>
      </c>
    </row>
    <row r="1355" spans="1:5" x14ac:dyDescent="0.2">
      <c r="A1355" s="87">
        <v>536</v>
      </c>
      <c r="B1355" s="83" t="s">
        <v>3960</v>
      </c>
      <c r="C1355" s="83" t="s">
        <v>4778</v>
      </c>
      <c r="D1355" s="83" t="s">
        <v>4067</v>
      </c>
      <c r="E1355" s="88">
        <v>126</v>
      </c>
    </row>
    <row r="1356" spans="1:5" x14ac:dyDescent="0.2">
      <c r="A1356" s="87">
        <v>884</v>
      </c>
      <c r="B1356" s="83" t="s">
        <v>1671</v>
      </c>
      <c r="C1356" s="83" t="s">
        <v>778</v>
      </c>
      <c r="D1356" s="83" t="s">
        <v>4067</v>
      </c>
      <c r="E1356" s="88">
        <v>52</v>
      </c>
    </row>
    <row r="1357" spans="1:5" x14ac:dyDescent="0.2">
      <c r="A1357" s="87">
        <v>348</v>
      </c>
      <c r="B1357" s="83" t="s">
        <v>12097</v>
      </c>
      <c r="C1357" s="83" t="s">
        <v>12086</v>
      </c>
      <c r="D1357" s="83" t="s">
        <v>11284</v>
      </c>
      <c r="E1357" s="88">
        <v>31</v>
      </c>
    </row>
    <row r="1358" spans="1:5" x14ac:dyDescent="0.2">
      <c r="A1358" s="87">
        <v>662</v>
      </c>
      <c r="B1358" s="83" t="s">
        <v>3713</v>
      </c>
      <c r="C1358" s="83" t="s">
        <v>2729</v>
      </c>
      <c r="D1358" s="83" t="s">
        <v>4067</v>
      </c>
      <c r="E1358" s="88">
        <v>126</v>
      </c>
    </row>
    <row r="1359" spans="1:5" x14ac:dyDescent="0.2">
      <c r="A1359" s="87">
        <v>1103</v>
      </c>
      <c r="B1359" s="83" t="s">
        <v>3818</v>
      </c>
      <c r="C1359" s="83" t="s">
        <v>12</v>
      </c>
      <c r="D1359" s="83" t="s">
        <v>4067</v>
      </c>
      <c r="E1359" s="88">
        <v>59</v>
      </c>
    </row>
    <row r="1360" spans="1:5" x14ac:dyDescent="0.2">
      <c r="A1360" s="87">
        <v>885</v>
      </c>
      <c r="B1360" s="83" t="s">
        <v>1672</v>
      </c>
      <c r="C1360" s="83" t="s">
        <v>3464</v>
      </c>
      <c r="D1360" s="83" t="s">
        <v>4067</v>
      </c>
      <c r="E1360" s="88">
        <v>61</v>
      </c>
    </row>
    <row r="1361" spans="1:5" x14ac:dyDescent="0.2">
      <c r="A1361" s="87">
        <v>68</v>
      </c>
      <c r="B1361" s="83" t="s">
        <v>11440</v>
      </c>
      <c r="C1361" s="83" t="s">
        <v>4263</v>
      </c>
      <c r="D1361" s="83" t="s">
        <v>11284</v>
      </c>
      <c r="E1361" s="88">
        <v>17.32</v>
      </c>
    </row>
    <row r="1362" spans="1:5" x14ac:dyDescent="0.2">
      <c r="A1362" s="87">
        <v>131</v>
      </c>
      <c r="B1362" s="83" t="s">
        <v>11440</v>
      </c>
      <c r="C1362" s="83" t="s">
        <v>4290</v>
      </c>
      <c r="D1362" s="83" t="s">
        <v>11284</v>
      </c>
      <c r="E1362" s="88">
        <v>7.29</v>
      </c>
    </row>
    <row r="1363" spans="1:5" x14ac:dyDescent="0.2">
      <c r="A1363" s="87">
        <v>326</v>
      </c>
      <c r="B1363" s="83" t="s">
        <v>11440</v>
      </c>
      <c r="C1363" s="83" t="s">
        <v>4342</v>
      </c>
      <c r="D1363" s="83" t="s">
        <v>11284</v>
      </c>
      <c r="E1363" s="88" t="s">
        <v>11816</v>
      </c>
    </row>
    <row r="1364" spans="1:5" x14ac:dyDescent="0.2">
      <c r="A1364" s="87">
        <v>580</v>
      </c>
      <c r="B1364" s="83" t="s">
        <v>11440</v>
      </c>
      <c r="C1364" s="83" t="s">
        <v>4516</v>
      </c>
      <c r="D1364" s="83" t="s">
        <v>11284</v>
      </c>
      <c r="E1364" s="88" t="s">
        <v>12017</v>
      </c>
    </row>
    <row r="1365" spans="1:5" x14ac:dyDescent="0.2">
      <c r="A1365" s="87">
        <v>677</v>
      </c>
      <c r="B1365" s="83" t="s">
        <v>11440</v>
      </c>
      <c r="C1365" s="83" t="s">
        <v>4570</v>
      </c>
      <c r="D1365" s="83" t="s">
        <v>11284</v>
      </c>
      <c r="E1365" s="88" t="s">
        <v>12217</v>
      </c>
    </row>
    <row r="1366" spans="1:5" x14ac:dyDescent="0.2">
      <c r="A1366" s="87">
        <v>710</v>
      </c>
      <c r="B1366" s="83" t="s">
        <v>11440</v>
      </c>
      <c r="C1366" s="83" t="s">
        <v>4584</v>
      </c>
      <c r="D1366" s="83" t="s">
        <v>11284</v>
      </c>
      <c r="E1366" s="88">
        <v>26.32</v>
      </c>
    </row>
    <row r="1367" spans="1:5" x14ac:dyDescent="0.2">
      <c r="A1367" s="87">
        <v>340</v>
      </c>
      <c r="B1367" s="83" t="s">
        <v>12032</v>
      </c>
      <c r="C1367" s="83" t="s">
        <v>3468</v>
      </c>
      <c r="D1367" s="83" t="s">
        <v>11284</v>
      </c>
      <c r="E1367" s="88">
        <v>13</v>
      </c>
    </row>
    <row r="1368" spans="1:5" x14ac:dyDescent="0.2">
      <c r="A1368" s="87">
        <v>886</v>
      </c>
      <c r="B1368" s="83" t="s">
        <v>1673</v>
      </c>
      <c r="C1368" s="83" t="s">
        <v>3487</v>
      </c>
      <c r="D1368" s="83" t="s">
        <v>4067</v>
      </c>
      <c r="E1368" s="88" t="s">
        <v>1674</v>
      </c>
    </row>
    <row r="1369" spans="1:5" x14ac:dyDescent="0.2">
      <c r="A1369" s="84">
        <v>412</v>
      </c>
      <c r="B1369" s="85" t="s">
        <v>4365</v>
      </c>
      <c r="C1369" s="85" t="s">
        <v>3487</v>
      </c>
      <c r="D1369" s="85" t="s">
        <v>6653</v>
      </c>
      <c r="E1369" s="86" t="s">
        <v>4872</v>
      </c>
    </row>
    <row r="1370" spans="1:5" x14ac:dyDescent="0.2">
      <c r="A1370" s="87">
        <v>887</v>
      </c>
      <c r="B1370" s="83" t="s">
        <v>1675</v>
      </c>
      <c r="C1370" s="83" t="s">
        <v>3469</v>
      </c>
      <c r="D1370" s="83" t="s">
        <v>4067</v>
      </c>
      <c r="E1370" s="88">
        <v>38</v>
      </c>
    </row>
    <row r="1371" spans="1:5" x14ac:dyDescent="0.2">
      <c r="A1371" s="87">
        <v>888</v>
      </c>
      <c r="B1371" s="83" t="s">
        <v>1676</v>
      </c>
      <c r="C1371" s="83" t="s">
        <v>710</v>
      </c>
      <c r="D1371" s="83" t="s">
        <v>4067</v>
      </c>
      <c r="E1371" s="88">
        <v>52</v>
      </c>
    </row>
    <row r="1372" spans="1:5" x14ac:dyDescent="0.2">
      <c r="A1372" s="87">
        <v>349</v>
      </c>
      <c r="B1372" s="83" t="s">
        <v>1676</v>
      </c>
      <c r="C1372" s="83" t="s">
        <v>4302</v>
      </c>
      <c r="D1372" s="83" t="s">
        <v>11284</v>
      </c>
      <c r="E1372" s="88">
        <v>4</v>
      </c>
    </row>
    <row r="1373" spans="1:5" x14ac:dyDescent="0.2">
      <c r="A1373" s="84">
        <v>413</v>
      </c>
      <c r="B1373" s="85" t="s">
        <v>4366</v>
      </c>
      <c r="C1373" s="85" t="s">
        <v>710</v>
      </c>
      <c r="D1373" s="85" t="s">
        <v>6653</v>
      </c>
      <c r="E1373" s="86" t="s">
        <v>4873</v>
      </c>
    </row>
    <row r="1374" spans="1:5" x14ac:dyDescent="0.2">
      <c r="A1374" s="87">
        <v>889</v>
      </c>
      <c r="B1374" s="83" t="s">
        <v>1677</v>
      </c>
      <c r="C1374" s="83" t="s">
        <v>724</v>
      </c>
      <c r="D1374" s="83" t="s">
        <v>4067</v>
      </c>
      <c r="E1374" s="88">
        <v>52</v>
      </c>
    </row>
    <row r="1375" spans="1:5" x14ac:dyDescent="0.2">
      <c r="A1375" s="84">
        <v>414</v>
      </c>
      <c r="B1375" s="85" t="s">
        <v>4367</v>
      </c>
      <c r="C1375" s="85" t="s">
        <v>724</v>
      </c>
      <c r="D1375" s="85" t="s">
        <v>6653</v>
      </c>
      <c r="E1375" s="86">
        <v>25</v>
      </c>
    </row>
    <row r="1376" spans="1:5" x14ac:dyDescent="0.2">
      <c r="A1376" s="87">
        <v>890</v>
      </c>
      <c r="B1376" s="83" t="s">
        <v>1678</v>
      </c>
      <c r="C1376" s="83" t="s">
        <v>212</v>
      </c>
      <c r="D1376" s="83" t="s">
        <v>4067</v>
      </c>
      <c r="E1376" s="88">
        <v>37</v>
      </c>
    </row>
    <row r="1377" spans="1:5" x14ac:dyDescent="0.2">
      <c r="A1377" s="87">
        <v>891</v>
      </c>
      <c r="B1377" s="83" t="s">
        <v>1679</v>
      </c>
      <c r="C1377" s="83" t="s">
        <v>3469</v>
      </c>
      <c r="D1377" s="83" t="s">
        <v>4067</v>
      </c>
      <c r="E1377" s="88">
        <v>101</v>
      </c>
    </row>
    <row r="1378" spans="1:5" x14ac:dyDescent="0.2">
      <c r="A1378" s="87">
        <v>663</v>
      </c>
      <c r="B1378" s="83" t="s">
        <v>3714</v>
      </c>
      <c r="C1378" s="83" t="s">
        <v>2729</v>
      </c>
      <c r="D1378" s="83" t="s">
        <v>4067</v>
      </c>
      <c r="E1378" s="88">
        <v>127</v>
      </c>
    </row>
    <row r="1379" spans="1:5" x14ac:dyDescent="0.2">
      <c r="A1379" s="87">
        <v>81</v>
      </c>
      <c r="B1379" s="83" t="s">
        <v>9278</v>
      </c>
      <c r="C1379" s="83" t="s">
        <v>3466</v>
      </c>
      <c r="D1379" s="83" t="s">
        <v>11415</v>
      </c>
      <c r="E1379" s="88">
        <v>38</v>
      </c>
    </row>
    <row r="1380" spans="1:5" x14ac:dyDescent="0.2">
      <c r="A1380" s="87">
        <v>892</v>
      </c>
      <c r="B1380" s="83" t="s">
        <v>1680</v>
      </c>
      <c r="C1380" s="83" t="s">
        <v>3466</v>
      </c>
      <c r="D1380" s="83" t="s">
        <v>4067</v>
      </c>
      <c r="E1380" s="88">
        <v>26.27</v>
      </c>
    </row>
    <row r="1381" spans="1:5" x14ac:dyDescent="0.2">
      <c r="A1381" s="87">
        <v>893</v>
      </c>
      <c r="B1381" s="83" t="s">
        <v>1681</v>
      </c>
      <c r="C1381" s="83" t="s">
        <v>3466</v>
      </c>
      <c r="D1381" s="83" t="s">
        <v>4067</v>
      </c>
      <c r="E1381" s="88">
        <v>27.36</v>
      </c>
    </row>
    <row r="1382" spans="1:5" x14ac:dyDescent="0.2">
      <c r="A1382" s="84">
        <v>271</v>
      </c>
      <c r="B1382" s="85" t="s">
        <v>3961</v>
      </c>
      <c r="C1382" s="85" t="s">
        <v>4778</v>
      </c>
      <c r="D1382" s="85" t="s">
        <v>6653</v>
      </c>
      <c r="E1382" s="86" t="s">
        <v>4727</v>
      </c>
    </row>
    <row r="1383" spans="1:5" x14ac:dyDescent="0.2">
      <c r="A1383" s="87">
        <v>537</v>
      </c>
      <c r="B1383" s="83" t="s">
        <v>3961</v>
      </c>
      <c r="C1383" s="83" t="s">
        <v>4778</v>
      </c>
      <c r="D1383" s="83" t="s">
        <v>4067</v>
      </c>
      <c r="E1383" s="88">
        <v>13.15</v>
      </c>
    </row>
    <row r="1384" spans="1:5" x14ac:dyDescent="0.2">
      <c r="A1384" s="84">
        <v>273</v>
      </c>
      <c r="B1384" s="85" t="s">
        <v>3962</v>
      </c>
      <c r="C1384" s="85" t="s">
        <v>4778</v>
      </c>
      <c r="D1384" s="85" t="s">
        <v>6653</v>
      </c>
      <c r="E1384" s="86" t="s">
        <v>4837</v>
      </c>
    </row>
    <row r="1385" spans="1:5" x14ac:dyDescent="0.2">
      <c r="A1385" s="87">
        <v>538</v>
      </c>
      <c r="B1385" s="83" t="s">
        <v>3962</v>
      </c>
      <c r="C1385" s="83" t="s">
        <v>4778</v>
      </c>
      <c r="D1385" s="83" t="s">
        <v>4067</v>
      </c>
      <c r="E1385" s="88">
        <v>14</v>
      </c>
    </row>
    <row r="1386" spans="1:5" x14ac:dyDescent="0.2">
      <c r="A1386" s="84">
        <v>274</v>
      </c>
      <c r="B1386" s="85" t="s">
        <v>3963</v>
      </c>
      <c r="C1386" s="85" t="s">
        <v>4778</v>
      </c>
      <c r="D1386" s="85" t="s">
        <v>6653</v>
      </c>
      <c r="E1386" s="86" t="s">
        <v>5008</v>
      </c>
    </row>
    <row r="1387" spans="1:5" x14ac:dyDescent="0.2">
      <c r="A1387" s="87">
        <v>539</v>
      </c>
      <c r="B1387" s="83" t="s">
        <v>3963</v>
      </c>
      <c r="C1387" s="83" t="s">
        <v>4778</v>
      </c>
      <c r="D1387" s="83" t="s">
        <v>4067</v>
      </c>
      <c r="E1387" s="88" t="s">
        <v>1507</v>
      </c>
    </row>
    <row r="1388" spans="1:5" x14ac:dyDescent="0.2">
      <c r="A1388" s="84">
        <v>276</v>
      </c>
      <c r="B1388" s="85" t="s">
        <v>3964</v>
      </c>
      <c r="C1388" s="85" t="s">
        <v>4778</v>
      </c>
      <c r="D1388" s="85" t="s">
        <v>6653</v>
      </c>
      <c r="E1388" s="86">
        <v>4.2699999999999996</v>
      </c>
    </row>
    <row r="1389" spans="1:5" x14ac:dyDescent="0.2">
      <c r="A1389" s="87">
        <v>540</v>
      </c>
      <c r="B1389" s="83" t="s">
        <v>3964</v>
      </c>
      <c r="C1389" s="83" t="s">
        <v>4778</v>
      </c>
      <c r="D1389" s="83" t="s">
        <v>4067</v>
      </c>
      <c r="E1389" s="88">
        <v>14</v>
      </c>
    </row>
    <row r="1390" spans="1:5" x14ac:dyDescent="0.2">
      <c r="A1390" s="84">
        <v>277</v>
      </c>
      <c r="B1390" s="85" t="s">
        <v>3965</v>
      </c>
      <c r="C1390" s="85" t="s">
        <v>4778</v>
      </c>
      <c r="D1390" s="85" t="s">
        <v>6653</v>
      </c>
      <c r="E1390" s="86" t="s">
        <v>4838</v>
      </c>
    </row>
    <row r="1391" spans="1:5" x14ac:dyDescent="0.2">
      <c r="A1391" s="87">
        <v>541</v>
      </c>
      <c r="B1391" s="83" t="s">
        <v>3965</v>
      </c>
      <c r="C1391" s="83" t="s">
        <v>4778</v>
      </c>
      <c r="D1391" s="83" t="s">
        <v>4067</v>
      </c>
      <c r="E1391" s="88" t="s">
        <v>1508</v>
      </c>
    </row>
    <row r="1392" spans="1:5" x14ac:dyDescent="0.2">
      <c r="A1392" s="84">
        <v>278</v>
      </c>
      <c r="B1392" s="85" t="s">
        <v>3966</v>
      </c>
      <c r="C1392" s="85" t="s">
        <v>4778</v>
      </c>
      <c r="D1392" s="85" t="s">
        <v>6653</v>
      </c>
      <c r="E1392" s="86" t="s">
        <v>4839</v>
      </c>
    </row>
    <row r="1393" spans="1:5" x14ac:dyDescent="0.2">
      <c r="A1393" s="87">
        <v>542</v>
      </c>
      <c r="B1393" s="83" t="s">
        <v>3966</v>
      </c>
      <c r="C1393" s="83" t="s">
        <v>4778</v>
      </c>
      <c r="D1393" s="83" t="s">
        <v>4067</v>
      </c>
      <c r="E1393" s="88">
        <v>15</v>
      </c>
    </row>
    <row r="1394" spans="1:5" x14ac:dyDescent="0.2">
      <c r="A1394" s="87">
        <v>894</v>
      </c>
      <c r="B1394" s="83" t="s">
        <v>1682</v>
      </c>
      <c r="C1394" s="83" t="s">
        <v>3487</v>
      </c>
      <c r="D1394" s="83" t="s">
        <v>4067</v>
      </c>
      <c r="E1394" s="88">
        <v>46.127000000000002</v>
      </c>
    </row>
    <row r="1395" spans="1:5" x14ac:dyDescent="0.2">
      <c r="A1395" s="84">
        <v>415</v>
      </c>
      <c r="B1395" s="85" t="s">
        <v>4368</v>
      </c>
      <c r="C1395" s="85" t="s">
        <v>3487</v>
      </c>
      <c r="D1395" s="85" t="s">
        <v>6653</v>
      </c>
      <c r="E1395" s="86" t="s">
        <v>4874</v>
      </c>
    </row>
    <row r="1396" spans="1:5" x14ac:dyDescent="0.2">
      <c r="A1396" s="84">
        <v>417</v>
      </c>
      <c r="B1396" s="85" t="s">
        <v>4370</v>
      </c>
      <c r="C1396" s="85" t="s">
        <v>3468</v>
      </c>
      <c r="D1396" s="85" t="s">
        <v>6653</v>
      </c>
      <c r="E1396" s="86">
        <v>29</v>
      </c>
    </row>
    <row r="1397" spans="1:5" x14ac:dyDescent="0.2">
      <c r="A1397" s="84">
        <v>416</v>
      </c>
      <c r="B1397" s="85" t="s">
        <v>4369</v>
      </c>
      <c r="C1397" s="85" t="s">
        <v>3468</v>
      </c>
      <c r="D1397" s="85" t="s">
        <v>6653</v>
      </c>
      <c r="E1397" s="86">
        <v>29.3</v>
      </c>
    </row>
    <row r="1398" spans="1:5" x14ac:dyDescent="0.2">
      <c r="A1398" s="84">
        <v>418</v>
      </c>
      <c r="B1398" s="85" t="s">
        <v>4371</v>
      </c>
      <c r="C1398" s="85" t="s">
        <v>3468</v>
      </c>
      <c r="D1398" s="85" t="s">
        <v>6653</v>
      </c>
      <c r="E1398" s="86">
        <v>30</v>
      </c>
    </row>
    <row r="1399" spans="1:5" x14ac:dyDescent="0.2">
      <c r="A1399" s="87">
        <v>229</v>
      </c>
      <c r="B1399" s="83" t="s">
        <v>11668</v>
      </c>
      <c r="C1399" s="83" t="s">
        <v>7030</v>
      </c>
      <c r="D1399" s="83" t="s">
        <v>11284</v>
      </c>
      <c r="E1399" s="88">
        <v>23</v>
      </c>
    </row>
    <row r="1400" spans="1:5" x14ac:dyDescent="0.2">
      <c r="A1400" s="87">
        <v>895</v>
      </c>
      <c r="B1400" s="83" t="s">
        <v>1683</v>
      </c>
      <c r="C1400" s="83" t="s">
        <v>3487</v>
      </c>
      <c r="D1400" s="83" t="s">
        <v>4067</v>
      </c>
      <c r="E1400" s="88" t="s">
        <v>1684</v>
      </c>
    </row>
    <row r="1401" spans="1:5" x14ac:dyDescent="0.2">
      <c r="A1401" s="87">
        <v>896</v>
      </c>
      <c r="B1401" s="83" t="s">
        <v>1685</v>
      </c>
      <c r="C1401" s="83" t="s">
        <v>3481</v>
      </c>
      <c r="D1401" s="83" t="s">
        <v>4067</v>
      </c>
      <c r="E1401" s="88">
        <v>27</v>
      </c>
    </row>
    <row r="1402" spans="1:5" x14ac:dyDescent="0.2">
      <c r="A1402" s="87">
        <v>897</v>
      </c>
      <c r="B1402" s="83" t="s">
        <v>1686</v>
      </c>
      <c r="C1402" s="83" t="s">
        <v>3468</v>
      </c>
      <c r="D1402" s="83" t="s">
        <v>4067</v>
      </c>
      <c r="E1402" s="88">
        <v>15</v>
      </c>
    </row>
    <row r="1403" spans="1:5" x14ac:dyDescent="0.2">
      <c r="A1403" s="84">
        <v>419</v>
      </c>
      <c r="B1403" s="85" t="s">
        <v>4372</v>
      </c>
      <c r="C1403" s="85" t="s">
        <v>3468</v>
      </c>
      <c r="D1403" s="85" t="s">
        <v>6653</v>
      </c>
      <c r="E1403" s="86">
        <v>2</v>
      </c>
    </row>
    <row r="1404" spans="1:5" x14ac:dyDescent="0.2">
      <c r="A1404" s="84">
        <v>420</v>
      </c>
      <c r="B1404" s="85" t="s">
        <v>4745</v>
      </c>
      <c r="C1404" s="85" t="s">
        <v>6124</v>
      </c>
      <c r="D1404" s="85" t="s">
        <v>6653</v>
      </c>
      <c r="E1404" s="86">
        <v>28</v>
      </c>
    </row>
    <row r="1405" spans="1:5" x14ac:dyDescent="0.2">
      <c r="A1405" s="84">
        <v>421</v>
      </c>
      <c r="B1405" s="85" t="s">
        <v>4373</v>
      </c>
      <c r="C1405" s="85" t="s">
        <v>3468</v>
      </c>
      <c r="D1405" s="85" t="s">
        <v>6653</v>
      </c>
      <c r="E1405" s="86">
        <v>36</v>
      </c>
    </row>
    <row r="1406" spans="1:5" x14ac:dyDescent="0.2">
      <c r="A1406" s="87">
        <v>791</v>
      </c>
      <c r="B1406" s="83" t="s">
        <v>3801</v>
      </c>
      <c r="C1406" s="83" t="s">
        <v>2730</v>
      </c>
      <c r="D1406" s="83" t="s">
        <v>4067</v>
      </c>
      <c r="E1406" s="88">
        <v>98</v>
      </c>
    </row>
    <row r="1407" spans="1:5" x14ac:dyDescent="0.2">
      <c r="A1407" s="87">
        <v>350</v>
      </c>
      <c r="B1407" s="83" t="s">
        <v>12290</v>
      </c>
      <c r="D1407" s="83" t="s">
        <v>11284</v>
      </c>
      <c r="E1407" s="88" t="s">
        <v>12291</v>
      </c>
    </row>
    <row r="1408" spans="1:5" x14ac:dyDescent="0.2">
      <c r="A1408" s="87">
        <v>351</v>
      </c>
      <c r="B1408" s="83" t="s">
        <v>8588</v>
      </c>
      <c r="C1408" s="83" t="s">
        <v>12013</v>
      </c>
      <c r="D1408" s="83" t="s">
        <v>11284</v>
      </c>
      <c r="E1408" s="88">
        <v>5</v>
      </c>
    </row>
    <row r="1409" spans="1:5" x14ac:dyDescent="0.2">
      <c r="A1409" s="87">
        <v>898</v>
      </c>
      <c r="B1409" s="83" t="s">
        <v>1687</v>
      </c>
      <c r="C1409" s="83" t="s">
        <v>1309</v>
      </c>
      <c r="D1409" s="83" t="s">
        <v>4067</v>
      </c>
      <c r="E1409" s="88">
        <v>52</v>
      </c>
    </row>
    <row r="1410" spans="1:5" x14ac:dyDescent="0.2">
      <c r="A1410" s="87">
        <v>899</v>
      </c>
      <c r="B1410" s="83" t="s">
        <v>1688</v>
      </c>
      <c r="C1410" s="83" t="s">
        <v>3487</v>
      </c>
      <c r="D1410" s="83" t="s">
        <v>4067</v>
      </c>
      <c r="E1410" s="88" t="s">
        <v>1689</v>
      </c>
    </row>
    <row r="1411" spans="1:5" x14ac:dyDescent="0.2">
      <c r="A1411" s="84">
        <v>422</v>
      </c>
      <c r="B1411" s="85" t="s">
        <v>4374</v>
      </c>
      <c r="C1411" s="85" t="s">
        <v>3487</v>
      </c>
      <c r="D1411" s="85" t="s">
        <v>6653</v>
      </c>
      <c r="E1411" s="86">
        <v>82</v>
      </c>
    </row>
    <row r="1412" spans="1:5" x14ac:dyDescent="0.2">
      <c r="A1412" s="87">
        <v>406</v>
      </c>
      <c r="B1412" s="83" t="s">
        <v>212</v>
      </c>
      <c r="C1412" s="83" t="s">
        <v>1409</v>
      </c>
      <c r="D1412" s="83" t="s">
        <v>4067</v>
      </c>
      <c r="E1412" s="88">
        <v>37</v>
      </c>
    </row>
    <row r="1413" spans="1:5" x14ac:dyDescent="0.2">
      <c r="A1413" s="84">
        <v>279</v>
      </c>
      <c r="B1413" s="85" t="s">
        <v>3967</v>
      </c>
      <c r="C1413" s="85" t="s">
        <v>4778</v>
      </c>
      <c r="D1413" s="85" t="s">
        <v>6653</v>
      </c>
      <c r="E1413" s="86" t="s">
        <v>4840</v>
      </c>
    </row>
    <row r="1414" spans="1:5" x14ac:dyDescent="0.2">
      <c r="A1414" s="87">
        <v>543</v>
      </c>
      <c r="B1414" s="83" t="s">
        <v>3967</v>
      </c>
      <c r="C1414" s="83" t="s">
        <v>4778</v>
      </c>
      <c r="D1414" s="83" t="s">
        <v>4067</v>
      </c>
      <c r="E1414" s="88">
        <v>13</v>
      </c>
    </row>
    <row r="1415" spans="1:5" x14ac:dyDescent="0.2">
      <c r="A1415" s="87">
        <v>544</v>
      </c>
      <c r="B1415" s="83" t="s">
        <v>3968</v>
      </c>
      <c r="C1415" s="83" t="s">
        <v>4778</v>
      </c>
      <c r="D1415" s="83" t="s">
        <v>4067</v>
      </c>
      <c r="E1415" s="88">
        <v>13</v>
      </c>
    </row>
    <row r="1416" spans="1:5" x14ac:dyDescent="0.2">
      <c r="A1416" s="84">
        <v>280</v>
      </c>
      <c r="B1416" s="85" t="s">
        <v>8073</v>
      </c>
      <c r="C1416" s="85" t="s">
        <v>4778</v>
      </c>
      <c r="D1416" s="85" t="s">
        <v>6653</v>
      </c>
      <c r="E1416" s="86" t="s">
        <v>4728</v>
      </c>
    </row>
    <row r="1417" spans="1:5" x14ac:dyDescent="0.2">
      <c r="A1417" s="84">
        <v>281</v>
      </c>
      <c r="B1417" s="85" t="s">
        <v>3969</v>
      </c>
      <c r="C1417" s="85" t="s">
        <v>4778</v>
      </c>
      <c r="D1417" s="85" t="s">
        <v>6653</v>
      </c>
      <c r="E1417" s="86" t="s">
        <v>4841</v>
      </c>
    </row>
    <row r="1418" spans="1:5" x14ac:dyDescent="0.2">
      <c r="A1418" s="87">
        <v>545</v>
      </c>
      <c r="B1418" s="83" t="s">
        <v>3969</v>
      </c>
      <c r="C1418" s="83" t="s">
        <v>4778</v>
      </c>
      <c r="D1418" s="83" t="s">
        <v>4067</v>
      </c>
      <c r="E1418" s="88">
        <v>15.36</v>
      </c>
    </row>
    <row r="1419" spans="1:5" x14ac:dyDescent="0.2">
      <c r="A1419" s="87">
        <v>900</v>
      </c>
      <c r="B1419" s="83" t="s">
        <v>1690</v>
      </c>
      <c r="C1419" s="83" t="s">
        <v>3494</v>
      </c>
      <c r="D1419" s="83" t="s">
        <v>4067</v>
      </c>
      <c r="E1419" s="88" t="s">
        <v>1204</v>
      </c>
    </row>
    <row r="1420" spans="1:5" x14ac:dyDescent="0.2">
      <c r="A1420" s="84">
        <v>282</v>
      </c>
      <c r="B1420" s="85" t="s">
        <v>3970</v>
      </c>
      <c r="C1420" s="85" t="s">
        <v>4778</v>
      </c>
      <c r="D1420" s="85" t="s">
        <v>6653</v>
      </c>
      <c r="E1420" s="86" t="s">
        <v>4729</v>
      </c>
    </row>
    <row r="1421" spans="1:5" x14ac:dyDescent="0.2">
      <c r="A1421" s="87">
        <v>546</v>
      </c>
      <c r="B1421" s="83" t="s">
        <v>3970</v>
      </c>
      <c r="C1421" s="83" t="s">
        <v>4778</v>
      </c>
      <c r="D1421" s="83" t="s">
        <v>4067</v>
      </c>
      <c r="E1421" s="88">
        <v>15</v>
      </c>
    </row>
    <row r="1422" spans="1:5" x14ac:dyDescent="0.2">
      <c r="A1422" s="87">
        <v>352</v>
      </c>
      <c r="B1422" s="83" t="s">
        <v>11558</v>
      </c>
      <c r="C1422" s="83" t="s">
        <v>11549</v>
      </c>
      <c r="D1422" s="83" t="s">
        <v>11284</v>
      </c>
      <c r="E1422" s="88">
        <v>21</v>
      </c>
    </row>
    <row r="1423" spans="1:5" x14ac:dyDescent="0.2">
      <c r="A1423" s="87">
        <v>901</v>
      </c>
      <c r="B1423" s="83" t="s">
        <v>1691</v>
      </c>
      <c r="C1423" s="83" t="s">
        <v>385</v>
      </c>
      <c r="D1423" s="83" t="s">
        <v>4067</v>
      </c>
      <c r="E1423" s="88">
        <v>50</v>
      </c>
    </row>
    <row r="1424" spans="1:5" x14ac:dyDescent="0.2">
      <c r="A1424" s="87">
        <v>902</v>
      </c>
      <c r="B1424" s="83" t="s">
        <v>1692</v>
      </c>
      <c r="C1424" s="83" t="s">
        <v>1512</v>
      </c>
      <c r="D1424" s="83" t="s">
        <v>4067</v>
      </c>
      <c r="E1424" s="88">
        <v>84</v>
      </c>
    </row>
    <row r="1425" spans="1:5" x14ac:dyDescent="0.2">
      <c r="A1425" s="87">
        <v>353</v>
      </c>
      <c r="B1425" s="83" t="s">
        <v>1692</v>
      </c>
      <c r="C1425" s="83" t="s">
        <v>3454</v>
      </c>
      <c r="D1425" s="83" t="s">
        <v>11284</v>
      </c>
      <c r="E1425" s="88">
        <v>16.21</v>
      </c>
    </row>
    <row r="1426" spans="1:5" x14ac:dyDescent="0.2">
      <c r="A1426" s="87">
        <v>903</v>
      </c>
      <c r="B1426" s="83" t="s">
        <v>1693</v>
      </c>
      <c r="C1426" s="83" t="s">
        <v>3454</v>
      </c>
      <c r="D1426" s="83" t="s">
        <v>4067</v>
      </c>
      <c r="E1426" s="88">
        <v>86.87</v>
      </c>
    </row>
    <row r="1427" spans="1:5" x14ac:dyDescent="0.2">
      <c r="A1427" s="84">
        <v>423</v>
      </c>
      <c r="B1427" s="85" t="s">
        <v>4375</v>
      </c>
      <c r="C1427" s="85" t="s">
        <v>393</v>
      </c>
      <c r="D1427" s="85" t="s">
        <v>6653</v>
      </c>
      <c r="E1427" s="86">
        <v>2.11</v>
      </c>
    </row>
    <row r="1428" spans="1:5" x14ac:dyDescent="0.2">
      <c r="A1428" s="87">
        <v>301</v>
      </c>
      <c r="B1428" s="83" t="s">
        <v>3581</v>
      </c>
      <c r="C1428" s="83" t="s">
        <v>2</v>
      </c>
      <c r="D1428" s="83" t="s">
        <v>4067</v>
      </c>
      <c r="E1428" s="88">
        <v>18.190000000000001</v>
      </c>
    </row>
    <row r="1429" spans="1:5" x14ac:dyDescent="0.2">
      <c r="A1429" s="87">
        <v>96</v>
      </c>
      <c r="B1429" s="83" t="s">
        <v>11508</v>
      </c>
      <c r="C1429" s="83" t="s">
        <v>2</v>
      </c>
      <c r="D1429" s="83" t="s">
        <v>11284</v>
      </c>
      <c r="E1429" s="88">
        <v>20</v>
      </c>
    </row>
    <row r="1430" spans="1:5" x14ac:dyDescent="0.2">
      <c r="A1430" s="87">
        <v>904</v>
      </c>
      <c r="B1430" s="83" t="s">
        <v>1694</v>
      </c>
      <c r="C1430" s="83" t="s">
        <v>3509</v>
      </c>
      <c r="D1430" s="83" t="s">
        <v>4067</v>
      </c>
      <c r="E1430" s="88">
        <v>86</v>
      </c>
    </row>
    <row r="1431" spans="1:5" x14ac:dyDescent="0.2">
      <c r="A1431" s="87">
        <v>905</v>
      </c>
      <c r="B1431" s="83" t="s">
        <v>1695</v>
      </c>
      <c r="C1431" s="83" t="s">
        <v>3509</v>
      </c>
      <c r="D1431" s="83" t="s">
        <v>4067</v>
      </c>
      <c r="E1431" s="88">
        <v>75</v>
      </c>
    </row>
    <row r="1432" spans="1:5" x14ac:dyDescent="0.2">
      <c r="A1432" s="87">
        <v>906</v>
      </c>
      <c r="B1432" s="83" t="s">
        <v>1696</v>
      </c>
      <c r="C1432" s="83" t="s">
        <v>3469</v>
      </c>
      <c r="D1432" s="83" t="s">
        <v>4067</v>
      </c>
      <c r="E1432" s="88">
        <v>38</v>
      </c>
    </row>
    <row r="1433" spans="1:5" x14ac:dyDescent="0.2">
      <c r="A1433" s="87">
        <v>907</v>
      </c>
      <c r="B1433" s="83" t="s">
        <v>15873</v>
      </c>
      <c r="C1433" s="83" t="s">
        <v>3469</v>
      </c>
      <c r="D1433" s="83" t="s">
        <v>4067</v>
      </c>
      <c r="E1433" s="88">
        <v>33</v>
      </c>
    </row>
    <row r="1434" spans="1:5" x14ac:dyDescent="0.2">
      <c r="A1434" s="87">
        <v>908</v>
      </c>
      <c r="B1434" s="83" t="s">
        <v>1697</v>
      </c>
      <c r="C1434" s="83" t="s">
        <v>393</v>
      </c>
      <c r="D1434" s="83" t="s">
        <v>4067</v>
      </c>
      <c r="E1434" s="88">
        <v>16</v>
      </c>
    </row>
    <row r="1435" spans="1:5" x14ac:dyDescent="0.2">
      <c r="A1435" s="87">
        <v>909</v>
      </c>
      <c r="B1435" s="83" t="s">
        <v>1698</v>
      </c>
      <c r="C1435" s="83" t="s">
        <v>3469</v>
      </c>
      <c r="D1435" s="83" t="s">
        <v>4067</v>
      </c>
      <c r="E1435" s="88">
        <v>101</v>
      </c>
    </row>
    <row r="1436" spans="1:5" x14ac:dyDescent="0.2">
      <c r="A1436" s="87">
        <v>910</v>
      </c>
      <c r="B1436" s="83" t="s">
        <v>1699</v>
      </c>
      <c r="C1436" s="83" t="s">
        <v>3454</v>
      </c>
      <c r="D1436" s="83" t="s">
        <v>4067</v>
      </c>
      <c r="E1436" s="88">
        <v>91</v>
      </c>
    </row>
    <row r="1437" spans="1:5" x14ac:dyDescent="0.2">
      <c r="A1437" s="84">
        <v>424</v>
      </c>
      <c r="B1437" s="85" t="s">
        <v>4376</v>
      </c>
      <c r="C1437" s="85" t="s">
        <v>393</v>
      </c>
      <c r="D1437" s="85" t="s">
        <v>6653</v>
      </c>
      <c r="E1437" s="86">
        <v>28</v>
      </c>
    </row>
    <row r="1438" spans="1:5" x14ac:dyDescent="0.2">
      <c r="A1438" s="87">
        <v>911</v>
      </c>
      <c r="B1438" s="83" t="s">
        <v>1700</v>
      </c>
      <c r="C1438" s="83" t="s">
        <v>3507</v>
      </c>
      <c r="D1438" s="83" t="s">
        <v>4067</v>
      </c>
      <c r="E1438" s="88">
        <v>27</v>
      </c>
    </row>
    <row r="1439" spans="1:5" x14ac:dyDescent="0.2">
      <c r="A1439" s="87">
        <v>912</v>
      </c>
      <c r="B1439" s="83" t="s">
        <v>1701</v>
      </c>
      <c r="C1439" s="83" t="s">
        <v>335</v>
      </c>
      <c r="D1439" s="83" t="s">
        <v>4067</v>
      </c>
      <c r="E1439" s="88">
        <v>87</v>
      </c>
    </row>
    <row r="1440" spans="1:5" x14ac:dyDescent="0.2">
      <c r="A1440" s="84">
        <v>182</v>
      </c>
      <c r="B1440" s="85" t="s">
        <v>3582</v>
      </c>
      <c r="C1440" s="85" t="s">
        <v>2</v>
      </c>
      <c r="D1440" s="85" t="s">
        <v>6653</v>
      </c>
      <c r="E1440" s="86">
        <v>54.69</v>
      </c>
    </row>
    <row r="1441" spans="1:5" x14ac:dyDescent="0.2">
      <c r="A1441" s="87">
        <v>97</v>
      </c>
      <c r="B1441" s="83" t="s">
        <v>3582</v>
      </c>
      <c r="C1441" s="83" t="s">
        <v>2</v>
      </c>
      <c r="D1441" s="83" t="s">
        <v>11284</v>
      </c>
      <c r="E1441" s="88">
        <v>1</v>
      </c>
    </row>
    <row r="1442" spans="1:5" x14ac:dyDescent="0.2">
      <c r="A1442" s="87">
        <v>302</v>
      </c>
      <c r="B1442" s="83" t="s">
        <v>3582</v>
      </c>
      <c r="C1442" s="83" t="s">
        <v>2</v>
      </c>
      <c r="D1442" s="83" t="s">
        <v>4067</v>
      </c>
      <c r="E1442" s="88">
        <v>45</v>
      </c>
    </row>
    <row r="1443" spans="1:5" x14ac:dyDescent="0.2">
      <c r="A1443" s="87">
        <v>914</v>
      </c>
      <c r="B1443" s="83" t="s">
        <v>419</v>
      </c>
      <c r="C1443" s="83" t="s">
        <v>387</v>
      </c>
      <c r="D1443" s="83" t="s">
        <v>4067</v>
      </c>
      <c r="E1443" s="88">
        <v>77.89</v>
      </c>
    </row>
    <row r="1444" spans="1:5" x14ac:dyDescent="0.2">
      <c r="A1444" s="87">
        <v>354</v>
      </c>
      <c r="B1444" s="83" t="s">
        <v>419</v>
      </c>
      <c r="C1444" s="83" t="s">
        <v>3454</v>
      </c>
      <c r="D1444" s="83" t="s">
        <v>11284</v>
      </c>
      <c r="E1444" s="88">
        <v>21</v>
      </c>
    </row>
    <row r="1445" spans="1:5" x14ac:dyDescent="0.2">
      <c r="A1445" s="87">
        <v>913</v>
      </c>
      <c r="B1445" s="83" t="s">
        <v>419</v>
      </c>
      <c r="C1445" s="83" t="s">
        <v>3454</v>
      </c>
      <c r="D1445" s="83" t="s">
        <v>4067</v>
      </c>
      <c r="E1445" s="88" t="s">
        <v>1702</v>
      </c>
    </row>
    <row r="1446" spans="1:5" x14ac:dyDescent="0.2">
      <c r="A1446" s="84">
        <v>425</v>
      </c>
      <c r="B1446" s="85" t="s">
        <v>4377</v>
      </c>
      <c r="C1446" s="85" t="s">
        <v>6124</v>
      </c>
      <c r="D1446" s="85" t="s">
        <v>6653</v>
      </c>
      <c r="E1446" s="86" t="s">
        <v>4875</v>
      </c>
    </row>
    <row r="1447" spans="1:5" x14ac:dyDescent="0.2">
      <c r="A1447" s="87">
        <v>915</v>
      </c>
      <c r="B1447" s="83" t="s">
        <v>1703</v>
      </c>
      <c r="C1447" s="83" t="s">
        <v>393</v>
      </c>
      <c r="D1447" s="83" t="s">
        <v>4067</v>
      </c>
      <c r="E1447" s="88" t="s">
        <v>1704</v>
      </c>
    </row>
    <row r="1448" spans="1:5" x14ac:dyDescent="0.2">
      <c r="A1448" s="87">
        <v>916</v>
      </c>
      <c r="B1448" s="83" t="s">
        <v>1705</v>
      </c>
      <c r="C1448" s="83" t="s">
        <v>393</v>
      </c>
      <c r="D1448" s="83" t="s">
        <v>4067</v>
      </c>
      <c r="E1448" s="88">
        <v>12.16</v>
      </c>
    </row>
    <row r="1449" spans="1:5" x14ac:dyDescent="0.2">
      <c r="A1449" s="87">
        <v>917</v>
      </c>
      <c r="B1449" s="83" t="s">
        <v>1706</v>
      </c>
      <c r="C1449" s="83" t="s">
        <v>3454</v>
      </c>
      <c r="D1449" s="83" t="s">
        <v>4067</v>
      </c>
      <c r="E1449" s="88">
        <v>13</v>
      </c>
    </row>
    <row r="1450" spans="1:5" x14ac:dyDescent="0.2">
      <c r="A1450" s="87">
        <v>918</v>
      </c>
      <c r="B1450" s="83" t="s">
        <v>1707</v>
      </c>
      <c r="C1450" s="83" t="s">
        <v>393</v>
      </c>
      <c r="D1450" s="83" t="s">
        <v>4067</v>
      </c>
      <c r="E1450" s="88">
        <v>12</v>
      </c>
    </row>
    <row r="1451" spans="1:5" x14ac:dyDescent="0.2">
      <c r="A1451" s="84">
        <v>426</v>
      </c>
      <c r="B1451" s="85" t="s">
        <v>4378</v>
      </c>
      <c r="C1451" s="85" t="s">
        <v>4647</v>
      </c>
      <c r="D1451" s="85" t="s">
        <v>6653</v>
      </c>
      <c r="E1451" s="86">
        <v>31</v>
      </c>
    </row>
    <row r="1452" spans="1:5" x14ac:dyDescent="0.2">
      <c r="A1452" s="87">
        <v>303</v>
      </c>
      <c r="B1452" s="83" t="s">
        <v>3583</v>
      </c>
      <c r="C1452" s="83" t="s">
        <v>2</v>
      </c>
      <c r="D1452" s="83" t="s">
        <v>4067</v>
      </c>
      <c r="E1452" s="88">
        <v>46</v>
      </c>
    </row>
    <row r="1453" spans="1:5" x14ac:dyDescent="0.2">
      <c r="A1453" s="87">
        <v>919</v>
      </c>
      <c r="B1453" s="83" t="s">
        <v>1708</v>
      </c>
      <c r="C1453" s="83" t="s">
        <v>3454</v>
      </c>
      <c r="D1453" s="83" t="s">
        <v>4067</v>
      </c>
      <c r="E1453" s="88">
        <v>86.87</v>
      </c>
    </row>
    <row r="1454" spans="1:5" x14ac:dyDescent="0.2">
      <c r="A1454" s="87">
        <v>21</v>
      </c>
      <c r="B1454" s="83" t="s">
        <v>3819</v>
      </c>
      <c r="C1454" s="83" t="s">
        <v>12</v>
      </c>
      <c r="D1454" s="83" t="s">
        <v>6697</v>
      </c>
      <c r="E1454" s="88">
        <v>2</v>
      </c>
    </row>
    <row r="1455" spans="1:5" x14ac:dyDescent="0.2">
      <c r="A1455" s="87">
        <v>1104</v>
      </c>
      <c r="B1455" s="83" t="s">
        <v>3819</v>
      </c>
      <c r="C1455" s="83" t="s">
        <v>12</v>
      </c>
      <c r="D1455" s="83" t="s">
        <v>4067</v>
      </c>
      <c r="E1455" s="88">
        <v>59</v>
      </c>
    </row>
    <row r="1456" spans="1:5" x14ac:dyDescent="0.2">
      <c r="A1456" s="87">
        <v>56</v>
      </c>
      <c r="B1456" s="83" t="s">
        <v>3819</v>
      </c>
      <c r="C1456" s="83" t="s">
        <v>266</v>
      </c>
      <c r="D1456" s="83" t="s">
        <v>11286</v>
      </c>
      <c r="E1456" s="88">
        <v>3</v>
      </c>
    </row>
    <row r="1457" spans="1:5" x14ac:dyDescent="0.2">
      <c r="A1457" s="84">
        <v>439</v>
      </c>
      <c r="B1457" s="85" t="s">
        <v>4387</v>
      </c>
      <c r="C1457" s="85" t="s">
        <v>3494</v>
      </c>
      <c r="D1457" s="85" t="s">
        <v>6653</v>
      </c>
      <c r="E1457" s="86">
        <v>53</v>
      </c>
    </row>
    <row r="1458" spans="1:5" x14ac:dyDescent="0.2">
      <c r="A1458" s="87">
        <v>920</v>
      </c>
      <c r="B1458" s="83" t="s">
        <v>301</v>
      </c>
      <c r="C1458" s="83" t="s">
        <v>4037</v>
      </c>
      <c r="D1458" s="83" t="s">
        <v>4067</v>
      </c>
      <c r="E1458" s="88" t="s">
        <v>1709</v>
      </c>
    </row>
    <row r="1459" spans="1:5" x14ac:dyDescent="0.2">
      <c r="A1459" s="84">
        <v>283</v>
      </c>
      <c r="B1459" s="85" t="s">
        <v>3971</v>
      </c>
      <c r="C1459" s="85" t="s">
        <v>4778</v>
      </c>
      <c r="D1459" s="85" t="s">
        <v>6653</v>
      </c>
      <c r="E1459" s="86" t="s">
        <v>4775</v>
      </c>
    </row>
    <row r="1460" spans="1:5" x14ac:dyDescent="0.2">
      <c r="A1460" s="87">
        <v>547</v>
      </c>
      <c r="B1460" s="83" t="s">
        <v>3971</v>
      </c>
      <c r="C1460" s="83" t="s">
        <v>4778</v>
      </c>
      <c r="D1460" s="83" t="s">
        <v>4067</v>
      </c>
      <c r="E1460" s="88">
        <v>15.16</v>
      </c>
    </row>
    <row r="1461" spans="1:5" x14ac:dyDescent="0.2">
      <c r="A1461" s="87">
        <v>355</v>
      </c>
      <c r="B1461" s="83" t="s">
        <v>1710</v>
      </c>
      <c r="C1461" s="83" t="s">
        <v>3468</v>
      </c>
      <c r="D1461" s="83" t="s">
        <v>11284</v>
      </c>
      <c r="E1461" s="88">
        <v>22</v>
      </c>
    </row>
    <row r="1462" spans="1:5" x14ac:dyDescent="0.2">
      <c r="A1462" s="87">
        <v>921</v>
      </c>
      <c r="B1462" s="83" t="s">
        <v>1710</v>
      </c>
      <c r="C1462" s="83" t="s">
        <v>3468</v>
      </c>
      <c r="D1462" s="83" t="s">
        <v>4067</v>
      </c>
      <c r="E1462" s="88">
        <v>81</v>
      </c>
    </row>
    <row r="1463" spans="1:5" x14ac:dyDescent="0.2">
      <c r="A1463" s="87">
        <v>922</v>
      </c>
      <c r="B1463" s="83" t="s">
        <v>1711</v>
      </c>
      <c r="C1463" s="83" t="s">
        <v>3445</v>
      </c>
      <c r="D1463" s="83" t="s">
        <v>4067</v>
      </c>
      <c r="E1463" s="88">
        <v>15</v>
      </c>
    </row>
    <row r="1464" spans="1:5" x14ac:dyDescent="0.2">
      <c r="A1464" s="87">
        <v>923</v>
      </c>
      <c r="B1464" s="83" t="s">
        <v>1712</v>
      </c>
      <c r="C1464" s="83" t="s">
        <v>3445</v>
      </c>
      <c r="D1464" s="83" t="s">
        <v>4067</v>
      </c>
      <c r="E1464" s="88">
        <v>15</v>
      </c>
    </row>
    <row r="1465" spans="1:5" x14ac:dyDescent="0.2">
      <c r="A1465" s="87">
        <v>924</v>
      </c>
      <c r="B1465" s="83" t="s">
        <v>1713</v>
      </c>
      <c r="C1465" s="83" t="s">
        <v>3445</v>
      </c>
      <c r="D1465" s="83" t="s">
        <v>4067</v>
      </c>
      <c r="E1465" s="88">
        <v>7</v>
      </c>
    </row>
    <row r="1466" spans="1:5" x14ac:dyDescent="0.2">
      <c r="A1466" s="87">
        <v>925</v>
      </c>
      <c r="B1466" s="83" t="s">
        <v>1714</v>
      </c>
      <c r="C1466" s="83" t="s">
        <v>3468</v>
      </c>
      <c r="D1466" s="83" t="s">
        <v>4067</v>
      </c>
      <c r="E1466" s="88">
        <v>16</v>
      </c>
    </row>
    <row r="1467" spans="1:5" x14ac:dyDescent="0.2">
      <c r="A1467" s="87">
        <v>926</v>
      </c>
      <c r="B1467" s="83" t="s">
        <v>1715</v>
      </c>
      <c r="C1467" s="83" t="s">
        <v>3509</v>
      </c>
      <c r="D1467" s="83" t="s">
        <v>4067</v>
      </c>
      <c r="E1467" s="88">
        <v>76</v>
      </c>
    </row>
    <row r="1468" spans="1:5" x14ac:dyDescent="0.2">
      <c r="A1468" s="87">
        <v>927</v>
      </c>
      <c r="B1468" s="83" t="s">
        <v>303</v>
      </c>
      <c r="C1468" s="83" t="s">
        <v>3466</v>
      </c>
      <c r="D1468" s="83" t="s">
        <v>4067</v>
      </c>
      <c r="E1468" s="88" t="s">
        <v>2735</v>
      </c>
    </row>
    <row r="1469" spans="1:5" x14ac:dyDescent="0.2">
      <c r="A1469" s="84">
        <v>427</v>
      </c>
      <c r="B1469" s="85" t="s">
        <v>4379</v>
      </c>
      <c r="C1469" s="85" t="s">
        <v>3466</v>
      </c>
      <c r="D1469" s="85" t="s">
        <v>6653</v>
      </c>
      <c r="E1469" s="86" t="s">
        <v>4876</v>
      </c>
    </row>
    <row r="1470" spans="1:5" x14ac:dyDescent="0.2">
      <c r="A1470" s="87">
        <v>928</v>
      </c>
      <c r="B1470" s="83" t="s">
        <v>1716</v>
      </c>
      <c r="C1470" s="83" t="s">
        <v>3468</v>
      </c>
      <c r="D1470" s="83" t="s">
        <v>4067</v>
      </c>
      <c r="E1470" s="88">
        <v>117</v>
      </c>
    </row>
    <row r="1471" spans="1:5" x14ac:dyDescent="0.2">
      <c r="A1471" s="87">
        <v>356</v>
      </c>
      <c r="B1471" s="83" t="s">
        <v>11446</v>
      </c>
      <c r="C1471" s="83" t="s">
        <v>3487</v>
      </c>
      <c r="D1471" s="83" t="s">
        <v>11284</v>
      </c>
      <c r="E1471" s="88" t="s">
        <v>11447</v>
      </c>
    </row>
    <row r="1472" spans="1:5" x14ac:dyDescent="0.2">
      <c r="A1472" s="87">
        <v>929</v>
      </c>
      <c r="B1472" s="83" t="s">
        <v>1717</v>
      </c>
      <c r="C1472" s="83" t="s">
        <v>3487</v>
      </c>
      <c r="D1472" s="83" t="s">
        <v>4067</v>
      </c>
      <c r="E1472" s="88" t="s">
        <v>1718</v>
      </c>
    </row>
    <row r="1473" spans="1:5" x14ac:dyDescent="0.2">
      <c r="A1473" s="84">
        <v>428</v>
      </c>
      <c r="B1473" s="85" t="s">
        <v>4380</v>
      </c>
      <c r="C1473" s="85" t="s">
        <v>3487</v>
      </c>
      <c r="D1473" s="85" t="s">
        <v>6653</v>
      </c>
      <c r="E1473" s="86" t="s">
        <v>4687</v>
      </c>
    </row>
    <row r="1474" spans="1:5" x14ac:dyDescent="0.2">
      <c r="A1474" s="87">
        <v>932</v>
      </c>
      <c r="B1474" s="83" t="s">
        <v>1721</v>
      </c>
      <c r="C1474" s="83" t="s">
        <v>3487</v>
      </c>
      <c r="D1474" s="83" t="s">
        <v>4067</v>
      </c>
      <c r="E1474" s="88">
        <v>77</v>
      </c>
    </row>
    <row r="1475" spans="1:5" x14ac:dyDescent="0.2">
      <c r="A1475" s="87">
        <v>934</v>
      </c>
      <c r="B1475" s="83" t="s">
        <v>309</v>
      </c>
      <c r="C1475" s="83" t="s">
        <v>3466</v>
      </c>
      <c r="D1475" s="83" t="s">
        <v>4067</v>
      </c>
      <c r="E1475" s="88" t="s">
        <v>2737</v>
      </c>
    </row>
    <row r="1476" spans="1:5" x14ac:dyDescent="0.2">
      <c r="A1476" s="87">
        <v>83</v>
      </c>
      <c r="B1476" s="83" t="s">
        <v>309</v>
      </c>
      <c r="C1476" s="83" t="s">
        <v>3466</v>
      </c>
      <c r="D1476" s="83" t="s">
        <v>11415</v>
      </c>
      <c r="E1476" s="88">
        <v>37</v>
      </c>
    </row>
    <row r="1477" spans="1:5" x14ac:dyDescent="0.2">
      <c r="A1477" s="87">
        <v>358</v>
      </c>
      <c r="B1477" s="83" t="s">
        <v>309</v>
      </c>
      <c r="C1477" s="83" t="s">
        <v>11959</v>
      </c>
      <c r="D1477" s="83" t="s">
        <v>11284</v>
      </c>
      <c r="E1477" s="88">
        <v>24.32</v>
      </c>
    </row>
    <row r="1478" spans="1:5" x14ac:dyDescent="0.2">
      <c r="A1478" s="84">
        <v>430</v>
      </c>
      <c r="B1478" s="85" t="s">
        <v>4382</v>
      </c>
      <c r="C1478" s="85" t="s">
        <v>3466</v>
      </c>
      <c r="D1478" s="85" t="s">
        <v>6653</v>
      </c>
      <c r="E1478" s="86" t="s">
        <v>4878</v>
      </c>
    </row>
    <row r="1479" spans="1:5" x14ac:dyDescent="0.2">
      <c r="A1479" s="87">
        <v>357</v>
      </c>
      <c r="B1479" s="83" t="s">
        <v>307</v>
      </c>
      <c r="C1479" s="83" t="s">
        <v>3466</v>
      </c>
      <c r="D1479" s="83" t="s">
        <v>11284</v>
      </c>
      <c r="E1479" s="88">
        <v>8.32</v>
      </c>
    </row>
    <row r="1480" spans="1:5" x14ac:dyDescent="0.2">
      <c r="A1480" s="87">
        <v>33</v>
      </c>
      <c r="B1480" s="83" t="s">
        <v>307</v>
      </c>
      <c r="C1480" s="83" t="s">
        <v>3466</v>
      </c>
      <c r="D1480" s="83" t="s">
        <v>11286</v>
      </c>
      <c r="E1480" s="88">
        <v>2</v>
      </c>
    </row>
    <row r="1481" spans="1:5" x14ac:dyDescent="0.2">
      <c r="A1481" s="87">
        <v>930</v>
      </c>
      <c r="B1481" s="83" t="s">
        <v>307</v>
      </c>
      <c r="C1481" s="83" t="s">
        <v>3466</v>
      </c>
      <c r="D1481" s="83" t="s">
        <v>4067</v>
      </c>
      <c r="E1481" s="88" t="s">
        <v>2736</v>
      </c>
    </row>
    <row r="1482" spans="1:5" x14ac:dyDescent="0.2">
      <c r="A1482" s="87">
        <v>82</v>
      </c>
      <c r="B1482" s="83" t="s">
        <v>307</v>
      </c>
      <c r="C1482" s="83" t="s">
        <v>3466</v>
      </c>
      <c r="D1482" s="83" t="s">
        <v>11415</v>
      </c>
      <c r="E1482" s="88">
        <v>37</v>
      </c>
    </row>
    <row r="1483" spans="1:5" x14ac:dyDescent="0.2">
      <c r="A1483" s="84">
        <v>429</v>
      </c>
      <c r="B1483" s="85" t="s">
        <v>4381</v>
      </c>
      <c r="C1483" s="85" t="s">
        <v>3466</v>
      </c>
      <c r="D1483" s="85" t="s">
        <v>6653</v>
      </c>
      <c r="E1483" s="86" t="s">
        <v>4877</v>
      </c>
    </row>
    <row r="1484" spans="1:5" x14ac:dyDescent="0.2">
      <c r="A1484" s="87">
        <v>931</v>
      </c>
      <c r="B1484" s="83" t="s">
        <v>1719</v>
      </c>
      <c r="D1484" s="83" t="s">
        <v>4067</v>
      </c>
      <c r="E1484" s="88" t="s">
        <v>1720</v>
      </c>
    </row>
    <row r="1485" spans="1:5" x14ac:dyDescent="0.2">
      <c r="A1485" s="87">
        <v>933</v>
      </c>
      <c r="B1485" s="83" t="s">
        <v>1722</v>
      </c>
      <c r="C1485" s="83" t="s">
        <v>3464</v>
      </c>
      <c r="D1485" s="83" t="s">
        <v>4067</v>
      </c>
      <c r="E1485" s="88">
        <v>23</v>
      </c>
    </row>
    <row r="1486" spans="1:5" x14ac:dyDescent="0.2">
      <c r="A1486" s="87">
        <v>935</v>
      </c>
      <c r="B1486" s="83" t="s">
        <v>1723</v>
      </c>
      <c r="C1486" s="83" t="s">
        <v>3502</v>
      </c>
      <c r="D1486" s="83" t="s">
        <v>4067</v>
      </c>
      <c r="E1486" s="88">
        <v>27</v>
      </c>
    </row>
    <row r="1487" spans="1:5" x14ac:dyDescent="0.2">
      <c r="A1487" s="87">
        <v>84</v>
      </c>
      <c r="B1487" s="83" t="s">
        <v>1723</v>
      </c>
      <c r="C1487" s="83" t="s">
        <v>3502</v>
      </c>
      <c r="D1487" s="83" t="s">
        <v>11415</v>
      </c>
      <c r="E1487" s="88">
        <v>34</v>
      </c>
    </row>
    <row r="1488" spans="1:5" x14ac:dyDescent="0.2">
      <c r="A1488" s="87">
        <v>359</v>
      </c>
      <c r="B1488" s="83" t="s">
        <v>1726</v>
      </c>
      <c r="C1488" s="83" t="s">
        <v>3487</v>
      </c>
      <c r="D1488" s="83" t="s">
        <v>11284</v>
      </c>
      <c r="E1488" s="88" t="s">
        <v>11448</v>
      </c>
    </row>
    <row r="1489" spans="1:5" x14ac:dyDescent="0.2">
      <c r="A1489" s="87">
        <v>937</v>
      </c>
      <c r="B1489" s="83" t="s">
        <v>1726</v>
      </c>
      <c r="C1489" s="83" t="s">
        <v>3487</v>
      </c>
      <c r="D1489" s="83" t="s">
        <v>4067</v>
      </c>
      <c r="E1489" s="88" t="s">
        <v>1727</v>
      </c>
    </row>
    <row r="1490" spans="1:5" x14ac:dyDescent="0.2">
      <c r="A1490" s="87">
        <v>936</v>
      </c>
      <c r="B1490" s="83" t="s">
        <v>1724</v>
      </c>
      <c r="C1490" s="83" t="s">
        <v>3488</v>
      </c>
      <c r="D1490" s="83" t="s">
        <v>4067</v>
      </c>
      <c r="E1490" s="88" t="s">
        <v>1725</v>
      </c>
    </row>
    <row r="1491" spans="1:5" x14ac:dyDescent="0.2">
      <c r="A1491" s="87">
        <v>360</v>
      </c>
      <c r="B1491" s="83" t="s">
        <v>1728</v>
      </c>
      <c r="C1491" s="83" t="s">
        <v>3502</v>
      </c>
      <c r="D1491" s="83" t="s">
        <v>11284</v>
      </c>
      <c r="E1491" s="88">
        <v>18</v>
      </c>
    </row>
    <row r="1492" spans="1:5" x14ac:dyDescent="0.2">
      <c r="A1492" s="87">
        <v>938</v>
      </c>
      <c r="B1492" s="83" t="s">
        <v>1728</v>
      </c>
      <c r="C1492" s="83" t="s">
        <v>3502</v>
      </c>
      <c r="D1492" s="83" t="s">
        <v>4067</v>
      </c>
      <c r="E1492" s="88">
        <v>27</v>
      </c>
    </row>
    <row r="1493" spans="1:5" x14ac:dyDescent="0.2">
      <c r="A1493" s="87">
        <v>85</v>
      </c>
      <c r="B1493" s="83" t="s">
        <v>1728</v>
      </c>
      <c r="C1493" s="83" t="s">
        <v>3502</v>
      </c>
      <c r="D1493" s="83" t="s">
        <v>11415</v>
      </c>
      <c r="E1493" s="88">
        <v>34.4</v>
      </c>
    </row>
    <row r="1494" spans="1:5" x14ac:dyDescent="0.2">
      <c r="A1494" s="87">
        <v>939</v>
      </c>
      <c r="B1494" s="83" t="s">
        <v>1729</v>
      </c>
      <c r="C1494" s="83" t="s">
        <v>3504</v>
      </c>
      <c r="D1494" s="83" t="s">
        <v>4067</v>
      </c>
      <c r="E1494" s="88">
        <v>63</v>
      </c>
    </row>
    <row r="1495" spans="1:5" x14ac:dyDescent="0.2">
      <c r="A1495" s="87">
        <v>940</v>
      </c>
      <c r="B1495" s="83" t="s">
        <v>1730</v>
      </c>
      <c r="C1495" s="83" t="s">
        <v>2778</v>
      </c>
      <c r="D1495" s="83" t="s">
        <v>4067</v>
      </c>
      <c r="E1495" s="88">
        <v>21</v>
      </c>
    </row>
    <row r="1496" spans="1:5" x14ac:dyDescent="0.2">
      <c r="A1496" s="87">
        <v>361</v>
      </c>
      <c r="B1496" s="83" t="s">
        <v>311</v>
      </c>
      <c r="C1496" s="83" t="s">
        <v>3494</v>
      </c>
      <c r="D1496" s="83" t="s">
        <v>11284</v>
      </c>
      <c r="E1496" s="88" t="s">
        <v>11527</v>
      </c>
    </row>
    <row r="1497" spans="1:5" x14ac:dyDescent="0.2">
      <c r="A1497" s="87">
        <v>941</v>
      </c>
      <c r="B1497" s="83" t="s">
        <v>311</v>
      </c>
      <c r="C1497" s="83" t="s">
        <v>3494</v>
      </c>
      <c r="D1497" s="83" t="s">
        <v>4067</v>
      </c>
      <c r="E1497" s="88" t="s">
        <v>1731</v>
      </c>
    </row>
    <row r="1498" spans="1:5" x14ac:dyDescent="0.2">
      <c r="A1498" s="84">
        <v>431</v>
      </c>
      <c r="B1498" s="85" t="s">
        <v>4383</v>
      </c>
      <c r="C1498" s="85" t="s">
        <v>3494</v>
      </c>
      <c r="D1498" s="85" t="s">
        <v>6653</v>
      </c>
      <c r="E1498" s="86" t="s">
        <v>4879</v>
      </c>
    </row>
    <row r="1499" spans="1:5" x14ac:dyDescent="0.2">
      <c r="A1499" s="87">
        <v>942</v>
      </c>
      <c r="B1499" s="83" t="s">
        <v>2738</v>
      </c>
      <c r="C1499" s="83" t="s">
        <v>272</v>
      </c>
      <c r="D1499" s="83" t="s">
        <v>4067</v>
      </c>
      <c r="E1499" s="88" t="s">
        <v>1732</v>
      </c>
    </row>
    <row r="1500" spans="1:5" x14ac:dyDescent="0.2">
      <c r="A1500" s="87">
        <v>943</v>
      </c>
      <c r="B1500" s="83" t="s">
        <v>2739</v>
      </c>
      <c r="C1500" s="83" t="s">
        <v>272</v>
      </c>
      <c r="D1500" s="83" t="s">
        <v>4067</v>
      </c>
      <c r="E1500" s="88" t="s">
        <v>1733</v>
      </c>
    </row>
    <row r="1501" spans="1:5" x14ac:dyDescent="0.2">
      <c r="A1501" s="84">
        <v>432</v>
      </c>
      <c r="B1501" s="85" t="s">
        <v>8051</v>
      </c>
      <c r="C1501" s="85" t="s">
        <v>3494</v>
      </c>
      <c r="D1501" s="85" t="s">
        <v>6653</v>
      </c>
      <c r="E1501" s="86" t="s">
        <v>4880</v>
      </c>
    </row>
    <row r="1502" spans="1:5" x14ac:dyDescent="0.2">
      <c r="A1502" s="84">
        <v>433</v>
      </c>
      <c r="B1502" s="85" t="s">
        <v>8052</v>
      </c>
      <c r="C1502" s="85" t="s">
        <v>3494</v>
      </c>
      <c r="D1502" s="85" t="s">
        <v>6653</v>
      </c>
      <c r="E1502" s="86" t="s">
        <v>4746</v>
      </c>
    </row>
    <row r="1503" spans="1:5" x14ac:dyDescent="0.2">
      <c r="A1503" s="84">
        <v>434</v>
      </c>
      <c r="B1503" s="85" t="s">
        <v>8053</v>
      </c>
      <c r="C1503" s="85" t="s">
        <v>3494</v>
      </c>
      <c r="D1503" s="85" t="s">
        <v>6653</v>
      </c>
      <c r="E1503" s="86" t="s">
        <v>4881</v>
      </c>
    </row>
    <row r="1504" spans="1:5" x14ac:dyDescent="0.2">
      <c r="A1504" s="87">
        <v>944</v>
      </c>
      <c r="B1504" s="83" t="s">
        <v>1734</v>
      </c>
      <c r="C1504" s="83" t="s">
        <v>3477</v>
      </c>
      <c r="D1504" s="83" t="s">
        <v>4067</v>
      </c>
      <c r="E1504" s="88">
        <v>103</v>
      </c>
    </row>
    <row r="1505" spans="1:5" x14ac:dyDescent="0.2">
      <c r="A1505" s="87">
        <v>485</v>
      </c>
      <c r="B1505" s="83" t="s">
        <v>3663</v>
      </c>
      <c r="C1505" s="83" t="s">
        <v>3496</v>
      </c>
      <c r="D1505" s="83" t="s">
        <v>4067</v>
      </c>
      <c r="E1505" s="88">
        <v>96</v>
      </c>
    </row>
    <row r="1506" spans="1:5" x14ac:dyDescent="0.2">
      <c r="A1506" s="87">
        <v>548</v>
      </c>
      <c r="B1506" s="83" t="s">
        <v>3972</v>
      </c>
      <c r="C1506" s="83" t="s">
        <v>4778</v>
      </c>
      <c r="D1506" s="83" t="s">
        <v>4067</v>
      </c>
      <c r="E1506" s="88">
        <v>7</v>
      </c>
    </row>
    <row r="1507" spans="1:5" x14ac:dyDescent="0.2">
      <c r="A1507" s="87">
        <v>22</v>
      </c>
      <c r="B1507" s="83" t="s">
        <v>3972</v>
      </c>
      <c r="C1507" s="83" t="s">
        <v>8583</v>
      </c>
      <c r="D1507" s="83" t="s">
        <v>11286</v>
      </c>
      <c r="E1507" s="88">
        <v>3</v>
      </c>
    </row>
    <row r="1508" spans="1:5" x14ac:dyDescent="0.2">
      <c r="A1508" s="87">
        <v>945</v>
      </c>
      <c r="B1508" s="83" t="s">
        <v>1735</v>
      </c>
      <c r="C1508" s="83" t="s">
        <v>3454</v>
      </c>
      <c r="D1508" s="83" t="s">
        <v>4067</v>
      </c>
      <c r="E1508" s="88">
        <v>91</v>
      </c>
    </row>
    <row r="1509" spans="1:5" x14ac:dyDescent="0.2">
      <c r="A1509" s="87">
        <v>363</v>
      </c>
      <c r="B1509" s="83" t="s">
        <v>1736</v>
      </c>
      <c r="C1509" s="83" t="s">
        <v>3466</v>
      </c>
      <c r="D1509" s="83" t="s">
        <v>11284</v>
      </c>
      <c r="E1509" s="88">
        <v>14</v>
      </c>
    </row>
    <row r="1510" spans="1:5" x14ac:dyDescent="0.2">
      <c r="A1510" s="87">
        <v>946</v>
      </c>
      <c r="B1510" s="83" t="s">
        <v>1736</v>
      </c>
      <c r="C1510" s="83" t="s">
        <v>3466</v>
      </c>
      <c r="D1510" s="83" t="s">
        <v>4067</v>
      </c>
      <c r="E1510" s="88" t="s">
        <v>1737</v>
      </c>
    </row>
    <row r="1511" spans="1:5" x14ac:dyDescent="0.2">
      <c r="A1511" s="87">
        <v>86</v>
      </c>
      <c r="B1511" s="83" t="s">
        <v>1736</v>
      </c>
      <c r="C1511" s="83" t="s">
        <v>3466</v>
      </c>
      <c r="D1511" s="83" t="s">
        <v>11415</v>
      </c>
      <c r="E1511" s="88" t="s">
        <v>11956</v>
      </c>
    </row>
    <row r="1512" spans="1:5" x14ac:dyDescent="0.2">
      <c r="A1512" s="87">
        <v>7</v>
      </c>
      <c r="B1512" s="83" t="s">
        <v>1736</v>
      </c>
      <c r="C1512" s="83" t="s">
        <v>11959</v>
      </c>
      <c r="D1512" s="83" t="s">
        <v>11412</v>
      </c>
      <c r="E1512" s="88">
        <v>1</v>
      </c>
    </row>
    <row r="1513" spans="1:5" x14ac:dyDescent="0.2">
      <c r="A1513" s="87">
        <v>947</v>
      </c>
      <c r="B1513" s="83" t="s">
        <v>1738</v>
      </c>
      <c r="C1513" s="83" t="s">
        <v>393</v>
      </c>
      <c r="D1513" s="83" t="s">
        <v>4067</v>
      </c>
      <c r="E1513" s="88">
        <v>85</v>
      </c>
    </row>
    <row r="1514" spans="1:5" x14ac:dyDescent="0.2">
      <c r="A1514" s="84">
        <v>436</v>
      </c>
      <c r="B1514" s="85" t="s">
        <v>4385</v>
      </c>
      <c r="C1514" s="85" t="s">
        <v>3468</v>
      </c>
      <c r="D1514" s="85" t="s">
        <v>6653</v>
      </c>
      <c r="E1514" s="86">
        <v>31</v>
      </c>
    </row>
    <row r="1515" spans="1:5" x14ac:dyDescent="0.2">
      <c r="A1515" s="87">
        <v>949</v>
      </c>
      <c r="B1515" s="83" t="s">
        <v>1739</v>
      </c>
      <c r="C1515" s="83" t="s">
        <v>3487</v>
      </c>
      <c r="D1515" s="83" t="s">
        <v>4067</v>
      </c>
      <c r="E1515" s="88" t="s">
        <v>1740</v>
      </c>
    </row>
    <row r="1516" spans="1:5" x14ac:dyDescent="0.2">
      <c r="A1516" s="87">
        <v>664</v>
      </c>
      <c r="B1516" s="83" t="s">
        <v>3715</v>
      </c>
      <c r="C1516" s="83" t="s">
        <v>2729</v>
      </c>
      <c r="D1516" s="83" t="s">
        <v>4067</v>
      </c>
      <c r="E1516" s="88">
        <v>126</v>
      </c>
    </row>
    <row r="1517" spans="1:5" x14ac:dyDescent="0.2">
      <c r="A1517" s="84">
        <v>437</v>
      </c>
      <c r="B1517" s="85" t="s">
        <v>4747</v>
      </c>
      <c r="C1517" s="85" t="s">
        <v>6125</v>
      </c>
      <c r="D1517" s="85" t="s">
        <v>6653</v>
      </c>
      <c r="E1517" s="86">
        <v>88</v>
      </c>
    </row>
    <row r="1518" spans="1:5" x14ac:dyDescent="0.2">
      <c r="A1518" s="87">
        <v>665</v>
      </c>
      <c r="B1518" s="83" t="s">
        <v>3716</v>
      </c>
      <c r="C1518" s="83" t="s">
        <v>2729</v>
      </c>
      <c r="D1518" s="83" t="s">
        <v>4067</v>
      </c>
      <c r="E1518" s="88">
        <v>127</v>
      </c>
    </row>
    <row r="1519" spans="1:5" x14ac:dyDescent="0.2">
      <c r="A1519" s="87">
        <v>950</v>
      </c>
      <c r="B1519" s="83" t="s">
        <v>1741</v>
      </c>
      <c r="C1519" s="83" t="s">
        <v>3467</v>
      </c>
      <c r="D1519" s="83" t="s">
        <v>4067</v>
      </c>
      <c r="E1519" s="88">
        <v>11</v>
      </c>
    </row>
    <row r="1520" spans="1:5" x14ac:dyDescent="0.2">
      <c r="A1520" s="87">
        <v>364</v>
      </c>
      <c r="B1520" s="83" t="s">
        <v>12034</v>
      </c>
      <c r="C1520" s="83" t="s">
        <v>3468</v>
      </c>
      <c r="D1520" s="83" t="s">
        <v>11284</v>
      </c>
      <c r="E1520" s="88">
        <v>22</v>
      </c>
    </row>
    <row r="1521" spans="1:5" x14ac:dyDescent="0.2">
      <c r="A1521" s="87">
        <v>951</v>
      </c>
      <c r="B1521" s="83" t="s">
        <v>1742</v>
      </c>
      <c r="C1521" s="83" t="s">
        <v>3509</v>
      </c>
      <c r="D1521" s="83" t="s">
        <v>4067</v>
      </c>
      <c r="E1521" s="88">
        <v>77</v>
      </c>
    </row>
    <row r="1522" spans="1:5" x14ac:dyDescent="0.2">
      <c r="A1522" s="84">
        <v>435</v>
      </c>
      <c r="B1522" s="85" t="s">
        <v>4384</v>
      </c>
      <c r="C1522" s="85" t="s">
        <v>3468</v>
      </c>
      <c r="D1522" s="85" t="s">
        <v>6653</v>
      </c>
      <c r="E1522" s="86">
        <v>14.61</v>
      </c>
    </row>
    <row r="1523" spans="1:5" x14ac:dyDescent="0.2">
      <c r="A1523" s="84">
        <v>534</v>
      </c>
      <c r="B1523" s="85" t="s">
        <v>6107</v>
      </c>
      <c r="C1523" s="85" t="s">
        <v>2759</v>
      </c>
      <c r="D1523" s="85" t="s">
        <v>6653</v>
      </c>
      <c r="E1523" s="86">
        <v>87.88</v>
      </c>
    </row>
    <row r="1524" spans="1:5" x14ac:dyDescent="0.2">
      <c r="A1524" s="84">
        <v>285</v>
      </c>
      <c r="B1524" s="85" t="s">
        <v>3973</v>
      </c>
      <c r="C1524" s="85" t="s">
        <v>4778</v>
      </c>
      <c r="D1524" s="85" t="s">
        <v>6653</v>
      </c>
      <c r="E1524" s="86" t="s">
        <v>4730</v>
      </c>
    </row>
    <row r="1525" spans="1:5" x14ac:dyDescent="0.2">
      <c r="A1525" s="87">
        <v>549</v>
      </c>
      <c r="B1525" s="83" t="s">
        <v>3973</v>
      </c>
      <c r="C1525" s="83" t="s">
        <v>4778</v>
      </c>
      <c r="D1525" s="83" t="s">
        <v>4067</v>
      </c>
      <c r="E1525" s="88">
        <v>13</v>
      </c>
    </row>
    <row r="1526" spans="1:5" x14ac:dyDescent="0.2">
      <c r="A1526" s="87">
        <v>952</v>
      </c>
      <c r="B1526" s="83" t="s">
        <v>1743</v>
      </c>
      <c r="C1526" s="83" t="s">
        <v>3494</v>
      </c>
      <c r="D1526" s="83" t="s">
        <v>4067</v>
      </c>
      <c r="E1526" s="88" t="s">
        <v>1744</v>
      </c>
    </row>
    <row r="1527" spans="1:5" x14ac:dyDescent="0.2">
      <c r="A1527" s="87">
        <v>365</v>
      </c>
      <c r="B1527" s="83" t="s">
        <v>11757</v>
      </c>
      <c r="C1527" s="83" t="s">
        <v>3502</v>
      </c>
      <c r="D1527" s="83" t="s">
        <v>11284</v>
      </c>
      <c r="E1527" s="88">
        <v>4</v>
      </c>
    </row>
    <row r="1528" spans="1:5" x14ac:dyDescent="0.2">
      <c r="A1528" s="87">
        <v>87</v>
      </c>
      <c r="B1528" s="83" t="s">
        <v>11757</v>
      </c>
      <c r="C1528" s="83" t="s">
        <v>3502</v>
      </c>
      <c r="D1528" s="83" t="s">
        <v>11415</v>
      </c>
      <c r="E1528" s="88">
        <v>34</v>
      </c>
    </row>
    <row r="1529" spans="1:5" x14ac:dyDescent="0.2">
      <c r="A1529" s="87">
        <v>953</v>
      </c>
      <c r="B1529" s="83" t="s">
        <v>1745</v>
      </c>
      <c r="C1529" s="83" t="s">
        <v>3468</v>
      </c>
      <c r="D1529" s="83" t="s">
        <v>4067</v>
      </c>
      <c r="E1529" s="88">
        <v>122</v>
      </c>
    </row>
    <row r="1530" spans="1:5" x14ac:dyDescent="0.2">
      <c r="A1530" s="84">
        <v>287</v>
      </c>
      <c r="B1530" s="85" t="s">
        <v>3974</v>
      </c>
      <c r="C1530" s="85" t="s">
        <v>4778</v>
      </c>
      <c r="D1530" s="85" t="s">
        <v>6653</v>
      </c>
      <c r="E1530" s="86" t="s">
        <v>4842</v>
      </c>
    </row>
    <row r="1531" spans="1:5" x14ac:dyDescent="0.2">
      <c r="A1531" s="87">
        <v>550</v>
      </c>
      <c r="B1531" s="83" t="s">
        <v>3974</v>
      </c>
      <c r="C1531" s="83" t="s">
        <v>4778</v>
      </c>
      <c r="D1531" s="83" t="s">
        <v>4067</v>
      </c>
      <c r="E1531" s="88">
        <v>13</v>
      </c>
    </row>
    <row r="1532" spans="1:5" x14ac:dyDescent="0.2">
      <c r="A1532" s="87">
        <v>230</v>
      </c>
      <c r="B1532" s="83" t="s">
        <v>3975</v>
      </c>
      <c r="C1532" s="83" t="s">
        <v>7030</v>
      </c>
      <c r="D1532" s="83" t="s">
        <v>11284</v>
      </c>
      <c r="E1532" s="88">
        <v>34</v>
      </c>
    </row>
    <row r="1533" spans="1:5" x14ac:dyDescent="0.2">
      <c r="A1533" s="84">
        <v>286</v>
      </c>
      <c r="B1533" s="85" t="s">
        <v>3975</v>
      </c>
      <c r="C1533" s="85" t="s">
        <v>4778</v>
      </c>
      <c r="D1533" s="85" t="s">
        <v>6653</v>
      </c>
      <c r="E1533" s="86">
        <v>2.2599999999999998</v>
      </c>
    </row>
    <row r="1534" spans="1:5" x14ac:dyDescent="0.2">
      <c r="A1534" s="87">
        <v>551</v>
      </c>
      <c r="B1534" s="83" t="s">
        <v>3975</v>
      </c>
      <c r="C1534" s="83" t="s">
        <v>4778</v>
      </c>
      <c r="D1534" s="83" t="s">
        <v>4067</v>
      </c>
      <c r="E1534" s="88">
        <v>13</v>
      </c>
    </row>
    <row r="1535" spans="1:5" x14ac:dyDescent="0.2">
      <c r="A1535" s="87">
        <v>231</v>
      </c>
      <c r="B1535" s="83" t="s">
        <v>11669</v>
      </c>
      <c r="C1535" s="83" t="s">
        <v>7030</v>
      </c>
      <c r="D1535" s="83" t="s">
        <v>11284</v>
      </c>
      <c r="E1535" s="88">
        <v>29</v>
      </c>
    </row>
    <row r="1536" spans="1:5" x14ac:dyDescent="0.2">
      <c r="A1536" s="87">
        <v>232</v>
      </c>
      <c r="B1536" s="83" t="s">
        <v>11670</v>
      </c>
      <c r="C1536" s="83" t="s">
        <v>7030</v>
      </c>
      <c r="D1536" s="83" t="s">
        <v>11284</v>
      </c>
      <c r="E1536" s="88">
        <v>30</v>
      </c>
    </row>
    <row r="1537" spans="1:5" x14ac:dyDescent="0.2">
      <c r="A1537" s="87">
        <v>954</v>
      </c>
      <c r="B1537" s="83" t="s">
        <v>1746</v>
      </c>
      <c r="C1537" s="83" t="s">
        <v>3469</v>
      </c>
      <c r="D1537" s="83" t="s">
        <v>4067</v>
      </c>
      <c r="E1537" s="88">
        <v>101</v>
      </c>
    </row>
    <row r="1538" spans="1:5" x14ac:dyDescent="0.2">
      <c r="A1538" s="87">
        <v>955</v>
      </c>
      <c r="B1538" s="83" t="s">
        <v>1747</v>
      </c>
      <c r="C1538" s="83" t="s">
        <v>3469</v>
      </c>
      <c r="D1538" s="83" t="s">
        <v>4067</v>
      </c>
      <c r="E1538" s="88">
        <v>101</v>
      </c>
    </row>
    <row r="1539" spans="1:5" x14ac:dyDescent="0.2">
      <c r="A1539" s="87">
        <v>956</v>
      </c>
      <c r="B1539" s="83" t="s">
        <v>1748</v>
      </c>
      <c r="C1539" s="83" t="s">
        <v>3469</v>
      </c>
      <c r="D1539" s="83" t="s">
        <v>4067</v>
      </c>
      <c r="E1539" s="88">
        <v>101</v>
      </c>
    </row>
    <row r="1540" spans="1:5" x14ac:dyDescent="0.2">
      <c r="A1540" s="87">
        <v>957</v>
      </c>
      <c r="B1540" s="83" t="s">
        <v>1749</v>
      </c>
      <c r="C1540" s="83" t="s">
        <v>3469</v>
      </c>
      <c r="D1540" s="83" t="s">
        <v>4067</v>
      </c>
      <c r="E1540" s="88">
        <v>117</v>
      </c>
    </row>
    <row r="1541" spans="1:5" x14ac:dyDescent="0.2">
      <c r="A1541" s="87">
        <v>958</v>
      </c>
      <c r="B1541" s="83" t="s">
        <v>1750</v>
      </c>
      <c r="C1541" s="83" t="s">
        <v>3469</v>
      </c>
      <c r="D1541" s="83" t="s">
        <v>4067</v>
      </c>
      <c r="E1541" s="88">
        <v>7</v>
      </c>
    </row>
    <row r="1542" spans="1:5" x14ac:dyDescent="0.2">
      <c r="A1542" s="87">
        <v>959</v>
      </c>
      <c r="B1542" s="83" t="s">
        <v>1751</v>
      </c>
      <c r="C1542" s="83" t="s">
        <v>3469</v>
      </c>
      <c r="D1542" s="83" t="s">
        <v>4067</v>
      </c>
      <c r="E1542" s="88">
        <v>101</v>
      </c>
    </row>
    <row r="1543" spans="1:5" x14ac:dyDescent="0.2">
      <c r="A1543" s="87">
        <v>960</v>
      </c>
      <c r="B1543" s="83" t="s">
        <v>1752</v>
      </c>
      <c r="C1543" s="83" t="s">
        <v>3469</v>
      </c>
      <c r="D1543" s="83" t="s">
        <v>4067</v>
      </c>
      <c r="E1543" s="88">
        <v>33</v>
      </c>
    </row>
    <row r="1544" spans="1:5" x14ac:dyDescent="0.2">
      <c r="A1544" s="87">
        <v>961</v>
      </c>
      <c r="B1544" s="83" t="s">
        <v>1753</v>
      </c>
      <c r="C1544" s="83" t="s">
        <v>3469</v>
      </c>
      <c r="D1544" s="83" t="s">
        <v>4067</v>
      </c>
      <c r="E1544" s="88">
        <v>101</v>
      </c>
    </row>
    <row r="1545" spans="1:5" x14ac:dyDescent="0.2">
      <c r="A1545" s="87">
        <v>962</v>
      </c>
      <c r="B1545" s="83" t="s">
        <v>1754</v>
      </c>
      <c r="C1545" s="83" t="s">
        <v>3469</v>
      </c>
      <c r="D1545" s="83" t="s">
        <v>4067</v>
      </c>
      <c r="E1545" s="88">
        <v>117</v>
      </c>
    </row>
    <row r="1546" spans="1:5" x14ac:dyDescent="0.2">
      <c r="A1546" s="84">
        <v>438</v>
      </c>
      <c r="B1546" s="85" t="s">
        <v>4386</v>
      </c>
      <c r="C1546" s="85" t="s">
        <v>350</v>
      </c>
      <c r="D1546" s="85" t="s">
        <v>6653</v>
      </c>
      <c r="E1546" s="86">
        <v>97</v>
      </c>
    </row>
    <row r="1547" spans="1:5" x14ac:dyDescent="0.2">
      <c r="A1547" s="87">
        <v>366</v>
      </c>
      <c r="B1547" s="83" t="s">
        <v>11559</v>
      </c>
      <c r="C1547" s="83" t="s">
        <v>11549</v>
      </c>
      <c r="D1547" s="83" t="s">
        <v>11284</v>
      </c>
      <c r="E1547" s="88">
        <v>4</v>
      </c>
    </row>
    <row r="1548" spans="1:5" x14ac:dyDescent="0.2">
      <c r="A1548" s="87">
        <v>367</v>
      </c>
      <c r="B1548" s="83" t="s">
        <v>1755</v>
      </c>
      <c r="C1548" s="83" t="s">
        <v>3487</v>
      </c>
      <c r="D1548" s="83" t="s">
        <v>11284</v>
      </c>
      <c r="E1548" s="88">
        <v>31</v>
      </c>
    </row>
    <row r="1549" spans="1:5" x14ac:dyDescent="0.2">
      <c r="A1549" s="87">
        <v>963</v>
      </c>
      <c r="B1549" s="83" t="s">
        <v>1755</v>
      </c>
      <c r="C1549" s="83" t="s">
        <v>3487</v>
      </c>
      <c r="D1549" s="83" t="s">
        <v>4067</v>
      </c>
      <c r="E1549" s="88" t="s">
        <v>1756</v>
      </c>
    </row>
    <row r="1550" spans="1:5" x14ac:dyDescent="0.2">
      <c r="A1550" s="87">
        <v>368</v>
      </c>
      <c r="B1550" s="83" t="s">
        <v>11528</v>
      </c>
      <c r="C1550" s="83" t="s">
        <v>3494</v>
      </c>
      <c r="D1550" s="83" t="s">
        <v>11284</v>
      </c>
      <c r="E1550" s="88">
        <v>8.1</v>
      </c>
    </row>
    <row r="1551" spans="1:5" x14ac:dyDescent="0.2">
      <c r="A1551" s="87">
        <v>964</v>
      </c>
      <c r="B1551" s="83" t="s">
        <v>1757</v>
      </c>
      <c r="C1551" s="83" t="s">
        <v>3509</v>
      </c>
      <c r="D1551" s="83" t="s">
        <v>4067</v>
      </c>
      <c r="E1551" s="88" t="s">
        <v>1758</v>
      </c>
    </row>
    <row r="1552" spans="1:5" x14ac:dyDescent="0.2">
      <c r="A1552" s="87">
        <v>965</v>
      </c>
      <c r="B1552" s="83" t="s">
        <v>1759</v>
      </c>
      <c r="C1552" s="83" t="s">
        <v>3464</v>
      </c>
      <c r="D1552" s="83" t="s">
        <v>4067</v>
      </c>
      <c r="E1552" s="88" t="s">
        <v>1760</v>
      </c>
    </row>
    <row r="1553" spans="1:5" x14ac:dyDescent="0.2">
      <c r="A1553" s="87">
        <v>966</v>
      </c>
      <c r="B1553" s="83" t="s">
        <v>778</v>
      </c>
      <c r="C1553" s="83" t="s">
        <v>3494</v>
      </c>
      <c r="D1553" s="83" t="s">
        <v>4067</v>
      </c>
      <c r="E1553" s="88" t="s">
        <v>1761</v>
      </c>
    </row>
    <row r="1554" spans="1:5" x14ac:dyDescent="0.2">
      <c r="A1554" s="87">
        <v>369</v>
      </c>
      <c r="B1554" s="83" t="s">
        <v>778</v>
      </c>
      <c r="C1554" s="83" t="s">
        <v>11549</v>
      </c>
      <c r="D1554" s="83" t="s">
        <v>11284</v>
      </c>
      <c r="E1554" s="88">
        <v>4</v>
      </c>
    </row>
    <row r="1555" spans="1:5" x14ac:dyDescent="0.2">
      <c r="A1555" s="87">
        <v>967</v>
      </c>
      <c r="B1555" s="83" t="s">
        <v>2740</v>
      </c>
      <c r="C1555" s="83" t="s">
        <v>272</v>
      </c>
      <c r="D1555" s="83" t="s">
        <v>4067</v>
      </c>
      <c r="E1555" s="88" t="s">
        <v>1762</v>
      </c>
    </row>
    <row r="1556" spans="1:5" x14ac:dyDescent="0.2">
      <c r="A1556" s="87">
        <v>968</v>
      </c>
      <c r="B1556" s="83" t="s">
        <v>2741</v>
      </c>
      <c r="C1556" s="83" t="s">
        <v>272</v>
      </c>
      <c r="D1556" s="83" t="s">
        <v>4067</v>
      </c>
      <c r="E1556" s="88" t="s">
        <v>1763</v>
      </c>
    </row>
    <row r="1557" spans="1:5" x14ac:dyDescent="0.2">
      <c r="A1557" s="87">
        <v>969</v>
      </c>
      <c r="B1557" s="83" t="s">
        <v>1764</v>
      </c>
      <c r="C1557" s="83" t="s">
        <v>3487</v>
      </c>
      <c r="D1557" s="83" t="s">
        <v>4067</v>
      </c>
      <c r="E1557" s="88">
        <v>38</v>
      </c>
    </row>
    <row r="1558" spans="1:5" x14ac:dyDescent="0.2">
      <c r="A1558" s="84">
        <v>288</v>
      </c>
      <c r="B1558" s="85" t="s">
        <v>7606</v>
      </c>
      <c r="C1558" s="85" t="s">
        <v>4778</v>
      </c>
      <c r="D1558" s="85" t="s">
        <v>6653</v>
      </c>
      <c r="E1558" s="86" t="s">
        <v>4843</v>
      </c>
    </row>
    <row r="1559" spans="1:5" x14ac:dyDescent="0.2">
      <c r="A1559" s="84">
        <v>289</v>
      </c>
      <c r="B1559" s="85" t="s">
        <v>3977</v>
      </c>
      <c r="C1559" s="85" t="s">
        <v>4778</v>
      </c>
      <c r="D1559" s="85" t="s">
        <v>6653</v>
      </c>
      <c r="E1559" s="86" t="s">
        <v>4844</v>
      </c>
    </row>
    <row r="1560" spans="1:5" x14ac:dyDescent="0.2">
      <c r="A1560" s="87">
        <v>553</v>
      </c>
      <c r="B1560" s="83" t="s">
        <v>3977</v>
      </c>
      <c r="C1560" s="83" t="s">
        <v>4778</v>
      </c>
      <c r="D1560" s="83" t="s">
        <v>4067</v>
      </c>
      <c r="E1560" s="88">
        <v>14</v>
      </c>
    </row>
    <row r="1561" spans="1:5" x14ac:dyDescent="0.2">
      <c r="A1561" s="87">
        <v>552</v>
      </c>
      <c r="B1561" s="83" t="s">
        <v>3976</v>
      </c>
      <c r="C1561" s="83" t="s">
        <v>4778</v>
      </c>
      <c r="D1561" s="83" t="s">
        <v>4067</v>
      </c>
      <c r="E1561" s="88">
        <v>14</v>
      </c>
    </row>
    <row r="1562" spans="1:5" x14ac:dyDescent="0.2">
      <c r="A1562" s="84">
        <v>440</v>
      </c>
      <c r="B1562" s="85" t="s">
        <v>4388</v>
      </c>
      <c r="C1562" s="85" t="s">
        <v>4655</v>
      </c>
      <c r="D1562" s="85" t="s">
        <v>6653</v>
      </c>
      <c r="E1562" s="86">
        <v>88</v>
      </c>
    </row>
    <row r="1563" spans="1:5" x14ac:dyDescent="0.2">
      <c r="A1563" s="87">
        <v>970</v>
      </c>
      <c r="B1563" s="83" t="s">
        <v>1765</v>
      </c>
      <c r="C1563" s="83" t="s">
        <v>3494</v>
      </c>
      <c r="D1563" s="83" t="s">
        <v>4067</v>
      </c>
      <c r="E1563" s="88" t="s">
        <v>1766</v>
      </c>
    </row>
    <row r="1564" spans="1:5" x14ac:dyDescent="0.2">
      <c r="A1564" s="87">
        <v>370</v>
      </c>
      <c r="B1564" s="83" t="s">
        <v>1765</v>
      </c>
      <c r="C1564" s="83" t="s">
        <v>11549</v>
      </c>
      <c r="D1564" s="83" t="s">
        <v>11284</v>
      </c>
      <c r="E1564" s="88" t="s">
        <v>11560</v>
      </c>
    </row>
    <row r="1565" spans="1:5" x14ac:dyDescent="0.2">
      <c r="A1565" s="84">
        <v>441</v>
      </c>
      <c r="B1565" s="85" t="s">
        <v>4389</v>
      </c>
      <c r="C1565" s="85" t="s">
        <v>3494</v>
      </c>
      <c r="D1565" s="85" t="s">
        <v>6653</v>
      </c>
      <c r="E1565" s="86"/>
    </row>
    <row r="1566" spans="1:5" x14ac:dyDescent="0.2">
      <c r="A1566" s="84">
        <v>442</v>
      </c>
      <c r="B1566" s="85" t="s">
        <v>5002</v>
      </c>
      <c r="C1566" s="85" t="s">
        <v>3494</v>
      </c>
      <c r="D1566" s="85" t="s">
        <v>6653</v>
      </c>
      <c r="E1566" s="86">
        <v>91</v>
      </c>
    </row>
    <row r="1567" spans="1:5" x14ac:dyDescent="0.2">
      <c r="A1567" s="87">
        <v>971</v>
      </c>
      <c r="B1567" s="83" t="s">
        <v>2742</v>
      </c>
      <c r="C1567" s="83" t="s">
        <v>272</v>
      </c>
      <c r="D1567" s="83" t="s">
        <v>4067</v>
      </c>
      <c r="E1567" s="88" t="s">
        <v>1767</v>
      </c>
    </row>
    <row r="1568" spans="1:5" x14ac:dyDescent="0.2">
      <c r="A1568" s="84">
        <v>443</v>
      </c>
      <c r="B1568" s="85" t="s">
        <v>2743</v>
      </c>
      <c r="C1568" s="85" t="s">
        <v>3494</v>
      </c>
      <c r="D1568" s="85" t="s">
        <v>6653</v>
      </c>
      <c r="E1568" s="86" t="s">
        <v>4882</v>
      </c>
    </row>
    <row r="1569" spans="1:5" x14ac:dyDescent="0.2">
      <c r="A1569" s="87">
        <v>972</v>
      </c>
      <c r="B1569" s="83" t="s">
        <v>2743</v>
      </c>
      <c r="C1569" s="83" t="s">
        <v>272</v>
      </c>
      <c r="D1569" s="83" t="s">
        <v>4067</v>
      </c>
      <c r="E1569" s="88" t="s">
        <v>1768</v>
      </c>
    </row>
    <row r="1570" spans="1:5" x14ac:dyDescent="0.2">
      <c r="A1570" s="87">
        <v>977</v>
      </c>
      <c r="B1570" s="83" t="s">
        <v>1774</v>
      </c>
      <c r="C1570" s="83" t="s">
        <v>3468</v>
      </c>
      <c r="D1570" s="83" t="s">
        <v>4067</v>
      </c>
      <c r="E1570" s="88">
        <v>97</v>
      </c>
    </row>
    <row r="1571" spans="1:5" x14ac:dyDescent="0.2">
      <c r="A1571" s="87">
        <v>374</v>
      </c>
      <c r="B1571" s="83" t="s">
        <v>1774</v>
      </c>
      <c r="C1571" s="83" t="s">
        <v>12086</v>
      </c>
      <c r="D1571" s="83" t="s">
        <v>11284</v>
      </c>
      <c r="E1571" s="88">
        <v>19</v>
      </c>
    </row>
    <row r="1572" spans="1:5" x14ac:dyDescent="0.2">
      <c r="A1572" s="84">
        <v>449</v>
      </c>
      <c r="B1572" s="85" t="s">
        <v>4391</v>
      </c>
      <c r="C1572" s="85" t="s">
        <v>3468</v>
      </c>
      <c r="D1572" s="85" t="s">
        <v>6653</v>
      </c>
      <c r="E1572" s="86">
        <v>21</v>
      </c>
    </row>
    <row r="1573" spans="1:5" x14ac:dyDescent="0.2">
      <c r="A1573" s="87">
        <v>375</v>
      </c>
      <c r="B1573" s="83" t="s">
        <v>12160</v>
      </c>
      <c r="C1573" s="83" t="s">
        <v>12161</v>
      </c>
      <c r="D1573" s="83" t="s">
        <v>11284</v>
      </c>
      <c r="E1573" s="88">
        <v>22</v>
      </c>
    </row>
    <row r="1574" spans="1:5" x14ac:dyDescent="0.2">
      <c r="A1574" s="87">
        <v>976</v>
      </c>
      <c r="B1574" s="83" t="s">
        <v>1772</v>
      </c>
      <c r="C1574" s="83" t="s">
        <v>3509</v>
      </c>
      <c r="D1574" s="83" t="s">
        <v>4067</v>
      </c>
      <c r="E1574" s="88" t="s">
        <v>1773</v>
      </c>
    </row>
    <row r="1575" spans="1:5" x14ac:dyDescent="0.2">
      <c r="A1575" s="87">
        <v>371</v>
      </c>
      <c r="B1575" s="83" t="s">
        <v>313</v>
      </c>
      <c r="C1575" s="83" t="s">
        <v>3494</v>
      </c>
      <c r="D1575" s="83" t="s">
        <v>11284</v>
      </c>
      <c r="E1575" s="88" t="s">
        <v>11529</v>
      </c>
    </row>
    <row r="1576" spans="1:5" x14ac:dyDescent="0.2">
      <c r="A1576" s="87">
        <v>973</v>
      </c>
      <c r="B1576" s="83" t="s">
        <v>313</v>
      </c>
      <c r="C1576" s="83" t="s">
        <v>3494</v>
      </c>
      <c r="D1576" s="83" t="s">
        <v>4067</v>
      </c>
      <c r="E1576" s="88" t="s">
        <v>1769</v>
      </c>
    </row>
    <row r="1577" spans="1:5" x14ac:dyDescent="0.2">
      <c r="A1577" s="84">
        <v>444</v>
      </c>
      <c r="B1577" s="85" t="s">
        <v>4390</v>
      </c>
      <c r="C1577" s="85" t="s">
        <v>3494</v>
      </c>
      <c r="D1577" s="85" t="s">
        <v>6653</v>
      </c>
      <c r="E1577" s="86">
        <v>90</v>
      </c>
    </row>
    <row r="1578" spans="1:5" x14ac:dyDescent="0.2">
      <c r="A1578" s="84">
        <v>445</v>
      </c>
      <c r="B1578" s="85" t="s">
        <v>12969</v>
      </c>
      <c r="C1578" s="85" t="s">
        <v>3494</v>
      </c>
      <c r="D1578" s="85" t="s">
        <v>6653</v>
      </c>
      <c r="E1578" s="86">
        <v>40</v>
      </c>
    </row>
    <row r="1579" spans="1:5" x14ac:dyDescent="0.2">
      <c r="A1579" s="87">
        <v>974</v>
      </c>
      <c r="B1579" s="83" t="s">
        <v>2744</v>
      </c>
      <c r="C1579" s="83" t="s">
        <v>272</v>
      </c>
      <c r="D1579" s="83" t="s">
        <v>4067</v>
      </c>
      <c r="E1579" s="88" t="s">
        <v>1770</v>
      </c>
    </row>
    <row r="1580" spans="1:5" x14ac:dyDescent="0.2">
      <c r="A1580" s="87">
        <v>975</v>
      </c>
      <c r="B1580" s="83" t="s">
        <v>2745</v>
      </c>
      <c r="C1580" s="83" t="s">
        <v>272</v>
      </c>
      <c r="D1580" s="83" t="s">
        <v>4067</v>
      </c>
      <c r="E1580" s="88" t="s">
        <v>1771</v>
      </c>
    </row>
    <row r="1581" spans="1:5" x14ac:dyDescent="0.2">
      <c r="A1581" s="84">
        <v>446</v>
      </c>
      <c r="B1581" s="85" t="s">
        <v>8054</v>
      </c>
      <c r="C1581" s="85" t="s">
        <v>3494</v>
      </c>
      <c r="D1581" s="85" t="s">
        <v>6653</v>
      </c>
      <c r="E1581" s="86" t="s">
        <v>4748</v>
      </c>
    </row>
    <row r="1582" spans="1:5" x14ac:dyDescent="0.2">
      <c r="A1582" s="84">
        <v>447</v>
      </c>
      <c r="B1582" s="85" t="s">
        <v>8055</v>
      </c>
      <c r="C1582" s="85" t="s">
        <v>3494</v>
      </c>
      <c r="D1582" s="85" t="s">
        <v>6653</v>
      </c>
      <c r="E1582" s="86" t="s">
        <v>4883</v>
      </c>
    </row>
    <row r="1583" spans="1:5" x14ac:dyDescent="0.2">
      <c r="A1583" s="84">
        <v>448</v>
      </c>
      <c r="B1583" s="85" t="s">
        <v>8056</v>
      </c>
      <c r="C1583" s="85" t="s">
        <v>3494</v>
      </c>
      <c r="D1583" s="85" t="s">
        <v>6653</v>
      </c>
      <c r="E1583" s="86" t="s">
        <v>4884</v>
      </c>
    </row>
    <row r="1584" spans="1:5" x14ac:dyDescent="0.2">
      <c r="A1584" s="87">
        <v>978</v>
      </c>
      <c r="B1584" s="83" t="s">
        <v>1775</v>
      </c>
      <c r="C1584" s="83" t="s">
        <v>3475</v>
      </c>
      <c r="D1584" s="83" t="s">
        <v>4067</v>
      </c>
      <c r="E1584" s="88">
        <v>77</v>
      </c>
    </row>
    <row r="1585" spans="1:5" x14ac:dyDescent="0.2">
      <c r="A1585" s="87">
        <v>981</v>
      </c>
      <c r="B1585" s="83" t="s">
        <v>1778</v>
      </c>
      <c r="C1585" s="83" t="s">
        <v>3507</v>
      </c>
      <c r="D1585" s="83" t="s">
        <v>4067</v>
      </c>
      <c r="E1585" s="88" t="s">
        <v>1779</v>
      </c>
    </row>
    <row r="1586" spans="1:5" x14ac:dyDescent="0.2">
      <c r="A1586" s="87">
        <v>982</v>
      </c>
      <c r="B1586" s="83" t="s">
        <v>1780</v>
      </c>
      <c r="C1586" s="83" t="s">
        <v>3469</v>
      </c>
      <c r="D1586" s="83" t="s">
        <v>4067</v>
      </c>
      <c r="E1586" s="88">
        <v>101</v>
      </c>
    </row>
    <row r="1587" spans="1:5" x14ac:dyDescent="0.2">
      <c r="A1587" s="84">
        <v>451</v>
      </c>
      <c r="B1587" s="85" t="s">
        <v>4393</v>
      </c>
      <c r="C1587" s="85" t="s">
        <v>3507</v>
      </c>
      <c r="D1587" s="85" t="s">
        <v>6653</v>
      </c>
      <c r="E1587" s="86">
        <v>87</v>
      </c>
    </row>
    <row r="1588" spans="1:5" x14ac:dyDescent="0.2">
      <c r="A1588" s="87">
        <v>979</v>
      </c>
      <c r="B1588" s="83" t="s">
        <v>1776</v>
      </c>
      <c r="C1588" s="83" t="s">
        <v>3482</v>
      </c>
      <c r="D1588" s="83" t="s">
        <v>4067</v>
      </c>
      <c r="E1588" s="88">
        <v>115</v>
      </c>
    </row>
    <row r="1589" spans="1:5" x14ac:dyDescent="0.2">
      <c r="A1589" s="87">
        <v>34</v>
      </c>
      <c r="B1589" s="83" t="s">
        <v>12124</v>
      </c>
      <c r="C1589" s="83" t="s">
        <v>12086</v>
      </c>
      <c r="D1589" s="83" t="s">
        <v>11286</v>
      </c>
      <c r="E1589" s="88">
        <v>10</v>
      </c>
    </row>
    <row r="1590" spans="1:5" x14ac:dyDescent="0.2">
      <c r="A1590" s="87">
        <v>980</v>
      </c>
      <c r="B1590" s="83" t="s">
        <v>1777</v>
      </c>
      <c r="C1590" s="83" t="s">
        <v>3494</v>
      </c>
      <c r="D1590" s="83" t="s">
        <v>4067</v>
      </c>
      <c r="E1590" s="88">
        <v>89</v>
      </c>
    </row>
    <row r="1591" spans="1:5" x14ac:dyDescent="0.2">
      <c r="A1591" s="84">
        <v>452</v>
      </c>
      <c r="B1591" s="85" t="s">
        <v>4394</v>
      </c>
      <c r="C1591" s="85" t="s">
        <v>3468</v>
      </c>
      <c r="D1591" s="85" t="s">
        <v>6653</v>
      </c>
      <c r="E1591" s="86">
        <v>64</v>
      </c>
    </row>
    <row r="1592" spans="1:5" x14ac:dyDescent="0.2">
      <c r="A1592" s="84">
        <v>450</v>
      </c>
      <c r="B1592" s="85" t="s">
        <v>4392</v>
      </c>
      <c r="C1592" s="85" t="s">
        <v>3468</v>
      </c>
      <c r="D1592" s="85" t="s">
        <v>6653</v>
      </c>
      <c r="E1592" s="86">
        <v>55</v>
      </c>
    </row>
    <row r="1593" spans="1:5" x14ac:dyDescent="0.2">
      <c r="A1593" s="87">
        <v>983</v>
      </c>
      <c r="B1593" s="83" t="s">
        <v>1781</v>
      </c>
      <c r="C1593" s="83" t="s">
        <v>3447</v>
      </c>
      <c r="D1593" s="83" t="s">
        <v>4067</v>
      </c>
      <c r="E1593" s="88">
        <v>97.106999999999999</v>
      </c>
    </row>
    <row r="1594" spans="1:5" x14ac:dyDescent="0.2">
      <c r="A1594" s="84">
        <v>453</v>
      </c>
      <c r="B1594" s="85" t="s">
        <v>1781</v>
      </c>
      <c r="C1594" s="85" t="s">
        <v>475</v>
      </c>
      <c r="D1594" s="85" t="s">
        <v>6653</v>
      </c>
      <c r="E1594" s="86">
        <v>11.45</v>
      </c>
    </row>
    <row r="1595" spans="1:5" x14ac:dyDescent="0.2">
      <c r="A1595" s="84">
        <v>454</v>
      </c>
      <c r="B1595" s="85" t="s">
        <v>4749</v>
      </c>
      <c r="C1595" s="85" t="s">
        <v>475</v>
      </c>
      <c r="D1595" s="85" t="s">
        <v>6653</v>
      </c>
      <c r="E1595" s="86">
        <v>69</v>
      </c>
    </row>
    <row r="1596" spans="1:5" x14ac:dyDescent="0.2">
      <c r="A1596" s="87">
        <v>376</v>
      </c>
      <c r="B1596" s="83" t="s">
        <v>12292</v>
      </c>
      <c r="D1596" s="83" t="s">
        <v>11284</v>
      </c>
      <c r="E1596" s="88">
        <v>27</v>
      </c>
    </row>
    <row r="1597" spans="1:5" x14ac:dyDescent="0.2">
      <c r="A1597" s="87">
        <v>666</v>
      </c>
      <c r="B1597" s="83" t="s">
        <v>3717</v>
      </c>
      <c r="C1597" s="83" t="s">
        <v>2729</v>
      </c>
      <c r="D1597" s="83" t="s">
        <v>4067</v>
      </c>
      <c r="E1597" s="88">
        <v>126</v>
      </c>
    </row>
    <row r="1598" spans="1:5" x14ac:dyDescent="0.2">
      <c r="A1598" s="87">
        <v>667</v>
      </c>
      <c r="B1598" s="83" t="s">
        <v>3718</v>
      </c>
      <c r="C1598" s="83" t="s">
        <v>2729</v>
      </c>
      <c r="D1598" s="83" t="s">
        <v>4067</v>
      </c>
      <c r="E1598" s="88">
        <v>126</v>
      </c>
    </row>
    <row r="1599" spans="1:5" x14ac:dyDescent="0.2">
      <c r="A1599" s="87">
        <v>8</v>
      </c>
      <c r="B1599" s="83" t="s">
        <v>11734</v>
      </c>
      <c r="C1599" s="83" t="s">
        <v>11735</v>
      </c>
      <c r="D1599" s="83" t="s">
        <v>11412</v>
      </c>
      <c r="E1599" s="88">
        <v>5</v>
      </c>
    </row>
    <row r="1600" spans="1:5" x14ac:dyDescent="0.2">
      <c r="A1600" s="87">
        <v>984</v>
      </c>
      <c r="B1600" s="83" t="s">
        <v>1782</v>
      </c>
      <c r="C1600" s="83" t="s">
        <v>393</v>
      </c>
      <c r="D1600" s="83" t="s">
        <v>4067</v>
      </c>
      <c r="E1600" s="88">
        <v>85</v>
      </c>
    </row>
    <row r="1601" spans="1:5" x14ac:dyDescent="0.2">
      <c r="A1601" s="87">
        <v>985</v>
      </c>
      <c r="B1601" s="83" t="s">
        <v>1783</v>
      </c>
      <c r="C1601" s="83" t="s">
        <v>3445</v>
      </c>
      <c r="D1601" s="83" t="s">
        <v>4067</v>
      </c>
      <c r="E1601" s="88">
        <v>97</v>
      </c>
    </row>
    <row r="1602" spans="1:5" x14ac:dyDescent="0.2">
      <c r="A1602" s="87">
        <v>986</v>
      </c>
      <c r="B1602" s="83" t="s">
        <v>1784</v>
      </c>
      <c r="C1602" s="83" t="s">
        <v>3454</v>
      </c>
      <c r="D1602" s="83" t="s">
        <v>4067</v>
      </c>
      <c r="E1602" s="88">
        <v>86.87</v>
      </c>
    </row>
    <row r="1603" spans="1:5" x14ac:dyDescent="0.2">
      <c r="A1603" s="84">
        <v>455</v>
      </c>
      <c r="B1603" s="85" t="s">
        <v>4750</v>
      </c>
      <c r="C1603" s="85" t="s">
        <v>4661</v>
      </c>
      <c r="D1603" s="85" t="s">
        <v>6653</v>
      </c>
      <c r="E1603" s="86">
        <v>25</v>
      </c>
    </row>
    <row r="1604" spans="1:5" x14ac:dyDescent="0.2">
      <c r="A1604" s="87">
        <v>987</v>
      </c>
      <c r="B1604" s="83" t="s">
        <v>1785</v>
      </c>
      <c r="C1604" s="83" t="s">
        <v>3509</v>
      </c>
      <c r="D1604" s="83" t="s">
        <v>4067</v>
      </c>
      <c r="E1604" s="88">
        <v>16.18</v>
      </c>
    </row>
    <row r="1605" spans="1:5" x14ac:dyDescent="0.2">
      <c r="A1605" s="87">
        <v>646</v>
      </c>
      <c r="B1605" s="83" t="s">
        <v>1786</v>
      </c>
      <c r="C1605" s="83" t="s">
        <v>397</v>
      </c>
      <c r="D1605" s="83" t="s">
        <v>11284</v>
      </c>
      <c r="E1605" s="88">
        <v>28</v>
      </c>
    </row>
    <row r="1606" spans="1:5" x14ac:dyDescent="0.2">
      <c r="A1606" s="87">
        <v>988</v>
      </c>
      <c r="B1606" s="83" t="s">
        <v>1786</v>
      </c>
      <c r="C1606" s="83" t="s">
        <v>397</v>
      </c>
      <c r="D1606" s="83" t="s">
        <v>4067</v>
      </c>
      <c r="E1606" s="88">
        <v>53</v>
      </c>
    </row>
    <row r="1607" spans="1:5" x14ac:dyDescent="0.2">
      <c r="A1607" s="84">
        <v>779</v>
      </c>
      <c r="B1607" s="85" t="s">
        <v>5034</v>
      </c>
      <c r="C1607" s="85" t="s">
        <v>5032</v>
      </c>
      <c r="D1607" s="85" t="s">
        <v>6653</v>
      </c>
      <c r="E1607" s="86">
        <v>47</v>
      </c>
    </row>
    <row r="1608" spans="1:5" x14ac:dyDescent="0.2">
      <c r="A1608" s="87">
        <v>377</v>
      </c>
      <c r="B1608" s="83" t="s">
        <v>11993</v>
      </c>
      <c r="C1608" s="83" t="s">
        <v>3467</v>
      </c>
      <c r="D1608" s="83" t="s">
        <v>11284</v>
      </c>
      <c r="E1608" s="88">
        <v>19</v>
      </c>
    </row>
    <row r="1609" spans="1:5" x14ac:dyDescent="0.2">
      <c r="A1609" s="87">
        <v>88</v>
      </c>
      <c r="B1609" s="83" t="s">
        <v>11993</v>
      </c>
      <c r="C1609" s="83" t="s">
        <v>3467</v>
      </c>
      <c r="D1609" s="83" t="s">
        <v>11415</v>
      </c>
      <c r="E1609" s="88">
        <v>47.51</v>
      </c>
    </row>
    <row r="1610" spans="1:5" x14ac:dyDescent="0.2">
      <c r="A1610" s="84">
        <v>901</v>
      </c>
      <c r="B1610" s="85" t="s">
        <v>12231</v>
      </c>
      <c r="C1610" s="85" t="s">
        <v>2665</v>
      </c>
      <c r="D1610" s="85" t="s">
        <v>6653</v>
      </c>
      <c r="E1610" s="86" t="s">
        <v>5042</v>
      </c>
    </row>
    <row r="1611" spans="1:5" x14ac:dyDescent="0.2">
      <c r="A1611" s="87">
        <v>1888</v>
      </c>
      <c r="B1611" s="83" t="s">
        <v>12272</v>
      </c>
      <c r="C1611" s="83" t="s">
        <v>2665</v>
      </c>
      <c r="D1611" s="83" t="s">
        <v>4067</v>
      </c>
      <c r="E1611" s="88">
        <v>15.18</v>
      </c>
    </row>
    <row r="1612" spans="1:5" x14ac:dyDescent="0.2">
      <c r="A1612" s="87">
        <v>1295</v>
      </c>
      <c r="B1612" s="83" t="s">
        <v>3914</v>
      </c>
      <c r="C1612" s="83" t="s">
        <v>2769</v>
      </c>
      <c r="D1612" s="83" t="s">
        <v>4067</v>
      </c>
      <c r="E1612" s="88">
        <v>92</v>
      </c>
    </row>
    <row r="1613" spans="1:5" x14ac:dyDescent="0.2">
      <c r="A1613" s="87">
        <v>378</v>
      </c>
      <c r="B1613" s="83" t="s">
        <v>5258</v>
      </c>
      <c r="C1613" s="83" t="s">
        <v>4661</v>
      </c>
      <c r="D1613" s="83" t="s">
        <v>11284</v>
      </c>
      <c r="E1613" s="88">
        <v>26</v>
      </c>
    </row>
    <row r="1614" spans="1:5" x14ac:dyDescent="0.2">
      <c r="A1614" s="87">
        <v>379</v>
      </c>
      <c r="B1614" s="83" t="s">
        <v>11773</v>
      </c>
      <c r="C1614" s="83" t="s">
        <v>3507</v>
      </c>
      <c r="D1614" s="83" t="s">
        <v>11284</v>
      </c>
      <c r="E1614" s="88" t="s">
        <v>11774</v>
      </c>
    </row>
    <row r="1615" spans="1:5" x14ac:dyDescent="0.2">
      <c r="A1615" s="87">
        <v>989</v>
      </c>
      <c r="B1615" s="83" t="s">
        <v>1787</v>
      </c>
      <c r="C1615" s="83" t="s">
        <v>3469</v>
      </c>
      <c r="D1615" s="83" t="s">
        <v>4067</v>
      </c>
      <c r="E1615" s="88">
        <v>101</v>
      </c>
    </row>
    <row r="1616" spans="1:5" x14ac:dyDescent="0.2">
      <c r="A1616" s="84">
        <v>456</v>
      </c>
      <c r="B1616" s="85" t="s">
        <v>4395</v>
      </c>
      <c r="C1616" s="85" t="s">
        <v>1355</v>
      </c>
      <c r="D1616" s="85" t="s">
        <v>6653</v>
      </c>
      <c r="E1616" s="86">
        <v>19</v>
      </c>
    </row>
    <row r="1617" spans="1:5" x14ac:dyDescent="0.2">
      <c r="A1617" s="87">
        <v>990</v>
      </c>
      <c r="B1617" s="83" t="s">
        <v>1788</v>
      </c>
      <c r="C1617" s="83" t="s">
        <v>272</v>
      </c>
      <c r="D1617" s="83" t="s">
        <v>4067</v>
      </c>
      <c r="E1617" s="88" t="s">
        <v>1789</v>
      </c>
    </row>
    <row r="1618" spans="1:5" x14ac:dyDescent="0.2">
      <c r="A1618" s="87">
        <v>991</v>
      </c>
      <c r="B1618" s="83" t="s">
        <v>1790</v>
      </c>
      <c r="C1618" s="83" t="s">
        <v>3469</v>
      </c>
      <c r="D1618" s="83" t="s">
        <v>4067</v>
      </c>
      <c r="E1618" s="88">
        <v>66</v>
      </c>
    </row>
    <row r="1619" spans="1:5" x14ac:dyDescent="0.2">
      <c r="A1619" s="87">
        <v>992</v>
      </c>
      <c r="B1619" s="83" t="s">
        <v>1791</v>
      </c>
      <c r="C1619" s="83" t="s">
        <v>3509</v>
      </c>
      <c r="D1619" s="83" t="s">
        <v>4067</v>
      </c>
      <c r="E1619" s="88">
        <v>86</v>
      </c>
    </row>
    <row r="1620" spans="1:5" x14ac:dyDescent="0.2">
      <c r="A1620" s="87">
        <v>10</v>
      </c>
      <c r="B1620" s="83" t="s">
        <v>12220</v>
      </c>
      <c r="C1620" s="83" t="s">
        <v>4691</v>
      </c>
      <c r="D1620" s="83" t="s">
        <v>6697</v>
      </c>
      <c r="E1620" s="88">
        <v>1</v>
      </c>
    </row>
    <row r="1621" spans="1:5" x14ac:dyDescent="0.2">
      <c r="A1621" s="87">
        <v>35</v>
      </c>
      <c r="B1621" s="83" t="s">
        <v>11849</v>
      </c>
      <c r="C1621" s="83" t="s">
        <v>5346</v>
      </c>
      <c r="D1621" s="83" t="s">
        <v>11286</v>
      </c>
      <c r="E1621" s="88">
        <v>28</v>
      </c>
    </row>
    <row r="1622" spans="1:5" x14ac:dyDescent="0.2">
      <c r="A1622" s="87">
        <v>1296</v>
      </c>
      <c r="B1622" s="83" t="s">
        <v>3915</v>
      </c>
      <c r="C1622" s="83" t="s">
        <v>2769</v>
      </c>
      <c r="D1622" s="83" t="s">
        <v>4067</v>
      </c>
      <c r="E1622" s="88">
        <v>92</v>
      </c>
    </row>
    <row r="1623" spans="1:5" x14ac:dyDescent="0.2">
      <c r="A1623" s="84">
        <v>903</v>
      </c>
      <c r="B1623" s="85" t="s">
        <v>12232</v>
      </c>
      <c r="C1623" s="85" t="s">
        <v>2665</v>
      </c>
      <c r="D1623" s="85" t="s">
        <v>6653</v>
      </c>
      <c r="E1623" s="86">
        <v>60</v>
      </c>
    </row>
    <row r="1624" spans="1:5" x14ac:dyDescent="0.2">
      <c r="A1624" s="84">
        <v>72</v>
      </c>
      <c r="B1624" s="85" t="s">
        <v>11333</v>
      </c>
      <c r="C1624" s="85" t="s">
        <v>2832</v>
      </c>
      <c r="D1624" s="85" t="s">
        <v>6653</v>
      </c>
      <c r="E1624" s="86">
        <v>60</v>
      </c>
    </row>
    <row r="1625" spans="1:5" x14ac:dyDescent="0.2">
      <c r="A1625" s="87">
        <v>380</v>
      </c>
      <c r="B1625" s="83" t="s">
        <v>11738</v>
      </c>
      <c r="C1625" s="83" t="s">
        <v>5165</v>
      </c>
      <c r="D1625" s="83" t="s">
        <v>11284</v>
      </c>
      <c r="E1625" s="88">
        <v>26</v>
      </c>
    </row>
    <row r="1626" spans="1:5" x14ac:dyDescent="0.2">
      <c r="A1626" s="87">
        <v>786</v>
      </c>
      <c r="B1626" s="83" t="s">
        <v>12259</v>
      </c>
      <c r="C1626" s="83" t="s">
        <v>2665</v>
      </c>
      <c r="D1626" s="83" t="s">
        <v>11284</v>
      </c>
      <c r="E1626" s="88">
        <v>26</v>
      </c>
    </row>
    <row r="1627" spans="1:5" x14ac:dyDescent="0.2">
      <c r="A1627" s="87">
        <v>1889</v>
      </c>
      <c r="B1627" s="83" t="s">
        <v>4017</v>
      </c>
      <c r="C1627" s="83" t="s">
        <v>2665</v>
      </c>
      <c r="D1627" s="83" t="s">
        <v>4067</v>
      </c>
      <c r="E1627" s="88">
        <v>14</v>
      </c>
    </row>
    <row r="1628" spans="1:5" x14ac:dyDescent="0.2">
      <c r="A1628" s="84">
        <v>904</v>
      </c>
      <c r="B1628" s="85" t="s">
        <v>12233</v>
      </c>
      <c r="C1628" s="85" t="s">
        <v>2665</v>
      </c>
      <c r="D1628" s="85" t="s">
        <v>6653</v>
      </c>
      <c r="E1628" s="86">
        <v>8</v>
      </c>
    </row>
    <row r="1629" spans="1:5" x14ac:dyDescent="0.2">
      <c r="A1629" s="84">
        <v>905</v>
      </c>
      <c r="B1629" s="85" t="s">
        <v>12234</v>
      </c>
      <c r="C1629" s="85" t="s">
        <v>2665</v>
      </c>
      <c r="D1629" s="85" t="s">
        <v>6653</v>
      </c>
      <c r="E1629" s="86">
        <v>46.61</v>
      </c>
    </row>
    <row r="1630" spans="1:5" x14ac:dyDescent="0.2">
      <c r="A1630" s="84">
        <v>906</v>
      </c>
      <c r="B1630" s="85" t="s">
        <v>12235</v>
      </c>
      <c r="C1630" s="85" t="s">
        <v>2665</v>
      </c>
      <c r="D1630" s="85" t="s">
        <v>6653</v>
      </c>
      <c r="E1630" s="86" t="s">
        <v>4987</v>
      </c>
    </row>
    <row r="1631" spans="1:5" x14ac:dyDescent="0.2">
      <c r="A1631" s="87">
        <v>1890</v>
      </c>
      <c r="B1631" s="83" t="s">
        <v>12261</v>
      </c>
      <c r="C1631" s="83" t="s">
        <v>2665</v>
      </c>
      <c r="D1631" s="83" t="s">
        <v>4067</v>
      </c>
      <c r="E1631" s="88">
        <v>14</v>
      </c>
    </row>
    <row r="1632" spans="1:5" x14ac:dyDescent="0.2">
      <c r="A1632" s="84">
        <v>908</v>
      </c>
      <c r="B1632" s="85" t="s">
        <v>12236</v>
      </c>
      <c r="C1632" s="85" t="s">
        <v>2665</v>
      </c>
      <c r="D1632" s="85" t="s">
        <v>6653</v>
      </c>
      <c r="E1632" s="86">
        <v>14.61</v>
      </c>
    </row>
    <row r="1633" spans="1:5" x14ac:dyDescent="0.2">
      <c r="A1633" s="87">
        <v>1891</v>
      </c>
      <c r="B1633" s="83" t="s">
        <v>12275</v>
      </c>
      <c r="C1633" s="83" t="s">
        <v>2665</v>
      </c>
      <c r="D1633" s="83" t="s">
        <v>4067</v>
      </c>
      <c r="E1633" s="88">
        <v>13</v>
      </c>
    </row>
    <row r="1634" spans="1:5" x14ac:dyDescent="0.2">
      <c r="A1634" s="87">
        <v>668</v>
      </c>
      <c r="B1634" s="83" t="s">
        <v>3719</v>
      </c>
      <c r="C1634" s="83" t="s">
        <v>2729</v>
      </c>
      <c r="D1634" s="83" t="s">
        <v>4067</v>
      </c>
      <c r="E1634" s="88">
        <v>125</v>
      </c>
    </row>
    <row r="1635" spans="1:5" x14ac:dyDescent="0.2">
      <c r="A1635" s="84">
        <v>183</v>
      </c>
      <c r="B1635" s="85" t="s">
        <v>3584</v>
      </c>
      <c r="C1635" s="85" t="s">
        <v>2</v>
      </c>
      <c r="D1635" s="85" t="s">
        <v>6653</v>
      </c>
      <c r="E1635" s="86">
        <v>102</v>
      </c>
    </row>
    <row r="1636" spans="1:5" x14ac:dyDescent="0.2">
      <c r="A1636" s="87">
        <v>304</v>
      </c>
      <c r="B1636" s="83" t="s">
        <v>3584</v>
      </c>
      <c r="C1636" s="83" t="s">
        <v>2</v>
      </c>
      <c r="D1636" s="83" t="s">
        <v>4067</v>
      </c>
      <c r="E1636" s="88">
        <v>46</v>
      </c>
    </row>
    <row r="1637" spans="1:5" x14ac:dyDescent="0.2">
      <c r="A1637" s="87">
        <v>993</v>
      </c>
      <c r="B1637" s="83" t="s">
        <v>1792</v>
      </c>
      <c r="C1637" s="83" t="s">
        <v>2504</v>
      </c>
      <c r="D1637" s="83" t="s">
        <v>4067</v>
      </c>
      <c r="E1637" s="88">
        <v>124</v>
      </c>
    </row>
    <row r="1638" spans="1:5" x14ac:dyDescent="0.2">
      <c r="A1638" s="84">
        <v>184</v>
      </c>
      <c r="B1638" s="85" t="s">
        <v>3585</v>
      </c>
      <c r="C1638" s="85" t="s">
        <v>2</v>
      </c>
      <c r="D1638" s="85" t="s">
        <v>6653</v>
      </c>
      <c r="E1638" s="86">
        <v>102</v>
      </c>
    </row>
    <row r="1639" spans="1:5" x14ac:dyDescent="0.2">
      <c r="A1639" s="87">
        <v>305</v>
      </c>
      <c r="B1639" s="83" t="s">
        <v>3585</v>
      </c>
      <c r="C1639" s="83" t="s">
        <v>2</v>
      </c>
      <c r="D1639" s="83" t="s">
        <v>4067</v>
      </c>
      <c r="E1639" s="88">
        <v>46</v>
      </c>
    </row>
    <row r="1640" spans="1:5" x14ac:dyDescent="0.2">
      <c r="A1640" s="87">
        <v>306</v>
      </c>
      <c r="B1640" s="83" t="s">
        <v>3586</v>
      </c>
      <c r="C1640" s="83" t="s">
        <v>2</v>
      </c>
      <c r="D1640" s="83" t="s">
        <v>4067</v>
      </c>
      <c r="E1640" s="88">
        <v>45.46</v>
      </c>
    </row>
    <row r="1641" spans="1:5" x14ac:dyDescent="0.2">
      <c r="A1641" s="87">
        <v>994</v>
      </c>
      <c r="B1641" s="83" t="s">
        <v>1793</v>
      </c>
      <c r="C1641" s="83" t="s">
        <v>3487</v>
      </c>
      <c r="D1641" s="83" t="s">
        <v>4067</v>
      </c>
      <c r="E1641" s="88">
        <v>76</v>
      </c>
    </row>
    <row r="1642" spans="1:5" x14ac:dyDescent="0.2">
      <c r="A1642" s="84">
        <v>457</v>
      </c>
      <c r="B1642" s="85" t="s">
        <v>4751</v>
      </c>
      <c r="C1642" s="85" t="s">
        <v>5024</v>
      </c>
      <c r="D1642" s="85" t="s">
        <v>6653</v>
      </c>
      <c r="E1642" s="86">
        <v>81</v>
      </c>
    </row>
    <row r="1643" spans="1:5" x14ac:dyDescent="0.2">
      <c r="A1643" s="87">
        <v>381</v>
      </c>
      <c r="B1643" s="83" t="s">
        <v>11786</v>
      </c>
      <c r="C1643" s="83" t="s">
        <v>11784</v>
      </c>
      <c r="D1643" s="83" t="s">
        <v>11284</v>
      </c>
      <c r="E1643" s="88">
        <v>26</v>
      </c>
    </row>
    <row r="1644" spans="1:5" x14ac:dyDescent="0.2">
      <c r="A1644" s="87">
        <v>382</v>
      </c>
      <c r="B1644" s="83" t="s">
        <v>1794</v>
      </c>
      <c r="C1644" s="83" t="s">
        <v>3467</v>
      </c>
      <c r="D1644" s="83" t="s">
        <v>11284</v>
      </c>
      <c r="E1644" s="88">
        <v>6</v>
      </c>
    </row>
    <row r="1645" spans="1:5" x14ac:dyDescent="0.2">
      <c r="A1645" s="87">
        <v>995</v>
      </c>
      <c r="B1645" s="83" t="s">
        <v>1794</v>
      </c>
      <c r="C1645" s="83" t="s">
        <v>3467</v>
      </c>
      <c r="D1645" s="83" t="s">
        <v>4067</v>
      </c>
      <c r="E1645" s="88" t="s">
        <v>1795</v>
      </c>
    </row>
    <row r="1646" spans="1:5" x14ac:dyDescent="0.2">
      <c r="A1646" s="87">
        <v>89</v>
      </c>
      <c r="B1646" s="83" t="s">
        <v>1794</v>
      </c>
      <c r="C1646" s="83" t="s">
        <v>3467</v>
      </c>
      <c r="D1646" s="83" t="s">
        <v>11415</v>
      </c>
      <c r="E1646" s="88">
        <v>30.38</v>
      </c>
    </row>
    <row r="1647" spans="1:5" x14ac:dyDescent="0.2">
      <c r="A1647" s="87">
        <v>996</v>
      </c>
      <c r="B1647" s="83" t="s">
        <v>495</v>
      </c>
      <c r="C1647" s="83" t="s">
        <v>3467</v>
      </c>
      <c r="D1647" s="83" t="s">
        <v>4067</v>
      </c>
      <c r="E1647" s="88">
        <v>55.116</v>
      </c>
    </row>
    <row r="1648" spans="1:5" x14ac:dyDescent="0.2">
      <c r="A1648" s="84">
        <v>458</v>
      </c>
      <c r="B1648" s="85" t="s">
        <v>495</v>
      </c>
      <c r="C1648" s="85" t="s">
        <v>5001</v>
      </c>
      <c r="D1648" s="85" t="s">
        <v>6653</v>
      </c>
      <c r="E1648" s="86">
        <v>42.54</v>
      </c>
    </row>
    <row r="1649" spans="1:5" x14ac:dyDescent="0.2">
      <c r="A1649" s="84">
        <v>185</v>
      </c>
      <c r="B1649" s="85" t="s">
        <v>3587</v>
      </c>
      <c r="C1649" s="85" t="s">
        <v>2</v>
      </c>
      <c r="D1649" s="85" t="s">
        <v>6653</v>
      </c>
      <c r="E1649" s="86" t="s">
        <v>4711</v>
      </c>
    </row>
    <row r="1650" spans="1:5" x14ac:dyDescent="0.2">
      <c r="A1650" s="87">
        <v>307</v>
      </c>
      <c r="B1650" s="83" t="s">
        <v>3587</v>
      </c>
      <c r="C1650" s="83" t="s">
        <v>2</v>
      </c>
      <c r="D1650" s="83" t="s">
        <v>4067</v>
      </c>
      <c r="E1650" s="88">
        <v>45.53</v>
      </c>
    </row>
    <row r="1651" spans="1:5" x14ac:dyDescent="0.2">
      <c r="A1651" s="87">
        <v>308</v>
      </c>
      <c r="B1651" s="83" t="s">
        <v>3588</v>
      </c>
      <c r="C1651" s="83" t="s">
        <v>2</v>
      </c>
      <c r="D1651" s="83" t="s">
        <v>4067</v>
      </c>
      <c r="E1651" s="88">
        <v>46</v>
      </c>
    </row>
    <row r="1652" spans="1:5" x14ac:dyDescent="0.2">
      <c r="A1652" s="87">
        <v>383</v>
      </c>
      <c r="B1652" s="83" t="s">
        <v>11449</v>
      </c>
      <c r="C1652" s="83" t="s">
        <v>3487</v>
      </c>
      <c r="D1652" s="83" t="s">
        <v>11284</v>
      </c>
      <c r="E1652" s="88" t="s">
        <v>11450</v>
      </c>
    </row>
    <row r="1653" spans="1:5" x14ac:dyDescent="0.2">
      <c r="A1653" s="87">
        <v>90</v>
      </c>
      <c r="B1653" s="83" t="s">
        <v>11769</v>
      </c>
      <c r="C1653" s="83" t="s">
        <v>2778</v>
      </c>
      <c r="D1653" s="83" t="s">
        <v>11415</v>
      </c>
      <c r="E1653" s="88">
        <v>8</v>
      </c>
    </row>
    <row r="1654" spans="1:5" x14ac:dyDescent="0.2">
      <c r="A1654" s="87">
        <v>997</v>
      </c>
      <c r="B1654" s="83" t="s">
        <v>1796</v>
      </c>
      <c r="C1654" s="83" t="s">
        <v>3457</v>
      </c>
      <c r="D1654" s="83" t="s">
        <v>4067</v>
      </c>
      <c r="E1654" s="88">
        <v>12</v>
      </c>
    </row>
    <row r="1655" spans="1:5" x14ac:dyDescent="0.2">
      <c r="A1655" s="87">
        <v>309</v>
      </c>
      <c r="B1655" s="83" t="s">
        <v>3589</v>
      </c>
      <c r="C1655" s="83" t="s">
        <v>2</v>
      </c>
      <c r="D1655" s="83" t="s">
        <v>4067</v>
      </c>
      <c r="E1655" s="88">
        <v>45</v>
      </c>
    </row>
    <row r="1656" spans="1:5" x14ac:dyDescent="0.2">
      <c r="A1656" s="87">
        <v>998</v>
      </c>
      <c r="B1656" s="83" t="s">
        <v>1797</v>
      </c>
      <c r="C1656" s="83" t="s">
        <v>3487</v>
      </c>
      <c r="D1656" s="83" t="s">
        <v>4067</v>
      </c>
      <c r="E1656" s="88" t="s">
        <v>1798</v>
      </c>
    </row>
    <row r="1657" spans="1:5" x14ac:dyDescent="0.2">
      <c r="A1657" s="87">
        <v>999</v>
      </c>
      <c r="B1657" s="83" t="s">
        <v>1799</v>
      </c>
      <c r="C1657" s="83" t="s">
        <v>3487</v>
      </c>
      <c r="D1657" s="83" t="s">
        <v>4067</v>
      </c>
      <c r="E1657" s="88" t="s">
        <v>1800</v>
      </c>
    </row>
    <row r="1658" spans="1:5" x14ac:dyDescent="0.2">
      <c r="A1658" s="87">
        <v>384</v>
      </c>
      <c r="B1658" s="83" t="s">
        <v>1799</v>
      </c>
      <c r="C1658" s="83" t="s">
        <v>11472</v>
      </c>
      <c r="D1658" s="83" t="s">
        <v>11284</v>
      </c>
      <c r="E1658" s="88">
        <v>24</v>
      </c>
    </row>
    <row r="1659" spans="1:5" x14ac:dyDescent="0.2">
      <c r="A1659" s="84">
        <v>459</v>
      </c>
      <c r="B1659" s="85" t="s">
        <v>4396</v>
      </c>
      <c r="C1659" s="85" t="s">
        <v>3487</v>
      </c>
      <c r="D1659" s="85" t="s">
        <v>6653</v>
      </c>
      <c r="E1659" s="86" t="s">
        <v>4688</v>
      </c>
    </row>
    <row r="1660" spans="1:5" x14ac:dyDescent="0.2">
      <c r="A1660" s="87">
        <v>1000</v>
      </c>
      <c r="B1660" s="83" t="s">
        <v>315</v>
      </c>
      <c r="C1660" s="83" t="s">
        <v>3487</v>
      </c>
      <c r="D1660" s="83" t="s">
        <v>4067</v>
      </c>
      <c r="E1660" s="88" t="s">
        <v>2746</v>
      </c>
    </row>
    <row r="1661" spans="1:5" x14ac:dyDescent="0.2">
      <c r="A1661" s="87">
        <v>91</v>
      </c>
      <c r="B1661" s="83" t="s">
        <v>315</v>
      </c>
      <c r="C1661" s="83" t="s">
        <v>3487</v>
      </c>
      <c r="D1661" s="83" t="s">
        <v>11415</v>
      </c>
      <c r="E1661" s="88">
        <v>4</v>
      </c>
    </row>
    <row r="1662" spans="1:5" x14ac:dyDescent="0.2">
      <c r="A1662" s="87">
        <v>385</v>
      </c>
      <c r="B1662" s="83" t="s">
        <v>315</v>
      </c>
      <c r="C1662" s="83" t="s">
        <v>11472</v>
      </c>
      <c r="D1662" s="83" t="s">
        <v>11284</v>
      </c>
      <c r="E1662" s="88" t="s">
        <v>11484</v>
      </c>
    </row>
    <row r="1663" spans="1:5" x14ac:dyDescent="0.2">
      <c r="A1663" s="87">
        <v>36</v>
      </c>
      <c r="B1663" s="83" t="s">
        <v>315</v>
      </c>
      <c r="C1663" s="83" t="s">
        <v>11472</v>
      </c>
      <c r="D1663" s="83" t="s">
        <v>11286</v>
      </c>
      <c r="E1663" s="88">
        <v>2.4</v>
      </c>
    </row>
    <row r="1664" spans="1:5" x14ac:dyDescent="0.2">
      <c r="A1664" s="84">
        <v>460</v>
      </c>
      <c r="B1664" s="85" t="s">
        <v>4397</v>
      </c>
      <c r="C1664" s="85" t="s">
        <v>3487</v>
      </c>
      <c r="D1664" s="85" t="s">
        <v>6653</v>
      </c>
      <c r="E1664" s="86" t="s">
        <v>5000</v>
      </c>
    </row>
    <row r="1665" spans="1:5" x14ac:dyDescent="0.2">
      <c r="A1665" s="87">
        <v>1001</v>
      </c>
      <c r="B1665" s="83" t="s">
        <v>1801</v>
      </c>
      <c r="C1665" s="83" t="s">
        <v>3502</v>
      </c>
      <c r="D1665" s="83" t="s">
        <v>4067</v>
      </c>
      <c r="E1665" s="88">
        <v>27.99</v>
      </c>
    </row>
    <row r="1666" spans="1:5" x14ac:dyDescent="0.2">
      <c r="A1666" s="87">
        <v>92</v>
      </c>
      <c r="B1666" s="83" t="s">
        <v>1801</v>
      </c>
      <c r="C1666" s="83" t="s">
        <v>3502</v>
      </c>
      <c r="D1666" s="83" t="s">
        <v>11415</v>
      </c>
      <c r="E1666" s="88">
        <v>34</v>
      </c>
    </row>
    <row r="1667" spans="1:5" x14ac:dyDescent="0.2">
      <c r="A1667" s="87">
        <v>1002</v>
      </c>
      <c r="B1667" s="83" t="s">
        <v>1802</v>
      </c>
      <c r="C1667" s="83" t="s">
        <v>3464</v>
      </c>
      <c r="D1667" s="83" t="s">
        <v>4067</v>
      </c>
      <c r="E1667" s="88" t="s">
        <v>2747</v>
      </c>
    </row>
    <row r="1668" spans="1:5" x14ac:dyDescent="0.2">
      <c r="A1668" s="87">
        <v>37</v>
      </c>
      <c r="B1668" s="83" t="s">
        <v>1802</v>
      </c>
      <c r="C1668" s="83" t="s">
        <v>11934</v>
      </c>
      <c r="D1668" s="83" t="s">
        <v>11286</v>
      </c>
      <c r="E1668" s="88">
        <v>3</v>
      </c>
    </row>
    <row r="1669" spans="1:5" x14ac:dyDescent="0.2">
      <c r="A1669" s="87">
        <v>1003</v>
      </c>
      <c r="B1669" s="83" t="s">
        <v>1803</v>
      </c>
      <c r="C1669" s="83" t="s">
        <v>3487</v>
      </c>
      <c r="D1669" s="83" t="s">
        <v>4067</v>
      </c>
      <c r="E1669" s="88" t="s">
        <v>1804</v>
      </c>
    </row>
    <row r="1670" spans="1:5" x14ac:dyDescent="0.2">
      <c r="A1670" s="87">
        <v>1004</v>
      </c>
      <c r="B1670" s="83" t="s">
        <v>1805</v>
      </c>
      <c r="C1670" s="83" t="s">
        <v>3507</v>
      </c>
      <c r="D1670" s="83" t="s">
        <v>4067</v>
      </c>
      <c r="E1670" s="88" t="s">
        <v>1806</v>
      </c>
    </row>
    <row r="1671" spans="1:5" x14ac:dyDescent="0.2">
      <c r="A1671" s="87">
        <v>1105</v>
      </c>
      <c r="B1671" s="83" t="s">
        <v>2860</v>
      </c>
      <c r="C1671" s="83" t="s">
        <v>12</v>
      </c>
      <c r="D1671" s="83" t="s">
        <v>4067</v>
      </c>
      <c r="E1671" s="88">
        <v>59</v>
      </c>
    </row>
    <row r="1672" spans="1:5" x14ac:dyDescent="0.2">
      <c r="A1672" s="84">
        <v>290</v>
      </c>
      <c r="B1672" s="85" t="s">
        <v>3978</v>
      </c>
      <c r="C1672" s="85" t="s">
        <v>4778</v>
      </c>
      <c r="D1672" s="85" t="s">
        <v>6653</v>
      </c>
      <c r="E1672" s="86" t="s">
        <v>4845</v>
      </c>
    </row>
    <row r="1673" spans="1:5" x14ac:dyDescent="0.2">
      <c r="A1673" s="87">
        <v>554</v>
      </c>
      <c r="B1673" s="83" t="s">
        <v>3978</v>
      </c>
      <c r="C1673" s="83" t="s">
        <v>4778</v>
      </c>
      <c r="D1673" s="83" t="s">
        <v>4067</v>
      </c>
      <c r="E1673" s="88">
        <v>14</v>
      </c>
    </row>
    <row r="1674" spans="1:5" x14ac:dyDescent="0.2">
      <c r="A1674" s="84">
        <v>462</v>
      </c>
      <c r="B1674" s="85" t="s">
        <v>4398</v>
      </c>
      <c r="C1674" s="85" t="s">
        <v>3468</v>
      </c>
      <c r="D1674" s="85" t="s">
        <v>6653</v>
      </c>
      <c r="E1674" s="86">
        <v>97</v>
      </c>
    </row>
    <row r="1675" spans="1:5" x14ac:dyDescent="0.2">
      <c r="A1675" s="87">
        <v>386</v>
      </c>
      <c r="B1675" s="83" t="s">
        <v>12098</v>
      </c>
      <c r="C1675" s="83" t="s">
        <v>12086</v>
      </c>
      <c r="D1675" s="83" t="s">
        <v>11284</v>
      </c>
      <c r="E1675" s="88">
        <v>16</v>
      </c>
    </row>
    <row r="1676" spans="1:5" x14ac:dyDescent="0.2">
      <c r="A1676" s="87">
        <v>1005</v>
      </c>
      <c r="B1676" s="83" t="s">
        <v>1807</v>
      </c>
      <c r="C1676" s="83" t="s">
        <v>3468</v>
      </c>
      <c r="D1676" s="83" t="s">
        <v>4067</v>
      </c>
      <c r="E1676" s="88">
        <v>118</v>
      </c>
    </row>
    <row r="1677" spans="1:5" x14ac:dyDescent="0.2">
      <c r="A1677" s="87">
        <v>387</v>
      </c>
      <c r="B1677" s="83" t="s">
        <v>1808</v>
      </c>
      <c r="C1677" s="83" t="s">
        <v>3487</v>
      </c>
      <c r="D1677" s="83" t="s">
        <v>11284</v>
      </c>
      <c r="E1677" s="88">
        <v>28</v>
      </c>
    </row>
    <row r="1678" spans="1:5" x14ac:dyDescent="0.2">
      <c r="A1678" s="87">
        <v>1006</v>
      </c>
      <c r="B1678" s="83" t="s">
        <v>1808</v>
      </c>
      <c r="C1678" s="83" t="s">
        <v>3487</v>
      </c>
      <c r="D1678" s="83" t="s">
        <v>4067</v>
      </c>
      <c r="E1678" s="88" t="s">
        <v>1809</v>
      </c>
    </row>
    <row r="1679" spans="1:5" x14ac:dyDescent="0.2">
      <c r="A1679" s="87">
        <v>388</v>
      </c>
      <c r="B1679" s="83" t="s">
        <v>11451</v>
      </c>
      <c r="C1679" s="83" t="s">
        <v>3487</v>
      </c>
      <c r="D1679" s="83" t="s">
        <v>11284</v>
      </c>
      <c r="E1679" s="88">
        <v>24</v>
      </c>
    </row>
    <row r="1680" spans="1:5" x14ac:dyDescent="0.2">
      <c r="A1680" s="87">
        <v>1007</v>
      </c>
      <c r="B1680" s="83" t="s">
        <v>1810</v>
      </c>
      <c r="C1680" s="83" t="s">
        <v>3474</v>
      </c>
      <c r="D1680" s="83" t="s">
        <v>4067</v>
      </c>
      <c r="E1680" s="88">
        <v>82</v>
      </c>
    </row>
    <row r="1681" spans="1:5" x14ac:dyDescent="0.2">
      <c r="A1681" s="87">
        <v>389</v>
      </c>
      <c r="B1681" s="83" t="s">
        <v>1811</v>
      </c>
      <c r="C1681" s="83" t="s">
        <v>3487</v>
      </c>
      <c r="D1681" s="83" t="s">
        <v>11284</v>
      </c>
      <c r="E1681" s="88">
        <v>33</v>
      </c>
    </row>
    <row r="1682" spans="1:5" x14ac:dyDescent="0.2">
      <c r="A1682" s="87">
        <v>1008</v>
      </c>
      <c r="B1682" s="83" t="s">
        <v>1811</v>
      </c>
      <c r="C1682" s="83" t="s">
        <v>3487</v>
      </c>
      <c r="D1682" s="83" t="s">
        <v>4067</v>
      </c>
      <c r="E1682" s="88" t="s">
        <v>1812</v>
      </c>
    </row>
    <row r="1683" spans="1:5" x14ac:dyDescent="0.2">
      <c r="A1683" s="87">
        <v>390</v>
      </c>
      <c r="B1683" s="83" t="s">
        <v>11452</v>
      </c>
      <c r="C1683" s="83" t="s">
        <v>3487</v>
      </c>
      <c r="D1683" s="83" t="s">
        <v>11284</v>
      </c>
      <c r="E1683" s="88">
        <v>7.29</v>
      </c>
    </row>
    <row r="1684" spans="1:5" x14ac:dyDescent="0.2">
      <c r="A1684" s="87">
        <v>1009</v>
      </c>
      <c r="B1684" s="83" t="s">
        <v>1813</v>
      </c>
      <c r="C1684" s="83" t="s">
        <v>3468</v>
      </c>
      <c r="D1684" s="83" t="s">
        <v>4067</v>
      </c>
      <c r="E1684" s="88">
        <v>124</v>
      </c>
    </row>
    <row r="1685" spans="1:5" x14ac:dyDescent="0.2">
      <c r="A1685" s="87">
        <v>391</v>
      </c>
      <c r="B1685" s="83" t="s">
        <v>12099</v>
      </c>
      <c r="C1685" s="83" t="s">
        <v>12086</v>
      </c>
      <c r="D1685" s="83" t="s">
        <v>11284</v>
      </c>
      <c r="E1685" s="88">
        <v>23</v>
      </c>
    </row>
    <row r="1686" spans="1:5" x14ac:dyDescent="0.2">
      <c r="A1686" s="87">
        <v>407</v>
      </c>
      <c r="B1686" s="83" t="s">
        <v>3646</v>
      </c>
      <c r="C1686" s="83" t="s">
        <v>1409</v>
      </c>
      <c r="D1686" s="83" t="s">
        <v>4067</v>
      </c>
      <c r="E1686" s="88">
        <v>37.57</v>
      </c>
    </row>
    <row r="1687" spans="1:5" x14ac:dyDescent="0.2">
      <c r="A1687" s="84">
        <v>463</v>
      </c>
      <c r="B1687" s="85" t="s">
        <v>4399</v>
      </c>
      <c r="C1687" s="85" t="s">
        <v>3468</v>
      </c>
      <c r="D1687" s="85" t="s">
        <v>6653</v>
      </c>
      <c r="E1687" s="86">
        <v>46</v>
      </c>
    </row>
    <row r="1688" spans="1:5" x14ac:dyDescent="0.2">
      <c r="A1688" s="87">
        <v>669</v>
      </c>
      <c r="B1688" s="83" t="s">
        <v>3720</v>
      </c>
      <c r="C1688" s="83" t="s">
        <v>2729</v>
      </c>
      <c r="D1688" s="83" t="s">
        <v>4067</v>
      </c>
      <c r="E1688" s="88">
        <v>126</v>
      </c>
    </row>
    <row r="1689" spans="1:5" x14ac:dyDescent="0.2">
      <c r="A1689" s="87">
        <v>670</v>
      </c>
      <c r="B1689" s="83" t="s">
        <v>3721</v>
      </c>
      <c r="C1689" s="83" t="s">
        <v>2729</v>
      </c>
      <c r="D1689" s="83" t="s">
        <v>4067</v>
      </c>
      <c r="E1689" s="88">
        <v>127</v>
      </c>
    </row>
    <row r="1690" spans="1:5" x14ac:dyDescent="0.2">
      <c r="A1690" s="87">
        <v>1010</v>
      </c>
      <c r="B1690" s="83" t="s">
        <v>414</v>
      </c>
      <c r="C1690" s="83" t="s">
        <v>3454</v>
      </c>
      <c r="D1690" s="83" t="s">
        <v>4067</v>
      </c>
      <c r="E1690" s="88">
        <v>91</v>
      </c>
    </row>
    <row r="1691" spans="1:5" x14ac:dyDescent="0.2">
      <c r="A1691" s="87">
        <v>1011</v>
      </c>
      <c r="B1691" s="83" t="s">
        <v>1814</v>
      </c>
      <c r="C1691" s="83" t="s">
        <v>268</v>
      </c>
      <c r="D1691" s="83" t="s">
        <v>4067</v>
      </c>
      <c r="E1691" s="88">
        <v>123</v>
      </c>
    </row>
    <row r="1692" spans="1:5" x14ac:dyDescent="0.2">
      <c r="A1692" s="87">
        <v>310</v>
      </c>
      <c r="B1692" s="83" t="s">
        <v>3590</v>
      </c>
      <c r="C1692" s="83" t="s">
        <v>2</v>
      </c>
      <c r="D1692" s="83" t="s">
        <v>4067</v>
      </c>
      <c r="E1692" s="88">
        <v>45</v>
      </c>
    </row>
    <row r="1693" spans="1:5" x14ac:dyDescent="0.2">
      <c r="A1693" s="87">
        <v>671</v>
      </c>
      <c r="B1693" s="83" t="s">
        <v>3722</v>
      </c>
      <c r="C1693" s="83" t="s">
        <v>2729</v>
      </c>
      <c r="D1693" s="83" t="s">
        <v>4067</v>
      </c>
      <c r="E1693" s="88">
        <v>127</v>
      </c>
    </row>
    <row r="1694" spans="1:5" x14ac:dyDescent="0.2">
      <c r="A1694" s="87">
        <v>392</v>
      </c>
      <c r="B1694" s="83" t="s">
        <v>11561</v>
      </c>
      <c r="C1694" s="83" t="s">
        <v>11549</v>
      </c>
      <c r="D1694" s="83" t="s">
        <v>11284</v>
      </c>
      <c r="E1694" s="88" t="s">
        <v>11562</v>
      </c>
    </row>
    <row r="1695" spans="1:5" x14ac:dyDescent="0.2">
      <c r="A1695" s="87">
        <v>393</v>
      </c>
      <c r="B1695" s="83" t="s">
        <v>11561</v>
      </c>
      <c r="C1695" s="83" t="s">
        <v>11549</v>
      </c>
      <c r="D1695" s="83" t="s">
        <v>11284</v>
      </c>
      <c r="E1695" s="88" t="s">
        <v>11562</v>
      </c>
    </row>
    <row r="1696" spans="1:5" x14ac:dyDescent="0.2">
      <c r="A1696" s="84">
        <v>464</v>
      </c>
      <c r="B1696" s="85" t="s">
        <v>4400</v>
      </c>
      <c r="C1696" s="85" t="s">
        <v>3468</v>
      </c>
      <c r="D1696" s="85" t="s">
        <v>6653</v>
      </c>
      <c r="E1696" s="86">
        <v>61</v>
      </c>
    </row>
    <row r="1697" spans="1:5" x14ac:dyDescent="0.2">
      <c r="A1697" s="87">
        <v>1012</v>
      </c>
      <c r="B1697" s="83" t="s">
        <v>410</v>
      </c>
      <c r="C1697" s="83" t="s">
        <v>3454</v>
      </c>
      <c r="D1697" s="83" t="s">
        <v>4067</v>
      </c>
      <c r="E1697" s="88">
        <v>86</v>
      </c>
    </row>
    <row r="1698" spans="1:5" x14ac:dyDescent="0.2">
      <c r="A1698" s="87">
        <v>1014</v>
      </c>
      <c r="B1698" s="83" t="s">
        <v>1816</v>
      </c>
      <c r="C1698" s="83" t="s">
        <v>2778</v>
      </c>
      <c r="D1698" s="83" t="s">
        <v>4067</v>
      </c>
      <c r="E1698" s="88">
        <v>26</v>
      </c>
    </row>
    <row r="1699" spans="1:5" x14ac:dyDescent="0.2">
      <c r="A1699" s="87">
        <v>394</v>
      </c>
      <c r="B1699" s="83" t="s">
        <v>11453</v>
      </c>
      <c r="C1699" s="83" t="s">
        <v>3487</v>
      </c>
      <c r="D1699" s="83" t="s">
        <v>11284</v>
      </c>
      <c r="E1699" s="88">
        <v>15</v>
      </c>
    </row>
    <row r="1700" spans="1:5" x14ac:dyDescent="0.2">
      <c r="A1700" s="87">
        <v>1015</v>
      </c>
      <c r="B1700" s="83" t="s">
        <v>1817</v>
      </c>
      <c r="C1700" s="83" t="s">
        <v>3468</v>
      </c>
      <c r="D1700" s="83" t="s">
        <v>4067</v>
      </c>
      <c r="E1700" s="88">
        <v>117</v>
      </c>
    </row>
    <row r="1701" spans="1:5" x14ac:dyDescent="0.2">
      <c r="A1701" s="84">
        <v>465</v>
      </c>
      <c r="B1701" s="85" t="s">
        <v>4401</v>
      </c>
      <c r="C1701" s="85" t="s">
        <v>3468</v>
      </c>
      <c r="D1701" s="85" t="s">
        <v>6653</v>
      </c>
      <c r="E1701" s="86">
        <v>74</v>
      </c>
    </row>
    <row r="1702" spans="1:5" x14ac:dyDescent="0.2">
      <c r="A1702" s="84">
        <v>466</v>
      </c>
      <c r="B1702" s="85" t="s">
        <v>4402</v>
      </c>
      <c r="C1702" s="85" t="s">
        <v>3468</v>
      </c>
      <c r="D1702" s="85" t="s">
        <v>6653</v>
      </c>
      <c r="E1702" s="86">
        <v>33.56</v>
      </c>
    </row>
    <row r="1703" spans="1:5" x14ac:dyDescent="0.2">
      <c r="A1703" s="84">
        <v>467</v>
      </c>
      <c r="B1703" s="85" t="s">
        <v>4403</v>
      </c>
      <c r="C1703" s="85" t="s">
        <v>3487</v>
      </c>
      <c r="D1703" s="85" t="s">
        <v>6653</v>
      </c>
      <c r="E1703" s="86">
        <v>75</v>
      </c>
    </row>
    <row r="1704" spans="1:5" x14ac:dyDescent="0.2">
      <c r="A1704" s="87">
        <v>395</v>
      </c>
      <c r="B1704" s="83" t="s">
        <v>1818</v>
      </c>
      <c r="C1704" s="83" t="s">
        <v>3470</v>
      </c>
      <c r="D1704" s="83" t="s">
        <v>11284</v>
      </c>
      <c r="E1704" s="88">
        <v>32</v>
      </c>
    </row>
    <row r="1705" spans="1:5" x14ac:dyDescent="0.2">
      <c r="A1705" s="87">
        <v>1016</v>
      </c>
      <c r="B1705" s="83" t="s">
        <v>1818</v>
      </c>
      <c r="C1705" s="83" t="s">
        <v>3470</v>
      </c>
      <c r="D1705" s="83" t="s">
        <v>4067</v>
      </c>
      <c r="E1705" s="88" t="s">
        <v>1819</v>
      </c>
    </row>
    <row r="1706" spans="1:5" x14ac:dyDescent="0.2">
      <c r="A1706" s="84">
        <v>468</v>
      </c>
      <c r="B1706" s="85" t="s">
        <v>4404</v>
      </c>
      <c r="C1706" s="85" t="s">
        <v>4646</v>
      </c>
      <c r="D1706" s="85" t="s">
        <v>6653</v>
      </c>
      <c r="E1706" s="86" t="s">
        <v>4885</v>
      </c>
    </row>
    <row r="1707" spans="1:5" x14ac:dyDescent="0.2">
      <c r="A1707" s="87">
        <v>396</v>
      </c>
      <c r="B1707" s="83" t="s">
        <v>5214</v>
      </c>
      <c r="C1707" s="83" t="s">
        <v>3468</v>
      </c>
      <c r="D1707" s="83" t="s">
        <v>11284</v>
      </c>
      <c r="E1707" s="88">
        <v>23</v>
      </c>
    </row>
    <row r="1708" spans="1:5" x14ac:dyDescent="0.2">
      <c r="A1708" s="87">
        <v>1017</v>
      </c>
      <c r="B1708" s="83" t="s">
        <v>1820</v>
      </c>
      <c r="C1708" s="83" t="s">
        <v>3502</v>
      </c>
      <c r="D1708" s="83" t="s">
        <v>4067</v>
      </c>
      <c r="E1708" s="88">
        <v>27</v>
      </c>
    </row>
    <row r="1709" spans="1:5" x14ac:dyDescent="0.2">
      <c r="A1709" s="84">
        <v>469</v>
      </c>
      <c r="B1709" s="85" t="s">
        <v>4405</v>
      </c>
      <c r="C1709" s="85" t="s">
        <v>3468</v>
      </c>
      <c r="D1709" s="85" t="s">
        <v>6653</v>
      </c>
      <c r="E1709" s="86">
        <v>53</v>
      </c>
    </row>
    <row r="1710" spans="1:5" x14ac:dyDescent="0.2">
      <c r="A1710" s="84">
        <v>470</v>
      </c>
      <c r="B1710" s="85" t="s">
        <v>4406</v>
      </c>
      <c r="C1710" s="85" t="s">
        <v>3468</v>
      </c>
      <c r="D1710" s="85" t="s">
        <v>6653</v>
      </c>
      <c r="E1710" s="86">
        <v>75</v>
      </c>
    </row>
    <row r="1711" spans="1:5" x14ac:dyDescent="0.2">
      <c r="A1711" s="87">
        <v>1013</v>
      </c>
      <c r="B1711" s="83" t="s">
        <v>1815</v>
      </c>
      <c r="C1711" s="83" t="s">
        <v>3509</v>
      </c>
      <c r="D1711" s="83" t="s">
        <v>4067</v>
      </c>
      <c r="E1711" s="88">
        <v>76</v>
      </c>
    </row>
    <row r="1712" spans="1:5" x14ac:dyDescent="0.2">
      <c r="A1712" s="87">
        <v>397</v>
      </c>
      <c r="B1712" s="83" t="s">
        <v>317</v>
      </c>
      <c r="C1712" s="83" t="s">
        <v>3492</v>
      </c>
      <c r="D1712" s="83" t="s">
        <v>11284</v>
      </c>
      <c r="E1712" s="88">
        <v>2</v>
      </c>
    </row>
    <row r="1713" spans="1:5" x14ac:dyDescent="0.2">
      <c r="A1713" s="84">
        <v>471</v>
      </c>
      <c r="B1713" s="85" t="s">
        <v>4407</v>
      </c>
      <c r="C1713" s="85" t="s">
        <v>3492</v>
      </c>
      <c r="D1713" s="85" t="s">
        <v>6653</v>
      </c>
      <c r="E1713" s="86">
        <v>39</v>
      </c>
    </row>
    <row r="1714" spans="1:5" x14ac:dyDescent="0.2">
      <c r="A1714" s="87">
        <v>398</v>
      </c>
      <c r="B1714" s="83" t="s">
        <v>11454</v>
      </c>
      <c r="C1714" s="83" t="s">
        <v>3487</v>
      </c>
      <c r="D1714" s="83" t="s">
        <v>11284</v>
      </c>
      <c r="E1714" s="88">
        <v>11</v>
      </c>
    </row>
    <row r="1715" spans="1:5" x14ac:dyDescent="0.2">
      <c r="A1715" s="84">
        <v>472</v>
      </c>
      <c r="B1715" s="85" t="s">
        <v>4408</v>
      </c>
      <c r="C1715" s="85" t="s">
        <v>3487</v>
      </c>
      <c r="D1715" s="85" t="s">
        <v>6653</v>
      </c>
      <c r="E1715" s="86">
        <v>92</v>
      </c>
    </row>
    <row r="1716" spans="1:5" x14ac:dyDescent="0.2">
      <c r="A1716" s="84">
        <v>473</v>
      </c>
      <c r="B1716" s="85" t="s">
        <v>4409</v>
      </c>
      <c r="C1716" s="85" t="s">
        <v>3468</v>
      </c>
      <c r="D1716" s="85" t="s">
        <v>6653</v>
      </c>
      <c r="E1716" s="86">
        <v>81</v>
      </c>
    </row>
    <row r="1717" spans="1:5" x14ac:dyDescent="0.2">
      <c r="A1717" s="87">
        <v>93</v>
      </c>
      <c r="B1717" s="83" t="s">
        <v>9265</v>
      </c>
      <c r="C1717" s="83" t="s">
        <v>3468</v>
      </c>
      <c r="D1717" s="83" t="s">
        <v>11415</v>
      </c>
      <c r="E1717" s="88">
        <v>38</v>
      </c>
    </row>
    <row r="1718" spans="1:5" x14ac:dyDescent="0.2">
      <c r="A1718" s="87">
        <v>1018</v>
      </c>
      <c r="B1718" s="83" t="s">
        <v>1821</v>
      </c>
      <c r="C1718" s="83" t="s">
        <v>3487</v>
      </c>
      <c r="D1718" s="83" t="s">
        <v>4067</v>
      </c>
      <c r="E1718" s="88" t="s">
        <v>1822</v>
      </c>
    </row>
    <row r="1719" spans="1:5" x14ac:dyDescent="0.2">
      <c r="A1719" s="87">
        <v>233</v>
      </c>
      <c r="B1719" s="83" t="s">
        <v>11671</v>
      </c>
      <c r="C1719" s="83" t="s">
        <v>7030</v>
      </c>
      <c r="D1719" s="83" t="s">
        <v>11284</v>
      </c>
      <c r="E1719" s="88">
        <v>18</v>
      </c>
    </row>
    <row r="1720" spans="1:5" x14ac:dyDescent="0.2">
      <c r="A1720" s="87">
        <v>11</v>
      </c>
      <c r="B1720" s="83" t="s">
        <v>12065</v>
      </c>
      <c r="C1720" s="83" t="s">
        <v>3468</v>
      </c>
      <c r="D1720" s="83" t="s">
        <v>6697</v>
      </c>
      <c r="E1720" s="88">
        <v>1</v>
      </c>
    </row>
    <row r="1721" spans="1:5" x14ac:dyDescent="0.2">
      <c r="A1721" s="84">
        <v>474</v>
      </c>
      <c r="B1721" s="85" t="s">
        <v>4410</v>
      </c>
      <c r="C1721" s="85" t="s">
        <v>3507</v>
      </c>
      <c r="D1721" s="85" t="s">
        <v>6653</v>
      </c>
      <c r="E1721" s="86">
        <v>48</v>
      </c>
    </row>
    <row r="1722" spans="1:5" x14ac:dyDescent="0.2">
      <c r="A1722" s="84">
        <v>292</v>
      </c>
      <c r="B1722" s="85" t="s">
        <v>8074</v>
      </c>
      <c r="C1722" s="85" t="s">
        <v>4778</v>
      </c>
      <c r="D1722" s="85" t="s">
        <v>6653</v>
      </c>
      <c r="E1722" s="86">
        <v>4</v>
      </c>
    </row>
    <row r="1723" spans="1:5" x14ac:dyDescent="0.2">
      <c r="A1723" s="87">
        <v>559</v>
      </c>
      <c r="B1723" s="83" t="s">
        <v>3983</v>
      </c>
      <c r="C1723" s="83" t="s">
        <v>4778</v>
      </c>
      <c r="D1723" s="83" t="s">
        <v>4067</v>
      </c>
      <c r="E1723" s="88">
        <v>14</v>
      </c>
    </row>
    <row r="1724" spans="1:5" x14ac:dyDescent="0.2">
      <c r="A1724" s="84">
        <v>293</v>
      </c>
      <c r="B1724" s="85" t="s">
        <v>3979</v>
      </c>
      <c r="C1724" s="85" t="s">
        <v>4778</v>
      </c>
      <c r="D1724" s="85" t="s">
        <v>6653</v>
      </c>
      <c r="E1724" s="86" t="s">
        <v>4776</v>
      </c>
    </row>
    <row r="1725" spans="1:5" x14ac:dyDescent="0.2">
      <c r="A1725" s="87">
        <v>555</v>
      </c>
      <c r="B1725" s="83" t="s">
        <v>3979</v>
      </c>
      <c r="C1725" s="83" t="s">
        <v>4778</v>
      </c>
      <c r="D1725" s="83" t="s">
        <v>4067</v>
      </c>
      <c r="E1725" s="88">
        <v>14</v>
      </c>
    </row>
    <row r="1726" spans="1:5" x14ac:dyDescent="0.2">
      <c r="A1726" s="84">
        <v>295</v>
      </c>
      <c r="B1726" s="85" t="s">
        <v>3980</v>
      </c>
      <c r="C1726" s="85" t="s">
        <v>4778</v>
      </c>
      <c r="D1726" s="85" t="s">
        <v>6653</v>
      </c>
      <c r="E1726" s="86" t="s">
        <v>4846</v>
      </c>
    </row>
    <row r="1727" spans="1:5" x14ac:dyDescent="0.2">
      <c r="A1727" s="87">
        <v>556</v>
      </c>
      <c r="B1727" s="83" t="s">
        <v>3980</v>
      </c>
      <c r="C1727" s="83" t="s">
        <v>4778</v>
      </c>
      <c r="D1727" s="83" t="s">
        <v>4067</v>
      </c>
      <c r="E1727" s="88">
        <v>14</v>
      </c>
    </row>
    <row r="1728" spans="1:5" x14ac:dyDescent="0.2">
      <c r="A1728" s="87">
        <v>557</v>
      </c>
      <c r="B1728" s="83" t="s">
        <v>3981</v>
      </c>
      <c r="C1728" s="83" t="s">
        <v>4778</v>
      </c>
      <c r="D1728" s="83" t="s">
        <v>4067</v>
      </c>
      <c r="E1728" s="88">
        <v>14</v>
      </c>
    </row>
    <row r="1729" spans="1:5" x14ac:dyDescent="0.2">
      <c r="A1729" s="84">
        <v>296</v>
      </c>
      <c r="B1729" s="85" t="s">
        <v>8075</v>
      </c>
      <c r="C1729" s="85" t="s">
        <v>4778</v>
      </c>
      <c r="D1729" s="85" t="s">
        <v>6653</v>
      </c>
      <c r="E1729" s="86" t="s">
        <v>4777</v>
      </c>
    </row>
    <row r="1730" spans="1:5" x14ac:dyDescent="0.2">
      <c r="A1730" s="87">
        <v>558</v>
      </c>
      <c r="B1730" s="83" t="s">
        <v>3982</v>
      </c>
      <c r="C1730" s="83" t="s">
        <v>4778</v>
      </c>
      <c r="D1730" s="83" t="s">
        <v>4067</v>
      </c>
      <c r="E1730" s="88">
        <v>14</v>
      </c>
    </row>
    <row r="1731" spans="1:5" x14ac:dyDescent="0.2">
      <c r="A1731" s="84">
        <v>298</v>
      </c>
      <c r="B1731" s="85" t="s">
        <v>8076</v>
      </c>
      <c r="C1731" s="85" t="s">
        <v>4778</v>
      </c>
      <c r="D1731" s="85" t="s">
        <v>6653</v>
      </c>
      <c r="E1731" s="86" t="s">
        <v>4731</v>
      </c>
    </row>
    <row r="1732" spans="1:5" x14ac:dyDescent="0.2">
      <c r="A1732" s="87">
        <v>560</v>
      </c>
      <c r="B1732" s="83" t="s">
        <v>3984</v>
      </c>
      <c r="C1732" s="83" t="s">
        <v>4778</v>
      </c>
      <c r="D1732" s="83" t="s">
        <v>4067</v>
      </c>
      <c r="E1732" s="88">
        <v>15</v>
      </c>
    </row>
    <row r="1733" spans="1:5" x14ac:dyDescent="0.2">
      <c r="A1733" s="84">
        <v>300</v>
      </c>
      <c r="B1733" s="85" t="s">
        <v>8077</v>
      </c>
      <c r="C1733" s="85" t="s">
        <v>4778</v>
      </c>
      <c r="D1733" s="85" t="s">
        <v>6653</v>
      </c>
      <c r="E1733" s="86" t="s">
        <v>4847</v>
      </c>
    </row>
    <row r="1734" spans="1:5" x14ac:dyDescent="0.2">
      <c r="A1734" s="87">
        <v>1019</v>
      </c>
      <c r="B1734" s="83" t="s">
        <v>327</v>
      </c>
      <c r="C1734" s="83" t="s">
        <v>3494</v>
      </c>
      <c r="D1734" s="83" t="s">
        <v>4067</v>
      </c>
      <c r="E1734" s="88" t="s">
        <v>1823</v>
      </c>
    </row>
    <row r="1735" spans="1:5" x14ac:dyDescent="0.2">
      <c r="A1735" s="87">
        <v>399</v>
      </c>
      <c r="B1735" s="83" t="s">
        <v>327</v>
      </c>
      <c r="C1735" s="83" t="s">
        <v>11549</v>
      </c>
      <c r="D1735" s="83" t="s">
        <v>11284</v>
      </c>
      <c r="E1735" s="88" t="s">
        <v>11563</v>
      </c>
    </row>
    <row r="1736" spans="1:5" x14ac:dyDescent="0.2">
      <c r="A1736" s="84">
        <v>475</v>
      </c>
      <c r="B1736" s="85" t="s">
        <v>4411</v>
      </c>
      <c r="C1736" s="85" t="s">
        <v>3494</v>
      </c>
      <c r="D1736" s="85" t="s">
        <v>6653</v>
      </c>
      <c r="E1736" s="86"/>
    </row>
    <row r="1737" spans="1:5" x14ac:dyDescent="0.2">
      <c r="A1737" s="84">
        <v>476</v>
      </c>
      <c r="B1737" s="85" t="s">
        <v>12967</v>
      </c>
      <c r="C1737" s="85" t="s">
        <v>3494</v>
      </c>
      <c r="D1737" s="85" t="s">
        <v>6653</v>
      </c>
      <c r="E1737" s="86">
        <v>73</v>
      </c>
    </row>
    <row r="1738" spans="1:5" x14ac:dyDescent="0.2">
      <c r="A1738" s="84">
        <v>477</v>
      </c>
      <c r="B1738" s="85" t="s">
        <v>2748</v>
      </c>
      <c r="C1738" s="85" t="s">
        <v>3494</v>
      </c>
      <c r="D1738" s="85" t="s">
        <v>6653</v>
      </c>
      <c r="E1738" s="86" t="s">
        <v>4886</v>
      </c>
    </row>
    <row r="1739" spans="1:5" x14ac:dyDescent="0.2">
      <c r="A1739" s="87">
        <v>1020</v>
      </c>
      <c r="B1739" s="83" t="s">
        <v>2748</v>
      </c>
      <c r="D1739" s="83" t="s">
        <v>4067</v>
      </c>
      <c r="E1739" s="88">
        <v>18.103000000000002</v>
      </c>
    </row>
    <row r="1740" spans="1:5" x14ac:dyDescent="0.2">
      <c r="A1740" s="84">
        <v>478</v>
      </c>
      <c r="B1740" s="85" t="s">
        <v>12968</v>
      </c>
      <c r="C1740" s="85" t="s">
        <v>3494</v>
      </c>
      <c r="D1740" s="85" t="s">
        <v>6653</v>
      </c>
      <c r="E1740" s="86" t="s">
        <v>4887</v>
      </c>
    </row>
    <row r="1741" spans="1:5" x14ac:dyDescent="0.2">
      <c r="A1741" s="87">
        <v>1021</v>
      </c>
      <c r="B1741" s="83" t="s">
        <v>2749</v>
      </c>
      <c r="C1741" s="83" t="s">
        <v>272</v>
      </c>
      <c r="D1741" s="83" t="s">
        <v>4067</v>
      </c>
      <c r="E1741" s="88" t="s">
        <v>1824</v>
      </c>
    </row>
    <row r="1742" spans="1:5" x14ac:dyDescent="0.2">
      <c r="A1742" s="84">
        <v>479</v>
      </c>
      <c r="B1742" s="85" t="s">
        <v>2750</v>
      </c>
      <c r="C1742" s="85" t="s">
        <v>3494</v>
      </c>
      <c r="D1742" s="85" t="s">
        <v>6653</v>
      </c>
      <c r="E1742" s="86" t="s">
        <v>4888</v>
      </c>
    </row>
    <row r="1743" spans="1:5" x14ac:dyDescent="0.2">
      <c r="A1743" s="87">
        <v>1022</v>
      </c>
      <c r="B1743" s="83" t="s">
        <v>2750</v>
      </c>
      <c r="C1743" s="83" t="s">
        <v>272</v>
      </c>
      <c r="D1743" s="83" t="s">
        <v>4067</v>
      </c>
      <c r="E1743" s="88" t="s">
        <v>1825</v>
      </c>
    </row>
    <row r="1744" spans="1:5" x14ac:dyDescent="0.2">
      <c r="A1744" s="123"/>
      <c r="B1744" s="124" t="s">
        <v>15680</v>
      </c>
      <c r="C1744" s="124" t="s">
        <v>3487</v>
      </c>
      <c r="D1744" s="124" t="s">
        <v>6653</v>
      </c>
      <c r="E1744" s="125">
        <v>91</v>
      </c>
    </row>
    <row r="1745" spans="1:5" x14ac:dyDescent="0.2">
      <c r="A1745" s="87">
        <v>1023</v>
      </c>
      <c r="B1745" s="83" t="s">
        <v>319</v>
      </c>
      <c r="C1745" s="83" t="s">
        <v>3507</v>
      </c>
      <c r="D1745" s="83" t="s">
        <v>4067</v>
      </c>
      <c r="E1745" s="88" t="s">
        <v>1826</v>
      </c>
    </row>
    <row r="1746" spans="1:5" x14ac:dyDescent="0.2">
      <c r="A1746" s="87">
        <v>94</v>
      </c>
      <c r="B1746" s="83" t="s">
        <v>319</v>
      </c>
      <c r="C1746" s="83" t="s">
        <v>3507</v>
      </c>
      <c r="D1746" s="83" t="s">
        <v>11415</v>
      </c>
      <c r="E1746" s="88" t="s">
        <v>11780</v>
      </c>
    </row>
    <row r="1747" spans="1:5" x14ac:dyDescent="0.2">
      <c r="A1747" s="87">
        <v>1024</v>
      </c>
      <c r="B1747" s="83" t="s">
        <v>1827</v>
      </c>
      <c r="C1747" s="83" t="s">
        <v>2581</v>
      </c>
      <c r="D1747" s="83" t="s">
        <v>4067</v>
      </c>
      <c r="E1747" s="88">
        <v>130</v>
      </c>
    </row>
    <row r="1748" spans="1:5" x14ac:dyDescent="0.2">
      <c r="A1748" s="87">
        <v>402</v>
      </c>
      <c r="B1748" s="83" t="s">
        <v>1828</v>
      </c>
      <c r="C1748" s="83" t="s">
        <v>3487</v>
      </c>
      <c r="D1748" s="83" t="s">
        <v>11284</v>
      </c>
      <c r="E1748" s="88" t="s">
        <v>11455</v>
      </c>
    </row>
    <row r="1749" spans="1:5" x14ac:dyDescent="0.2">
      <c r="A1749" s="87">
        <v>1025</v>
      </c>
      <c r="B1749" s="83" t="s">
        <v>1828</v>
      </c>
      <c r="C1749" s="83" t="s">
        <v>3487</v>
      </c>
      <c r="D1749" s="83" t="s">
        <v>4067</v>
      </c>
      <c r="E1749" s="88" t="s">
        <v>1829</v>
      </c>
    </row>
    <row r="1750" spans="1:5" x14ac:dyDescent="0.2">
      <c r="A1750" s="87">
        <v>38</v>
      </c>
      <c r="B1750" s="83" t="s">
        <v>1828</v>
      </c>
      <c r="C1750" s="83" t="s">
        <v>11472</v>
      </c>
      <c r="D1750" s="83" t="s">
        <v>11286</v>
      </c>
      <c r="E1750" s="88">
        <v>10</v>
      </c>
    </row>
    <row r="1751" spans="1:5" x14ac:dyDescent="0.2">
      <c r="A1751" s="87">
        <v>1026</v>
      </c>
      <c r="B1751" s="83" t="s">
        <v>1828</v>
      </c>
      <c r="C1751" s="83" t="s">
        <v>3470</v>
      </c>
      <c r="D1751" s="83" t="s">
        <v>4067</v>
      </c>
      <c r="E1751" s="88">
        <v>67</v>
      </c>
    </row>
    <row r="1752" spans="1:5" x14ac:dyDescent="0.2">
      <c r="A1752" s="84">
        <v>480</v>
      </c>
      <c r="B1752" s="85" t="s">
        <v>4412</v>
      </c>
      <c r="C1752" s="85" t="s">
        <v>3487</v>
      </c>
      <c r="D1752" s="85" t="s">
        <v>6653</v>
      </c>
      <c r="E1752" s="86" t="s">
        <v>4889</v>
      </c>
    </row>
    <row r="1753" spans="1:5" x14ac:dyDescent="0.2">
      <c r="A1753" s="84">
        <v>481</v>
      </c>
      <c r="B1753" s="85" t="s">
        <v>4412</v>
      </c>
      <c r="C1753" s="85" t="s">
        <v>3470</v>
      </c>
      <c r="D1753" s="85" t="s">
        <v>6653</v>
      </c>
      <c r="E1753" s="86">
        <v>73</v>
      </c>
    </row>
    <row r="1754" spans="1:5" x14ac:dyDescent="0.2">
      <c r="A1754" s="87">
        <v>403</v>
      </c>
      <c r="B1754" s="83" t="s">
        <v>11530</v>
      </c>
      <c r="C1754" s="83" t="s">
        <v>3494</v>
      </c>
      <c r="D1754" s="83" t="s">
        <v>11284</v>
      </c>
      <c r="E1754" s="88">
        <v>3</v>
      </c>
    </row>
    <row r="1755" spans="1:5" x14ac:dyDescent="0.2">
      <c r="A1755" s="87">
        <v>234</v>
      </c>
      <c r="B1755" s="83" t="s">
        <v>11672</v>
      </c>
      <c r="C1755" s="83" t="s">
        <v>7030</v>
      </c>
      <c r="D1755" s="83" t="s">
        <v>11284</v>
      </c>
      <c r="E1755" s="88">
        <v>29</v>
      </c>
    </row>
    <row r="1756" spans="1:5" x14ac:dyDescent="0.2">
      <c r="A1756" s="87">
        <v>235</v>
      </c>
      <c r="B1756" s="83" t="s">
        <v>11673</v>
      </c>
      <c r="C1756" s="83" t="s">
        <v>7030</v>
      </c>
      <c r="D1756" s="83" t="s">
        <v>11284</v>
      </c>
      <c r="E1756" s="88">
        <v>29</v>
      </c>
    </row>
    <row r="1757" spans="1:5" x14ac:dyDescent="0.2">
      <c r="A1757" s="87">
        <v>236</v>
      </c>
      <c r="B1757" s="83" t="s">
        <v>11674</v>
      </c>
      <c r="C1757" s="83" t="s">
        <v>7030</v>
      </c>
      <c r="D1757" s="83" t="s">
        <v>11284</v>
      </c>
      <c r="E1757" s="88">
        <v>29</v>
      </c>
    </row>
    <row r="1758" spans="1:5" x14ac:dyDescent="0.2">
      <c r="A1758" s="87">
        <v>237</v>
      </c>
      <c r="B1758" s="83" t="s">
        <v>11675</v>
      </c>
      <c r="C1758" s="83" t="s">
        <v>7030</v>
      </c>
      <c r="D1758" s="83" t="s">
        <v>11284</v>
      </c>
      <c r="E1758" s="88">
        <v>30</v>
      </c>
    </row>
    <row r="1759" spans="1:5" x14ac:dyDescent="0.2">
      <c r="A1759" s="87">
        <v>1027</v>
      </c>
      <c r="B1759" s="83" t="s">
        <v>1830</v>
      </c>
      <c r="C1759" s="83" t="s">
        <v>2581</v>
      </c>
      <c r="D1759" s="83" t="s">
        <v>4067</v>
      </c>
      <c r="E1759" s="88" t="s">
        <v>1831</v>
      </c>
    </row>
    <row r="1760" spans="1:5" x14ac:dyDescent="0.2">
      <c r="A1760" s="87">
        <v>1028</v>
      </c>
      <c r="B1760" s="83" t="s">
        <v>1832</v>
      </c>
      <c r="C1760" s="83" t="s">
        <v>3507</v>
      </c>
      <c r="D1760" s="83" t="s">
        <v>4067</v>
      </c>
      <c r="E1760" s="88">
        <v>106</v>
      </c>
    </row>
    <row r="1761" spans="1:5" x14ac:dyDescent="0.2">
      <c r="A1761" s="87">
        <v>1029</v>
      </c>
      <c r="B1761" s="83" t="s">
        <v>1833</v>
      </c>
      <c r="C1761" s="83" t="s">
        <v>3487</v>
      </c>
      <c r="D1761" s="83" t="s">
        <v>4067</v>
      </c>
      <c r="E1761" s="88" t="s">
        <v>1834</v>
      </c>
    </row>
    <row r="1762" spans="1:5" x14ac:dyDescent="0.2">
      <c r="A1762" s="87">
        <v>404</v>
      </c>
      <c r="B1762" s="83" t="s">
        <v>1833</v>
      </c>
      <c r="C1762" s="83" t="s">
        <v>11472</v>
      </c>
      <c r="D1762" s="83" t="s">
        <v>11284</v>
      </c>
      <c r="E1762" s="88" t="s">
        <v>11447</v>
      </c>
    </row>
    <row r="1763" spans="1:5" x14ac:dyDescent="0.2">
      <c r="A1763" s="84">
        <v>482</v>
      </c>
      <c r="B1763" s="85" t="s">
        <v>4413</v>
      </c>
      <c r="C1763" s="85" t="s">
        <v>3487</v>
      </c>
      <c r="D1763" s="85" t="s">
        <v>6653</v>
      </c>
      <c r="E1763" s="86" t="s">
        <v>4673</v>
      </c>
    </row>
    <row r="1764" spans="1:5" x14ac:dyDescent="0.2">
      <c r="A1764" s="87">
        <v>1030</v>
      </c>
      <c r="B1764" s="83" t="s">
        <v>1835</v>
      </c>
      <c r="C1764" s="83" t="s">
        <v>3508</v>
      </c>
      <c r="D1764" s="83" t="s">
        <v>4067</v>
      </c>
      <c r="E1764" s="88">
        <v>134.13499999999999</v>
      </c>
    </row>
    <row r="1765" spans="1:5" x14ac:dyDescent="0.2">
      <c r="A1765" s="87">
        <v>12</v>
      </c>
      <c r="B1765" s="83" t="s">
        <v>1835</v>
      </c>
      <c r="C1765" s="83" t="s">
        <v>11814</v>
      </c>
      <c r="D1765" s="83" t="s">
        <v>6697</v>
      </c>
      <c r="E1765" s="88">
        <v>17</v>
      </c>
    </row>
    <row r="1766" spans="1:5" x14ac:dyDescent="0.2">
      <c r="A1766" s="87">
        <v>405</v>
      </c>
      <c r="B1766" s="83" t="s">
        <v>11531</v>
      </c>
      <c r="C1766" s="83" t="s">
        <v>3494</v>
      </c>
      <c r="D1766" s="83" t="s">
        <v>11284</v>
      </c>
      <c r="E1766" s="88" t="s">
        <v>11532</v>
      </c>
    </row>
    <row r="1767" spans="1:5" x14ac:dyDescent="0.2">
      <c r="A1767" s="87">
        <v>1031</v>
      </c>
      <c r="B1767" s="83" t="s">
        <v>1836</v>
      </c>
      <c r="C1767" s="83" t="s">
        <v>3468</v>
      </c>
      <c r="D1767" s="83" t="s">
        <v>4067</v>
      </c>
      <c r="E1767" s="88">
        <v>11</v>
      </c>
    </row>
    <row r="1768" spans="1:5" x14ac:dyDescent="0.2">
      <c r="A1768" s="84">
        <v>483</v>
      </c>
      <c r="B1768" s="85" t="s">
        <v>4414</v>
      </c>
      <c r="C1768" s="85" t="s">
        <v>3487</v>
      </c>
      <c r="D1768" s="85" t="s">
        <v>6653</v>
      </c>
      <c r="E1768" s="86">
        <v>51</v>
      </c>
    </row>
    <row r="1769" spans="1:5" x14ac:dyDescent="0.2">
      <c r="A1769" s="87">
        <v>1032</v>
      </c>
      <c r="B1769" s="83" t="s">
        <v>1837</v>
      </c>
      <c r="C1769" s="83" t="s">
        <v>3470</v>
      </c>
      <c r="D1769" s="83" t="s">
        <v>4067</v>
      </c>
      <c r="E1769" s="88" t="s">
        <v>1838</v>
      </c>
    </row>
    <row r="1770" spans="1:5" x14ac:dyDescent="0.2">
      <c r="A1770" s="84">
        <v>484</v>
      </c>
      <c r="B1770" s="85" t="s">
        <v>4415</v>
      </c>
      <c r="C1770" s="85" t="s">
        <v>4646</v>
      </c>
      <c r="D1770" s="85" t="s">
        <v>6653</v>
      </c>
      <c r="E1770" s="86" t="s">
        <v>4890</v>
      </c>
    </row>
    <row r="1771" spans="1:5" x14ac:dyDescent="0.2">
      <c r="A1771" s="87">
        <v>406</v>
      </c>
      <c r="B1771" s="83" t="s">
        <v>12035</v>
      </c>
      <c r="C1771" s="83" t="s">
        <v>3468</v>
      </c>
      <c r="D1771" s="83" t="s">
        <v>11284</v>
      </c>
      <c r="E1771" s="88">
        <v>29</v>
      </c>
    </row>
    <row r="1772" spans="1:5" x14ac:dyDescent="0.2">
      <c r="A1772" s="87">
        <v>1033</v>
      </c>
      <c r="B1772" s="83" t="s">
        <v>1839</v>
      </c>
      <c r="C1772" s="83" t="s">
        <v>3494</v>
      </c>
      <c r="D1772" s="83" t="s">
        <v>4067</v>
      </c>
      <c r="E1772" s="88" t="s">
        <v>1840</v>
      </c>
    </row>
    <row r="1773" spans="1:5" x14ac:dyDescent="0.2">
      <c r="A1773" s="87">
        <v>407</v>
      </c>
      <c r="B1773" s="83" t="s">
        <v>1839</v>
      </c>
      <c r="C1773" s="83" t="s">
        <v>11549</v>
      </c>
      <c r="D1773" s="83" t="s">
        <v>11284</v>
      </c>
      <c r="E1773" s="88">
        <v>3.25</v>
      </c>
    </row>
    <row r="1774" spans="1:5" x14ac:dyDescent="0.2">
      <c r="A1774" s="84">
        <v>485</v>
      </c>
      <c r="B1774" s="85" t="s">
        <v>4416</v>
      </c>
      <c r="C1774" s="85" t="s">
        <v>3494</v>
      </c>
      <c r="D1774" s="85" t="s">
        <v>6653</v>
      </c>
      <c r="E1774" s="86"/>
    </row>
    <row r="1775" spans="1:5" x14ac:dyDescent="0.2">
      <c r="A1775" s="84">
        <v>486</v>
      </c>
      <c r="B1775" s="85" t="s">
        <v>8057</v>
      </c>
      <c r="C1775" s="85" t="s">
        <v>3494</v>
      </c>
      <c r="D1775" s="85" t="s">
        <v>6653</v>
      </c>
      <c r="E1775" s="86">
        <v>91</v>
      </c>
    </row>
    <row r="1776" spans="1:5" x14ac:dyDescent="0.2">
      <c r="A1776" s="84">
        <v>487</v>
      </c>
      <c r="B1776" s="85" t="s">
        <v>8058</v>
      </c>
      <c r="C1776" s="85" t="s">
        <v>3494</v>
      </c>
      <c r="D1776" s="85" t="s">
        <v>6653</v>
      </c>
      <c r="E1776" s="86" t="s">
        <v>4891</v>
      </c>
    </row>
    <row r="1777" spans="1:5" x14ac:dyDescent="0.2">
      <c r="A1777" s="87">
        <v>1034</v>
      </c>
      <c r="B1777" s="83" t="s">
        <v>2751</v>
      </c>
      <c r="C1777" s="83" t="s">
        <v>272</v>
      </c>
      <c r="D1777" s="83" t="s">
        <v>4067</v>
      </c>
      <c r="E1777" s="88" t="s">
        <v>1841</v>
      </c>
    </row>
    <row r="1778" spans="1:5" x14ac:dyDescent="0.2">
      <c r="A1778" s="84">
        <v>488</v>
      </c>
      <c r="B1778" s="85" t="s">
        <v>2752</v>
      </c>
      <c r="C1778" s="85" t="s">
        <v>3494</v>
      </c>
      <c r="D1778" s="85" t="s">
        <v>6653</v>
      </c>
      <c r="E1778" s="86" t="s">
        <v>4892</v>
      </c>
    </row>
    <row r="1779" spans="1:5" x14ac:dyDescent="0.2">
      <c r="A1779" s="87">
        <v>1035</v>
      </c>
      <c r="B1779" s="83" t="s">
        <v>2752</v>
      </c>
      <c r="C1779" s="83" t="s">
        <v>272</v>
      </c>
      <c r="D1779" s="83" t="s">
        <v>4067</v>
      </c>
      <c r="E1779" s="88" t="s">
        <v>1842</v>
      </c>
    </row>
    <row r="1780" spans="1:5" x14ac:dyDescent="0.2">
      <c r="A1780" s="87">
        <v>1036</v>
      </c>
      <c r="B1780" s="83" t="s">
        <v>1843</v>
      </c>
      <c r="C1780" s="83" t="s">
        <v>3468</v>
      </c>
      <c r="D1780" s="83" t="s">
        <v>4067</v>
      </c>
      <c r="E1780" s="88" t="s">
        <v>1521</v>
      </c>
    </row>
    <row r="1781" spans="1:5" x14ac:dyDescent="0.2">
      <c r="A1781" s="84">
        <v>489</v>
      </c>
      <c r="B1781" s="85" t="s">
        <v>4417</v>
      </c>
      <c r="C1781" s="85" t="s">
        <v>3468</v>
      </c>
      <c r="D1781" s="85" t="s">
        <v>6653</v>
      </c>
      <c r="E1781" s="86" t="s">
        <v>5022</v>
      </c>
    </row>
    <row r="1782" spans="1:5" x14ac:dyDescent="0.2">
      <c r="A1782" s="87">
        <v>792</v>
      </c>
      <c r="B1782" s="83" t="s">
        <v>3802</v>
      </c>
      <c r="C1782" s="83" t="s">
        <v>2730</v>
      </c>
      <c r="D1782" s="83" t="s">
        <v>4067</v>
      </c>
      <c r="E1782" s="88">
        <v>98</v>
      </c>
    </row>
    <row r="1783" spans="1:5" x14ac:dyDescent="0.2">
      <c r="A1783" s="87">
        <v>1037</v>
      </c>
      <c r="B1783" s="83" t="s">
        <v>1844</v>
      </c>
      <c r="C1783" s="83" t="s">
        <v>3467</v>
      </c>
      <c r="D1783" s="83" t="s">
        <v>4067</v>
      </c>
      <c r="E1783" s="88">
        <v>7</v>
      </c>
    </row>
    <row r="1784" spans="1:5" x14ac:dyDescent="0.2">
      <c r="A1784" s="87">
        <v>408</v>
      </c>
      <c r="B1784" s="83" t="s">
        <v>1844</v>
      </c>
      <c r="C1784" s="83" t="s">
        <v>12013</v>
      </c>
      <c r="D1784" s="83" t="s">
        <v>11284</v>
      </c>
      <c r="E1784" s="88">
        <v>20</v>
      </c>
    </row>
    <row r="1785" spans="1:5" x14ac:dyDescent="0.2">
      <c r="A1785" s="87">
        <v>1038</v>
      </c>
      <c r="B1785" s="83" t="s">
        <v>1845</v>
      </c>
      <c r="C1785" s="83" t="s">
        <v>3487</v>
      </c>
      <c r="D1785" s="83" t="s">
        <v>4067</v>
      </c>
      <c r="E1785" s="88">
        <v>38</v>
      </c>
    </row>
    <row r="1786" spans="1:5" x14ac:dyDescent="0.2">
      <c r="A1786" s="87">
        <v>409</v>
      </c>
      <c r="B1786" s="83" t="s">
        <v>11456</v>
      </c>
      <c r="C1786" s="83" t="s">
        <v>3487</v>
      </c>
      <c r="D1786" s="83" t="s">
        <v>11284</v>
      </c>
      <c r="E1786" s="88" t="s">
        <v>11457</v>
      </c>
    </row>
    <row r="1787" spans="1:5" x14ac:dyDescent="0.2">
      <c r="A1787" s="87">
        <v>1039</v>
      </c>
      <c r="B1787" s="83" t="s">
        <v>1846</v>
      </c>
      <c r="C1787" s="83" t="s">
        <v>3468</v>
      </c>
      <c r="D1787" s="83" t="s">
        <v>4067</v>
      </c>
      <c r="E1787" s="88">
        <v>16</v>
      </c>
    </row>
    <row r="1788" spans="1:5" x14ac:dyDescent="0.2">
      <c r="A1788" s="87">
        <v>39</v>
      </c>
      <c r="B1788" s="83" t="s">
        <v>12061</v>
      </c>
      <c r="C1788" s="83" t="s">
        <v>3468</v>
      </c>
      <c r="D1788" s="83" t="s">
        <v>11286</v>
      </c>
      <c r="E1788" s="88">
        <v>2</v>
      </c>
    </row>
    <row r="1789" spans="1:5" x14ac:dyDescent="0.2">
      <c r="A1789" s="87">
        <v>1040</v>
      </c>
      <c r="B1789" s="83" t="s">
        <v>1847</v>
      </c>
      <c r="C1789" s="83" t="s">
        <v>3487</v>
      </c>
      <c r="D1789" s="83" t="s">
        <v>4067</v>
      </c>
      <c r="E1789" s="88">
        <v>32</v>
      </c>
    </row>
    <row r="1790" spans="1:5" x14ac:dyDescent="0.2">
      <c r="A1790" s="87">
        <v>410</v>
      </c>
      <c r="B1790" s="83" t="s">
        <v>11485</v>
      </c>
      <c r="C1790" s="83" t="s">
        <v>11472</v>
      </c>
      <c r="D1790" s="83" t="s">
        <v>11284</v>
      </c>
      <c r="E1790" s="88" t="s">
        <v>11486</v>
      </c>
    </row>
    <row r="1791" spans="1:5" x14ac:dyDescent="0.2">
      <c r="A1791" s="87">
        <v>1041</v>
      </c>
      <c r="B1791" s="83" t="s">
        <v>1848</v>
      </c>
      <c r="C1791" s="83" t="s">
        <v>3468</v>
      </c>
      <c r="D1791" s="83" t="s">
        <v>4067</v>
      </c>
      <c r="E1791" s="88">
        <v>16</v>
      </c>
    </row>
    <row r="1792" spans="1:5" x14ac:dyDescent="0.2">
      <c r="A1792" s="84">
        <v>491</v>
      </c>
      <c r="B1792" s="85" t="s">
        <v>4418</v>
      </c>
      <c r="C1792" s="85" t="s">
        <v>3468</v>
      </c>
      <c r="D1792" s="85" t="s">
        <v>6653</v>
      </c>
      <c r="E1792" s="86">
        <v>66</v>
      </c>
    </row>
    <row r="1793" spans="1:5" x14ac:dyDescent="0.2">
      <c r="A1793" s="87">
        <v>411</v>
      </c>
      <c r="B1793" s="83" t="s">
        <v>1849</v>
      </c>
      <c r="C1793" s="83" t="s">
        <v>3487</v>
      </c>
      <c r="D1793" s="83" t="s">
        <v>11284</v>
      </c>
      <c r="E1793" s="88" t="s">
        <v>11457</v>
      </c>
    </row>
    <row r="1794" spans="1:5" x14ac:dyDescent="0.2">
      <c r="A1794" s="87">
        <v>40</v>
      </c>
      <c r="B1794" s="83" t="s">
        <v>1849</v>
      </c>
      <c r="C1794" s="83" t="s">
        <v>3487</v>
      </c>
      <c r="D1794" s="83" t="s">
        <v>11286</v>
      </c>
      <c r="E1794" s="88" t="s">
        <v>11470</v>
      </c>
    </row>
    <row r="1795" spans="1:5" x14ac:dyDescent="0.2">
      <c r="A1795" s="87">
        <v>1042</v>
      </c>
      <c r="B1795" s="83" t="s">
        <v>1849</v>
      </c>
      <c r="C1795" s="83" t="s">
        <v>3487</v>
      </c>
      <c r="D1795" s="83" t="s">
        <v>4067</v>
      </c>
      <c r="E1795" s="88" t="s">
        <v>1850</v>
      </c>
    </row>
    <row r="1796" spans="1:5" x14ac:dyDescent="0.2">
      <c r="A1796" s="84">
        <v>492</v>
      </c>
      <c r="B1796" s="85" t="s">
        <v>4419</v>
      </c>
      <c r="C1796" s="85" t="s">
        <v>3487</v>
      </c>
      <c r="D1796" s="85" t="s">
        <v>6653</v>
      </c>
      <c r="E1796" s="86">
        <v>46</v>
      </c>
    </row>
    <row r="1797" spans="1:5" x14ac:dyDescent="0.2">
      <c r="A1797" s="87">
        <v>1043</v>
      </c>
      <c r="B1797" s="83" t="s">
        <v>1851</v>
      </c>
      <c r="C1797" s="83" t="s">
        <v>3509</v>
      </c>
      <c r="D1797" s="83" t="s">
        <v>4067</v>
      </c>
      <c r="E1797" s="88">
        <v>66.75</v>
      </c>
    </row>
    <row r="1798" spans="1:5" x14ac:dyDescent="0.2">
      <c r="A1798" s="87">
        <v>412</v>
      </c>
      <c r="B1798" s="83" t="s">
        <v>11564</v>
      </c>
      <c r="C1798" s="83" t="s">
        <v>11549</v>
      </c>
      <c r="D1798" s="83" t="s">
        <v>11284</v>
      </c>
      <c r="E1798" s="88" t="s">
        <v>11565</v>
      </c>
    </row>
    <row r="1799" spans="1:5" x14ac:dyDescent="0.2">
      <c r="A1799" s="87">
        <v>1044</v>
      </c>
      <c r="B1799" s="83" t="s">
        <v>1852</v>
      </c>
      <c r="C1799" s="83" t="s">
        <v>3502</v>
      </c>
      <c r="D1799" s="83" t="s">
        <v>4067</v>
      </c>
      <c r="E1799" s="88">
        <v>65</v>
      </c>
    </row>
    <row r="1800" spans="1:5" x14ac:dyDescent="0.2">
      <c r="A1800" s="87">
        <v>95</v>
      </c>
      <c r="B1800" s="83" t="s">
        <v>1852</v>
      </c>
      <c r="C1800" s="83" t="s">
        <v>3502</v>
      </c>
      <c r="D1800" s="83" t="s">
        <v>11415</v>
      </c>
      <c r="E1800" s="88">
        <v>35</v>
      </c>
    </row>
    <row r="1801" spans="1:5" x14ac:dyDescent="0.2">
      <c r="A1801" s="87">
        <v>1045</v>
      </c>
      <c r="B1801" s="83" t="s">
        <v>1853</v>
      </c>
      <c r="C1801" s="83" t="s">
        <v>2824</v>
      </c>
      <c r="D1801" s="83" t="s">
        <v>4067</v>
      </c>
      <c r="E1801" s="88" t="s">
        <v>1854</v>
      </c>
    </row>
    <row r="1802" spans="1:5" x14ac:dyDescent="0.2">
      <c r="A1802" s="87">
        <v>1046</v>
      </c>
      <c r="B1802" s="83" t="s">
        <v>1855</v>
      </c>
      <c r="C1802" s="83" t="s">
        <v>2778</v>
      </c>
      <c r="D1802" s="83" t="s">
        <v>4067</v>
      </c>
      <c r="E1802" s="88">
        <v>102</v>
      </c>
    </row>
    <row r="1803" spans="1:5" x14ac:dyDescent="0.2">
      <c r="A1803" s="87">
        <v>41</v>
      </c>
      <c r="B1803" s="83" t="s">
        <v>1856</v>
      </c>
      <c r="C1803" s="83" t="s">
        <v>3487</v>
      </c>
      <c r="D1803" s="83" t="s">
        <v>11286</v>
      </c>
      <c r="E1803" s="88">
        <v>28</v>
      </c>
    </row>
    <row r="1804" spans="1:5" x14ac:dyDescent="0.2">
      <c r="A1804" s="87">
        <v>1047</v>
      </c>
      <c r="B1804" s="83" t="s">
        <v>1856</v>
      </c>
      <c r="C1804" s="83" t="s">
        <v>3487</v>
      </c>
      <c r="D1804" s="83" t="s">
        <v>4067</v>
      </c>
      <c r="E1804" s="88" t="s">
        <v>1857</v>
      </c>
    </row>
    <row r="1805" spans="1:5" x14ac:dyDescent="0.2">
      <c r="A1805" s="87">
        <v>413</v>
      </c>
      <c r="B1805" s="83" t="s">
        <v>1856</v>
      </c>
      <c r="C1805" s="83" t="s">
        <v>11472</v>
      </c>
      <c r="D1805" s="83" t="s">
        <v>11284</v>
      </c>
      <c r="E1805" s="88" t="s">
        <v>11487</v>
      </c>
    </row>
    <row r="1806" spans="1:5" x14ac:dyDescent="0.2">
      <c r="A1806" s="84">
        <v>493</v>
      </c>
      <c r="B1806" s="85" t="s">
        <v>4420</v>
      </c>
      <c r="C1806" s="85" t="s">
        <v>3487</v>
      </c>
      <c r="D1806" s="85" t="s">
        <v>6653</v>
      </c>
      <c r="E1806" s="86" t="s">
        <v>5023</v>
      </c>
    </row>
    <row r="1807" spans="1:5" x14ac:dyDescent="0.2">
      <c r="A1807" s="84">
        <v>73</v>
      </c>
      <c r="B1807" s="85" t="s">
        <v>11334</v>
      </c>
      <c r="C1807" s="85" t="s">
        <v>2832</v>
      </c>
      <c r="D1807" s="85" t="s">
        <v>6653</v>
      </c>
      <c r="E1807" s="86">
        <v>9</v>
      </c>
    </row>
    <row r="1808" spans="1:5" x14ac:dyDescent="0.2">
      <c r="A1808" s="87">
        <v>1048</v>
      </c>
      <c r="B1808" s="83" t="s">
        <v>1858</v>
      </c>
      <c r="C1808" s="83" t="s">
        <v>3487</v>
      </c>
      <c r="D1808" s="83" t="s">
        <v>4067</v>
      </c>
      <c r="E1808" s="88" t="s">
        <v>1859</v>
      </c>
    </row>
    <row r="1809" spans="1:5" x14ac:dyDescent="0.2">
      <c r="A1809" s="87">
        <v>42</v>
      </c>
      <c r="B1809" s="83" t="s">
        <v>1860</v>
      </c>
      <c r="C1809" s="83" t="s">
        <v>11868</v>
      </c>
      <c r="D1809" s="83" t="s">
        <v>11286</v>
      </c>
      <c r="E1809" s="88" t="s">
        <v>11869</v>
      </c>
    </row>
    <row r="1810" spans="1:5" x14ac:dyDescent="0.2">
      <c r="A1810" s="87">
        <v>9</v>
      </c>
      <c r="B1810" s="83" t="s">
        <v>1860</v>
      </c>
      <c r="C1810" s="83" t="s">
        <v>11868</v>
      </c>
      <c r="D1810" s="83" t="s">
        <v>11412</v>
      </c>
      <c r="E1810" s="88">
        <v>2</v>
      </c>
    </row>
    <row r="1811" spans="1:5" x14ac:dyDescent="0.2">
      <c r="A1811" s="87">
        <v>13</v>
      </c>
      <c r="B1811" s="83" t="s">
        <v>1860</v>
      </c>
      <c r="C1811" s="83" t="s">
        <v>266</v>
      </c>
      <c r="D1811" s="83" t="s">
        <v>6697</v>
      </c>
      <c r="E1811" s="88">
        <v>2</v>
      </c>
    </row>
    <row r="1812" spans="1:5" x14ac:dyDescent="0.2">
      <c r="A1812" s="87">
        <v>1049</v>
      </c>
      <c r="B1812" s="83" t="s">
        <v>1860</v>
      </c>
      <c r="C1812" s="83" t="s">
        <v>266</v>
      </c>
      <c r="D1812" s="83" t="s">
        <v>4067</v>
      </c>
      <c r="E1812" s="88" t="s">
        <v>1861</v>
      </c>
    </row>
    <row r="1813" spans="1:5" x14ac:dyDescent="0.2">
      <c r="A1813" s="87">
        <v>96</v>
      </c>
      <c r="B1813" s="83" t="s">
        <v>12073</v>
      </c>
      <c r="C1813" s="83" t="s">
        <v>3468</v>
      </c>
      <c r="D1813" s="83" t="s">
        <v>11415</v>
      </c>
      <c r="E1813" s="88">
        <v>32</v>
      </c>
    </row>
    <row r="1814" spans="1:5" x14ac:dyDescent="0.2">
      <c r="A1814" s="87">
        <v>414</v>
      </c>
      <c r="B1814" s="83" t="s">
        <v>12036</v>
      </c>
      <c r="C1814" s="83" t="s">
        <v>3468</v>
      </c>
      <c r="D1814" s="83" t="s">
        <v>11284</v>
      </c>
      <c r="E1814" s="88">
        <v>23</v>
      </c>
    </row>
    <row r="1815" spans="1:5" x14ac:dyDescent="0.2">
      <c r="A1815" s="87">
        <v>1050</v>
      </c>
      <c r="B1815" s="83" t="s">
        <v>1862</v>
      </c>
      <c r="C1815" s="83" t="s">
        <v>3487</v>
      </c>
      <c r="D1815" s="83" t="s">
        <v>4067</v>
      </c>
      <c r="E1815" s="88">
        <v>35</v>
      </c>
    </row>
    <row r="1816" spans="1:5" x14ac:dyDescent="0.2">
      <c r="A1816" s="87">
        <v>415</v>
      </c>
      <c r="B1816" s="83" t="s">
        <v>11566</v>
      </c>
      <c r="C1816" s="83" t="s">
        <v>11549</v>
      </c>
      <c r="D1816" s="83" t="s">
        <v>11284</v>
      </c>
      <c r="E1816" s="88">
        <v>3</v>
      </c>
    </row>
    <row r="1817" spans="1:5" x14ac:dyDescent="0.2">
      <c r="A1817" s="84">
        <v>495</v>
      </c>
      <c r="B1817" s="85" t="s">
        <v>4421</v>
      </c>
      <c r="C1817" s="85" t="s">
        <v>3468</v>
      </c>
      <c r="D1817" s="85" t="s">
        <v>6653</v>
      </c>
      <c r="E1817" s="86">
        <v>68</v>
      </c>
    </row>
    <row r="1818" spans="1:5" x14ac:dyDescent="0.2">
      <c r="A1818" s="87">
        <v>1051</v>
      </c>
      <c r="B1818" s="83" t="s">
        <v>1863</v>
      </c>
      <c r="C1818" s="83" t="s">
        <v>3487</v>
      </c>
      <c r="D1818" s="83" t="s">
        <v>4067</v>
      </c>
      <c r="E1818" s="88" t="s">
        <v>1864</v>
      </c>
    </row>
    <row r="1819" spans="1:5" x14ac:dyDescent="0.2">
      <c r="A1819" s="84">
        <v>496</v>
      </c>
      <c r="B1819" s="85" t="s">
        <v>4422</v>
      </c>
      <c r="C1819" s="85" t="s">
        <v>3487</v>
      </c>
      <c r="D1819" s="85" t="s">
        <v>6653</v>
      </c>
      <c r="E1819" s="86" t="s">
        <v>4678</v>
      </c>
    </row>
    <row r="1820" spans="1:5" x14ac:dyDescent="0.2">
      <c r="A1820" s="87">
        <v>416</v>
      </c>
      <c r="B1820" s="83" t="s">
        <v>1865</v>
      </c>
      <c r="C1820" s="83" t="s">
        <v>3468</v>
      </c>
      <c r="D1820" s="83" t="s">
        <v>11284</v>
      </c>
      <c r="E1820" s="88">
        <v>22</v>
      </c>
    </row>
    <row r="1821" spans="1:5" x14ac:dyDescent="0.2">
      <c r="A1821" s="87">
        <v>1052</v>
      </c>
      <c r="B1821" s="83" t="s">
        <v>1865</v>
      </c>
      <c r="C1821" s="83" t="s">
        <v>3468</v>
      </c>
      <c r="D1821" s="83" t="s">
        <v>4067</v>
      </c>
      <c r="E1821" s="88">
        <v>81</v>
      </c>
    </row>
    <row r="1822" spans="1:5" x14ac:dyDescent="0.2">
      <c r="A1822" s="87">
        <v>1053</v>
      </c>
      <c r="B1822" s="83" t="s">
        <v>1866</v>
      </c>
      <c r="C1822" s="83" t="s">
        <v>3503</v>
      </c>
      <c r="D1822" s="83" t="s">
        <v>4067</v>
      </c>
      <c r="E1822" s="88" t="s">
        <v>1867</v>
      </c>
    </row>
    <row r="1823" spans="1:5" x14ac:dyDescent="0.2">
      <c r="A1823" s="87">
        <v>1054</v>
      </c>
      <c r="B1823" s="83" t="s">
        <v>1868</v>
      </c>
      <c r="C1823" s="83" t="s">
        <v>3494</v>
      </c>
      <c r="D1823" s="83" t="s">
        <v>4067</v>
      </c>
      <c r="E1823" s="88">
        <v>54.125</v>
      </c>
    </row>
    <row r="1824" spans="1:5" x14ac:dyDescent="0.2">
      <c r="A1824" s="87">
        <v>1055</v>
      </c>
      <c r="B1824" s="83" t="s">
        <v>2754</v>
      </c>
      <c r="C1824" s="83" t="s">
        <v>272</v>
      </c>
      <c r="D1824" s="83" t="s">
        <v>4067</v>
      </c>
      <c r="E1824" s="88" t="s">
        <v>1869</v>
      </c>
    </row>
    <row r="1825" spans="1:5" x14ac:dyDescent="0.2">
      <c r="A1825" s="87">
        <v>43</v>
      </c>
      <c r="B1825" s="83" t="s">
        <v>1870</v>
      </c>
      <c r="C1825" s="83" t="s">
        <v>3464</v>
      </c>
      <c r="D1825" s="83" t="s">
        <v>11286</v>
      </c>
      <c r="E1825" s="88">
        <v>3</v>
      </c>
    </row>
    <row r="1826" spans="1:5" x14ac:dyDescent="0.2">
      <c r="A1826" s="87">
        <v>1056</v>
      </c>
      <c r="B1826" s="83" t="s">
        <v>1870</v>
      </c>
      <c r="C1826" s="83" t="s">
        <v>3464</v>
      </c>
      <c r="D1826" s="83" t="s">
        <v>4067</v>
      </c>
      <c r="E1826" s="88" t="s">
        <v>2753</v>
      </c>
    </row>
    <row r="1827" spans="1:5" x14ac:dyDescent="0.2">
      <c r="A1827" s="84">
        <v>497</v>
      </c>
      <c r="B1827" s="85" t="s">
        <v>4423</v>
      </c>
      <c r="C1827" s="85" t="s">
        <v>3464</v>
      </c>
      <c r="D1827" s="85" t="s">
        <v>6653</v>
      </c>
      <c r="E1827" s="86" t="s">
        <v>4674</v>
      </c>
    </row>
    <row r="1828" spans="1:5" x14ac:dyDescent="0.2">
      <c r="A1828" s="87">
        <v>1106</v>
      </c>
      <c r="B1828" s="83" t="s">
        <v>2863</v>
      </c>
      <c r="C1828" s="83" t="s">
        <v>12</v>
      </c>
      <c r="D1828" s="83" t="s">
        <v>4067</v>
      </c>
      <c r="E1828" s="88">
        <v>59.88</v>
      </c>
    </row>
    <row r="1829" spans="1:5" x14ac:dyDescent="0.2">
      <c r="A1829" s="87">
        <v>672</v>
      </c>
      <c r="B1829" s="83" t="s">
        <v>3723</v>
      </c>
      <c r="C1829" s="83" t="s">
        <v>2729</v>
      </c>
      <c r="D1829" s="83" t="s">
        <v>4067</v>
      </c>
      <c r="E1829" s="88">
        <v>127</v>
      </c>
    </row>
    <row r="1830" spans="1:5" x14ac:dyDescent="0.2">
      <c r="A1830" s="87">
        <v>1057</v>
      </c>
      <c r="B1830" s="83" t="s">
        <v>1871</v>
      </c>
      <c r="C1830" s="83" t="s">
        <v>3469</v>
      </c>
      <c r="D1830" s="83" t="s">
        <v>4067</v>
      </c>
      <c r="E1830" s="88">
        <v>101</v>
      </c>
    </row>
    <row r="1831" spans="1:5" x14ac:dyDescent="0.2">
      <c r="A1831" s="87">
        <v>1058</v>
      </c>
      <c r="B1831" s="83" t="s">
        <v>1872</v>
      </c>
      <c r="C1831" s="83" t="s">
        <v>3494</v>
      </c>
      <c r="D1831" s="83" t="s">
        <v>4067</v>
      </c>
      <c r="E1831" s="88">
        <v>54</v>
      </c>
    </row>
    <row r="1832" spans="1:5" x14ac:dyDescent="0.2">
      <c r="A1832" s="87">
        <v>417</v>
      </c>
      <c r="B1832" s="83" t="s">
        <v>12293</v>
      </c>
      <c r="D1832" s="83" t="s">
        <v>11284</v>
      </c>
      <c r="E1832" s="88">
        <v>31</v>
      </c>
    </row>
    <row r="1833" spans="1:5" x14ac:dyDescent="0.2">
      <c r="A1833" s="87">
        <v>1059</v>
      </c>
      <c r="B1833" s="83" t="s">
        <v>2755</v>
      </c>
      <c r="C1833" s="83" t="s">
        <v>272</v>
      </c>
      <c r="D1833" s="83" t="s">
        <v>4067</v>
      </c>
      <c r="E1833" s="88">
        <v>33.94</v>
      </c>
    </row>
    <row r="1834" spans="1:5" x14ac:dyDescent="0.2">
      <c r="A1834" s="87">
        <v>1060</v>
      </c>
      <c r="B1834" s="83" t="s">
        <v>2756</v>
      </c>
      <c r="C1834" s="83" t="s">
        <v>272</v>
      </c>
      <c r="D1834" s="83" t="s">
        <v>4067</v>
      </c>
      <c r="E1834" s="88" t="s">
        <v>1873</v>
      </c>
    </row>
    <row r="1835" spans="1:5" x14ac:dyDescent="0.2">
      <c r="A1835" s="87">
        <v>1061</v>
      </c>
      <c r="B1835" s="83" t="s">
        <v>1874</v>
      </c>
      <c r="C1835" s="83" t="s">
        <v>331</v>
      </c>
      <c r="D1835" s="83" t="s">
        <v>4067</v>
      </c>
      <c r="E1835" s="88">
        <v>7</v>
      </c>
    </row>
    <row r="1836" spans="1:5" x14ac:dyDescent="0.2">
      <c r="A1836" s="87">
        <v>1062</v>
      </c>
      <c r="B1836" s="83" t="s">
        <v>1875</v>
      </c>
      <c r="C1836" s="83" t="s">
        <v>1839</v>
      </c>
      <c r="D1836" s="83" t="s">
        <v>4067</v>
      </c>
      <c r="E1836" s="88">
        <v>52</v>
      </c>
    </row>
    <row r="1837" spans="1:5" x14ac:dyDescent="0.2">
      <c r="A1837" s="87">
        <v>1063</v>
      </c>
      <c r="B1837" s="83" t="s">
        <v>1876</v>
      </c>
      <c r="C1837" s="83" t="s">
        <v>385</v>
      </c>
      <c r="D1837" s="83" t="s">
        <v>4067</v>
      </c>
      <c r="E1837" s="88">
        <v>50</v>
      </c>
    </row>
    <row r="1838" spans="1:5" x14ac:dyDescent="0.2">
      <c r="A1838" s="87">
        <v>418</v>
      </c>
      <c r="B1838" s="83" t="s">
        <v>1877</v>
      </c>
      <c r="C1838" s="83" t="s">
        <v>707</v>
      </c>
      <c r="D1838" s="83" t="s">
        <v>11284</v>
      </c>
      <c r="E1838" s="88">
        <v>4</v>
      </c>
    </row>
    <row r="1839" spans="1:5" x14ac:dyDescent="0.2">
      <c r="A1839" s="87">
        <v>1064</v>
      </c>
      <c r="B1839" s="83" t="s">
        <v>1877</v>
      </c>
      <c r="C1839" s="83" t="s">
        <v>707</v>
      </c>
      <c r="D1839" s="83" t="s">
        <v>4067</v>
      </c>
      <c r="E1839" s="88">
        <v>8.52</v>
      </c>
    </row>
    <row r="1840" spans="1:5" x14ac:dyDescent="0.2">
      <c r="A1840" s="84">
        <v>498</v>
      </c>
      <c r="B1840" s="85" t="s">
        <v>4424</v>
      </c>
      <c r="C1840" s="85" t="s">
        <v>707</v>
      </c>
      <c r="D1840" s="85" t="s">
        <v>6653</v>
      </c>
      <c r="E1840" s="86" t="s">
        <v>4893</v>
      </c>
    </row>
    <row r="1841" spans="1:5" x14ac:dyDescent="0.2">
      <c r="A1841" s="87">
        <v>419</v>
      </c>
      <c r="B1841" s="83" t="s">
        <v>12100</v>
      </c>
      <c r="C1841" s="83" t="s">
        <v>12086</v>
      </c>
      <c r="D1841" s="83" t="s">
        <v>11284</v>
      </c>
      <c r="E1841" s="88">
        <v>31</v>
      </c>
    </row>
    <row r="1842" spans="1:5" x14ac:dyDescent="0.2">
      <c r="A1842" s="87">
        <v>673</v>
      </c>
      <c r="B1842" s="83" t="s">
        <v>3724</v>
      </c>
      <c r="C1842" s="83" t="s">
        <v>2729</v>
      </c>
      <c r="D1842" s="83" t="s">
        <v>4067</v>
      </c>
      <c r="E1842" s="88">
        <v>125</v>
      </c>
    </row>
    <row r="1843" spans="1:5" x14ac:dyDescent="0.2">
      <c r="A1843" s="87">
        <v>1065</v>
      </c>
      <c r="B1843" s="83" t="s">
        <v>1878</v>
      </c>
      <c r="C1843" s="83" t="s">
        <v>3509</v>
      </c>
      <c r="D1843" s="83" t="s">
        <v>4067</v>
      </c>
      <c r="E1843" s="88" t="s">
        <v>1879</v>
      </c>
    </row>
    <row r="1844" spans="1:5" x14ac:dyDescent="0.2">
      <c r="A1844" s="84">
        <v>499</v>
      </c>
      <c r="B1844" s="85" t="s">
        <v>4425</v>
      </c>
      <c r="C1844" s="85" t="s">
        <v>4656</v>
      </c>
      <c r="D1844" s="85" t="s">
        <v>6653</v>
      </c>
      <c r="E1844" s="86">
        <v>8</v>
      </c>
    </row>
    <row r="1845" spans="1:5" x14ac:dyDescent="0.2">
      <c r="A1845" s="87">
        <v>1066</v>
      </c>
      <c r="B1845" s="83" t="s">
        <v>1880</v>
      </c>
      <c r="C1845" s="83" t="s">
        <v>3468</v>
      </c>
      <c r="D1845" s="83" t="s">
        <v>4067</v>
      </c>
      <c r="E1845" s="88">
        <v>18</v>
      </c>
    </row>
    <row r="1846" spans="1:5" x14ac:dyDescent="0.2">
      <c r="A1846" s="84">
        <v>500</v>
      </c>
      <c r="B1846" s="85" t="s">
        <v>4426</v>
      </c>
      <c r="C1846" s="85" t="s">
        <v>3468</v>
      </c>
      <c r="D1846" s="85" t="s">
        <v>6653</v>
      </c>
      <c r="E1846" s="86" t="s">
        <v>4894</v>
      </c>
    </row>
    <row r="1847" spans="1:5" x14ac:dyDescent="0.2">
      <c r="A1847" s="87">
        <v>1067</v>
      </c>
      <c r="B1847" s="83" t="s">
        <v>1881</v>
      </c>
      <c r="C1847" s="83" t="s">
        <v>3468</v>
      </c>
      <c r="D1847" s="83" t="s">
        <v>4067</v>
      </c>
      <c r="E1847" s="88">
        <v>18</v>
      </c>
    </row>
    <row r="1848" spans="1:5" x14ac:dyDescent="0.2">
      <c r="A1848" s="87">
        <v>1068</v>
      </c>
      <c r="B1848" s="83" t="s">
        <v>1882</v>
      </c>
      <c r="C1848" s="83" t="s">
        <v>3487</v>
      </c>
      <c r="D1848" s="83" t="s">
        <v>4067</v>
      </c>
      <c r="E1848" s="88" t="s">
        <v>1883</v>
      </c>
    </row>
    <row r="1849" spans="1:5" x14ac:dyDescent="0.2">
      <c r="A1849" s="87">
        <v>420</v>
      </c>
      <c r="B1849" s="83" t="s">
        <v>1882</v>
      </c>
      <c r="C1849" s="83" t="s">
        <v>11472</v>
      </c>
      <c r="D1849" s="83" t="s">
        <v>11284</v>
      </c>
      <c r="E1849" s="88">
        <v>26.28</v>
      </c>
    </row>
    <row r="1850" spans="1:5" x14ac:dyDescent="0.2">
      <c r="A1850" s="84">
        <v>501</v>
      </c>
      <c r="B1850" s="85" t="s">
        <v>4427</v>
      </c>
      <c r="C1850" s="85" t="s">
        <v>3487</v>
      </c>
      <c r="D1850" s="85" t="s">
        <v>6653</v>
      </c>
      <c r="E1850" s="86" t="s">
        <v>4895</v>
      </c>
    </row>
    <row r="1851" spans="1:5" x14ac:dyDescent="0.2">
      <c r="A1851" s="87">
        <v>1069</v>
      </c>
      <c r="B1851" s="83" t="s">
        <v>1884</v>
      </c>
      <c r="C1851" s="83" t="s">
        <v>3468</v>
      </c>
      <c r="D1851" s="83" t="s">
        <v>4067</v>
      </c>
      <c r="E1851" s="88">
        <v>7</v>
      </c>
    </row>
    <row r="1852" spans="1:5" x14ac:dyDescent="0.2">
      <c r="A1852" s="87">
        <v>1070</v>
      </c>
      <c r="B1852" s="83" t="s">
        <v>1885</v>
      </c>
      <c r="C1852" s="83" t="s">
        <v>3507</v>
      </c>
      <c r="D1852" s="83" t="s">
        <v>4067</v>
      </c>
      <c r="E1852" s="88" t="s">
        <v>1886</v>
      </c>
    </row>
    <row r="1853" spans="1:5" x14ac:dyDescent="0.2">
      <c r="A1853" s="84">
        <v>502</v>
      </c>
      <c r="B1853" s="85" t="s">
        <v>4428</v>
      </c>
      <c r="C1853" s="85" t="s">
        <v>4657</v>
      </c>
      <c r="D1853" s="85" t="s">
        <v>6653</v>
      </c>
      <c r="E1853" s="86">
        <v>59.65</v>
      </c>
    </row>
    <row r="1854" spans="1:5" x14ac:dyDescent="0.2">
      <c r="A1854" s="87">
        <v>1071</v>
      </c>
      <c r="B1854" s="83" t="s">
        <v>1887</v>
      </c>
      <c r="C1854" s="83" t="s">
        <v>3487</v>
      </c>
      <c r="D1854" s="83" t="s">
        <v>4067</v>
      </c>
      <c r="E1854" s="88">
        <v>32</v>
      </c>
    </row>
    <row r="1855" spans="1:5" x14ac:dyDescent="0.2">
      <c r="A1855" s="87">
        <v>1072</v>
      </c>
      <c r="B1855" s="83" t="s">
        <v>1888</v>
      </c>
      <c r="C1855" s="83" t="s">
        <v>3468</v>
      </c>
      <c r="D1855" s="83" t="s">
        <v>4067</v>
      </c>
      <c r="E1855" s="88">
        <v>43</v>
      </c>
    </row>
    <row r="1856" spans="1:5" x14ac:dyDescent="0.2">
      <c r="A1856" s="87">
        <v>421</v>
      </c>
      <c r="B1856" s="83" t="s">
        <v>1888</v>
      </c>
      <c r="C1856" s="83" t="s">
        <v>12086</v>
      </c>
      <c r="D1856" s="83" t="s">
        <v>11284</v>
      </c>
      <c r="E1856" s="88">
        <v>21</v>
      </c>
    </row>
    <row r="1857" spans="1:5" x14ac:dyDescent="0.2">
      <c r="A1857" s="84">
        <v>503</v>
      </c>
      <c r="B1857" s="85" t="s">
        <v>4429</v>
      </c>
      <c r="C1857" s="85" t="s">
        <v>3468</v>
      </c>
      <c r="D1857" s="85" t="s">
        <v>6653</v>
      </c>
      <c r="E1857" s="86">
        <v>76.77</v>
      </c>
    </row>
    <row r="1858" spans="1:5" x14ac:dyDescent="0.2">
      <c r="A1858" s="87">
        <v>1073</v>
      </c>
      <c r="B1858" s="83" t="s">
        <v>1889</v>
      </c>
      <c r="C1858" s="83" t="s">
        <v>3487</v>
      </c>
      <c r="D1858" s="83" t="s">
        <v>4067</v>
      </c>
      <c r="E1858" s="88">
        <v>35</v>
      </c>
    </row>
    <row r="1859" spans="1:5" x14ac:dyDescent="0.2">
      <c r="A1859" s="87">
        <v>422</v>
      </c>
      <c r="B1859" s="83" t="s">
        <v>331</v>
      </c>
      <c r="C1859" s="83" t="s">
        <v>3494</v>
      </c>
      <c r="D1859" s="83" t="s">
        <v>11284</v>
      </c>
      <c r="E1859" s="88" t="s">
        <v>11533</v>
      </c>
    </row>
    <row r="1860" spans="1:5" x14ac:dyDescent="0.2">
      <c r="A1860" s="87">
        <v>1074</v>
      </c>
      <c r="B1860" s="83" t="s">
        <v>331</v>
      </c>
      <c r="C1860" s="83" t="s">
        <v>3494</v>
      </c>
      <c r="D1860" s="83" t="s">
        <v>4067</v>
      </c>
      <c r="E1860" s="88" t="s">
        <v>1890</v>
      </c>
    </row>
    <row r="1861" spans="1:5" x14ac:dyDescent="0.2">
      <c r="A1861" s="84">
        <v>504</v>
      </c>
      <c r="B1861" s="85" t="s">
        <v>4430</v>
      </c>
      <c r="C1861" s="85" t="s">
        <v>3494</v>
      </c>
      <c r="D1861" s="85" t="s">
        <v>6653</v>
      </c>
      <c r="E1861" s="86" t="s">
        <v>4896</v>
      </c>
    </row>
    <row r="1862" spans="1:5" x14ac:dyDescent="0.2">
      <c r="A1862" s="84">
        <v>505</v>
      </c>
      <c r="B1862" s="85" t="s">
        <v>4997</v>
      </c>
      <c r="C1862" s="85" t="s">
        <v>3494</v>
      </c>
      <c r="D1862" s="85" t="s">
        <v>6653</v>
      </c>
      <c r="E1862" s="86">
        <v>40</v>
      </c>
    </row>
    <row r="1863" spans="1:5" x14ac:dyDescent="0.2">
      <c r="A1863" s="84">
        <v>506</v>
      </c>
      <c r="B1863" s="85" t="s">
        <v>4998</v>
      </c>
      <c r="C1863" s="85" t="s">
        <v>3494</v>
      </c>
      <c r="D1863" s="85" t="s">
        <v>6653</v>
      </c>
      <c r="E1863" s="86" t="s">
        <v>4897</v>
      </c>
    </row>
    <row r="1864" spans="1:5" x14ac:dyDescent="0.2">
      <c r="A1864" s="84">
        <v>507</v>
      </c>
      <c r="B1864" s="85" t="s">
        <v>4999</v>
      </c>
      <c r="C1864" s="85" t="s">
        <v>3494</v>
      </c>
      <c r="D1864" s="85" t="s">
        <v>6653</v>
      </c>
      <c r="E1864" s="86" t="s">
        <v>4752</v>
      </c>
    </row>
    <row r="1865" spans="1:5" x14ac:dyDescent="0.2">
      <c r="A1865" s="87">
        <v>1075</v>
      </c>
      <c r="B1865" s="83" t="s">
        <v>2757</v>
      </c>
      <c r="C1865" s="83" t="s">
        <v>272</v>
      </c>
      <c r="D1865" s="83" t="s">
        <v>4067</v>
      </c>
      <c r="E1865" s="88" t="s">
        <v>1891</v>
      </c>
    </row>
    <row r="1866" spans="1:5" x14ac:dyDescent="0.2">
      <c r="A1866" s="84">
        <v>508</v>
      </c>
      <c r="B1866" s="85" t="s">
        <v>2758</v>
      </c>
      <c r="C1866" s="85" t="s">
        <v>3494</v>
      </c>
      <c r="D1866" s="85" t="s">
        <v>6653</v>
      </c>
      <c r="E1866" s="86" t="s">
        <v>4898</v>
      </c>
    </row>
    <row r="1867" spans="1:5" x14ac:dyDescent="0.2">
      <c r="A1867" s="87">
        <v>1076</v>
      </c>
      <c r="B1867" s="83" t="s">
        <v>2758</v>
      </c>
      <c r="C1867" s="83" t="s">
        <v>272</v>
      </c>
      <c r="D1867" s="83" t="s">
        <v>4067</v>
      </c>
      <c r="E1867" s="88" t="s">
        <v>1892</v>
      </c>
    </row>
    <row r="1868" spans="1:5" x14ac:dyDescent="0.2">
      <c r="A1868" s="87">
        <v>1078</v>
      </c>
      <c r="B1868" s="83" t="s">
        <v>1894</v>
      </c>
      <c r="C1868" s="83" t="s">
        <v>2778</v>
      </c>
      <c r="D1868" s="83" t="s">
        <v>4067</v>
      </c>
      <c r="E1868" s="88">
        <v>89</v>
      </c>
    </row>
    <row r="1869" spans="1:5" x14ac:dyDescent="0.2">
      <c r="A1869" s="84">
        <v>509</v>
      </c>
      <c r="B1869" s="85" t="s">
        <v>4431</v>
      </c>
      <c r="C1869" s="85" t="s">
        <v>3487</v>
      </c>
      <c r="D1869" s="85" t="s">
        <v>6653</v>
      </c>
      <c r="E1869" s="86">
        <v>29</v>
      </c>
    </row>
    <row r="1870" spans="1:5" x14ac:dyDescent="0.2">
      <c r="A1870" s="87">
        <v>426</v>
      </c>
      <c r="B1870" s="83" t="s">
        <v>1897</v>
      </c>
      <c r="C1870" s="83" t="s">
        <v>3487</v>
      </c>
      <c r="D1870" s="83" t="s">
        <v>11284</v>
      </c>
      <c r="E1870" s="88">
        <v>31</v>
      </c>
    </row>
    <row r="1871" spans="1:5" x14ac:dyDescent="0.2">
      <c r="A1871" s="87">
        <v>1080</v>
      </c>
      <c r="B1871" s="83" t="s">
        <v>1897</v>
      </c>
      <c r="C1871" s="83" t="s">
        <v>3487</v>
      </c>
      <c r="D1871" s="83" t="s">
        <v>4067</v>
      </c>
      <c r="E1871" s="88" t="s">
        <v>1898</v>
      </c>
    </row>
    <row r="1872" spans="1:5" x14ac:dyDescent="0.2">
      <c r="A1872" s="84">
        <v>511</v>
      </c>
      <c r="B1872" s="85" t="s">
        <v>4433</v>
      </c>
      <c r="C1872" s="85" t="s">
        <v>3468</v>
      </c>
      <c r="D1872" s="85" t="s">
        <v>6653</v>
      </c>
      <c r="E1872" s="86">
        <v>29</v>
      </c>
    </row>
    <row r="1873" spans="1:5" x14ac:dyDescent="0.2">
      <c r="A1873" s="84">
        <v>512</v>
      </c>
      <c r="B1873" s="85" t="s">
        <v>4434</v>
      </c>
      <c r="C1873" s="85" t="s">
        <v>3468</v>
      </c>
      <c r="D1873" s="85" t="s">
        <v>6653</v>
      </c>
      <c r="E1873" s="86">
        <v>49</v>
      </c>
    </row>
    <row r="1874" spans="1:5" x14ac:dyDescent="0.2">
      <c r="A1874" s="87">
        <v>561</v>
      </c>
      <c r="B1874" s="83" t="s">
        <v>3985</v>
      </c>
      <c r="C1874" s="83" t="s">
        <v>4778</v>
      </c>
      <c r="D1874" s="83" t="s">
        <v>4067</v>
      </c>
      <c r="E1874" s="88">
        <v>13</v>
      </c>
    </row>
    <row r="1875" spans="1:5" x14ac:dyDescent="0.2">
      <c r="A1875" s="84">
        <v>302</v>
      </c>
      <c r="B1875" s="85" t="s">
        <v>8078</v>
      </c>
      <c r="C1875" s="85" t="s">
        <v>4778</v>
      </c>
      <c r="D1875" s="85" t="s">
        <v>6653</v>
      </c>
      <c r="E1875" s="86" t="s">
        <v>4848</v>
      </c>
    </row>
    <row r="1876" spans="1:5" x14ac:dyDescent="0.2">
      <c r="A1876" s="84">
        <v>304</v>
      </c>
      <c r="B1876" s="85" t="s">
        <v>8079</v>
      </c>
      <c r="C1876" s="85" t="s">
        <v>4778</v>
      </c>
      <c r="D1876" s="85" t="s">
        <v>6653</v>
      </c>
      <c r="E1876" s="86" t="s">
        <v>4849</v>
      </c>
    </row>
    <row r="1877" spans="1:5" x14ac:dyDescent="0.2">
      <c r="A1877" s="87">
        <v>562</v>
      </c>
      <c r="B1877" s="83" t="s">
        <v>3986</v>
      </c>
      <c r="C1877" s="83" t="s">
        <v>4778</v>
      </c>
      <c r="D1877" s="83" t="s">
        <v>4067</v>
      </c>
      <c r="E1877" s="88">
        <v>14</v>
      </c>
    </row>
    <row r="1878" spans="1:5" x14ac:dyDescent="0.2">
      <c r="A1878" s="87">
        <v>44</v>
      </c>
      <c r="B1878" s="83" t="s">
        <v>11793</v>
      </c>
      <c r="C1878" s="83" t="s">
        <v>11784</v>
      </c>
      <c r="D1878" s="83" t="s">
        <v>11286</v>
      </c>
      <c r="E1878" s="88">
        <v>4</v>
      </c>
    </row>
    <row r="1879" spans="1:5" x14ac:dyDescent="0.2">
      <c r="A1879" s="87">
        <v>427</v>
      </c>
      <c r="B1879" s="83" t="s">
        <v>11793</v>
      </c>
      <c r="C1879" s="83" t="s">
        <v>3470</v>
      </c>
      <c r="D1879" s="83" t="s">
        <v>11284</v>
      </c>
      <c r="E1879" s="88">
        <v>28</v>
      </c>
    </row>
    <row r="1880" spans="1:5" x14ac:dyDescent="0.2">
      <c r="A1880" s="84">
        <v>513</v>
      </c>
      <c r="B1880" s="85" t="s">
        <v>4435</v>
      </c>
      <c r="C1880" s="85" t="s">
        <v>4657</v>
      </c>
      <c r="D1880" s="85" t="s">
        <v>6653</v>
      </c>
      <c r="E1880" s="86" t="s">
        <v>4899</v>
      </c>
    </row>
    <row r="1881" spans="1:5" x14ac:dyDescent="0.2">
      <c r="A1881" s="84">
        <v>909</v>
      </c>
      <c r="B1881" s="85" t="s">
        <v>12237</v>
      </c>
      <c r="C1881" s="85" t="s">
        <v>2665</v>
      </c>
      <c r="D1881" s="85" t="s">
        <v>6653</v>
      </c>
      <c r="E1881" s="86">
        <v>19.73</v>
      </c>
    </row>
    <row r="1882" spans="1:5" x14ac:dyDescent="0.2">
      <c r="A1882" s="84">
        <v>514</v>
      </c>
      <c r="B1882" s="85" t="s">
        <v>4436</v>
      </c>
      <c r="C1882" s="85" t="s">
        <v>3468</v>
      </c>
      <c r="D1882" s="85" t="s">
        <v>6653</v>
      </c>
      <c r="E1882" s="86">
        <v>34</v>
      </c>
    </row>
    <row r="1883" spans="1:5" x14ac:dyDescent="0.2">
      <c r="A1883" s="87">
        <v>1081</v>
      </c>
      <c r="B1883" s="83" t="s">
        <v>1899</v>
      </c>
      <c r="C1883" s="83" t="s">
        <v>3468</v>
      </c>
      <c r="D1883" s="83" t="s">
        <v>4067</v>
      </c>
      <c r="E1883" s="88">
        <v>18</v>
      </c>
    </row>
    <row r="1884" spans="1:5" x14ac:dyDescent="0.2">
      <c r="A1884" s="84">
        <v>515</v>
      </c>
      <c r="B1884" s="85" t="s">
        <v>4437</v>
      </c>
      <c r="C1884" s="85" t="s">
        <v>3468</v>
      </c>
      <c r="D1884" s="85" t="s">
        <v>6653</v>
      </c>
      <c r="E1884" s="86">
        <v>47.67</v>
      </c>
    </row>
    <row r="1885" spans="1:5" x14ac:dyDescent="0.2">
      <c r="A1885" s="87">
        <v>1082</v>
      </c>
      <c r="B1885" s="83" t="s">
        <v>1900</v>
      </c>
      <c r="C1885" s="83" t="s">
        <v>3507</v>
      </c>
      <c r="D1885" s="83" t="s">
        <v>4067</v>
      </c>
      <c r="E1885" s="88">
        <v>38</v>
      </c>
    </row>
    <row r="1886" spans="1:5" x14ac:dyDescent="0.2">
      <c r="A1886" s="87">
        <v>428</v>
      </c>
      <c r="B1886" s="83" t="s">
        <v>11567</v>
      </c>
      <c r="C1886" s="83" t="s">
        <v>11549</v>
      </c>
      <c r="D1886" s="83" t="s">
        <v>11284</v>
      </c>
      <c r="E1886" s="88">
        <v>6</v>
      </c>
    </row>
    <row r="1887" spans="1:5" x14ac:dyDescent="0.2">
      <c r="A1887" s="84">
        <v>510</v>
      </c>
      <c r="B1887" s="85" t="s">
        <v>4432</v>
      </c>
      <c r="C1887" s="85" t="s">
        <v>3502</v>
      </c>
      <c r="D1887" s="85" t="s">
        <v>6653</v>
      </c>
      <c r="E1887" s="86">
        <v>63</v>
      </c>
    </row>
    <row r="1888" spans="1:5" x14ac:dyDescent="0.2">
      <c r="A1888" s="87">
        <v>425</v>
      </c>
      <c r="B1888" s="83" t="s">
        <v>1895</v>
      </c>
      <c r="C1888" s="83" t="s">
        <v>3502</v>
      </c>
      <c r="D1888" s="83" t="s">
        <v>11284</v>
      </c>
      <c r="E1888" s="88">
        <v>4</v>
      </c>
    </row>
    <row r="1889" spans="1:5" x14ac:dyDescent="0.2">
      <c r="A1889" s="87">
        <v>1079</v>
      </c>
      <c r="B1889" s="83" t="s">
        <v>1895</v>
      </c>
      <c r="C1889" s="83" t="s">
        <v>3502</v>
      </c>
      <c r="D1889" s="83" t="s">
        <v>4067</v>
      </c>
      <c r="E1889" s="88" t="s">
        <v>1896</v>
      </c>
    </row>
    <row r="1890" spans="1:5" x14ac:dyDescent="0.2">
      <c r="A1890" s="87">
        <v>97</v>
      </c>
      <c r="B1890" s="83" t="s">
        <v>1895</v>
      </c>
      <c r="C1890" s="83" t="s">
        <v>3502</v>
      </c>
      <c r="D1890" s="83" t="s">
        <v>11415</v>
      </c>
      <c r="E1890" s="88">
        <v>34</v>
      </c>
    </row>
    <row r="1891" spans="1:5" x14ac:dyDescent="0.2">
      <c r="A1891" s="87">
        <v>1077</v>
      </c>
      <c r="B1891" s="83" t="s">
        <v>1893</v>
      </c>
      <c r="C1891" s="83" t="s">
        <v>3463</v>
      </c>
      <c r="D1891" s="83" t="s">
        <v>4067</v>
      </c>
      <c r="E1891" s="88">
        <v>105</v>
      </c>
    </row>
    <row r="1892" spans="1:5" x14ac:dyDescent="0.2">
      <c r="A1892" s="87">
        <v>1083</v>
      </c>
      <c r="B1892" s="83" t="s">
        <v>1901</v>
      </c>
      <c r="C1892" s="83" t="s">
        <v>2581</v>
      </c>
      <c r="D1892" s="83" t="s">
        <v>4067</v>
      </c>
      <c r="E1892" s="88">
        <v>60</v>
      </c>
    </row>
    <row r="1893" spans="1:5" x14ac:dyDescent="0.2">
      <c r="A1893" s="87">
        <v>429</v>
      </c>
      <c r="B1893" s="83" t="s">
        <v>1902</v>
      </c>
      <c r="C1893" s="83" t="s">
        <v>3487</v>
      </c>
      <c r="D1893" s="83" t="s">
        <v>11284</v>
      </c>
      <c r="E1893" s="88">
        <v>22</v>
      </c>
    </row>
    <row r="1894" spans="1:5" x14ac:dyDescent="0.2">
      <c r="A1894" s="87">
        <v>1084</v>
      </c>
      <c r="B1894" s="83" t="s">
        <v>1902</v>
      </c>
      <c r="C1894" s="83" t="s">
        <v>3487</v>
      </c>
      <c r="D1894" s="83" t="s">
        <v>4067</v>
      </c>
      <c r="E1894" s="88" t="s">
        <v>1903</v>
      </c>
    </row>
    <row r="1895" spans="1:5" x14ac:dyDescent="0.2">
      <c r="A1895" s="87">
        <v>14</v>
      </c>
      <c r="B1895" s="83" t="s">
        <v>1902</v>
      </c>
      <c r="C1895" s="83" t="s">
        <v>11472</v>
      </c>
      <c r="D1895" s="83" t="s">
        <v>6697</v>
      </c>
      <c r="E1895" s="88">
        <v>3.17</v>
      </c>
    </row>
    <row r="1896" spans="1:5" x14ac:dyDescent="0.2">
      <c r="A1896" s="87">
        <v>1085</v>
      </c>
      <c r="B1896" s="83" t="s">
        <v>1904</v>
      </c>
      <c r="C1896" s="83" t="s">
        <v>3507</v>
      </c>
      <c r="D1896" s="83" t="s">
        <v>4067</v>
      </c>
      <c r="E1896" s="88" t="s">
        <v>1905</v>
      </c>
    </row>
    <row r="1897" spans="1:5" x14ac:dyDescent="0.2">
      <c r="A1897" s="87">
        <v>430</v>
      </c>
      <c r="B1897" s="83" t="s">
        <v>1904</v>
      </c>
      <c r="C1897" s="83" t="s">
        <v>11784</v>
      </c>
      <c r="D1897" s="83" t="s">
        <v>11284</v>
      </c>
      <c r="E1897" s="88">
        <v>10</v>
      </c>
    </row>
    <row r="1898" spans="1:5" x14ac:dyDescent="0.2">
      <c r="A1898" s="87">
        <v>1086</v>
      </c>
      <c r="B1898" s="83" t="s">
        <v>1906</v>
      </c>
      <c r="C1898" s="83" t="s">
        <v>3507</v>
      </c>
      <c r="D1898" s="83" t="s">
        <v>4067</v>
      </c>
      <c r="E1898" s="88">
        <v>74</v>
      </c>
    </row>
    <row r="1899" spans="1:5" x14ac:dyDescent="0.2">
      <c r="A1899" s="87">
        <v>431</v>
      </c>
      <c r="B1899" s="83" t="s">
        <v>11775</v>
      </c>
      <c r="C1899" s="83" t="s">
        <v>3507</v>
      </c>
      <c r="D1899" s="83" t="s">
        <v>11284</v>
      </c>
      <c r="E1899" s="88">
        <v>31</v>
      </c>
    </row>
    <row r="1900" spans="1:5" x14ac:dyDescent="0.2">
      <c r="A1900" s="87">
        <v>1087</v>
      </c>
      <c r="B1900" s="83" t="s">
        <v>1907</v>
      </c>
      <c r="C1900" s="83" t="s">
        <v>3507</v>
      </c>
      <c r="D1900" s="83" t="s">
        <v>4067</v>
      </c>
      <c r="E1900" s="88">
        <v>61</v>
      </c>
    </row>
    <row r="1901" spans="1:5" x14ac:dyDescent="0.2">
      <c r="A1901" s="87">
        <v>1088</v>
      </c>
      <c r="B1901" s="83" t="s">
        <v>1908</v>
      </c>
      <c r="C1901" s="83" t="s">
        <v>3507</v>
      </c>
      <c r="D1901" s="83" t="s">
        <v>4067</v>
      </c>
      <c r="E1901" s="88" t="s">
        <v>1909</v>
      </c>
    </row>
    <row r="1902" spans="1:5" x14ac:dyDescent="0.2">
      <c r="A1902" s="87">
        <v>432</v>
      </c>
      <c r="B1902" s="83" t="s">
        <v>1908</v>
      </c>
      <c r="C1902" s="83" t="s">
        <v>11784</v>
      </c>
      <c r="D1902" s="83" t="s">
        <v>11284</v>
      </c>
      <c r="E1902" s="88">
        <v>11</v>
      </c>
    </row>
    <row r="1903" spans="1:5" x14ac:dyDescent="0.2">
      <c r="A1903" s="84">
        <v>516</v>
      </c>
      <c r="B1903" s="85" t="s">
        <v>4438</v>
      </c>
      <c r="C1903" s="85" t="s">
        <v>3507</v>
      </c>
      <c r="D1903" s="85" t="s">
        <v>6653</v>
      </c>
      <c r="E1903" s="86">
        <v>92</v>
      </c>
    </row>
    <row r="1904" spans="1:5" x14ac:dyDescent="0.2">
      <c r="A1904" s="87">
        <v>433</v>
      </c>
      <c r="B1904" s="83" t="s">
        <v>11733</v>
      </c>
      <c r="C1904" s="83" t="s">
        <v>11732</v>
      </c>
      <c r="D1904" s="83" t="s">
        <v>11284</v>
      </c>
      <c r="E1904" s="88">
        <v>19</v>
      </c>
    </row>
    <row r="1905" spans="1:5" x14ac:dyDescent="0.2">
      <c r="A1905" s="87">
        <v>1089</v>
      </c>
      <c r="B1905" s="83" t="s">
        <v>1910</v>
      </c>
      <c r="C1905" s="83" t="s">
        <v>3451</v>
      </c>
      <c r="D1905" s="83" t="s">
        <v>4067</v>
      </c>
      <c r="E1905" s="88" t="s">
        <v>1911</v>
      </c>
    </row>
    <row r="1906" spans="1:5" x14ac:dyDescent="0.2">
      <c r="A1906" s="87">
        <v>434</v>
      </c>
      <c r="B1906" s="83" t="s">
        <v>1910</v>
      </c>
      <c r="C1906" s="83" t="s">
        <v>11732</v>
      </c>
      <c r="D1906" s="83" t="s">
        <v>11284</v>
      </c>
      <c r="E1906" s="88">
        <v>10.19</v>
      </c>
    </row>
    <row r="1907" spans="1:5" x14ac:dyDescent="0.2">
      <c r="A1907" s="87">
        <v>45</v>
      </c>
      <c r="B1907" s="83" t="s">
        <v>1910</v>
      </c>
      <c r="C1907" s="83" t="s">
        <v>11732</v>
      </c>
      <c r="D1907" s="83" t="s">
        <v>11286</v>
      </c>
      <c r="E1907" s="88">
        <v>13.32</v>
      </c>
    </row>
    <row r="1908" spans="1:5" x14ac:dyDescent="0.2">
      <c r="A1908" s="84">
        <v>517</v>
      </c>
      <c r="B1908" s="85" t="s">
        <v>1910</v>
      </c>
      <c r="C1908" s="85" t="s">
        <v>5024</v>
      </c>
      <c r="D1908" s="85" t="s">
        <v>6653</v>
      </c>
      <c r="E1908" s="86">
        <v>29.31</v>
      </c>
    </row>
    <row r="1909" spans="1:5" x14ac:dyDescent="0.2">
      <c r="A1909" s="84">
        <v>518</v>
      </c>
      <c r="B1909" s="85" t="s">
        <v>4753</v>
      </c>
      <c r="C1909" s="85" t="s">
        <v>5001</v>
      </c>
      <c r="D1909" s="85" t="s">
        <v>6653</v>
      </c>
      <c r="E1909" s="86">
        <v>21</v>
      </c>
    </row>
    <row r="1910" spans="1:5" x14ac:dyDescent="0.2">
      <c r="A1910" s="84">
        <v>519</v>
      </c>
      <c r="B1910" s="85" t="s">
        <v>4439</v>
      </c>
      <c r="C1910" s="85" t="s">
        <v>3468</v>
      </c>
      <c r="D1910" s="85" t="s">
        <v>6653</v>
      </c>
      <c r="E1910" s="86">
        <v>39</v>
      </c>
    </row>
    <row r="1911" spans="1:5" x14ac:dyDescent="0.2">
      <c r="A1911" s="87">
        <v>435</v>
      </c>
      <c r="B1911" s="83" t="s">
        <v>12</v>
      </c>
      <c r="D1911" s="83" t="s">
        <v>11284</v>
      </c>
      <c r="E1911" s="88"/>
    </row>
    <row r="1912" spans="1:5" x14ac:dyDescent="0.2">
      <c r="A1912" s="87">
        <v>46</v>
      </c>
      <c r="B1912" s="83" t="s">
        <v>266</v>
      </c>
      <c r="D1912" s="83" t="s">
        <v>11286</v>
      </c>
      <c r="E1912" s="88"/>
    </row>
    <row r="1913" spans="1:5" x14ac:dyDescent="0.2">
      <c r="A1913" s="87">
        <v>15</v>
      </c>
      <c r="B1913" s="83" t="s">
        <v>266</v>
      </c>
      <c r="D1913" s="83" t="s">
        <v>6697</v>
      </c>
      <c r="E1913" s="88"/>
    </row>
    <row r="1914" spans="1:5" x14ac:dyDescent="0.2">
      <c r="A1914" s="87">
        <v>10</v>
      </c>
      <c r="B1914" s="83" t="s">
        <v>266</v>
      </c>
      <c r="D1914" s="83" t="s">
        <v>11412</v>
      </c>
      <c r="E1914" s="88"/>
    </row>
    <row r="1915" spans="1:5" x14ac:dyDescent="0.2">
      <c r="A1915" s="87">
        <v>98</v>
      </c>
      <c r="B1915" s="83" t="s">
        <v>266</v>
      </c>
      <c r="D1915" s="83" t="s">
        <v>11415</v>
      </c>
      <c r="E1915" s="88"/>
    </row>
    <row r="1916" spans="1:5" x14ac:dyDescent="0.2">
      <c r="A1916" s="87">
        <v>1137</v>
      </c>
      <c r="B1916" s="83" t="s">
        <v>1929</v>
      </c>
      <c r="C1916" s="83" t="s">
        <v>3495</v>
      </c>
      <c r="D1916" s="83" t="s">
        <v>4067</v>
      </c>
      <c r="E1916" s="88">
        <v>27</v>
      </c>
    </row>
    <row r="1917" spans="1:5" x14ac:dyDescent="0.2">
      <c r="A1917" s="87">
        <v>460</v>
      </c>
      <c r="B1917" s="83" t="s">
        <v>1930</v>
      </c>
      <c r="C1917" s="83" t="s">
        <v>5165</v>
      </c>
      <c r="D1917" s="83" t="s">
        <v>11284</v>
      </c>
      <c r="E1917" s="88" t="s">
        <v>11739</v>
      </c>
    </row>
    <row r="1918" spans="1:5" x14ac:dyDescent="0.2">
      <c r="A1918" s="87">
        <v>1138</v>
      </c>
      <c r="B1918" s="83" t="s">
        <v>1930</v>
      </c>
      <c r="C1918" s="83" t="s">
        <v>3500</v>
      </c>
      <c r="D1918" s="83" t="s">
        <v>4067</v>
      </c>
      <c r="E1918" s="88" t="s">
        <v>1931</v>
      </c>
    </row>
    <row r="1919" spans="1:5" x14ac:dyDescent="0.2">
      <c r="A1919" s="87">
        <v>77</v>
      </c>
      <c r="B1919" s="83" t="s">
        <v>1930</v>
      </c>
      <c r="C1919" s="83" t="s">
        <v>11752</v>
      </c>
      <c r="D1919" s="83" t="s">
        <v>11286</v>
      </c>
      <c r="E1919" s="88">
        <v>2.4</v>
      </c>
    </row>
    <row r="1920" spans="1:5" x14ac:dyDescent="0.2">
      <c r="A1920" s="87">
        <v>35</v>
      </c>
      <c r="B1920" s="83" t="s">
        <v>1930</v>
      </c>
      <c r="C1920" s="83" t="s">
        <v>11752</v>
      </c>
      <c r="D1920" s="83" t="s">
        <v>6697</v>
      </c>
      <c r="E1920" s="88">
        <v>2</v>
      </c>
    </row>
    <row r="1921" spans="1:5" x14ac:dyDescent="0.2">
      <c r="A1921" s="87">
        <v>1140</v>
      </c>
      <c r="B1921" s="83" t="s">
        <v>1933</v>
      </c>
      <c r="C1921" s="83" t="s">
        <v>3487</v>
      </c>
      <c r="D1921" s="83" t="s">
        <v>4067</v>
      </c>
      <c r="E1921" s="88">
        <v>76</v>
      </c>
    </row>
    <row r="1922" spans="1:5" x14ac:dyDescent="0.2">
      <c r="A1922" s="87">
        <v>461</v>
      </c>
      <c r="B1922" s="83" t="s">
        <v>11776</v>
      </c>
      <c r="C1922" s="83" t="s">
        <v>3507</v>
      </c>
      <c r="D1922" s="83" t="s">
        <v>11284</v>
      </c>
      <c r="E1922" s="88">
        <v>24</v>
      </c>
    </row>
    <row r="1923" spans="1:5" x14ac:dyDescent="0.2">
      <c r="A1923" s="87">
        <v>1139</v>
      </c>
      <c r="B1923" s="83" t="s">
        <v>1932</v>
      </c>
      <c r="C1923" s="83" t="s">
        <v>3454</v>
      </c>
      <c r="D1923" s="83" t="s">
        <v>4067</v>
      </c>
      <c r="E1923" s="88">
        <v>86.9</v>
      </c>
    </row>
    <row r="1924" spans="1:5" x14ac:dyDescent="0.2">
      <c r="A1924" s="87">
        <v>1141</v>
      </c>
      <c r="B1924" s="83" t="s">
        <v>1934</v>
      </c>
      <c r="C1924" s="83" t="s">
        <v>387</v>
      </c>
      <c r="D1924" s="83" t="s">
        <v>4067</v>
      </c>
      <c r="E1924" s="88">
        <v>77</v>
      </c>
    </row>
    <row r="1925" spans="1:5" x14ac:dyDescent="0.2">
      <c r="A1925" s="87">
        <v>1142</v>
      </c>
      <c r="B1925" s="83" t="s">
        <v>1935</v>
      </c>
      <c r="C1925" s="83" t="s">
        <v>3445</v>
      </c>
      <c r="D1925" s="83" t="s">
        <v>4067</v>
      </c>
      <c r="E1925" s="88">
        <v>97</v>
      </c>
    </row>
    <row r="1926" spans="1:5" x14ac:dyDescent="0.2">
      <c r="A1926" s="87">
        <v>76</v>
      </c>
      <c r="B1926" s="83" t="s">
        <v>2919</v>
      </c>
      <c r="C1926" s="83" t="s">
        <v>4270</v>
      </c>
      <c r="D1926" s="83" t="s">
        <v>11284</v>
      </c>
      <c r="E1926" s="88">
        <v>24</v>
      </c>
    </row>
    <row r="1927" spans="1:5" x14ac:dyDescent="0.2">
      <c r="A1927" s="87">
        <v>772</v>
      </c>
      <c r="B1927" s="83" t="s">
        <v>2919</v>
      </c>
      <c r="C1927" s="83" t="s">
        <v>4615</v>
      </c>
      <c r="D1927" s="83" t="s">
        <v>11284</v>
      </c>
      <c r="E1927" s="88">
        <v>24</v>
      </c>
    </row>
    <row r="1928" spans="1:5" x14ac:dyDescent="0.2">
      <c r="A1928" s="87">
        <v>1188</v>
      </c>
      <c r="B1928" s="83" t="s">
        <v>3844</v>
      </c>
      <c r="C1928" s="83" t="s">
        <v>2761</v>
      </c>
      <c r="D1928" s="83" t="s">
        <v>4067</v>
      </c>
      <c r="E1928" s="88">
        <v>111</v>
      </c>
    </row>
    <row r="1929" spans="1:5" x14ac:dyDescent="0.2">
      <c r="A1929" s="84">
        <v>535</v>
      </c>
      <c r="B1929" s="85" t="s">
        <v>8102</v>
      </c>
      <c r="C1929" s="85" t="s">
        <v>2761</v>
      </c>
      <c r="D1929" s="85" t="s">
        <v>6653</v>
      </c>
      <c r="E1929" s="86">
        <v>100</v>
      </c>
    </row>
    <row r="1930" spans="1:5" x14ac:dyDescent="0.2">
      <c r="A1930" s="87">
        <v>1189</v>
      </c>
      <c r="B1930" s="83" t="s">
        <v>3845</v>
      </c>
      <c r="C1930" s="83" t="s">
        <v>2761</v>
      </c>
      <c r="D1930" s="83" t="s">
        <v>4067</v>
      </c>
      <c r="E1930" s="88">
        <v>108</v>
      </c>
    </row>
    <row r="1931" spans="1:5" x14ac:dyDescent="0.2">
      <c r="A1931" s="87">
        <v>1190</v>
      </c>
      <c r="B1931" s="83" t="s">
        <v>3846</v>
      </c>
      <c r="C1931" s="83" t="s">
        <v>2761</v>
      </c>
      <c r="D1931" s="83" t="s">
        <v>4067</v>
      </c>
      <c r="E1931" s="88">
        <v>112</v>
      </c>
    </row>
    <row r="1932" spans="1:5" x14ac:dyDescent="0.2">
      <c r="A1932" s="87">
        <v>1191</v>
      </c>
      <c r="B1932" s="83" t="s">
        <v>3847</v>
      </c>
      <c r="C1932" s="83" t="s">
        <v>2761</v>
      </c>
      <c r="D1932" s="83" t="s">
        <v>4067</v>
      </c>
      <c r="E1932" s="88">
        <v>113.11499999999999</v>
      </c>
    </row>
    <row r="1933" spans="1:5" x14ac:dyDescent="0.2">
      <c r="A1933" s="87">
        <v>1192</v>
      </c>
      <c r="B1933" s="83" t="s">
        <v>3848</v>
      </c>
      <c r="C1933" s="83" t="s">
        <v>2761</v>
      </c>
      <c r="D1933" s="83" t="s">
        <v>4067</v>
      </c>
      <c r="E1933" s="88">
        <v>113</v>
      </c>
    </row>
    <row r="1934" spans="1:5" x14ac:dyDescent="0.2">
      <c r="A1934" s="84">
        <v>536</v>
      </c>
      <c r="B1934" s="85" t="s">
        <v>8103</v>
      </c>
      <c r="C1934" s="85" t="s">
        <v>2761</v>
      </c>
      <c r="D1934" s="85" t="s">
        <v>6653</v>
      </c>
      <c r="E1934" s="86">
        <v>85</v>
      </c>
    </row>
    <row r="1935" spans="1:5" x14ac:dyDescent="0.2">
      <c r="A1935" s="84">
        <v>537</v>
      </c>
      <c r="B1935" s="85" t="s">
        <v>6009</v>
      </c>
      <c r="C1935" s="85" t="s">
        <v>2759</v>
      </c>
      <c r="D1935" s="85" t="s">
        <v>6653</v>
      </c>
      <c r="E1935" s="86">
        <v>95.96</v>
      </c>
    </row>
    <row r="1936" spans="1:5" x14ac:dyDescent="0.2">
      <c r="A1936" s="84">
        <v>538</v>
      </c>
      <c r="B1936" s="85" t="s">
        <v>6010</v>
      </c>
      <c r="C1936" s="85" t="s">
        <v>2759</v>
      </c>
      <c r="D1936" s="85" t="s">
        <v>6653</v>
      </c>
      <c r="E1936" s="86">
        <v>51.52</v>
      </c>
    </row>
    <row r="1937" spans="1:5" x14ac:dyDescent="0.2">
      <c r="A1937" s="84">
        <v>539</v>
      </c>
      <c r="B1937" s="85" t="s">
        <v>6011</v>
      </c>
      <c r="C1937" s="85" t="s">
        <v>2759</v>
      </c>
      <c r="D1937" s="85" t="s">
        <v>6653</v>
      </c>
      <c r="E1937" s="86">
        <v>50.51</v>
      </c>
    </row>
    <row r="1938" spans="1:5" x14ac:dyDescent="0.2">
      <c r="A1938" s="84">
        <v>540</v>
      </c>
      <c r="B1938" s="85" t="s">
        <v>6012</v>
      </c>
      <c r="C1938" s="85" t="s">
        <v>2759</v>
      </c>
      <c r="D1938" s="85" t="s">
        <v>6653</v>
      </c>
      <c r="E1938" s="86">
        <v>102</v>
      </c>
    </row>
    <row r="1939" spans="1:5" x14ac:dyDescent="0.2">
      <c r="A1939" s="84">
        <v>541</v>
      </c>
      <c r="B1939" s="85" t="s">
        <v>6013</v>
      </c>
      <c r="C1939" s="85" t="s">
        <v>2759</v>
      </c>
      <c r="D1939" s="85" t="s">
        <v>6653</v>
      </c>
      <c r="E1939" s="86">
        <v>77.78</v>
      </c>
    </row>
    <row r="1940" spans="1:5" x14ac:dyDescent="0.2">
      <c r="A1940" s="84">
        <v>542</v>
      </c>
      <c r="B1940" s="85" t="s">
        <v>6014</v>
      </c>
      <c r="C1940" s="85" t="s">
        <v>2759</v>
      </c>
      <c r="D1940" s="85" t="s">
        <v>6653</v>
      </c>
      <c r="E1940" s="86">
        <v>75</v>
      </c>
    </row>
    <row r="1941" spans="1:5" x14ac:dyDescent="0.2">
      <c r="A1941" s="87">
        <v>1162</v>
      </c>
      <c r="B1941" s="83" t="s">
        <v>3870</v>
      </c>
      <c r="C1941" s="83" t="s">
        <v>2759</v>
      </c>
      <c r="D1941" s="83" t="s">
        <v>4067</v>
      </c>
      <c r="E1941" s="88">
        <v>18</v>
      </c>
    </row>
    <row r="1942" spans="1:5" x14ac:dyDescent="0.2">
      <c r="A1942" s="84">
        <v>543</v>
      </c>
      <c r="B1942" s="85" t="s">
        <v>6015</v>
      </c>
      <c r="C1942" s="85" t="s">
        <v>2759</v>
      </c>
      <c r="D1942" s="85" t="s">
        <v>6653</v>
      </c>
      <c r="E1942" s="86" t="s">
        <v>4221</v>
      </c>
    </row>
    <row r="1943" spans="1:5" x14ac:dyDescent="0.2">
      <c r="A1943" s="84">
        <v>544</v>
      </c>
      <c r="B1943" s="85" t="s">
        <v>6016</v>
      </c>
      <c r="C1943" s="85" t="s">
        <v>2759</v>
      </c>
      <c r="D1943" s="85" t="s">
        <v>6653</v>
      </c>
      <c r="E1943" s="86" t="s">
        <v>4903</v>
      </c>
    </row>
    <row r="1944" spans="1:5" x14ac:dyDescent="0.2">
      <c r="A1944" s="84">
        <v>545</v>
      </c>
      <c r="B1944" s="85" t="s">
        <v>6017</v>
      </c>
      <c r="C1944" s="85" t="s">
        <v>2759</v>
      </c>
      <c r="D1944" s="85" t="s">
        <v>6653</v>
      </c>
      <c r="E1944" s="86">
        <v>86</v>
      </c>
    </row>
    <row r="1945" spans="1:5" x14ac:dyDescent="0.2">
      <c r="A1945" s="84">
        <v>546</v>
      </c>
      <c r="B1945" s="85" t="s">
        <v>6018</v>
      </c>
      <c r="C1945" s="85" t="s">
        <v>2759</v>
      </c>
      <c r="D1945" s="85" t="s">
        <v>6653</v>
      </c>
      <c r="E1945" s="86" t="s">
        <v>4904</v>
      </c>
    </row>
    <row r="1946" spans="1:5" x14ac:dyDescent="0.2">
      <c r="A1946" s="87">
        <v>1163</v>
      </c>
      <c r="B1946" s="83" t="s">
        <v>3871</v>
      </c>
      <c r="C1946" s="83" t="s">
        <v>2759</v>
      </c>
      <c r="D1946" s="83" t="s">
        <v>4067</v>
      </c>
      <c r="E1946" s="88">
        <v>18</v>
      </c>
    </row>
    <row r="1947" spans="1:5" x14ac:dyDescent="0.2">
      <c r="A1947" s="84">
        <v>547</v>
      </c>
      <c r="B1947" s="85" t="s">
        <v>6019</v>
      </c>
      <c r="C1947" s="85" t="s">
        <v>2759</v>
      </c>
      <c r="D1947" s="85" t="s">
        <v>6653</v>
      </c>
      <c r="E1947" s="86">
        <v>37.380000000000003</v>
      </c>
    </row>
    <row r="1948" spans="1:5" x14ac:dyDescent="0.2">
      <c r="A1948" s="87">
        <v>1164</v>
      </c>
      <c r="B1948" s="83" t="s">
        <v>3872</v>
      </c>
      <c r="C1948" s="83" t="s">
        <v>2759</v>
      </c>
      <c r="D1948" s="83" t="s">
        <v>4067</v>
      </c>
      <c r="E1948" s="88">
        <v>113</v>
      </c>
    </row>
    <row r="1949" spans="1:5" x14ac:dyDescent="0.2">
      <c r="A1949" s="84">
        <v>548</v>
      </c>
      <c r="B1949" s="85" t="s">
        <v>6020</v>
      </c>
      <c r="C1949" s="85" t="s">
        <v>2759</v>
      </c>
      <c r="D1949" s="85" t="s">
        <v>6653</v>
      </c>
      <c r="E1949" s="86" t="s">
        <v>4905</v>
      </c>
    </row>
    <row r="1950" spans="1:5" x14ac:dyDescent="0.2">
      <c r="A1950" s="84">
        <v>549</v>
      </c>
      <c r="B1950" s="85" t="s">
        <v>6021</v>
      </c>
      <c r="C1950" s="85" t="s">
        <v>2759</v>
      </c>
      <c r="D1950" s="85" t="s">
        <v>6653</v>
      </c>
      <c r="E1950" s="86">
        <v>12.13</v>
      </c>
    </row>
    <row r="1951" spans="1:5" x14ac:dyDescent="0.2">
      <c r="A1951" s="87">
        <v>1165</v>
      </c>
      <c r="B1951" s="83" t="s">
        <v>3873</v>
      </c>
      <c r="C1951" s="83" t="s">
        <v>2759</v>
      </c>
      <c r="D1951" s="83" t="s">
        <v>4067</v>
      </c>
      <c r="E1951" s="88">
        <v>41</v>
      </c>
    </row>
    <row r="1952" spans="1:5" x14ac:dyDescent="0.2">
      <c r="A1952" s="84">
        <v>550</v>
      </c>
      <c r="B1952" s="85" t="s">
        <v>6022</v>
      </c>
      <c r="C1952" s="85" t="s">
        <v>2759</v>
      </c>
      <c r="D1952" s="85" t="s">
        <v>6653</v>
      </c>
      <c r="E1952" s="86">
        <v>53</v>
      </c>
    </row>
    <row r="1953" spans="1:5" x14ac:dyDescent="0.2">
      <c r="A1953" s="87">
        <v>1166</v>
      </c>
      <c r="B1953" s="83" t="s">
        <v>333</v>
      </c>
      <c r="C1953" s="83" t="s">
        <v>2759</v>
      </c>
      <c r="D1953" s="83" t="s">
        <v>4067</v>
      </c>
      <c r="E1953" s="88" t="s">
        <v>1937</v>
      </c>
    </row>
    <row r="1954" spans="1:5" x14ac:dyDescent="0.2">
      <c r="A1954" s="84">
        <v>551</v>
      </c>
      <c r="B1954" s="85" t="s">
        <v>6023</v>
      </c>
      <c r="C1954" s="85" t="s">
        <v>2759</v>
      </c>
      <c r="D1954" s="85" t="s">
        <v>6653</v>
      </c>
      <c r="E1954" s="86">
        <v>83.84</v>
      </c>
    </row>
    <row r="1955" spans="1:5" x14ac:dyDescent="0.2">
      <c r="A1955" s="84">
        <v>552</v>
      </c>
      <c r="B1955" s="85" t="s">
        <v>6024</v>
      </c>
      <c r="C1955" s="85" t="s">
        <v>2759</v>
      </c>
      <c r="D1955" s="85" t="s">
        <v>6653</v>
      </c>
      <c r="E1955" s="86">
        <v>79</v>
      </c>
    </row>
    <row r="1956" spans="1:5" x14ac:dyDescent="0.2">
      <c r="A1956" s="87">
        <v>1167</v>
      </c>
      <c r="B1956" s="83" t="s">
        <v>3874</v>
      </c>
      <c r="C1956" s="83" t="s">
        <v>2759</v>
      </c>
      <c r="D1956" s="83" t="s">
        <v>4067</v>
      </c>
      <c r="E1956" s="88">
        <v>75</v>
      </c>
    </row>
    <row r="1957" spans="1:5" x14ac:dyDescent="0.2">
      <c r="A1957" s="84">
        <v>553</v>
      </c>
      <c r="B1957" s="85" t="s">
        <v>6025</v>
      </c>
      <c r="C1957" s="85" t="s">
        <v>2759</v>
      </c>
      <c r="D1957" s="85" t="s">
        <v>6653</v>
      </c>
      <c r="E1957" s="86">
        <v>75.77</v>
      </c>
    </row>
    <row r="1958" spans="1:5" x14ac:dyDescent="0.2">
      <c r="A1958" s="84">
        <v>554</v>
      </c>
      <c r="B1958" s="85" t="s">
        <v>6026</v>
      </c>
      <c r="C1958" s="85" t="s">
        <v>2759</v>
      </c>
      <c r="D1958" s="85" t="s">
        <v>6653</v>
      </c>
      <c r="E1958" s="86">
        <v>66.67</v>
      </c>
    </row>
    <row r="1959" spans="1:5" x14ac:dyDescent="0.2">
      <c r="A1959" s="84">
        <v>555</v>
      </c>
      <c r="B1959" s="85" t="s">
        <v>6027</v>
      </c>
      <c r="C1959" s="85" t="s">
        <v>2759</v>
      </c>
      <c r="D1959" s="85" t="s">
        <v>6653</v>
      </c>
      <c r="E1959" s="86">
        <v>34.35</v>
      </c>
    </row>
    <row r="1960" spans="1:5" x14ac:dyDescent="0.2">
      <c r="A1960" s="87">
        <v>1168</v>
      </c>
      <c r="B1960" s="83" t="s">
        <v>3875</v>
      </c>
      <c r="C1960" s="83" t="s">
        <v>2759</v>
      </c>
      <c r="D1960" s="83" t="s">
        <v>4067</v>
      </c>
      <c r="E1960" s="88">
        <v>116</v>
      </c>
    </row>
    <row r="1961" spans="1:5" x14ac:dyDescent="0.2">
      <c r="A1961" s="84">
        <v>556</v>
      </c>
      <c r="B1961" s="85" t="s">
        <v>6028</v>
      </c>
      <c r="C1961" s="85" t="s">
        <v>2759</v>
      </c>
      <c r="D1961" s="85" t="s">
        <v>6653</v>
      </c>
      <c r="E1961" s="86">
        <v>39</v>
      </c>
    </row>
    <row r="1962" spans="1:5" x14ac:dyDescent="0.2">
      <c r="A1962" s="87">
        <v>1169</v>
      </c>
      <c r="B1962" s="83" t="s">
        <v>3876</v>
      </c>
      <c r="C1962" s="83" t="s">
        <v>2759</v>
      </c>
      <c r="D1962" s="83" t="s">
        <v>4067</v>
      </c>
      <c r="E1962" s="88">
        <v>114</v>
      </c>
    </row>
    <row r="1963" spans="1:5" x14ac:dyDescent="0.2">
      <c r="A1963" s="84">
        <v>557</v>
      </c>
      <c r="B1963" s="85" t="s">
        <v>6029</v>
      </c>
      <c r="C1963" s="85" t="s">
        <v>2759</v>
      </c>
      <c r="D1963" s="85" t="s">
        <v>6653</v>
      </c>
      <c r="E1963" s="86" t="s">
        <v>4906</v>
      </c>
    </row>
    <row r="1964" spans="1:5" x14ac:dyDescent="0.2">
      <c r="A1964" s="87">
        <v>1170</v>
      </c>
      <c r="B1964" s="83" t="s">
        <v>3877</v>
      </c>
      <c r="C1964" s="83" t="s">
        <v>2759</v>
      </c>
      <c r="D1964" s="83" t="s">
        <v>4067</v>
      </c>
      <c r="E1964" s="88">
        <v>18</v>
      </c>
    </row>
    <row r="1965" spans="1:5" x14ac:dyDescent="0.2">
      <c r="A1965" s="84">
        <v>558</v>
      </c>
      <c r="B1965" s="85" t="s">
        <v>6030</v>
      </c>
      <c r="C1965" s="85" t="s">
        <v>2759</v>
      </c>
      <c r="D1965" s="85" t="s">
        <v>6653</v>
      </c>
      <c r="E1965" s="86" t="s">
        <v>4907</v>
      </c>
    </row>
    <row r="1966" spans="1:5" x14ac:dyDescent="0.2">
      <c r="A1966" s="87">
        <v>1171</v>
      </c>
      <c r="B1966" s="83" t="s">
        <v>3878</v>
      </c>
      <c r="C1966" s="83" t="s">
        <v>2759</v>
      </c>
      <c r="D1966" s="83" t="s">
        <v>4067</v>
      </c>
      <c r="E1966" s="88">
        <v>116</v>
      </c>
    </row>
    <row r="1967" spans="1:5" x14ac:dyDescent="0.2">
      <c r="A1967" s="84">
        <v>559</v>
      </c>
      <c r="B1967" s="85" t="s">
        <v>6031</v>
      </c>
      <c r="C1967" s="85" t="s">
        <v>2759</v>
      </c>
      <c r="D1967" s="85" t="s">
        <v>6653</v>
      </c>
      <c r="E1967" s="86">
        <v>41.42</v>
      </c>
    </row>
    <row r="1968" spans="1:5" x14ac:dyDescent="0.2">
      <c r="A1968" s="84">
        <v>560</v>
      </c>
      <c r="B1968" s="85" t="s">
        <v>6032</v>
      </c>
      <c r="C1968" s="85" t="s">
        <v>2759</v>
      </c>
      <c r="D1968" s="85" t="s">
        <v>6653</v>
      </c>
      <c r="E1968" s="86">
        <v>55.56</v>
      </c>
    </row>
    <row r="1969" spans="1:5" x14ac:dyDescent="0.2">
      <c r="A1969" s="84">
        <v>561</v>
      </c>
      <c r="B1969" s="85" t="s">
        <v>6033</v>
      </c>
      <c r="C1969" s="85" t="s">
        <v>2759</v>
      </c>
      <c r="D1969" s="85" t="s">
        <v>6653</v>
      </c>
      <c r="E1969" s="86">
        <v>11.12</v>
      </c>
    </row>
    <row r="1970" spans="1:5" x14ac:dyDescent="0.2">
      <c r="A1970" s="87">
        <v>1172</v>
      </c>
      <c r="B1970" s="83" t="s">
        <v>3879</v>
      </c>
      <c r="C1970" s="83" t="s">
        <v>2759</v>
      </c>
      <c r="D1970" s="83" t="s">
        <v>4067</v>
      </c>
      <c r="E1970" s="88">
        <v>18.106999999999999</v>
      </c>
    </row>
    <row r="1971" spans="1:5" x14ac:dyDescent="0.2">
      <c r="A1971" s="84">
        <v>562</v>
      </c>
      <c r="B1971" s="85" t="s">
        <v>6034</v>
      </c>
      <c r="C1971" s="85" t="s">
        <v>2759</v>
      </c>
      <c r="D1971" s="85" t="s">
        <v>6653</v>
      </c>
      <c r="E1971" s="86" t="s">
        <v>4908</v>
      </c>
    </row>
    <row r="1972" spans="1:5" x14ac:dyDescent="0.2">
      <c r="A1972" s="87">
        <v>464</v>
      </c>
      <c r="B1972" s="83" t="s">
        <v>11900</v>
      </c>
      <c r="C1972" s="83" t="s">
        <v>4228</v>
      </c>
      <c r="D1972" s="83" t="s">
        <v>11284</v>
      </c>
      <c r="E1972" s="88">
        <v>26</v>
      </c>
    </row>
    <row r="1973" spans="1:5" x14ac:dyDescent="0.2">
      <c r="A1973" s="84">
        <v>563</v>
      </c>
      <c r="B1973" s="85" t="s">
        <v>6035</v>
      </c>
      <c r="C1973" s="85" t="s">
        <v>2759</v>
      </c>
      <c r="D1973" s="85" t="s">
        <v>6653</v>
      </c>
      <c r="E1973" s="86">
        <v>53.54</v>
      </c>
    </row>
    <row r="1974" spans="1:5" x14ac:dyDescent="0.2">
      <c r="A1974" s="84">
        <v>564</v>
      </c>
      <c r="B1974" s="85" t="s">
        <v>6036</v>
      </c>
      <c r="C1974" s="85" t="s">
        <v>2759</v>
      </c>
      <c r="D1974" s="85" t="s">
        <v>6653</v>
      </c>
      <c r="E1974" s="86">
        <v>56.57</v>
      </c>
    </row>
    <row r="1975" spans="1:5" x14ac:dyDescent="0.2">
      <c r="A1975" s="84">
        <v>565</v>
      </c>
      <c r="B1975" s="85" t="s">
        <v>6037</v>
      </c>
      <c r="C1975" s="85" t="s">
        <v>2759</v>
      </c>
      <c r="D1975" s="85" t="s">
        <v>6653</v>
      </c>
      <c r="E1975" s="86">
        <v>66</v>
      </c>
    </row>
    <row r="1976" spans="1:5" x14ac:dyDescent="0.2">
      <c r="A1976" s="84">
        <v>566</v>
      </c>
      <c r="B1976" s="85" t="s">
        <v>6108</v>
      </c>
      <c r="C1976" s="85" t="s">
        <v>2759</v>
      </c>
      <c r="D1976" s="85" t="s">
        <v>6653</v>
      </c>
      <c r="E1976" s="86">
        <v>38</v>
      </c>
    </row>
    <row r="1977" spans="1:5" x14ac:dyDescent="0.2">
      <c r="A1977" s="87">
        <v>1173</v>
      </c>
      <c r="B1977" s="83" t="s">
        <v>3880</v>
      </c>
      <c r="C1977" s="83" t="s">
        <v>2759</v>
      </c>
      <c r="D1977" s="83" t="s">
        <v>4067</v>
      </c>
      <c r="E1977" s="88">
        <v>18</v>
      </c>
    </row>
    <row r="1978" spans="1:5" x14ac:dyDescent="0.2">
      <c r="A1978" s="84">
        <v>568</v>
      </c>
      <c r="B1978" s="85" t="s">
        <v>6038</v>
      </c>
      <c r="C1978" s="85" t="s">
        <v>2759</v>
      </c>
      <c r="D1978" s="85" t="s">
        <v>6653</v>
      </c>
      <c r="E1978" s="86">
        <v>65.66</v>
      </c>
    </row>
    <row r="1979" spans="1:5" x14ac:dyDescent="0.2">
      <c r="A1979" s="84">
        <v>569</v>
      </c>
      <c r="B1979" s="85" t="s">
        <v>6039</v>
      </c>
      <c r="C1979" s="85" t="s">
        <v>2759</v>
      </c>
      <c r="D1979" s="85" t="s">
        <v>6653</v>
      </c>
      <c r="E1979" s="86">
        <v>86.87</v>
      </c>
    </row>
    <row r="1980" spans="1:5" x14ac:dyDescent="0.2">
      <c r="A1980" s="84">
        <v>570</v>
      </c>
      <c r="B1980" s="85" t="s">
        <v>6040</v>
      </c>
      <c r="C1980" s="85" t="s">
        <v>2759</v>
      </c>
      <c r="D1980" s="85" t="s">
        <v>6653</v>
      </c>
      <c r="E1980" s="86">
        <v>60.61</v>
      </c>
    </row>
    <row r="1981" spans="1:5" x14ac:dyDescent="0.2">
      <c r="A1981" s="84">
        <v>571</v>
      </c>
      <c r="B1981" s="85" t="s">
        <v>6041</v>
      </c>
      <c r="C1981" s="85" t="s">
        <v>2759</v>
      </c>
      <c r="D1981" s="85" t="s">
        <v>6653</v>
      </c>
      <c r="E1981" s="86">
        <v>44</v>
      </c>
    </row>
    <row r="1982" spans="1:5" x14ac:dyDescent="0.2">
      <c r="A1982" s="87">
        <v>1174</v>
      </c>
      <c r="B1982" s="83" t="s">
        <v>3881</v>
      </c>
      <c r="C1982" s="83" t="s">
        <v>2759</v>
      </c>
      <c r="D1982" s="83" t="s">
        <v>4067</v>
      </c>
      <c r="E1982" s="88">
        <v>113</v>
      </c>
    </row>
    <row r="1983" spans="1:5" x14ac:dyDescent="0.2">
      <c r="A1983" s="84">
        <v>572</v>
      </c>
      <c r="B1983" s="85" t="s">
        <v>6042</v>
      </c>
      <c r="C1983" s="85" t="s">
        <v>2759</v>
      </c>
      <c r="D1983" s="85" t="s">
        <v>6653</v>
      </c>
      <c r="E1983" s="86">
        <v>67.680000000000007</v>
      </c>
    </row>
    <row r="1984" spans="1:5" x14ac:dyDescent="0.2">
      <c r="A1984" s="87">
        <v>1175</v>
      </c>
      <c r="B1984" s="83" t="s">
        <v>3882</v>
      </c>
      <c r="C1984" s="83" t="s">
        <v>2759</v>
      </c>
      <c r="D1984" s="83" t="s">
        <v>4067</v>
      </c>
      <c r="E1984" s="88">
        <v>112</v>
      </c>
    </row>
    <row r="1985" spans="1:5" x14ac:dyDescent="0.2">
      <c r="A1985" s="84">
        <v>573</v>
      </c>
      <c r="B1985" s="85" t="s">
        <v>6043</v>
      </c>
      <c r="C1985" s="85" t="s">
        <v>2759</v>
      </c>
      <c r="D1985" s="85" t="s">
        <v>6653</v>
      </c>
      <c r="E1985" s="86">
        <v>25.26</v>
      </c>
    </row>
    <row r="1986" spans="1:5" x14ac:dyDescent="0.2">
      <c r="A1986" s="84">
        <v>574</v>
      </c>
      <c r="B1986" s="85" t="s">
        <v>6044</v>
      </c>
      <c r="C1986" s="85" t="s">
        <v>2759</v>
      </c>
      <c r="D1986" s="85" t="s">
        <v>6653</v>
      </c>
      <c r="E1986" s="86">
        <v>64</v>
      </c>
    </row>
    <row r="1987" spans="1:5" x14ac:dyDescent="0.2">
      <c r="A1987" s="84">
        <v>575</v>
      </c>
      <c r="B1987" s="85" t="s">
        <v>6045</v>
      </c>
      <c r="C1987" s="85" t="s">
        <v>2759</v>
      </c>
      <c r="D1987" s="85" t="s">
        <v>6653</v>
      </c>
      <c r="E1987" s="86" t="s">
        <v>4229</v>
      </c>
    </row>
    <row r="1988" spans="1:5" x14ac:dyDescent="0.2">
      <c r="A1988" s="84">
        <v>576</v>
      </c>
      <c r="B1988" s="85" t="s">
        <v>6046</v>
      </c>
      <c r="C1988" s="85" t="s">
        <v>2759</v>
      </c>
      <c r="D1988" s="85" t="s">
        <v>6653</v>
      </c>
      <c r="E1988" s="86" t="s">
        <v>4909</v>
      </c>
    </row>
    <row r="1989" spans="1:5" x14ac:dyDescent="0.2">
      <c r="A1989" s="87">
        <v>1176</v>
      </c>
      <c r="B1989" s="83" t="s">
        <v>3883</v>
      </c>
      <c r="C1989" s="83" t="s">
        <v>2759</v>
      </c>
      <c r="D1989" s="83" t="s">
        <v>4067</v>
      </c>
      <c r="E1989" s="88">
        <v>108</v>
      </c>
    </row>
    <row r="1990" spans="1:5" x14ac:dyDescent="0.2">
      <c r="A1990" s="84">
        <v>577</v>
      </c>
      <c r="B1990" s="85" t="s">
        <v>6047</v>
      </c>
      <c r="C1990" s="85" t="s">
        <v>2759</v>
      </c>
      <c r="D1990" s="85" t="s">
        <v>6653</v>
      </c>
      <c r="E1990" s="86" t="s">
        <v>4910</v>
      </c>
    </row>
    <row r="1991" spans="1:5" x14ac:dyDescent="0.2">
      <c r="A1991" s="84">
        <v>578</v>
      </c>
      <c r="B1991" s="85" t="s">
        <v>6048</v>
      </c>
      <c r="C1991" s="85" t="s">
        <v>2759</v>
      </c>
      <c r="D1991" s="85" t="s">
        <v>6653</v>
      </c>
      <c r="E1991" s="86">
        <v>24.25</v>
      </c>
    </row>
    <row r="1992" spans="1:5" x14ac:dyDescent="0.2">
      <c r="A1992" s="87">
        <v>1177</v>
      </c>
      <c r="B1992" s="83" t="s">
        <v>3884</v>
      </c>
      <c r="C1992" s="83" t="s">
        <v>2759</v>
      </c>
      <c r="D1992" s="83" t="s">
        <v>4067</v>
      </c>
      <c r="E1992" s="88">
        <v>111</v>
      </c>
    </row>
    <row r="1993" spans="1:5" x14ac:dyDescent="0.2">
      <c r="A1993" s="84">
        <v>579</v>
      </c>
      <c r="B1993" s="85" t="s">
        <v>6049</v>
      </c>
      <c r="C1993" s="85" t="s">
        <v>2759</v>
      </c>
      <c r="D1993" s="85" t="s">
        <v>6653</v>
      </c>
      <c r="E1993" s="86" t="s">
        <v>4911</v>
      </c>
    </row>
    <row r="1994" spans="1:5" x14ac:dyDescent="0.2">
      <c r="A1994" s="84">
        <v>580</v>
      </c>
      <c r="B1994" s="85" t="s">
        <v>8097</v>
      </c>
      <c r="C1994" s="85" t="s">
        <v>6093</v>
      </c>
      <c r="D1994" s="85" t="s">
        <v>6653</v>
      </c>
      <c r="E1994" s="86">
        <v>10</v>
      </c>
    </row>
    <row r="1995" spans="1:5" x14ac:dyDescent="0.2">
      <c r="A1995" s="87">
        <v>465</v>
      </c>
      <c r="B1995" s="83" t="s">
        <v>11901</v>
      </c>
      <c r="C1995" s="83" t="s">
        <v>4228</v>
      </c>
      <c r="D1995" s="83" t="s">
        <v>11284</v>
      </c>
      <c r="E1995" s="88">
        <v>20</v>
      </c>
    </row>
    <row r="1996" spans="1:5" x14ac:dyDescent="0.2">
      <c r="A1996" s="84">
        <v>581</v>
      </c>
      <c r="B1996" s="85" t="s">
        <v>6050</v>
      </c>
      <c r="C1996" s="85" t="s">
        <v>2759</v>
      </c>
      <c r="D1996" s="85" t="s">
        <v>6653</v>
      </c>
      <c r="E1996" s="86">
        <v>91.92</v>
      </c>
    </row>
    <row r="1997" spans="1:5" x14ac:dyDescent="0.2">
      <c r="A1997" s="87">
        <v>1178</v>
      </c>
      <c r="B1997" s="83" t="s">
        <v>3885</v>
      </c>
      <c r="C1997" s="83" t="s">
        <v>2759</v>
      </c>
      <c r="D1997" s="83" t="s">
        <v>4067</v>
      </c>
      <c r="E1997" s="88">
        <v>18.114000000000001</v>
      </c>
    </row>
    <row r="1998" spans="1:5" x14ac:dyDescent="0.2">
      <c r="A1998" s="84">
        <v>582</v>
      </c>
      <c r="B1998" s="85" t="s">
        <v>6051</v>
      </c>
      <c r="C1998" s="85" t="s">
        <v>2759</v>
      </c>
      <c r="D1998" s="85" t="s">
        <v>6653</v>
      </c>
      <c r="E1998" s="86" t="s">
        <v>4912</v>
      </c>
    </row>
    <row r="1999" spans="1:5" x14ac:dyDescent="0.2">
      <c r="A1999" s="87">
        <v>466</v>
      </c>
      <c r="B1999" s="83" t="s">
        <v>11902</v>
      </c>
      <c r="C1999" s="83" t="s">
        <v>4228</v>
      </c>
      <c r="D1999" s="83" t="s">
        <v>11284</v>
      </c>
      <c r="E1999" s="88">
        <v>26</v>
      </c>
    </row>
    <row r="2000" spans="1:5" x14ac:dyDescent="0.2">
      <c r="A2000" s="84">
        <v>583</v>
      </c>
      <c r="B2000" s="85" t="s">
        <v>6052</v>
      </c>
      <c r="C2000" s="85" t="s">
        <v>2759</v>
      </c>
      <c r="D2000" s="85" t="s">
        <v>6653</v>
      </c>
      <c r="E2000" s="86">
        <v>85</v>
      </c>
    </row>
    <row r="2001" spans="1:5" x14ac:dyDescent="0.2">
      <c r="A2001" s="84">
        <v>584</v>
      </c>
      <c r="B2001" s="85" t="s">
        <v>8100</v>
      </c>
      <c r="C2001" s="85" t="s">
        <v>6092</v>
      </c>
      <c r="D2001" s="85" t="s">
        <v>6653</v>
      </c>
      <c r="E2001" s="86">
        <v>31</v>
      </c>
    </row>
    <row r="2002" spans="1:5" x14ac:dyDescent="0.2">
      <c r="A2002" s="87">
        <v>467</v>
      </c>
      <c r="B2002" s="83" t="s">
        <v>11903</v>
      </c>
      <c r="C2002" s="83" t="s">
        <v>4228</v>
      </c>
      <c r="D2002" s="83" t="s">
        <v>11284</v>
      </c>
      <c r="E2002" s="88">
        <v>20.329999999999998</v>
      </c>
    </row>
    <row r="2003" spans="1:5" x14ac:dyDescent="0.2">
      <c r="A2003" s="87">
        <v>1179</v>
      </c>
      <c r="B2003" s="83" t="s">
        <v>3886</v>
      </c>
      <c r="C2003" s="83" t="s">
        <v>2759</v>
      </c>
      <c r="D2003" s="83" t="s">
        <v>4067</v>
      </c>
      <c r="E2003" s="88">
        <v>78.111999999999995</v>
      </c>
    </row>
    <row r="2004" spans="1:5" x14ac:dyDescent="0.2">
      <c r="A2004" s="84">
        <v>585</v>
      </c>
      <c r="B2004" s="85" t="s">
        <v>6053</v>
      </c>
      <c r="C2004" s="85" t="s">
        <v>2759</v>
      </c>
      <c r="D2004" s="85" t="s">
        <v>6653</v>
      </c>
      <c r="E2004" s="86" t="s">
        <v>4227</v>
      </c>
    </row>
    <row r="2005" spans="1:5" x14ac:dyDescent="0.2">
      <c r="A2005" s="87">
        <v>1180</v>
      </c>
      <c r="B2005" s="83" t="s">
        <v>3887</v>
      </c>
      <c r="C2005" s="83" t="s">
        <v>2759</v>
      </c>
      <c r="D2005" s="83" t="s">
        <v>4067</v>
      </c>
      <c r="E2005" s="88">
        <v>113</v>
      </c>
    </row>
    <row r="2006" spans="1:5" x14ac:dyDescent="0.2">
      <c r="A2006" s="84">
        <v>586</v>
      </c>
      <c r="B2006" s="85" t="s">
        <v>6054</v>
      </c>
      <c r="C2006" s="85" t="s">
        <v>2759</v>
      </c>
      <c r="D2006" s="85" t="s">
        <v>6653</v>
      </c>
      <c r="E2006" s="86" t="s">
        <v>4913</v>
      </c>
    </row>
    <row r="2007" spans="1:5" x14ac:dyDescent="0.2">
      <c r="A2007" s="87">
        <v>469</v>
      </c>
      <c r="B2007" s="83" t="s">
        <v>11904</v>
      </c>
      <c r="C2007" s="83" t="s">
        <v>4228</v>
      </c>
      <c r="D2007" s="83" t="s">
        <v>11284</v>
      </c>
      <c r="E2007" s="88">
        <v>24</v>
      </c>
    </row>
    <row r="2008" spans="1:5" x14ac:dyDescent="0.2">
      <c r="A2008" s="84">
        <v>587</v>
      </c>
      <c r="B2008" s="85" t="s">
        <v>8098</v>
      </c>
      <c r="C2008" s="85" t="s">
        <v>6094</v>
      </c>
      <c r="D2008" s="85" t="s">
        <v>6653</v>
      </c>
      <c r="E2008" s="86">
        <v>45</v>
      </c>
    </row>
    <row r="2009" spans="1:5" x14ac:dyDescent="0.2">
      <c r="A2009" s="87">
        <v>1181</v>
      </c>
      <c r="B2009" s="83" t="s">
        <v>3888</v>
      </c>
      <c r="C2009" s="83" t="s">
        <v>2759</v>
      </c>
      <c r="D2009" s="83" t="s">
        <v>4067</v>
      </c>
      <c r="E2009" s="88" t="s">
        <v>1938</v>
      </c>
    </row>
    <row r="2010" spans="1:5" x14ac:dyDescent="0.2">
      <c r="A2010" s="84">
        <v>588</v>
      </c>
      <c r="B2010" s="85" t="s">
        <v>6055</v>
      </c>
      <c r="C2010" s="85" t="s">
        <v>2759</v>
      </c>
      <c r="D2010" s="85" t="s">
        <v>6653</v>
      </c>
      <c r="E2010" s="86" t="s">
        <v>4914</v>
      </c>
    </row>
    <row r="2011" spans="1:5" x14ac:dyDescent="0.2">
      <c r="A2011" s="87">
        <v>471</v>
      </c>
      <c r="B2011" s="83" t="s">
        <v>11905</v>
      </c>
      <c r="C2011" s="83" t="s">
        <v>4228</v>
      </c>
      <c r="D2011" s="83" t="s">
        <v>11284</v>
      </c>
      <c r="E2011" s="88">
        <v>24</v>
      </c>
    </row>
    <row r="2012" spans="1:5" x14ac:dyDescent="0.2">
      <c r="A2012" s="84">
        <v>589</v>
      </c>
      <c r="B2012" s="85" t="s">
        <v>6056</v>
      </c>
      <c r="C2012" s="85" t="s">
        <v>2759</v>
      </c>
      <c r="D2012" s="85" t="s">
        <v>6653</v>
      </c>
      <c r="E2012" s="86" t="s">
        <v>4226</v>
      </c>
    </row>
    <row r="2013" spans="1:5" x14ac:dyDescent="0.2">
      <c r="A2013" s="84">
        <v>590</v>
      </c>
      <c r="B2013" s="85" t="s">
        <v>6057</v>
      </c>
      <c r="C2013" s="85" t="s">
        <v>2759</v>
      </c>
      <c r="D2013" s="85" t="s">
        <v>6653</v>
      </c>
      <c r="E2013" s="86" t="s">
        <v>4915</v>
      </c>
    </row>
    <row r="2014" spans="1:5" x14ac:dyDescent="0.2">
      <c r="A2014" s="84">
        <v>591</v>
      </c>
      <c r="B2014" s="85" t="s">
        <v>6058</v>
      </c>
      <c r="C2014" s="85" t="s">
        <v>2759</v>
      </c>
      <c r="D2014" s="85" t="s">
        <v>6653</v>
      </c>
      <c r="E2014" s="86">
        <v>48</v>
      </c>
    </row>
    <row r="2015" spans="1:5" x14ac:dyDescent="0.2">
      <c r="A2015" s="84">
        <v>592</v>
      </c>
      <c r="B2015" s="85" t="s">
        <v>6059</v>
      </c>
      <c r="C2015" s="85" t="s">
        <v>2759</v>
      </c>
      <c r="D2015" s="85" t="s">
        <v>6653</v>
      </c>
      <c r="E2015" s="86">
        <v>36</v>
      </c>
    </row>
    <row r="2016" spans="1:5" x14ac:dyDescent="0.2">
      <c r="A2016" s="84">
        <v>593</v>
      </c>
      <c r="B2016" s="85" t="s">
        <v>6060</v>
      </c>
      <c r="C2016" s="85" t="s">
        <v>2759</v>
      </c>
      <c r="D2016" s="85" t="s">
        <v>6653</v>
      </c>
      <c r="E2016" s="86">
        <v>35</v>
      </c>
    </row>
    <row r="2017" spans="1:5" x14ac:dyDescent="0.2">
      <c r="A2017" s="84">
        <v>594</v>
      </c>
      <c r="B2017" s="85" t="s">
        <v>6061</v>
      </c>
      <c r="C2017" s="85" t="s">
        <v>2759</v>
      </c>
      <c r="D2017" s="85" t="s">
        <v>6653</v>
      </c>
      <c r="E2017" s="86" t="s">
        <v>4916</v>
      </c>
    </row>
    <row r="2018" spans="1:5" x14ac:dyDescent="0.2">
      <c r="A2018" s="87">
        <v>1182</v>
      </c>
      <c r="B2018" s="83" t="s">
        <v>3889</v>
      </c>
      <c r="C2018" s="83" t="s">
        <v>2759</v>
      </c>
      <c r="D2018" s="83" t="s">
        <v>4067</v>
      </c>
      <c r="E2018" s="88">
        <v>115</v>
      </c>
    </row>
    <row r="2019" spans="1:5" x14ac:dyDescent="0.2">
      <c r="A2019" s="84">
        <v>595</v>
      </c>
      <c r="B2019" s="85" t="s">
        <v>6062</v>
      </c>
      <c r="C2019" s="85" t="s">
        <v>2759</v>
      </c>
      <c r="D2019" s="85" t="s">
        <v>6653</v>
      </c>
      <c r="E2019" s="86">
        <v>90.91</v>
      </c>
    </row>
    <row r="2020" spans="1:5" x14ac:dyDescent="0.2">
      <c r="A2020" s="84">
        <v>596</v>
      </c>
      <c r="B2020" s="85" t="s">
        <v>6063</v>
      </c>
      <c r="C2020" s="85" t="s">
        <v>2759</v>
      </c>
      <c r="D2020" s="85" t="s">
        <v>6653</v>
      </c>
      <c r="E2020" s="86">
        <v>44.45</v>
      </c>
    </row>
    <row r="2021" spans="1:5" x14ac:dyDescent="0.2">
      <c r="A2021" s="87">
        <v>1183</v>
      </c>
      <c r="B2021" s="83" t="s">
        <v>3890</v>
      </c>
      <c r="C2021" s="83" t="s">
        <v>2759</v>
      </c>
      <c r="D2021" s="83" t="s">
        <v>4067</v>
      </c>
      <c r="E2021" s="88">
        <v>115</v>
      </c>
    </row>
    <row r="2022" spans="1:5" x14ac:dyDescent="0.2">
      <c r="A2022" s="84">
        <v>597</v>
      </c>
      <c r="B2022" s="85" t="s">
        <v>6064</v>
      </c>
      <c r="C2022" s="85" t="s">
        <v>2759</v>
      </c>
      <c r="D2022" s="85" t="s">
        <v>6653</v>
      </c>
      <c r="E2022" s="86" t="s">
        <v>4917</v>
      </c>
    </row>
    <row r="2023" spans="1:5" x14ac:dyDescent="0.2">
      <c r="A2023" s="87">
        <v>1184</v>
      </c>
      <c r="B2023" s="83" t="s">
        <v>3891</v>
      </c>
      <c r="C2023" s="83" t="s">
        <v>2759</v>
      </c>
      <c r="D2023" s="83" t="s">
        <v>4067</v>
      </c>
      <c r="E2023" s="88">
        <v>18</v>
      </c>
    </row>
    <row r="2024" spans="1:5" x14ac:dyDescent="0.2">
      <c r="A2024" s="84">
        <v>598</v>
      </c>
      <c r="B2024" s="85" t="s">
        <v>6065</v>
      </c>
      <c r="C2024" s="85" t="s">
        <v>2759</v>
      </c>
      <c r="D2024" s="85" t="s">
        <v>6653</v>
      </c>
      <c r="E2024" s="86">
        <v>14.15</v>
      </c>
    </row>
    <row r="2025" spans="1:5" x14ac:dyDescent="0.2">
      <c r="A2025" s="84">
        <v>599</v>
      </c>
      <c r="B2025" s="85" t="s">
        <v>8101</v>
      </c>
      <c r="C2025" s="85" t="s">
        <v>6092</v>
      </c>
      <c r="D2025" s="85" t="s">
        <v>6653</v>
      </c>
      <c r="E2025" s="86">
        <v>38</v>
      </c>
    </row>
    <row r="2026" spans="1:5" x14ac:dyDescent="0.2">
      <c r="A2026" s="84">
        <v>600</v>
      </c>
      <c r="B2026" s="85" t="s">
        <v>6066</v>
      </c>
      <c r="C2026" s="85" t="s">
        <v>2759</v>
      </c>
      <c r="D2026" s="85" t="s">
        <v>6653</v>
      </c>
      <c r="E2026" s="86">
        <v>52.53</v>
      </c>
    </row>
    <row r="2027" spans="1:5" x14ac:dyDescent="0.2">
      <c r="A2027" s="84">
        <v>601</v>
      </c>
      <c r="B2027" s="85" t="s">
        <v>6067</v>
      </c>
      <c r="C2027" s="85" t="s">
        <v>2759</v>
      </c>
      <c r="D2027" s="85" t="s">
        <v>6653</v>
      </c>
      <c r="E2027" s="86">
        <v>27.28</v>
      </c>
    </row>
    <row r="2028" spans="1:5" x14ac:dyDescent="0.2">
      <c r="A2028" s="84">
        <v>602</v>
      </c>
      <c r="B2028" s="85" t="s">
        <v>6068</v>
      </c>
      <c r="C2028" s="85" t="s">
        <v>2759</v>
      </c>
      <c r="D2028" s="85" t="s">
        <v>6653</v>
      </c>
      <c r="E2028" s="86">
        <v>25</v>
      </c>
    </row>
    <row r="2029" spans="1:5" x14ac:dyDescent="0.2">
      <c r="A2029" s="87">
        <v>1185</v>
      </c>
      <c r="B2029" s="83" t="s">
        <v>3892</v>
      </c>
      <c r="C2029" s="83" t="s">
        <v>2759</v>
      </c>
      <c r="D2029" s="83" t="s">
        <v>4067</v>
      </c>
      <c r="E2029" s="88">
        <v>41.78</v>
      </c>
    </row>
    <row r="2030" spans="1:5" x14ac:dyDescent="0.2">
      <c r="A2030" s="84">
        <v>603</v>
      </c>
      <c r="B2030" s="85" t="s">
        <v>6069</v>
      </c>
      <c r="C2030" s="85" t="s">
        <v>2759</v>
      </c>
      <c r="D2030" s="85" t="s">
        <v>6653</v>
      </c>
      <c r="E2030" s="86">
        <v>71.72</v>
      </c>
    </row>
    <row r="2031" spans="1:5" x14ac:dyDescent="0.2">
      <c r="A2031" s="84">
        <v>604</v>
      </c>
      <c r="B2031" s="85" t="s">
        <v>6070</v>
      </c>
      <c r="C2031" s="85" t="s">
        <v>2759</v>
      </c>
      <c r="D2031" s="85" t="s">
        <v>6653</v>
      </c>
      <c r="E2031" s="86" t="s">
        <v>4918</v>
      </c>
    </row>
    <row r="2032" spans="1:5" x14ac:dyDescent="0.2">
      <c r="A2032" s="87">
        <v>1186</v>
      </c>
      <c r="B2032" s="83" t="s">
        <v>3893</v>
      </c>
      <c r="C2032" s="83" t="s">
        <v>2759</v>
      </c>
      <c r="D2032" s="83" t="s">
        <v>4067</v>
      </c>
      <c r="E2032" s="88">
        <v>18</v>
      </c>
    </row>
    <row r="2033" spans="1:5" x14ac:dyDescent="0.2">
      <c r="A2033" s="87">
        <v>1187</v>
      </c>
      <c r="B2033" s="83" t="s">
        <v>3894</v>
      </c>
      <c r="C2033" s="83" t="s">
        <v>2759</v>
      </c>
      <c r="D2033" s="83" t="s">
        <v>4067</v>
      </c>
      <c r="E2033" s="88">
        <v>79</v>
      </c>
    </row>
    <row r="2034" spans="1:5" x14ac:dyDescent="0.2">
      <c r="A2034" s="84">
        <v>605</v>
      </c>
      <c r="B2034" s="85" t="s">
        <v>6071</v>
      </c>
      <c r="C2034" s="85" t="s">
        <v>2759</v>
      </c>
      <c r="D2034" s="85" t="s">
        <v>6653</v>
      </c>
      <c r="E2034" s="86" t="s">
        <v>4919</v>
      </c>
    </row>
    <row r="2035" spans="1:5" x14ac:dyDescent="0.2">
      <c r="A2035" s="87">
        <v>472</v>
      </c>
      <c r="B2035" s="83" t="s">
        <v>11906</v>
      </c>
      <c r="C2035" s="83" t="s">
        <v>4228</v>
      </c>
      <c r="D2035" s="83" t="s">
        <v>11284</v>
      </c>
      <c r="E2035" s="88">
        <v>24</v>
      </c>
    </row>
    <row r="2036" spans="1:5" x14ac:dyDescent="0.2">
      <c r="A2036" s="87">
        <v>473</v>
      </c>
      <c r="B2036" s="83" t="s">
        <v>11907</v>
      </c>
      <c r="C2036" s="83" t="s">
        <v>4228</v>
      </c>
      <c r="D2036" s="83" t="s">
        <v>11284</v>
      </c>
      <c r="E2036" s="88">
        <v>18</v>
      </c>
    </row>
    <row r="2037" spans="1:5" x14ac:dyDescent="0.2">
      <c r="A2037" s="84">
        <v>606</v>
      </c>
      <c r="B2037" s="85" t="s">
        <v>6072</v>
      </c>
      <c r="C2037" s="85" t="s">
        <v>2759</v>
      </c>
      <c r="D2037" s="85" t="s">
        <v>6653</v>
      </c>
      <c r="E2037" s="86" t="s">
        <v>4920</v>
      </c>
    </row>
    <row r="2038" spans="1:5" x14ac:dyDescent="0.2">
      <c r="A2038" s="84">
        <v>607</v>
      </c>
      <c r="B2038" s="85" t="s">
        <v>6073</v>
      </c>
      <c r="C2038" s="85" t="s">
        <v>2759</v>
      </c>
      <c r="D2038" s="85" t="s">
        <v>6653</v>
      </c>
      <c r="E2038" s="86">
        <v>102</v>
      </c>
    </row>
    <row r="2039" spans="1:5" x14ac:dyDescent="0.2">
      <c r="A2039" s="84">
        <v>608</v>
      </c>
      <c r="B2039" s="85" t="s">
        <v>6074</v>
      </c>
      <c r="C2039" s="85" t="s">
        <v>2759</v>
      </c>
      <c r="D2039" s="85" t="s">
        <v>6653</v>
      </c>
      <c r="E2039" s="86">
        <v>49</v>
      </c>
    </row>
    <row r="2040" spans="1:5" x14ac:dyDescent="0.2">
      <c r="A2040" s="84">
        <v>609</v>
      </c>
      <c r="B2040" s="85" t="s">
        <v>6075</v>
      </c>
      <c r="C2040" s="85" t="s">
        <v>2759</v>
      </c>
      <c r="D2040" s="85" t="s">
        <v>6653</v>
      </c>
      <c r="E2040" s="86">
        <v>88</v>
      </c>
    </row>
    <row r="2041" spans="1:5" x14ac:dyDescent="0.2">
      <c r="A2041" s="84">
        <v>610</v>
      </c>
      <c r="B2041" s="85" t="s">
        <v>6076</v>
      </c>
      <c r="C2041" s="85" t="s">
        <v>2759</v>
      </c>
      <c r="D2041" s="85" t="s">
        <v>6653</v>
      </c>
      <c r="E2041" s="86" t="s">
        <v>4223</v>
      </c>
    </row>
    <row r="2042" spans="1:5" x14ac:dyDescent="0.2">
      <c r="A2042" s="84">
        <v>611</v>
      </c>
      <c r="B2042" s="85" t="s">
        <v>6077</v>
      </c>
      <c r="C2042" s="85" t="s">
        <v>2759</v>
      </c>
      <c r="D2042" s="85" t="s">
        <v>6653</v>
      </c>
      <c r="E2042" s="86">
        <v>70.709999999999994</v>
      </c>
    </row>
    <row r="2043" spans="1:5" x14ac:dyDescent="0.2">
      <c r="A2043" s="84">
        <v>612</v>
      </c>
      <c r="B2043" s="85" t="s">
        <v>6078</v>
      </c>
      <c r="C2043" s="85" t="s">
        <v>2759</v>
      </c>
      <c r="D2043" s="85" t="s">
        <v>6653</v>
      </c>
      <c r="E2043" s="86">
        <v>85</v>
      </c>
    </row>
    <row r="2044" spans="1:5" x14ac:dyDescent="0.2">
      <c r="A2044" s="84">
        <v>613</v>
      </c>
      <c r="B2044" s="85" t="s">
        <v>6079</v>
      </c>
      <c r="C2044" s="85" t="s">
        <v>2759</v>
      </c>
      <c r="D2044" s="85" t="s">
        <v>6653</v>
      </c>
      <c r="E2044" s="86">
        <v>77.78</v>
      </c>
    </row>
    <row r="2045" spans="1:5" x14ac:dyDescent="0.2">
      <c r="A2045" s="84">
        <v>614</v>
      </c>
      <c r="B2045" s="85" t="s">
        <v>6080</v>
      </c>
      <c r="C2045" s="85" t="s">
        <v>2759</v>
      </c>
      <c r="D2045" s="85" t="s">
        <v>6653</v>
      </c>
      <c r="E2045" s="86">
        <v>75</v>
      </c>
    </row>
    <row r="2046" spans="1:5" x14ac:dyDescent="0.2">
      <c r="A2046" s="84">
        <v>615</v>
      </c>
      <c r="B2046" s="85" t="s">
        <v>6081</v>
      </c>
      <c r="C2046" s="85" t="s">
        <v>2759</v>
      </c>
      <c r="D2046" s="85" t="s">
        <v>6653</v>
      </c>
      <c r="E2046" s="86" t="s">
        <v>4232</v>
      </c>
    </row>
    <row r="2047" spans="1:5" x14ac:dyDescent="0.2">
      <c r="A2047" s="84">
        <v>616</v>
      </c>
      <c r="B2047" s="85" t="s">
        <v>6082</v>
      </c>
      <c r="C2047" s="85" t="s">
        <v>2759</v>
      </c>
      <c r="D2047" s="85" t="s">
        <v>6653</v>
      </c>
      <c r="E2047" s="86">
        <v>102</v>
      </c>
    </row>
    <row r="2048" spans="1:5" x14ac:dyDescent="0.2">
      <c r="A2048" s="84">
        <v>618</v>
      </c>
      <c r="B2048" s="85" t="s">
        <v>6084</v>
      </c>
      <c r="C2048" s="85" t="s">
        <v>2759</v>
      </c>
      <c r="D2048" s="85" t="s">
        <v>6653</v>
      </c>
      <c r="E2048" s="86">
        <v>92.93</v>
      </c>
    </row>
    <row r="2049" spans="1:5" x14ac:dyDescent="0.2">
      <c r="A2049" s="84">
        <v>617</v>
      </c>
      <c r="B2049" s="85" t="s">
        <v>6083</v>
      </c>
      <c r="C2049" s="85" t="s">
        <v>2759</v>
      </c>
      <c r="D2049" s="85" t="s">
        <v>6653</v>
      </c>
      <c r="E2049" s="86" t="s">
        <v>4689</v>
      </c>
    </row>
    <row r="2050" spans="1:5" x14ac:dyDescent="0.2">
      <c r="A2050" s="87">
        <v>1193</v>
      </c>
      <c r="B2050" s="83" t="s">
        <v>3849</v>
      </c>
      <c r="C2050" s="83" t="s">
        <v>2761</v>
      </c>
      <c r="D2050" s="83" t="s">
        <v>4067</v>
      </c>
      <c r="E2050" s="88">
        <v>111</v>
      </c>
    </row>
    <row r="2051" spans="1:5" x14ac:dyDescent="0.2">
      <c r="A2051" s="87">
        <v>1194</v>
      </c>
      <c r="B2051" s="83" t="s">
        <v>3850</v>
      </c>
      <c r="C2051" s="83" t="s">
        <v>2761</v>
      </c>
      <c r="D2051" s="83" t="s">
        <v>4067</v>
      </c>
      <c r="E2051" s="88">
        <v>111</v>
      </c>
    </row>
    <row r="2052" spans="1:5" x14ac:dyDescent="0.2">
      <c r="A2052" s="87">
        <v>1195</v>
      </c>
      <c r="B2052" s="83" t="s">
        <v>3851</v>
      </c>
      <c r="C2052" s="83" t="s">
        <v>2761</v>
      </c>
      <c r="D2052" s="83" t="s">
        <v>4067</v>
      </c>
      <c r="E2052" s="88">
        <v>117</v>
      </c>
    </row>
    <row r="2053" spans="1:5" x14ac:dyDescent="0.2">
      <c r="A2053" s="87">
        <v>1196</v>
      </c>
      <c r="B2053" s="83" t="s">
        <v>3852</v>
      </c>
      <c r="C2053" s="83" t="s">
        <v>2761</v>
      </c>
      <c r="D2053" s="83" t="s">
        <v>4067</v>
      </c>
      <c r="E2053" s="88">
        <v>114</v>
      </c>
    </row>
    <row r="2054" spans="1:5" x14ac:dyDescent="0.2">
      <c r="A2054" s="87">
        <v>1197</v>
      </c>
      <c r="B2054" s="83" t="s">
        <v>3853</v>
      </c>
      <c r="C2054" s="83" t="s">
        <v>2761</v>
      </c>
      <c r="D2054" s="83" t="s">
        <v>4067</v>
      </c>
      <c r="E2054" s="88">
        <v>113</v>
      </c>
    </row>
    <row r="2055" spans="1:5" x14ac:dyDescent="0.2">
      <c r="A2055" s="87">
        <v>1198</v>
      </c>
      <c r="B2055" s="83" t="s">
        <v>3854</v>
      </c>
      <c r="C2055" s="83" t="s">
        <v>2761</v>
      </c>
      <c r="D2055" s="83" t="s">
        <v>4067</v>
      </c>
      <c r="E2055" s="88">
        <v>78</v>
      </c>
    </row>
    <row r="2056" spans="1:5" x14ac:dyDescent="0.2">
      <c r="A2056" s="84">
        <v>619</v>
      </c>
      <c r="B2056" s="85" t="s">
        <v>8104</v>
      </c>
      <c r="C2056" s="85" t="s">
        <v>2761</v>
      </c>
      <c r="D2056" s="85" t="s">
        <v>6653</v>
      </c>
      <c r="E2056" s="86">
        <v>85</v>
      </c>
    </row>
    <row r="2057" spans="1:5" x14ac:dyDescent="0.2">
      <c r="A2057" s="87">
        <v>1199</v>
      </c>
      <c r="B2057" s="83" t="s">
        <v>3855</v>
      </c>
      <c r="C2057" s="83" t="s">
        <v>2761</v>
      </c>
      <c r="D2057" s="83" t="s">
        <v>4067</v>
      </c>
      <c r="E2057" s="88">
        <v>113</v>
      </c>
    </row>
    <row r="2058" spans="1:5" x14ac:dyDescent="0.2">
      <c r="A2058" s="84">
        <v>520</v>
      </c>
      <c r="B2058" s="85" t="s">
        <v>4228</v>
      </c>
      <c r="C2058" s="85"/>
      <c r="D2058" s="85" t="s">
        <v>6653</v>
      </c>
      <c r="E2058" s="86"/>
    </row>
    <row r="2059" spans="1:5" x14ac:dyDescent="0.2">
      <c r="A2059" s="87">
        <v>462</v>
      </c>
      <c r="B2059" s="83" t="s">
        <v>4228</v>
      </c>
      <c r="D2059" s="83" t="s">
        <v>11284</v>
      </c>
      <c r="E2059" s="88"/>
    </row>
    <row r="2060" spans="1:5" x14ac:dyDescent="0.2">
      <c r="A2060" s="87">
        <v>1200</v>
      </c>
      <c r="B2060" s="83" t="s">
        <v>3856</v>
      </c>
      <c r="C2060" s="83" t="s">
        <v>2761</v>
      </c>
      <c r="D2060" s="83" t="s">
        <v>4067</v>
      </c>
      <c r="E2060" s="88">
        <v>112</v>
      </c>
    </row>
    <row r="2061" spans="1:5" x14ac:dyDescent="0.2">
      <c r="A2061" s="87">
        <v>24</v>
      </c>
      <c r="B2061" s="83" t="s">
        <v>790</v>
      </c>
      <c r="C2061" s="83" t="s">
        <v>2719</v>
      </c>
      <c r="D2061" s="83" t="s">
        <v>11415</v>
      </c>
      <c r="E2061" s="88">
        <v>38</v>
      </c>
    </row>
    <row r="2062" spans="1:5" x14ac:dyDescent="0.2">
      <c r="A2062" s="87">
        <v>674</v>
      </c>
      <c r="B2062" s="83" t="s">
        <v>3725</v>
      </c>
      <c r="C2062" s="83" t="s">
        <v>2729</v>
      </c>
      <c r="D2062" s="83" t="s">
        <v>4067</v>
      </c>
      <c r="E2062" s="88">
        <v>127</v>
      </c>
    </row>
    <row r="2063" spans="1:5" x14ac:dyDescent="0.2">
      <c r="A2063" s="87">
        <v>476</v>
      </c>
      <c r="B2063" s="83" t="s">
        <v>12128</v>
      </c>
      <c r="C2063" s="83" t="s">
        <v>3469</v>
      </c>
      <c r="D2063" s="83" t="s">
        <v>11284</v>
      </c>
      <c r="E2063" s="88">
        <v>26</v>
      </c>
    </row>
    <row r="2064" spans="1:5" x14ac:dyDescent="0.2">
      <c r="A2064" s="87">
        <v>477</v>
      </c>
      <c r="B2064" s="83" t="s">
        <v>1941</v>
      </c>
      <c r="C2064" s="83" t="s">
        <v>12146</v>
      </c>
      <c r="D2064" s="83" t="s">
        <v>11284</v>
      </c>
      <c r="E2064" s="88">
        <v>12</v>
      </c>
    </row>
    <row r="2065" spans="1:5" x14ac:dyDescent="0.2">
      <c r="A2065" s="87">
        <v>1216</v>
      </c>
      <c r="B2065" s="83" t="s">
        <v>1941</v>
      </c>
      <c r="C2065" s="83" t="s">
        <v>3454</v>
      </c>
      <c r="D2065" s="83" t="s">
        <v>4067</v>
      </c>
      <c r="E2065" s="88">
        <v>86.1</v>
      </c>
    </row>
    <row r="2066" spans="1:5" x14ac:dyDescent="0.2">
      <c r="A2066" s="87">
        <v>1593</v>
      </c>
      <c r="B2066" s="83" t="s">
        <v>3930</v>
      </c>
      <c r="C2066" s="83" t="s">
        <v>2797</v>
      </c>
      <c r="D2066" s="83" t="s">
        <v>4067</v>
      </c>
      <c r="E2066" s="88">
        <v>123</v>
      </c>
    </row>
    <row r="2067" spans="1:5" x14ac:dyDescent="0.2">
      <c r="A2067" s="87">
        <v>675</v>
      </c>
      <c r="B2067" s="83" t="s">
        <v>3726</v>
      </c>
      <c r="C2067" s="83" t="s">
        <v>2729</v>
      </c>
      <c r="D2067" s="83" t="s">
        <v>4067</v>
      </c>
      <c r="E2067" s="88">
        <v>126</v>
      </c>
    </row>
    <row r="2068" spans="1:5" x14ac:dyDescent="0.2">
      <c r="A2068" s="87">
        <v>1217</v>
      </c>
      <c r="B2068" s="83" t="s">
        <v>1942</v>
      </c>
      <c r="D2068" s="83" t="s">
        <v>4067</v>
      </c>
      <c r="E2068" s="88">
        <v>6</v>
      </c>
    </row>
    <row r="2069" spans="1:5" x14ac:dyDescent="0.2">
      <c r="A2069" s="87">
        <v>676</v>
      </c>
      <c r="B2069" s="83" t="s">
        <v>3727</v>
      </c>
      <c r="C2069" s="83" t="s">
        <v>2729</v>
      </c>
      <c r="D2069" s="83" t="s">
        <v>4067</v>
      </c>
      <c r="E2069" s="88">
        <v>127</v>
      </c>
    </row>
    <row r="2070" spans="1:5" x14ac:dyDescent="0.2">
      <c r="A2070" s="84">
        <v>629</v>
      </c>
      <c r="B2070" s="85" t="s">
        <v>4440</v>
      </c>
      <c r="C2070" s="85" t="s">
        <v>3463</v>
      </c>
      <c r="D2070" s="85" t="s">
        <v>6653</v>
      </c>
      <c r="E2070" s="86">
        <v>19.2</v>
      </c>
    </row>
    <row r="2071" spans="1:5" x14ac:dyDescent="0.2">
      <c r="A2071" s="87">
        <v>102</v>
      </c>
      <c r="B2071" s="83" t="s">
        <v>12158</v>
      </c>
      <c r="C2071" s="83" t="s">
        <v>12151</v>
      </c>
      <c r="D2071" s="83" t="s">
        <v>11286</v>
      </c>
      <c r="E2071" s="88">
        <v>2</v>
      </c>
    </row>
    <row r="2072" spans="1:5" x14ac:dyDescent="0.2">
      <c r="A2072" s="87">
        <v>1594</v>
      </c>
      <c r="B2072" s="83" t="s">
        <v>3939</v>
      </c>
      <c r="C2072" s="83" t="s">
        <v>2795</v>
      </c>
      <c r="D2072" s="83" t="s">
        <v>4067</v>
      </c>
      <c r="E2072" s="88">
        <v>78</v>
      </c>
    </row>
    <row r="2073" spans="1:5" x14ac:dyDescent="0.2">
      <c r="A2073" s="87">
        <v>1218</v>
      </c>
      <c r="B2073" s="83" t="s">
        <v>1943</v>
      </c>
      <c r="D2073" s="83" t="s">
        <v>4067</v>
      </c>
      <c r="E2073" s="88">
        <v>125</v>
      </c>
    </row>
    <row r="2074" spans="1:5" x14ac:dyDescent="0.2">
      <c r="A2074" s="87">
        <v>1219</v>
      </c>
      <c r="B2074" s="83" t="s">
        <v>1944</v>
      </c>
      <c r="C2074" s="83" t="s">
        <v>3509</v>
      </c>
      <c r="D2074" s="83" t="s">
        <v>4067</v>
      </c>
      <c r="E2074" s="88">
        <v>76</v>
      </c>
    </row>
    <row r="2075" spans="1:5" x14ac:dyDescent="0.2">
      <c r="A2075" s="87">
        <v>1220</v>
      </c>
      <c r="B2075" s="83" t="s">
        <v>1945</v>
      </c>
      <c r="C2075" s="83" t="s">
        <v>2778</v>
      </c>
      <c r="D2075" s="83" t="s">
        <v>4067</v>
      </c>
      <c r="E2075" s="88">
        <v>41</v>
      </c>
    </row>
    <row r="2076" spans="1:5" x14ac:dyDescent="0.2">
      <c r="A2076" s="87">
        <v>677</v>
      </c>
      <c r="B2076" s="83" t="s">
        <v>3728</v>
      </c>
      <c r="C2076" s="83" t="s">
        <v>2729</v>
      </c>
      <c r="D2076" s="83" t="s">
        <v>4067</v>
      </c>
      <c r="E2076" s="88">
        <v>126</v>
      </c>
    </row>
    <row r="2077" spans="1:5" x14ac:dyDescent="0.2">
      <c r="A2077" s="87">
        <v>678</v>
      </c>
      <c r="B2077" s="83" t="s">
        <v>3729</v>
      </c>
      <c r="C2077" s="83" t="s">
        <v>2729</v>
      </c>
      <c r="D2077" s="83" t="s">
        <v>4067</v>
      </c>
      <c r="E2077" s="88">
        <v>125</v>
      </c>
    </row>
    <row r="2078" spans="1:5" x14ac:dyDescent="0.2">
      <c r="A2078" s="87">
        <v>679</v>
      </c>
      <c r="B2078" s="83" t="s">
        <v>3730</v>
      </c>
      <c r="C2078" s="83" t="s">
        <v>2729</v>
      </c>
      <c r="D2078" s="83" t="s">
        <v>4067</v>
      </c>
      <c r="E2078" s="88">
        <v>126</v>
      </c>
    </row>
    <row r="2079" spans="1:5" x14ac:dyDescent="0.2">
      <c r="A2079" s="87">
        <v>22</v>
      </c>
      <c r="B2079" s="83" t="s">
        <v>80</v>
      </c>
      <c r="C2079" s="83" t="s">
        <v>12</v>
      </c>
      <c r="D2079" s="83" t="s">
        <v>6697</v>
      </c>
      <c r="E2079" s="88">
        <v>2.15</v>
      </c>
    </row>
    <row r="2080" spans="1:5" x14ac:dyDescent="0.2">
      <c r="A2080" s="87">
        <v>1107</v>
      </c>
      <c r="B2080" s="83" t="s">
        <v>80</v>
      </c>
      <c r="C2080" s="83" t="s">
        <v>12</v>
      </c>
      <c r="D2080" s="83" t="s">
        <v>4067</v>
      </c>
      <c r="E2080" s="88" t="s">
        <v>1915</v>
      </c>
    </row>
    <row r="2081" spans="1:5" x14ac:dyDescent="0.2">
      <c r="A2081" s="87">
        <v>443</v>
      </c>
      <c r="B2081" s="83" t="s">
        <v>80</v>
      </c>
      <c r="C2081" s="83" t="s">
        <v>11860</v>
      </c>
      <c r="D2081" s="83" t="s">
        <v>11284</v>
      </c>
      <c r="E2081" s="88">
        <v>23.28</v>
      </c>
    </row>
    <row r="2082" spans="1:5" x14ac:dyDescent="0.2">
      <c r="A2082" s="87">
        <v>57</v>
      </c>
      <c r="B2082" s="83" t="s">
        <v>80</v>
      </c>
      <c r="C2082" s="83" t="s">
        <v>266</v>
      </c>
      <c r="D2082" s="83" t="s">
        <v>11286</v>
      </c>
      <c r="E2082" s="88" t="s">
        <v>11876</v>
      </c>
    </row>
    <row r="2083" spans="1:5" x14ac:dyDescent="0.2">
      <c r="A2083" s="87">
        <v>103</v>
      </c>
      <c r="B2083" s="83" t="s">
        <v>80</v>
      </c>
      <c r="C2083" s="83" t="s">
        <v>11886</v>
      </c>
      <c r="D2083" s="83" t="s">
        <v>11415</v>
      </c>
      <c r="E2083" s="88" t="s">
        <v>11895</v>
      </c>
    </row>
    <row r="2084" spans="1:5" x14ac:dyDescent="0.2">
      <c r="A2084" s="87">
        <v>58</v>
      </c>
      <c r="B2084" s="83" t="s">
        <v>11877</v>
      </c>
      <c r="C2084" s="83" t="s">
        <v>266</v>
      </c>
      <c r="D2084" s="83" t="s">
        <v>11286</v>
      </c>
      <c r="E2084" s="88" t="s">
        <v>11878</v>
      </c>
    </row>
    <row r="2085" spans="1:5" x14ac:dyDescent="0.2">
      <c r="A2085" s="87">
        <v>78</v>
      </c>
      <c r="B2085" s="83" t="s">
        <v>335</v>
      </c>
      <c r="C2085" s="83" t="s">
        <v>3464</v>
      </c>
      <c r="D2085" s="83" t="s">
        <v>11286</v>
      </c>
      <c r="E2085" s="88" t="s">
        <v>11924</v>
      </c>
    </row>
    <row r="2086" spans="1:5" x14ac:dyDescent="0.2">
      <c r="A2086" s="87">
        <v>36</v>
      </c>
      <c r="B2086" s="83" t="s">
        <v>335</v>
      </c>
      <c r="C2086" s="83" t="s">
        <v>3464</v>
      </c>
      <c r="D2086" s="83" t="s">
        <v>6697</v>
      </c>
      <c r="E2086" s="88" t="s">
        <v>11927</v>
      </c>
    </row>
    <row r="2087" spans="1:5" x14ac:dyDescent="0.2">
      <c r="A2087" s="87">
        <v>1221</v>
      </c>
      <c r="B2087" s="83" t="s">
        <v>335</v>
      </c>
      <c r="C2087" s="83" t="s">
        <v>3464</v>
      </c>
      <c r="D2087" s="83" t="s">
        <v>4067</v>
      </c>
      <c r="E2087" s="88" t="s">
        <v>2764</v>
      </c>
    </row>
    <row r="2088" spans="1:5" x14ac:dyDescent="0.2">
      <c r="A2088" s="87">
        <v>112</v>
      </c>
      <c r="B2088" s="83" t="s">
        <v>335</v>
      </c>
      <c r="C2088" s="83" t="s">
        <v>3464</v>
      </c>
      <c r="D2088" s="83" t="s">
        <v>11415</v>
      </c>
      <c r="E2088" s="88" t="s">
        <v>11930</v>
      </c>
    </row>
    <row r="2089" spans="1:5" x14ac:dyDescent="0.2">
      <c r="A2089" s="87">
        <v>479</v>
      </c>
      <c r="B2089" s="83" t="s">
        <v>335</v>
      </c>
      <c r="C2089" s="83" t="s">
        <v>11934</v>
      </c>
      <c r="D2089" s="83" t="s">
        <v>11284</v>
      </c>
      <c r="E2089" s="88" t="s">
        <v>11936</v>
      </c>
    </row>
    <row r="2090" spans="1:5" x14ac:dyDescent="0.2">
      <c r="A2090" s="84">
        <v>630</v>
      </c>
      <c r="B2090" s="85" t="s">
        <v>4441</v>
      </c>
      <c r="C2090" s="85" t="s">
        <v>3464</v>
      </c>
      <c r="D2090" s="85" t="s">
        <v>6653</v>
      </c>
      <c r="E2090" s="86" t="s">
        <v>4923</v>
      </c>
    </row>
    <row r="2091" spans="1:5" x14ac:dyDescent="0.2">
      <c r="A2091" s="87">
        <v>478</v>
      </c>
      <c r="B2091" s="83" t="s">
        <v>11488</v>
      </c>
      <c r="C2091" s="83" t="s">
        <v>11472</v>
      </c>
      <c r="D2091" s="83" t="s">
        <v>11284</v>
      </c>
      <c r="E2091" s="88">
        <v>21</v>
      </c>
    </row>
    <row r="2092" spans="1:5" x14ac:dyDescent="0.2">
      <c r="A2092" s="87">
        <v>480</v>
      </c>
      <c r="B2092" s="83" t="s">
        <v>1946</v>
      </c>
      <c r="C2092" s="83" t="s">
        <v>3468</v>
      </c>
      <c r="D2092" s="83" t="s">
        <v>11284</v>
      </c>
      <c r="E2092" s="88">
        <v>22</v>
      </c>
    </row>
    <row r="2093" spans="1:5" x14ac:dyDescent="0.2">
      <c r="A2093" s="87">
        <v>1222</v>
      </c>
      <c r="B2093" s="83" t="s">
        <v>1946</v>
      </c>
      <c r="C2093" s="83" t="s">
        <v>3468</v>
      </c>
      <c r="D2093" s="83" t="s">
        <v>4067</v>
      </c>
      <c r="E2093" s="88">
        <v>81</v>
      </c>
    </row>
    <row r="2094" spans="1:5" x14ac:dyDescent="0.2">
      <c r="A2094" s="87">
        <v>79</v>
      </c>
      <c r="B2094" s="83" t="s">
        <v>11925</v>
      </c>
      <c r="C2094" s="83" t="s">
        <v>3464</v>
      </c>
      <c r="D2094" s="83" t="s">
        <v>11286</v>
      </c>
      <c r="E2094" s="88">
        <v>2.2999999999999998</v>
      </c>
    </row>
    <row r="2095" spans="1:5" x14ac:dyDescent="0.2">
      <c r="A2095" s="87">
        <v>113</v>
      </c>
      <c r="B2095" s="83" t="s">
        <v>11925</v>
      </c>
      <c r="C2095" s="83" t="s">
        <v>3464</v>
      </c>
      <c r="D2095" s="83" t="s">
        <v>11415</v>
      </c>
      <c r="E2095" s="88" t="s">
        <v>11931</v>
      </c>
    </row>
    <row r="2096" spans="1:5" x14ac:dyDescent="0.2">
      <c r="A2096" s="87">
        <v>37</v>
      </c>
      <c r="B2096" s="83" t="s">
        <v>11925</v>
      </c>
      <c r="C2096" s="83" t="s">
        <v>11934</v>
      </c>
      <c r="D2096" s="83" t="s">
        <v>6697</v>
      </c>
      <c r="E2096" s="88">
        <v>2</v>
      </c>
    </row>
    <row r="2097" spans="1:5" x14ac:dyDescent="0.2">
      <c r="A2097" s="84">
        <v>631</v>
      </c>
      <c r="B2097" s="85" t="s">
        <v>4442</v>
      </c>
      <c r="C2097" s="85" t="s">
        <v>3468</v>
      </c>
      <c r="D2097" s="85" t="s">
        <v>6653</v>
      </c>
      <c r="E2097" s="86">
        <v>84.88</v>
      </c>
    </row>
    <row r="2098" spans="1:5" x14ac:dyDescent="0.2">
      <c r="A2098" s="87">
        <v>80</v>
      </c>
      <c r="B2098" s="83" t="s">
        <v>1950</v>
      </c>
      <c r="C2098" s="83" t="s">
        <v>3468</v>
      </c>
      <c r="D2098" s="83" t="s">
        <v>11286</v>
      </c>
      <c r="E2098" s="88">
        <v>2.2999999999999998</v>
      </c>
    </row>
    <row r="2099" spans="1:5" x14ac:dyDescent="0.2">
      <c r="A2099" s="87">
        <v>38</v>
      </c>
      <c r="B2099" s="83" t="s">
        <v>1950</v>
      </c>
      <c r="C2099" s="83" t="s">
        <v>3468</v>
      </c>
      <c r="D2099" s="83" t="s">
        <v>6697</v>
      </c>
      <c r="E2099" s="88">
        <v>2</v>
      </c>
    </row>
    <row r="2100" spans="1:5" x14ac:dyDescent="0.2">
      <c r="A2100" s="87">
        <v>1225</v>
      </c>
      <c r="B2100" s="83" t="s">
        <v>1950</v>
      </c>
      <c r="C2100" s="83" t="s">
        <v>3468</v>
      </c>
      <c r="D2100" s="83" t="s">
        <v>4067</v>
      </c>
      <c r="E2100" s="88">
        <v>5.7</v>
      </c>
    </row>
    <row r="2101" spans="1:5" x14ac:dyDescent="0.2">
      <c r="A2101" s="87">
        <v>481</v>
      </c>
      <c r="B2101" s="83" t="s">
        <v>1951</v>
      </c>
      <c r="C2101" s="83" t="s">
        <v>3464</v>
      </c>
      <c r="D2101" s="83" t="s">
        <v>11284</v>
      </c>
      <c r="E2101" s="88" t="s">
        <v>11919</v>
      </c>
    </row>
    <row r="2102" spans="1:5" x14ac:dyDescent="0.2">
      <c r="A2102" s="87">
        <v>1226</v>
      </c>
      <c r="B2102" s="83" t="s">
        <v>1951</v>
      </c>
      <c r="C2102" s="83" t="s">
        <v>3464</v>
      </c>
      <c r="D2102" s="83" t="s">
        <v>4067</v>
      </c>
      <c r="E2102" s="88" t="s">
        <v>1952</v>
      </c>
    </row>
    <row r="2103" spans="1:5" x14ac:dyDescent="0.2">
      <c r="A2103" s="87">
        <v>23</v>
      </c>
      <c r="B2103" s="83" t="s">
        <v>23</v>
      </c>
      <c r="C2103" s="83" t="s">
        <v>12</v>
      </c>
      <c r="D2103" s="83" t="s">
        <v>6697</v>
      </c>
      <c r="E2103" s="88">
        <v>2</v>
      </c>
    </row>
    <row r="2104" spans="1:5" x14ac:dyDescent="0.2">
      <c r="A2104" s="87">
        <v>1108</v>
      </c>
      <c r="B2104" s="83" t="s">
        <v>23</v>
      </c>
      <c r="C2104" s="83" t="s">
        <v>12</v>
      </c>
      <c r="D2104" s="83" t="s">
        <v>4067</v>
      </c>
      <c r="E2104" s="88" t="s">
        <v>1916</v>
      </c>
    </row>
    <row r="2105" spans="1:5" x14ac:dyDescent="0.2">
      <c r="A2105" s="87">
        <v>444</v>
      </c>
      <c r="B2105" s="83" t="s">
        <v>23</v>
      </c>
      <c r="C2105" s="83" t="s">
        <v>11860</v>
      </c>
      <c r="D2105" s="83" t="s">
        <v>11284</v>
      </c>
      <c r="E2105" s="88" t="s">
        <v>11862</v>
      </c>
    </row>
    <row r="2106" spans="1:5" x14ac:dyDescent="0.2">
      <c r="A2106" s="87">
        <v>59</v>
      </c>
      <c r="B2106" s="83" t="s">
        <v>23</v>
      </c>
      <c r="C2106" s="83" t="s">
        <v>266</v>
      </c>
      <c r="D2106" s="83" t="s">
        <v>11286</v>
      </c>
      <c r="E2106" s="88">
        <v>2</v>
      </c>
    </row>
    <row r="2107" spans="1:5" x14ac:dyDescent="0.2">
      <c r="A2107" s="87">
        <v>16</v>
      </c>
      <c r="B2107" s="83" t="s">
        <v>23</v>
      </c>
      <c r="C2107" s="83" t="s">
        <v>11886</v>
      </c>
      <c r="D2107" s="83" t="s">
        <v>11412</v>
      </c>
      <c r="E2107" s="88">
        <v>10</v>
      </c>
    </row>
    <row r="2108" spans="1:5" x14ac:dyDescent="0.2">
      <c r="A2108" s="87">
        <v>104</v>
      </c>
      <c r="B2108" s="83" t="s">
        <v>23</v>
      </c>
      <c r="C2108" s="83" t="s">
        <v>11886</v>
      </c>
      <c r="D2108" s="83" t="s">
        <v>11415</v>
      </c>
      <c r="E2108" s="88" t="s">
        <v>11896</v>
      </c>
    </row>
    <row r="2109" spans="1:5" x14ac:dyDescent="0.2">
      <c r="A2109" s="87">
        <v>1227</v>
      </c>
      <c r="B2109" s="83" t="s">
        <v>1953</v>
      </c>
      <c r="C2109" s="83" t="s">
        <v>3507</v>
      </c>
      <c r="D2109" s="83" t="s">
        <v>4067</v>
      </c>
      <c r="E2109" s="88">
        <v>5</v>
      </c>
    </row>
    <row r="2110" spans="1:5" x14ac:dyDescent="0.2">
      <c r="A2110" s="87">
        <v>1201</v>
      </c>
      <c r="B2110" s="83" t="s">
        <v>3839</v>
      </c>
      <c r="C2110" s="83" t="s">
        <v>2762</v>
      </c>
      <c r="D2110" s="83" t="s">
        <v>4067</v>
      </c>
      <c r="E2110" s="88">
        <v>112</v>
      </c>
    </row>
    <row r="2111" spans="1:5" x14ac:dyDescent="0.2">
      <c r="A2111" s="87">
        <v>1202</v>
      </c>
      <c r="B2111" s="83" t="s">
        <v>3840</v>
      </c>
      <c r="C2111" s="83" t="s">
        <v>2762</v>
      </c>
      <c r="D2111" s="83" t="s">
        <v>4067</v>
      </c>
      <c r="E2111" s="88">
        <v>108</v>
      </c>
    </row>
    <row r="2112" spans="1:5" x14ac:dyDescent="0.2">
      <c r="A2112" s="87">
        <v>1203</v>
      </c>
      <c r="B2112" s="83" t="s">
        <v>3841</v>
      </c>
      <c r="C2112" s="83" t="s">
        <v>2762</v>
      </c>
      <c r="D2112" s="83" t="s">
        <v>4067</v>
      </c>
      <c r="E2112" s="88">
        <v>112</v>
      </c>
    </row>
    <row r="2113" spans="1:5" x14ac:dyDescent="0.2">
      <c r="A2113" s="87">
        <v>1204</v>
      </c>
      <c r="B2113" s="83" t="s">
        <v>3842</v>
      </c>
      <c r="C2113" s="83" t="s">
        <v>2762</v>
      </c>
      <c r="D2113" s="83" t="s">
        <v>4067</v>
      </c>
      <c r="E2113" s="88">
        <v>115</v>
      </c>
    </row>
    <row r="2114" spans="1:5" x14ac:dyDescent="0.2">
      <c r="A2114" s="87">
        <v>1205</v>
      </c>
      <c r="B2114" s="83" t="s">
        <v>3843</v>
      </c>
      <c r="C2114" s="83" t="s">
        <v>2762</v>
      </c>
      <c r="D2114" s="83" t="s">
        <v>4067</v>
      </c>
      <c r="E2114" s="88">
        <v>117</v>
      </c>
    </row>
    <row r="2115" spans="1:5" x14ac:dyDescent="0.2">
      <c r="A2115" s="87">
        <v>1224</v>
      </c>
      <c r="B2115" s="83" t="s">
        <v>1948</v>
      </c>
      <c r="C2115" s="83" t="s">
        <v>3507</v>
      </c>
      <c r="D2115" s="83" t="s">
        <v>4067</v>
      </c>
      <c r="E2115" s="88" t="s">
        <v>1949</v>
      </c>
    </row>
    <row r="2116" spans="1:5" x14ac:dyDescent="0.2">
      <c r="A2116" s="87">
        <v>1223</v>
      </c>
      <c r="B2116" s="83" t="s">
        <v>1947</v>
      </c>
      <c r="C2116" s="83" t="s">
        <v>3487</v>
      </c>
      <c r="D2116" s="83" t="s">
        <v>4067</v>
      </c>
      <c r="E2116" s="88">
        <v>101</v>
      </c>
    </row>
    <row r="2117" spans="1:5" x14ac:dyDescent="0.2">
      <c r="A2117" s="87">
        <v>1228</v>
      </c>
      <c r="B2117" s="83" t="s">
        <v>1954</v>
      </c>
      <c r="C2117" s="83" t="s">
        <v>3467</v>
      </c>
      <c r="D2117" s="83" t="s">
        <v>4067</v>
      </c>
      <c r="E2117" s="88">
        <v>7</v>
      </c>
    </row>
    <row r="2118" spans="1:5" x14ac:dyDescent="0.2">
      <c r="A2118" s="87">
        <v>482</v>
      </c>
      <c r="B2118" s="83" t="s">
        <v>11740</v>
      </c>
      <c r="C2118" s="83" t="s">
        <v>5165</v>
      </c>
      <c r="D2118" s="83" t="s">
        <v>11284</v>
      </c>
      <c r="E2118" s="88">
        <v>25</v>
      </c>
    </row>
    <row r="2119" spans="1:5" x14ac:dyDescent="0.2">
      <c r="A2119" s="87">
        <v>1229</v>
      </c>
      <c r="B2119" s="83" t="s">
        <v>1955</v>
      </c>
      <c r="C2119" s="83" t="s">
        <v>3454</v>
      </c>
      <c r="D2119" s="83" t="s">
        <v>4067</v>
      </c>
      <c r="E2119" s="88">
        <v>16.86</v>
      </c>
    </row>
    <row r="2120" spans="1:5" x14ac:dyDescent="0.2">
      <c r="A2120" s="87">
        <v>1230</v>
      </c>
      <c r="B2120" s="83" t="s">
        <v>1956</v>
      </c>
      <c r="C2120" s="83" t="s">
        <v>335</v>
      </c>
      <c r="D2120" s="83" t="s">
        <v>4067</v>
      </c>
      <c r="E2120" s="88">
        <v>87</v>
      </c>
    </row>
    <row r="2121" spans="1:5" x14ac:dyDescent="0.2">
      <c r="A2121" s="87">
        <v>1231</v>
      </c>
      <c r="B2121" s="83" t="s">
        <v>1957</v>
      </c>
      <c r="C2121" s="83" t="s">
        <v>335</v>
      </c>
      <c r="D2121" s="83" t="s">
        <v>4067</v>
      </c>
      <c r="E2121" s="88">
        <v>87</v>
      </c>
    </row>
    <row r="2122" spans="1:5" x14ac:dyDescent="0.2">
      <c r="A2122" s="87">
        <v>238</v>
      </c>
      <c r="B2122" s="83" t="s">
        <v>11676</v>
      </c>
      <c r="C2122" s="83" t="s">
        <v>7030</v>
      </c>
      <c r="D2122" s="83" t="s">
        <v>11284</v>
      </c>
      <c r="E2122" s="88">
        <v>15</v>
      </c>
    </row>
    <row r="2123" spans="1:5" x14ac:dyDescent="0.2">
      <c r="A2123" s="87">
        <v>25</v>
      </c>
      <c r="B2123" s="83" t="s">
        <v>665</v>
      </c>
      <c r="C2123" s="83" t="s">
        <v>2719</v>
      </c>
      <c r="D2123" s="83" t="s">
        <v>11415</v>
      </c>
      <c r="E2123" s="88">
        <v>38</v>
      </c>
    </row>
    <row r="2124" spans="1:5" x14ac:dyDescent="0.2">
      <c r="A2124" s="87">
        <v>62</v>
      </c>
      <c r="B2124" s="83" t="s">
        <v>11801</v>
      </c>
      <c r="C2124" s="83" t="s">
        <v>3508</v>
      </c>
      <c r="D2124" s="83" t="s">
        <v>11415</v>
      </c>
      <c r="E2124" s="88">
        <v>39</v>
      </c>
    </row>
    <row r="2125" spans="1:5" x14ac:dyDescent="0.2">
      <c r="A2125" s="87">
        <v>1232</v>
      </c>
      <c r="B2125" s="83" t="s">
        <v>1958</v>
      </c>
      <c r="C2125" s="83" t="s">
        <v>397</v>
      </c>
      <c r="D2125" s="83" t="s">
        <v>4067</v>
      </c>
      <c r="E2125" s="88" t="s">
        <v>1959</v>
      </c>
    </row>
    <row r="2126" spans="1:5" x14ac:dyDescent="0.2">
      <c r="A2126" s="87">
        <v>1233</v>
      </c>
      <c r="B2126" s="83" t="s">
        <v>1960</v>
      </c>
      <c r="C2126" s="83" t="s">
        <v>397</v>
      </c>
      <c r="D2126" s="83" t="s">
        <v>4067</v>
      </c>
      <c r="E2126" s="88">
        <v>14.33</v>
      </c>
    </row>
    <row r="2127" spans="1:5" x14ac:dyDescent="0.2">
      <c r="A2127" s="87">
        <v>483</v>
      </c>
      <c r="B2127" s="83" t="s">
        <v>1960</v>
      </c>
      <c r="C2127" s="83" t="s">
        <v>4615</v>
      </c>
      <c r="D2127" s="83" t="s">
        <v>11284</v>
      </c>
      <c r="E2127" s="88">
        <v>12</v>
      </c>
    </row>
    <row r="2128" spans="1:5" x14ac:dyDescent="0.2">
      <c r="A2128" s="84">
        <v>632</v>
      </c>
      <c r="B2128" s="85" t="s">
        <v>4443</v>
      </c>
      <c r="C2128" s="85" t="s">
        <v>397</v>
      </c>
      <c r="D2128" s="85" t="s">
        <v>6653</v>
      </c>
      <c r="E2128" s="86" t="s">
        <v>4924</v>
      </c>
    </row>
    <row r="2129" spans="1:5" x14ac:dyDescent="0.2">
      <c r="A2129" s="87">
        <v>484</v>
      </c>
      <c r="B2129" s="83" t="s">
        <v>11846</v>
      </c>
      <c r="C2129" s="83" t="s">
        <v>4383</v>
      </c>
      <c r="D2129" s="83" t="s">
        <v>11284</v>
      </c>
      <c r="E2129" s="88">
        <v>3.19</v>
      </c>
    </row>
    <row r="2130" spans="1:5" x14ac:dyDescent="0.2">
      <c r="A2130" s="87">
        <v>1234</v>
      </c>
      <c r="B2130" s="83" t="s">
        <v>1961</v>
      </c>
      <c r="C2130" s="83" t="s">
        <v>708</v>
      </c>
      <c r="D2130" s="83" t="s">
        <v>4067</v>
      </c>
      <c r="E2130" s="88">
        <v>52</v>
      </c>
    </row>
    <row r="2131" spans="1:5" x14ac:dyDescent="0.2">
      <c r="A2131" s="84">
        <v>633</v>
      </c>
      <c r="B2131" s="85" t="s">
        <v>4444</v>
      </c>
      <c r="C2131" s="85" t="s">
        <v>708</v>
      </c>
      <c r="D2131" s="85" t="s">
        <v>6653</v>
      </c>
      <c r="E2131" s="86">
        <v>16</v>
      </c>
    </row>
    <row r="2132" spans="1:5" x14ac:dyDescent="0.2">
      <c r="A2132" s="87">
        <v>1235</v>
      </c>
      <c r="B2132" s="83" t="s">
        <v>1962</v>
      </c>
      <c r="C2132" s="83" t="s">
        <v>3494</v>
      </c>
      <c r="D2132" s="83" t="s">
        <v>4067</v>
      </c>
      <c r="E2132" s="88" t="s">
        <v>1963</v>
      </c>
    </row>
    <row r="2133" spans="1:5" x14ac:dyDescent="0.2">
      <c r="A2133" s="87">
        <v>1236</v>
      </c>
      <c r="B2133" s="83" t="s">
        <v>2765</v>
      </c>
      <c r="C2133" s="83" t="s">
        <v>272</v>
      </c>
      <c r="D2133" s="83" t="s">
        <v>4067</v>
      </c>
      <c r="E2133" s="88">
        <v>53</v>
      </c>
    </row>
    <row r="2134" spans="1:5" x14ac:dyDescent="0.2">
      <c r="A2134" s="87">
        <v>63</v>
      </c>
      <c r="B2134" s="83" t="s">
        <v>11802</v>
      </c>
      <c r="C2134" s="83" t="s">
        <v>3508</v>
      </c>
      <c r="D2134" s="83" t="s">
        <v>11415</v>
      </c>
      <c r="E2134" s="88">
        <v>39</v>
      </c>
    </row>
    <row r="2135" spans="1:5" x14ac:dyDescent="0.2">
      <c r="A2135" s="87">
        <v>1237</v>
      </c>
      <c r="B2135" s="83" t="s">
        <v>1964</v>
      </c>
      <c r="C2135" s="83" t="s">
        <v>285</v>
      </c>
      <c r="D2135" s="83" t="s">
        <v>4067</v>
      </c>
      <c r="E2135" s="88">
        <v>9.5</v>
      </c>
    </row>
    <row r="2136" spans="1:5" x14ac:dyDescent="0.2">
      <c r="A2136" s="84">
        <v>634</v>
      </c>
      <c r="B2136" s="85" t="s">
        <v>4445</v>
      </c>
      <c r="C2136" s="85" t="s">
        <v>285</v>
      </c>
      <c r="D2136" s="85" t="s">
        <v>6653</v>
      </c>
      <c r="E2136" s="86">
        <v>84</v>
      </c>
    </row>
    <row r="2137" spans="1:5" x14ac:dyDescent="0.2">
      <c r="A2137" s="87">
        <v>1238</v>
      </c>
      <c r="B2137" s="83" t="s">
        <v>1965</v>
      </c>
      <c r="C2137" s="83" t="s">
        <v>327</v>
      </c>
      <c r="D2137" s="83" t="s">
        <v>4067</v>
      </c>
      <c r="E2137" s="88">
        <v>2.5</v>
      </c>
    </row>
    <row r="2138" spans="1:5" x14ac:dyDescent="0.2">
      <c r="A2138" s="84">
        <v>635</v>
      </c>
      <c r="B2138" s="85" t="s">
        <v>4446</v>
      </c>
      <c r="C2138" s="85" t="s">
        <v>327</v>
      </c>
      <c r="D2138" s="85" t="s">
        <v>6653</v>
      </c>
      <c r="E2138" s="86">
        <v>66</v>
      </c>
    </row>
    <row r="2139" spans="1:5" x14ac:dyDescent="0.2">
      <c r="A2139" s="87">
        <v>1239</v>
      </c>
      <c r="B2139" s="83" t="s">
        <v>1966</v>
      </c>
      <c r="C2139" s="83" t="s">
        <v>1777</v>
      </c>
      <c r="D2139" s="83" t="s">
        <v>4067</v>
      </c>
      <c r="E2139" s="88">
        <v>89</v>
      </c>
    </row>
    <row r="2140" spans="1:5" x14ac:dyDescent="0.2">
      <c r="A2140" s="87">
        <v>1240</v>
      </c>
      <c r="B2140" s="83" t="s">
        <v>1967</v>
      </c>
      <c r="C2140" s="83" t="s">
        <v>385</v>
      </c>
      <c r="D2140" s="83" t="s">
        <v>4067</v>
      </c>
      <c r="E2140" s="88">
        <v>16.5</v>
      </c>
    </row>
    <row r="2141" spans="1:5" x14ac:dyDescent="0.2">
      <c r="A2141" s="84">
        <v>636</v>
      </c>
      <c r="B2141" s="85" t="s">
        <v>4447</v>
      </c>
      <c r="C2141" s="85" t="s">
        <v>385</v>
      </c>
      <c r="D2141" s="85" t="s">
        <v>6653</v>
      </c>
      <c r="E2141" s="86">
        <v>98</v>
      </c>
    </row>
    <row r="2142" spans="1:5" x14ac:dyDescent="0.2">
      <c r="A2142" s="87">
        <v>1241</v>
      </c>
      <c r="B2142" s="83" t="s">
        <v>1968</v>
      </c>
      <c r="C2142" s="83" t="s">
        <v>362</v>
      </c>
      <c r="D2142" s="83" t="s">
        <v>4067</v>
      </c>
      <c r="E2142" s="88" t="s">
        <v>1969</v>
      </c>
    </row>
    <row r="2143" spans="1:5" x14ac:dyDescent="0.2">
      <c r="A2143" s="84">
        <v>637</v>
      </c>
      <c r="B2143" s="85" t="s">
        <v>4448</v>
      </c>
      <c r="C2143" s="85" t="s">
        <v>362</v>
      </c>
      <c r="D2143" s="85" t="s">
        <v>6653</v>
      </c>
      <c r="E2143" s="86" t="s">
        <v>4925</v>
      </c>
    </row>
    <row r="2144" spans="1:5" x14ac:dyDescent="0.2">
      <c r="A2144" s="87">
        <v>485</v>
      </c>
      <c r="B2144" s="83" t="s">
        <v>12147</v>
      </c>
      <c r="C2144" s="83" t="s">
        <v>362</v>
      </c>
      <c r="D2144" s="83" t="s">
        <v>11284</v>
      </c>
      <c r="E2144" s="88">
        <v>3</v>
      </c>
    </row>
    <row r="2145" spans="1:5" x14ac:dyDescent="0.2">
      <c r="A2145" s="87">
        <v>1242</v>
      </c>
      <c r="B2145" s="83" t="s">
        <v>1970</v>
      </c>
      <c r="C2145" s="83" t="s">
        <v>311</v>
      </c>
      <c r="D2145" s="83" t="s">
        <v>4067</v>
      </c>
      <c r="E2145" s="88">
        <v>50</v>
      </c>
    </row>
    <row r="2146" spans="1:5" x14ac:dyDescent="0.2">
      <c r="A2146" s="87">
        <v>1243</v>
      </c>
      <c r="B2146" s="83" t="s">
        <v>1971</v>
      </c>
      <c r="C2146" s="83" t="s">
        <v>3469</v>
      </c>
      <c r="D2146" s="83" t="s">
        <v>4067</v>
      </c>
      <c r="E2146" s="88">
        <v>101</v>
      </c>
    </row>
    <row r="2147" spans="1:5" x14ac:dyDescent="0.2">
      <c r="A2147" s="84">
        <v>638</v>
      </c>
      <c r="B2147" s="85" t="s">
        <v>4449</v>
      </c>
      <c r="C2147" s="85" t="s">
        <v>399</v>
      </c>
      <c r="D2147" s="85" t="s">
        <v>6653</v>
      </c>
      <c r="E2147" s="86">
        <v>23</v>
      </c>
    </row>
    <row r="2148" spans="1:5" x14ac:dyDescent="0.2">
      <c r="A2148" s="84">
        <v>639</v>
      </c>
      <c r="B2148" s="85" t="s">
        <v>4754</v>
      </c>
      <c r="C2148" s="85" t="s">
        <v>5024</v>
      </c>
      <c r="D2148" s="85" t="s">
        <v>6653</v>
      </c>
      <c r="E2148" s="86">
        <v>81</v>
      </c>
    </row>
    <row r="2149" spans="1:5" x14ac:dyDescent="0.2">
      <c r="A2149" s="87">
        <v>486</v>
      </c>
      <c r="B2149" s="83" t="s">
        <v>1972</v>
      </c>
      <c r="C2149" s="83" t="s">
        <v>3509</v>
      </c>
      <c r="D2149" s="83" t="s">
        <v>11284</v>
      </c>
      <c r="E2149" s="88">
        <v>14</v>
      </c>
    </row>
    <row r="2150" spans="1:5" x14ac:dyDescent="0.2">
      <c r="A2150" s="87">
        <v>81</v>
      </c>
      <c r="B2150" s="83" t="s">
        <v>1972</v>
      </c>
      <c r="C2150" s="83" t="s">
        <v>3509</v>
      </c>
      <c r="D2150" s="83" t="s">
        <v>11286</v>
      </c>
      <c r="E2150" s="88">
        <v>4</v>
      </c>
    </row>
    <row r="2151" spans="1:5" x14ac:dyDescent="0.2">
      <c r="A2151" s="87">
        <v>1244</v>
      </c>
      <c r="B2151" s="83" t="s">
        <v>1972</v>
      </c>
      <c r="C2151" s="83" t="s">
        <v>3509</v>
      </c>
      <c r="D2151" s="83" t="s">
        <v>4067</v>
      </c>
      <c r="E2151" s="88">
        <v>38.39</v>
      </c>
    </row>
    <row r="2152" spans="1:5" x14ac:dyDescent="0.2">
      <c r="A2152" s="87">
        <v>114</v>
      </c>
      <c r="B2152" s="83" t="s">
        <v>1972</v>
      </c>
      <c r="C2152" s="83" t="s">
        <v>3464</v>
      </c>
      <c r="D2152" s="83" t="s">
        <v>11415</v>
      </c>
      <c r="E2152" s="88">
        <v>5</v>
      </c>
    </row>
    <row r="2153" spans="1:5" x14ac:dyDescent="0.2">
      <c r="A2153" s="87">
        <v>1245</v>
      </c>
      <c r="B2153" s="83" t="s">
        <v>1973</v>
      </c>
      <c r="C2153" s="83" t="s">
        <v>3510</v>
      </c>
      <c r="D2153" s="83" t="s">
        <v>4067</v>
      </c>
      <c r="E2153" s="88">
        <v>38</v>
      </c>
    </row>
    <row r="2154" spans="1:5" x14ac:dyDescent="0.2">
      <c r="A2154" s="87">
        <v>445</v>
      </c>
      <c r="B2154" s="83" t="s">
        <v>1974</v>
      </c>
      <c r="C2154" s="83" t="s">
        <v>11860</v>
      </c>
      <c r="D2154" s="83" t="s">
        <v>11284</v>
      </c>
      <c r="E2154" s="88">
        <v>23</v>
      </c>
    </row>
    <row r="2155" spans="1:5" x14ac:dyDescent="0.2">
      <c r="A2155" s="87">
        <v>1246</v>
      </c>
      <c r="B2155" s="83" t="s">
        <v>1974</v>
      </c>
      <c r="C2155" s="83" t="s">
        <v>3464</v>
      </c>
      <c r="D2155" s="83" t="s">
        <v>4067</v>
      </c>
      <c r="E2155" s="88" t="s">
        <v>2766</v>
      </c>
    </row>
    <row r="2156" spans="1:5" x14ac:dyDescent="0.2">
      <c r="A2156" s="87">
        <v>115</v>
      </c>
      <c r="B2156" s="83" t="s">
        <v>1974</v>
      </c>
      <c r="C2156" s="83" t="s">
        <v>3464</v>
      </c>
      <c r="D2156" s="83" t="s">
        <v>11415</v>
      </c>
      <c r="E2156" s="88">
        <v>5</v>
      </c>
    </row>
    <row r="2157" spans="1:5" x14ac:dyDescent="0.2">
      <c r="A2157" s="87">
        <v>487</v>
      </c>
      <c r="B2157" s="83" t="s">
        <v>1974</v>
      </c>
      <c r="C2157" s="83" t="s">
        <v>11934</v>
      </c>
      <c r="D2157" s="83" t="s">
        <v>11284</v>
      </c>
      <c r="E2157" s="88">
        <v>11.28</v>
      </c>
    </row>
    <row r="2158" spans="1:5" x14ac:dyDescent="0.2">
      <c r="A2158" s="84">
        <v>640</v>
      </c>
      <c r="B2158" s="85" t="s">
        <v>4450</v>
      </c>
      <c r="C2158" s="85" t="s">
        <v>4658</v>
      </c>
      <c r="D2158" s="85" t="s">
        <v>6653</v>
      </c>
      <c r="E2158" s="86">
        <v>23</v>
      </c>
    </row>
    <row r="2159" spans="1:5" x14ac:dyDescent="0.2">
      <c r="A2159" s="87">
        <v>1109</v>
      </c>
      <c r="B2159" s="83" t="s">
        <v>3820</v>
      </c>
      <c r="C2159" s="83" t="s">
        <v>12</v>
      </c>
      <c r="D2159" s="83" t="s">
        <v>4067</v>
      </c>
      <c r="E2159" s="88" t="s">
        <v>1917</v>
      </c>
    </row>
    <row r="2160" spans="1:5" x14ac:dyDescent="0.2">
      <c r="A2160" s="87">
        <v>17</v>
      </c>
      <c r="B2160" s="83" t="s">
        <v>3820</v>
      </c>
      <c r="C2160" s="83" t="s">
        <v>11886</v>
      </c>
      <c r="D2160" s="83" t="s">
        <v>11412</v>
      </c>
      <c r="E2160" s="88">
        <v>2.1</v>
      </c>
    </row>
    <row r="2161" spans="1:5" x14ac:dyDescent="0.2">
      <c r="A2161" s="84">
        <v>910</v>
      </c>
      <c r="B2161" s="85" t="s">
        <v>12238</v>
      </c>
      <c r="C2161" s="85" t="s">
        <v>2665</v>
      </c>
      <c r="D2161" s="85" t="s">
        <v>6653</v>
      </c>
      <c r="E2161" s="86" t="s">
        <v>4988</v>
      </c>
    </row>
    <row r="2162" spans="1:5" x14ac:dyDescent="0.2">
      <c r="A2162" s="87">
        <v>1892</v>
      </c>
      <c r="B2162" s="83" t="s">
        <v>12263</v>
      </c>
      <c r="C2162" s="83" t="s">
        <v>2665</v>
      </c>
      <c r="D2162" s="83" t="s">
        <v>4067</v>
      </c>
      <c r="E2162" s="88">
        <v>15</v>
      </c>
    </row>
    <row r="2163" spans="1:5" x14ac:dyDescent="0.2">
      <c r="A2163" s="87">
        <v>488</v>
      </c>
      <c r="B2163" s="83" t="s">
        <v>1975</v>
      </c>
      <c r="C2163" s="83" t="s">
        <v>3487</v>
      </c>
      <c r="D2163" s="83" t="s">
        <v>11284</v>
      </c>
      <c r="E2163" s="88">
        <v>29</v>
      </c>
    </row>
    <row r="2164" spans="1:5" x14ac:dyDescent="0.2">
      <c r="A2164" s="87">
        <v>1247</v>
      </c>
      <c r="B2164" s="83" t="s">
        <v>1975</v>
      </c>
      <c r="C2164" s="83" t="s">
        <v>3487</v>
      </c>
      <c r="D2164" s="83" t="s">
        <v>4067</v>
      </c>
      <c r="E2164" s="88" t="s">
        <v>1976</v>
      </c>
    </row>
    <row r="2165" spans="1:5" x14ac:dyDescent="0.2">
      <c r="A2165" s="87">
        <v>1248</v>
      </c>
      <c r="B2165" s="83" t="s">
        <v>1977</v>
      </c>
      <c r="C2165" s="83" t="s">
        <v>3494</v>
      </c>
      <c r="D2165" s="83" t="s">
        <v>4067</v>
      </c>
      <c r="E2165" s="88">
        <v>54.125999999999998</v>
      </c>
    </row>
    <row r="2166" spans="1:5" x14ac:dyDescent="0.2">
      <c r="A2166" s="87">
        <v>1249</v>
      </c>
      <c r="B2166" s="83" t="s">
        <v>3456</v>
      </c>
      <c r="C2166" s="83" t="s">
        <v>272</v>
      </c>
      <c r="D2166" s="83" t="s">
        <v>4067</v>
      </c>
      <c r="E2166" s="88">
        <v>66</v>
      </c>
    </row>
    <row r="2167" spans="1:5" x14ac:dyDescent="0.2">
      <c r="A2167" s="87">
        <v>1250</v>
      </c>
      <c r="B2167" s="83" t="s">
        <v>1978</v>
      </c>
      <c r="C2167" s="83" t="s">
        <v>3509</v>
      </c>
      <c r="D2167" s="83" t="s">
        <v>4067</v>
      </c>
      <c r="E2167" s="88">
        <v>77</v>
      </c>
    </row>
    <row r="2168" spans="1:5" x14ac:dyDescent="0.2">
      <c r="A2168" s="87">
        <v>1251</v>
      </c>
      <c r="B2168" s="83" t="s">
        <v>1979</v>
      </c>
      <c r="C2168" s="83" t="s">
        <v>1424</v>
      </c>
      <c r="D2168" s="83" t="s">
        <v>4067</v>
      </c>
      <c r="E2168" s="88">
        <v>52</v>
      </c>
    </row>
    <row r="2169" spans="1:5" x14ac:dyDescent="0.2">
      <c r="A2169" s="87">
        <v>1252</v>
      </c>
      <c r="B2169" s="83" t="s">
        <v>1980</v>
      </c>
      <c r="C2169" s="83" t="s">
        <v>3469</v>
      </c>
      <c r="D2169" s="83" t="s">
        <v>4067</v>
      </c>
      <c r="E2169" s="88">
        <v>70</v>
      </c>
    </row>
    <row r="2170" spans="1:5" x14ac:dyDescent="0.2">
      <c r="A2170" s="87">
        <v>489</v>
      </c>
      <c r="B2170" s="83" t="s">
        <v>11458</v>
      </c>
      <c r="C2170" s="83" t="s">
        <v>3487</v>
      </c>
      <c r="D2170" s="83" t="s">
        <v>11284</v>
      </c>
      <c r="E2170" s="88">
        <v>19</v>
      </c>
    </row>
    <row r="2171" spans="1:5" x14ac:dyDescent="0.2">
      <c r="A2171" s="87">
        <v>490</v>
      </c>
      <c r="B2171" s="83" t="s">
        <v>12294</v>
      </c>
      <c r="D2171" s="83" t="s">
        <v>11284</v>
      </c>
      <c r="E2171" s="88">
        <v>23</v>
      </c>
    </row>
    <row r="2172" spans="1:5" x14ac:dyDescent="0.2">
      <c r="A2172" s="87">
        <v>116</v>
      </c>
      <c r="B2172" s="83" t="s">
        <v>6577</v>
      </c>
      <c r="C2172" s="83" t="s">
        <v>3466</v>
      </c>
      <c r="D2172" s="83" t="s">
        <v>11415</v>
      </c>
      <c r="E2172" s="88">
        <v>38</v>
      </c>
    </row>
    <row r="2173" spans="1:5" x14ac:dyDescent="0.2">
      <c r="A2173" s="87">
        <v>1254</v>
      </c>
      <c r="B2173" s="83" t="s">
        <v>1982</v>
      </c>
      <c r="C2173" s="83" t="s">
        <v>3468</v>
      </c>
      <c r="D2173" s="83" t="s">
        <v>4067</v>
      </c>
      <c r="E2173" s="88">
        <v>118</v>
      </c>
    </row>
    <row r="2174" spans="1:5" x14ac:dyDescent="0.2">
      <c r="A2174" s="87">
        <v>1255</v>
      </c>
      <c r="B2174" s="83" t="s">
        <v>1983</v>
      </c>
      <c r="C2174" s="83" t="s">
        <v>3468</v>
      </c>
      <c r="D2174" s="83" t="s">
        <v>4067</v>
      </c>
      <c r="E2174" s="88">
        <v>81</v>
      </c>
    </row>
    <row r="2175" spans="1:5" x14ac:dyDescent="0.2">
      <c r="A2175" s="87">
        <v>1257</v>
      </c>
      <c r="B2175" s="83" t="s">
        <v>1986</v>
      </c>
      <c r="C2175" s="83" t="s">
        <v>3487</v>
      </c>
      <c r="D2175" s="83" t="s">
        <v>4067</v>
      </c>
      <c r="E2175" s="88">
        <v>38</v>
      </c>
    </row>
    <row r="2176" spans="1:5" x14ac:dyDescent="0.2">
      <c r="A2176" s="87">
        <v>1258</v>
      </c>
      <c r="B2176" s="83" t="s">
        <v>1987</v>
      </c>
      <c r="C2176" s="83" t="s">
        <v>3494</v>
      </c>
      <c r="D2176" s="83" t="s">
        <v>4067</v>
      </c>
      <c r="E2176" s="88" t="s">
        <v>1988</v>
      </c>
    </row>
    <row r="2177" spans="1:5" x14ac:dyDescent="0.2">
      <c r="A2177" s="87">
        <v>1259</v>
      </c>
      <c r="B2177" s="83" t="s">
        <v>2768</v>
      </c>
      <c r="C2177" s="83" t="s">
        <v>272</v>
      </c>
      <c r="D2177" s="83" t="s">
        <v>4067</v>
      </c>
      <c r="E2177" s="88" t="s">
        <v>1989</v>
      </c>
    </row>
    <row r="2178" spans="1:5" x14ac:dyDescent="0.2">
      <c r="A2178" s="84">
        <v>641</v>
      </c>
      <c r="B2178" s="85" t="s">
        <v>4451</v>
      </c>
      <c r="C2178" s="85" t="s">
        <v>3468</v>
      </c>
      <c r="D2178" s="85" t="s">
        <v>6653</v>
      </c>
      <c r="E2178" s="86">
        <v>12</v>
      </c>
    </row>
    <row r="2179" spans="1:5" x14ac:dyDescent="0.2">
      <c r="A2179" s="87">
        <v>486</v>
      </c>
      <c r="B2179" s="83" t="s">
        <v>3664</v>
      </c>
      <c r="C2179" s="83" t="s">
        <v>3496</v>
      </c>
      <c r="D2179" s="83" t="s">
        <v>4067</v>
      </c>
      <c r="E2179" s="88">
        <v>96</v>
      </c>
    </row>
    <row r="2180" spans="1:5" x14ac:dyDescent="0.2">
      <c r="A2180" s="87">
        <v>1260</v>
      </c>
      <c r="B2180" s="83" t="s">
        <v>1990</v>
      </c>
      <c r="C2180" s="83" t="s">
        <v>277</v>
      </c>
      <c r="D2180" s="83" t="s">
        <v>4067</v>
      </c>
      <c r="E2180" s="88">
        <v>50.125</v>
      </c>
    </row>
    <row r="2181" spans="1:5" x14ac:dyDescent="0.2">
      <c r="A2181" s="87">
        <v>82</v>
      </c>
      <c r="B2181" s="83" t="s">
        <v>8282</v>
      </c>
      <c r="C2181" s="83" t="s">
        <v>12086</v>
      </c>
      <c r="D2181" s="83" t="s">
        <v>11286</v>
      </c>
      <c r="E2181" s="88">
        <v>22</v>
      </c>
    </row>
    <row r="2182" spans="1:5" x14ac:dyDescent="0.2">
      <c r="A2182" s="84">
        <v>643</v>
      </c>
      <c r="B2182" s="85" t="s">
        <v>4453</v>
      </c>
      <c r="C2182" s="85" t="s">
        <v>1424</v>
      </c>
      <c r="D2182" s="85" t="s">
        <v>6653</v>
      </c>
      <c r="E2182" s="86">
        <v>71</v>
      </c>
    </row>
    <row r="2183" spans="1:5" x14ac:dyDescent="0.2">
      <c r="A2183" s="87">
        <v>1256</v>
      </c>
      <c r="B2183" s="83" t="s">
        <v>1984</v>
      </c>
      <c r="C2183" s="83" t="s">
        <v>3468</v>
      </c>
      <c r="D2183" s="83" t="s">
        <v>4067</v>
      </c>
      <c r="E2183" s="88" t="s">
        <v>1985</v>
      </c>
    </row>
    <row r="2184" spans="1:5" x14ac:dyDescent="0.2">
      <c r="A2184" s="84">
        <v>642</v>
      </c>
      <c r="B2184" s="85" t="s">
        <v>4452</v>
      </c>
      <c r="C2184" s="85" t="s">
        <v>3468</v>
      </c>
      <c r="D2184" s="85" t="s">
        <v>6653</v>
      </c>
      <c r="E2184" s="86">
        <v>10.36</v>
      </c>
    </row>
    <row r="2185" spans="1:5" x14ac:dyDescent="0.2">
      <c r="A2185" s="87">
        <v>64</v>
      </c>
      <c r="B2185" s="83" t="s">
        <v>11803</v>
      </c>
      <c r="C2185" s="83" t="s">
        <v>3508</v>
      </c>
      <c r="D2185" s="83" t="s">
        <v>11415</v>
      </c>
      <c r="E2185" s="88">
        <v>38</v>
      </c>
    </row>
    <row r="2186" spans="1:5" x14ac:dyDescent="0.2">
      <c r="A2186" s="87">
        <v>1261</v>
      </c>
      <c r="B2186" s="83" t="s">
        <v>1991</v>
      </c>
      <c r="C2186" s="83" t="s">
        <v>397</v>
      </c>
      <c r="D2186" s="83" t="s">
        <v>4067</v>
      </c>
      <c r="E2186" s="88">
        <v>51</v>
      </c>
    </row>
    <row r="2187" spans="1:5" x14ac:dyDescent="0.2">
      <c r="A2187" s="87">
        <v>492</v>
      </c>
      <c r="B2187" s="83" t="s">
        <v>1992</v>
      </c>
      <c r="C2187" s="83" t="s">
        <v>3487</v>
      </c>
      <c r="D2187" s="83" t="s">
        <v>11284</v>
      </c>
      <c r="E2187" s="88">
        <v>13</v>
      </c>
    </row>
    <row r="2188" spans="1:5" x14ac:dyDescent="0.2">
      <c r="A2188" s="87">
        <v>1262</v>
      </c>
      <c r="B2188" s="83" t="s">
        <v>1992</v>
      </c>
      <c r="C2188" s="83" t="s">
        <v>3487</v>
      </c>
      <c r="D2188" s="83" t="s">
        <v>4067</v>
      </c>
      <c r="E2188" s="88" t="s">
        <v>1993</v>
      </c>
    </row>
    <row r="2189" spans="1:5" x14ac:dyDescent="0.2">
      <c r="A2189" s="84">
        <v>644</v>
      </c>
      <c r="B2189" s="85" t="s">
        <v>4454</v>
      </c>
      <c r="C2189" s="85" t="s">
        <v>3487</v>
      </c>
      <c r="D2189" s="85" t="s">
        <v>6653</v>
      </c>
      <c r="E2189" s="86">
        <v>65.100999999999999</v>
      </c>
    </row>
    <row r="2190" spans="1:5" x14ac:dyDescent="0.2">
      <c r="A2190" s="87">
        <v>1263</v>
      </c>
      <c r="B2190" s="83" t="s">
        <v>1994</v>
      </c>
      <c r="C2190" s="83" t="s">
        <v>3487</v>
      </c>
      <c r="D2190" s="83" t="s">
        <v>4067</v>
      </c>
      <c r="E2190" s="88" t="s">
        <v>1995</v>
      </c>
    </row>
    <row r="2191" spans="1:5" x14ac:dyDescent="0.2">
      <c r="A2191" s="84">
        <v>645</v>
      </c>
      <c r="B2191" s="85" t="s">
        <v>4455</v>
      </c>
      <c r="C2191" s="85" t="s">
        <v>3487</v>
      </c>
      <c r="D2191" s="85" t="s">
        <v>6653</v>
      </c>
      <c r="E2191" s="86">
        <v>33</v>
      </c>
    </row>
    <row r="2192" spans="1:5" x14ac:dyDescent="0.2">
      <c r="A2192" s="87">
        <v>493</v>
      </c>
      <c r="B2192" s="83" t="s">
        <v>12037</v>
      </c>
      <c r="C2192" s="83" t="s">
        <v>3468</v>
      </c>
      <c r="D2192" s="83" t="s">
        <v>11284</v>
      </c>
      <c r="E2192" s="88">
        <v>32.33</v>
      </c>
    </row>
    <row r="2193" spans="1:5" x14ac:dyDescent="0.2">
      <c r="A2193" s="87">
        <v>680</v>
      </c>
      <c r="B2193" s="83" t="s">
        <v>3731</v>
      </c>
      <c r="C2193" s="83" t="s">
        <v>2729</v>
      </c>
      <c r="D2193" s="83" t="s">
        <v>4067</v>
      </c>
      <c r="E2193" s="88">
        <v>126</v>
      </c>
    </row>
    <row r="2194" spans="1:5" x14ac:dyDescent="0.2">
      <c r="A2194" s="87">
        <v>681</v>
      </c>
      <c r="B2194" s="83" t="s">
        <v>3732</v>
      </c>
      <c r="C2194" s="83" t="s">
        <v>2729</v>
      </c>
      <c r="D2194" s="83" t="s">
        <v>4067</v>
      </c>
      <c r="E2194" s="88">
        <v>127</v>
      </c>
    </row>
    <row r="2195" spans="1:5" x14ac:dyDescent="0.2">
      <c r="A2195" s="87">
        <v>1264</v>
      </c>
      <c r="B2195" s="83" t="s">
        <v>1996</v>
      </c>
      <c r="D2195" s="83" t="s">
        <v>4067</v>
      </c>
      <c r="E2195" s="88" t="s">
        <v>1997</v>
      </c>
    </row>
    <row r="2196" spans="1:5" x14ac:dyDescent="0.2">
      <c r="A2196" s="87">
        <v>1265</v>
      </c>
      <c r="B2196" s="83" t="s">
        <v>1998</v>
      </c>
      <c r="C2196" s="83" t="s">
        <v>3469</v>
      </c>
      <c r="D2196" s="83" t="s">
        <v>4067</v>
      </c>
      <c r="E2196" s="88">
        <v>101</v>
      </c>
    </row>
    <row r="2197" spans="1:5" x14ac:dyDescent="0.2">
      <c r="A2197" s="87">
        <v>1266</v>
      </c>
      <c r="B2197" s="83" t="s">
        <v>1999</v>
      </c>
      <c r="C2197" s="83" t="s">
        <v>3469</v>
      </c>
      <c r="D2197" s="83" t="s">
        <v>4067</v>
      </c>
      <c r="E2197" s="88">
        <v>101</v>
      </c>
    </row>
    <row r="2198" spans="1:5" x14ac:dyDescent="0.2">
      <c r="A2198" s="87">
        <v>1267</v>
      </c>
      <c r="B2198" s="83" t="s">
        <v>2000</v>
      </c>
      <c r="C2198" s="83" t="s">
        <v>3469</v>
      </c>
      <c r="D2198" s="83" t="s">
        <v>4067</v>
      </c>
      <c r="E2198" s="88">
        <v>117</v>
      </c>
    </row>
    <row r="2199" spans="1:5" x14ac:dyDescent="0.2">
      <c r="A2199" s="87">
        <v>1268</v>
      </c>
      <c r="B2199" s="83" t="s">
        <v>2001</v>
      </c>
      <c r="C2199" s="83" t="s">
        <v>3469</v>
      </c>
      <c r="D2199" s="83" t="s">
        <v>4067</v>
      </c>
      <c r="E2199" s="88">
        <v>117</v>
      </c>
    </row>
    <row r="2200" spans="1:5" x14ac:dyDescent="0.2">
      <c r="A2200" s="87">
        <v>1269</v>
      </c>
      <c r="B2200" s="83" t="s">
        <v>2002</v>
      </c>
      <c r="C2200" s="83" t="s">
        <v>1839</v>
      </c>
      <c r="D2200" s="83" t="s">
        <v>4067</v>
      </c>
      <c r="E2200" s="88">
        <v>52</v>
      </c>
    </row>
    <row r="2201" spans="1:5" x14ac:dyDescent="0.2">
      <c r="A2201" s="87">
        <v>494</v>
      </c>
      <c r="B2201" s="83" t="s">
        <v>5262</v>
      </c>
      <c r="C2201" s="83" t="s">
        <v>12136</v>
      </c>
      <c r="D2201" s="83" t="s">
        <v>11284</v>
      </c>
      <c r="E2201" s="88">
        <v>26.27</v>
      </c>
    </row>
    <row r="2202" spans="1:5" x14ac:dyDescent="0.2">
      <c r="A2202" s="87">
        <v>1270</v>
      </c>
      <c r="B2202" s="83" t="s">
        <v>2003</v>
      </c>
      <c r="C2202" s="83" t="s">
        <v>724</v>
      </c>
      <c r="D2202" s="83" t="s">
        <v>4067</v>
      </c>
      <c r="E2202" s="88">
        <v>8.52</v>
      </c>
    </row>
    <row r="2203" spans="1:5" x14ac:dyDescent="0.2">
      <c r="A2203" s="84">
        <v>646</v>
      </c>
      <c r="B2203" s="85" t="s">
        <v>4755</v>
      </c>
      <c r="C2203" s="85" t="s">
        <v>5024</v>
      </c>
      <c r="D2203" s="85" t="s">
        <v>6653</v>
      </c>
      <c r="E2203" s="86">
        <v>21</v>
      </c>
    </row>
    <row r="2204" spans="1:5" x14ac:dyDescent="0.2">
      <c r="A2204" s="87">
        <v>1271</v>
      </c>
      <c r="B2204" s="83" t="s">
        <v>2004</v>
      </c>
      <c r="C2204" s="83" t="s">
        <v>3507</v>
      </c>
      <c r="D2204" s="83" t="s">
        <v>4067</v>
      </c>
      <c r="E2204" s="88">
        <v>4</v>
      </c>
    </row>
    <row r="2205" spans="1:5" x14ac:dyDescent="0.2">
      <c r="A2205" s="87">
        <v>793</v>
      </c>
      <c r="B2205" s="83" t="s">
        <v>3803</v>
      </c>
      <c r="C2205" s="83" t="s">
        <v>2730</v>
      </c>
      <c r="D2205" s="83" t="s">
        <v>4067</v>
      </c>
      <c r="E2205" s="88">
        <v>99</v>
      </c>
    </row>
    <row r="2206" spans="1:5" x14ac:dyDescent="0.2">
      <c r="A2206" s="87">
        <v>495</v>
      </c>
      <c r="B2206" s="83" t="s">
        <v>2005</v>
      </c>
      <c r="C2206" s="83" t="s">
        <v>3468</v>
      </c>
      <c r="D2206" s="83" t="s">
        <v>11284</v>
      </c>
      <c r="E2206" s="88">
        <v>18.190000000000001</v>
      </c>
    </row>
    <row r="2207" spans="1:5" x14ac:dyDescent="0.2">
      <c r="A2207" s="87">
        <v>1272</v>
      </c>
      <c r="B2207" s="83" t="s">
        <v>2005</v>
      </c>
      <c r="C2207" s="83" t="s">
        <v>3468</v>
      </c>
      <c r="D2207" s="83" t="s">
        <v>4067</v>
      </c>
      <c r="E2207" s="88">
        <v>10</v>
      </c>
    </row>
    <row r="2208" spans="1:5" x14ac:dyDescent="0.2">
      <c r="A2208" s="87">
        <v>39</v>
      </c>
      <c r="B2208" s="83" t="s">
        <v>2005</v>
      </c>
      <c r="C2208" s="83" t="s">
        <v>12086</v>
      </c>
      <c r="D2208" s="83" t="s">
        <v>6697</v>
      </c>
      <c r="E2208" s="88">
        <v>25</v>
      </c>
    </row>
    <row r="2209" spans="1:5" x14ac:dyDescent="0.2">
      <c r="A2209" s="87">
        <v>496</v>
      </c>
      <c r="B2209" s="83" t="s">
        <v>11489</v>
      </c>
      <c r="C2209" s="83" t="s">
        <v>11472</v>
      </c>
      <c r="D2209" s="83" t="s">
        <v>11284</v>
      </c>
      <c r="E2209" s="88" t="s">
        <v>11490</v>
      </c>
    </row>
    <row r="2210" spans="1:5" x14ac:dyDescent="0.2">
      <c r="A2210" s="87">
        <v>1273</v>
      </c>
      <c r="B2210" s="83" t="s">
        <v>2006</v>
      </c>
      <c r="C2210" s="83" t="s">
        <v>3481</v>
      </c>
      <c r="D2210" s="83" t="s">
        <v>4067</v>
      </c>
      <c r="E2210" s="88">
        <v>27</v>
      </c>
    </row>
    <row r="2211" spans="1:5" x14ac:dyDescent="0.2">
      <c r="A2211" s="87">
        <v>1274</v>
      </c>
      <c r="B2211" s="83" t="s">
        <v>2007</v>
      </c>
      <c r="C2211" s="83" t="s">
        <v>2778</v>
      </c>
      <c r="D2211" s="83" t="s">
        <v>4067</v>
      </c>
      <c r="E2211" s="88" t="s">
        <v>2008</v>
      </c>
    </row>
    <row r="2212" spans="1:5" x14ac:dyDescent="0.2">
      <c r="A2212" s="87">
        <v>682</v>
      </c>
      <c r="B2212" s="83" t="s">
        <v>3733</v>
      </c>
      <c r="C2212" s="83" t="s">
        <v>2729</v>
      </c>
      <c r="D2212" s="83" t="s">
        <v>4067</v>
      </c>
      <c r="E2212" s="88">
        <v>127</v>
      </c>
    </row>
    <row r="2213" spans="1:5" x14ac:dyDescent="0.2">
      <c r="A2213" s="87">
        <v>497</v>
      </c>
      <c r="B2213" s="83" t="s">
        <v>11848</v>
      </c>
      <c r="C2213" s="83" t="s">
        <v>313</v>
      </c>
      <c r="D2213" s="83" t="s">
        <v>11284</v>
      </c>
      <c r="E2213" s="88">
        <v>3</v>
      </c>
    </row>
    <row r="2214" spans="1:5" x14ac:dyDescent="0.2">
      <c r="A2214" s="84">
        <v>647</v>
      </c>
      <c r="B2214" s="85" t="s">
        <v>4456</v>
      </c>
      <c r="C2214" s="85" t="s">
        <v>397</v>
      </c>
      <c r="D2214" s="85" t="s">
        <v>6653</v>
      </c>
      <c r="E2214" s="86" t="s">
        <v>4926</v>
      </c>
    </row>
    <row r="2215" spans="1:5" x14ac:dyDescent="0.2">
      <c r="A2215" s="87">
        <v>1275</v>
      </c>
      <c r="B2215" s="83" t="s">
        <v>2009</v>
      </c>
      <c r="C2215" s="83" t="s">
        <v>327</v>
      </c>
      <c r="D2215" s="83" t="s">
        <v>4067</v>
      </c>
      <c r="E2215" s="88" t="s">
        <v>2010</v>
      </c>
    </row>
    <row r="2216" spans="1:5" x14ac:dyDescent="0.2">
      <c r="A2216" s="87">
        <v>1276</v>
      </c>
      <c r="B2216" s="83" t="s">
        <v>2011</v>
      </c>
      <c r="C2216" s="83" t="s">
        <v>311</v>
      </c>
      <c r="D2216" s="83" t="s">
        <v>4067</v>
      </c>
      <c r="E2216" s="88">
        <v>50</v>
      </c>
    </row>
    <row r="2217" spans="1:5" x14ac:dyDescent="0.2">
      <c r="A2217" s="84">
        <v>648</v>
      </c>
      <c r="B2217" s="85" t="s">
        <v>4457</v>
      </c>
      <c r="C2217" s="85" t="s">
        <v>311</v>
      </c>
      <c r="D2217" s="85" t="s">
        <v>6653</v>
      </c>
      <c r="E2217" s="86" t="s">
        <v>4675</v>
      </c>
    </row>
    <row r="2218" spans="1:5" x14ac:dyDescent="0.2">
      <c r="A2218" s="87">
        <v>1277</v>
      </c>
      <c r="B2218" s="83" t="s">
        <v>2012</v>
      </c>
      <c r="C2218" s="83" t="s">
        <v>331</v>
      </c>
      <c r="D2218" s="83" t="s">
        <v>4067</v>
      </c>
      <c r="E2218" s="88">
        <v>7.51</v>
      </c>
    </row>
    <row r="2219" spans="1:5" x14ac:dyDescent="0.2">
      <c r="A2219" s="87">
        <v>1278</v>
      </c>
      <c r="B2219" s="83" t="s">
        <v>2013</v>
      </c>
      <c r="C2219" s="83" t="s">
        <v>313</v>
      </c>
      <c r="D2219" s="83" t="s">
        <v>4067</v>
      </c>
      <c r="E2219" s="88">
        <v>2.5</v>
      </c>
    </row>
    <row r="2220" spans="1:5" x14ac:dyDescent="0.2">
      <c r="A2220" s="84">
        <v>649</v>
      </c>
      <c r="B2220" s="85" t="s">
        <v>4458</v>
      </c>
      <c r="C2220" s="85" t="s">
        <v>313</v>
      </c>
      <c r="D2220" s="85" t="s">
        <v>6653</v>
      </c>
      <c r="E2220" s="86">
        <v>25</v>
      </c>
    </row>
    <row r="2221" spans="1:5" x14ac:dyDescent="0.2">
      <c r="A2221" s="87">
        <v>1279</v>
      </c>
      <c r="B2221" s="83" t="s">
        <v>2014</v>
      </c>
      <c r="C2221" s="83" t="s">
        <v>1839</v>
      </c>
      <c r="D2221" s="83" t="s">
        <v>4067</v>
      </c>
      <c r="E2221" s="88">
        <v>52</v>
      </c>
    </row>
    <row r="2222" spans="1:5" x14ac:dyDescent="0.2">
      <c r="A2222" s="84">
        <v>650</v>
      </c>
      <c r="B2222" s="85" t="s">
        <v>4459</v>
      </c>
      <c r="C2222" s="85" t="s">
        <v>285</v>
      </c>
      <c r="D2222" s="85" t="s">
        <v>6653</v>
      </c>
      <c r="E2222" s="86">
        <v>49</v>
      </c>
    </row>
    <row r="2223" spans="1:5" x14ac:dyDescent="0.2">
      <c r="A2223" s="87">
        <v>498</v>
      </c>
      <c r="B2223" s="83" t="s">
        <v>11396</v>
      </c>
      <c r="C2223" s="83" t="s">
        <v>4249</v>
      </c>
      <c r="D2223" s="83" t="s">
        <v>11284</v>
      </c>
      <c r="E2223" s="88">
        <v>3</v>
      </c>
    </row>
    <row r="2224" spans="1:5" x14ac:dyDescent="0.2">
      <c r="A2224" s="87">
        <v>1280</v>
      </c>
      <c r="B2224" s="83" t="s">
        <v>2015</v>
      </c>
      <c r="C2224" s="83" t="s">
        <v>285</v>
      </c>
      <c r="D2224" s="83" t="s">
        <v>4067</v>
      </c>
      <c r="E2224" s="88">
        <v>9.5</v>
      </c>
    </row>
    <row r="2225" spans="1:5" x14ac:dyDescent="0.2">
      <c r="A2225" s="84">
        <v>651</v>
      </c>
      <c r="B2225" s="85" t="s">
        <v>4460</v>
      </c>
      <c r="C2225" s="85" t="s">
        <v>3633</v>
      </c>
      <c r="D2225" s="85" t="s">
        <v>6653</v>
      </c>
      <c r="E2225" s="86">
        <v>22</v>
      </c>
    </row>
    <row r="2226" spans="1:5" x14ac:dyDescent="0.2">
      <c r="A2226" s="87">
        <v>1281</v>
      </c>
      <c r="B2226" s="83" t="s">
        <v>2016</v>
      </c>
      <c r="C2226" s="83" t="s">
        <v>1240</v>
      </c>
      <c r="D2226" s="83" t="s">
        <v>4067</v>
      </c>
      <c r="E2226" s="88">
        <v>9</v>
      </c>
    </row>
    <row r="2227" spans="1:5" x14ac:dyDescent="0.2">
      <c r="A2227" s="87">
        <v>1282</v>
      </c>
      <c r="B2227" s="83" t="s">
        <v>2017</v>
      </c>
      <c r="C2227" s="83" t="s">
        <v>3512</v>
      </c>
      <c r="D2227" s="83" t="s">
        <v>4067</v>
      </c>
      <c r="E2227" s="88" t="s">
        <v>2018</v>
      </c>
    </row>
    <row r="2228" spans="1:5" x14ac:dyDescent="0.2">
      <c r="A2228" s="84">
        <v>652</v>
      </c>
      <c r="B2228" s="85" t="s">
        <v>4461</v>
      </c>
      <c r="C2228" s="85" t="s">
        <v>385</v>
      </c>
      <c r="D2228" s="85" t="s">
        <v>6653</v>
      </c>
      <c r="E2228" s="86">
        <v>68</v>
      </c>
    </row>
    <row r="2229" spans="1:5" x14ac:dyDescent="0.2">
      <c r="A2229" s="84">
        <v>653</v>
      </c>
      <c r="B2229" s="85" t="s">
        <v>4462</v>
      </c>
      <c r="C2229" s="85" t="s">
        <v>362</v>
      </c>
      <c r="D2229" s="85" t="s">
        <v>6653</v>
      </c>
      <c r="E2229" s="86">
        <v>19</v>
      </c>
    </row>
    <row r="2230" spans="1:5" x14ac:dyDescent="0.2">
      <c r="A2230" s="87">
        <v>1283</v>
      </c>
      <c r="B2230" s="83" t="s">
        <v>2019</v>
      </c>
      <c r="C2230" s="83" t="s">
        <v>3454</v>
      </c>
      <c r="D2230" s="83" t="s">
        <v>4067</v>
      </c>
      <c r="E2230" s="88">
        <v>91</v>
      </c>
    </row>
    <row r="2231" spans="1:5" x14ac:dyDescent="0.2">
      <c r="A2231" s="87">
        <v>1110</v>
      </c>
      <c r="B2231" s="83" t="s">
        <v>3821</v>
      </c>
      <c r="C2231" s="83" t="s">
        <v>12</v>
      </c>
      <c r="D2231" s="83" t="s">
        <v>4067</v>
      </c>
      <c r="E2231" s="88">
        <v>59</v>
      </c>
    </row>
    <row r="2232" spans="1:5" x14ac:dyDescent="0.2">
      <c r="A2232" s="87">
        <v>60</v>
      </c>
      <c r="B2232" s="83" t="s">
        <v>3821</v>
      </c>
      <c r="C2232" s="83" t="s">
        <v>266</v>
      </c>
      <c r="D2232" s="83" t="s">
        <v>11286</v>
      </c>
      <c r="E2232" s="88">
        <v>2</v>
      </c>
    </row>
    <row r="2233" spans="1:5" x14ac:dyDescent="0.2">
      <c r="A2233" s="87">
        <v>1284</v>
      </c>
      <c r="B2233" s="83" t="s">
        <v>2020</v>
      </c>
      <c r="C2233" s="83" t="s">
        <v>3487</v>
      </c>
      <c r="D2233" s="83" t="s">
        <v>4067</v>
      </c>
      <c r="E2233" s="88" t="s">
        <v>2021</v>
      </c>
    </row>
    <row r="2234" spans="1:5" x14ac:dyDescent="0.2">
      <c r="A2234" s="87">
        <v>794</v>
      </c>
      <c r="B2234" s="83" t="s">
        <v>3804</v>
      </c>
      <c r="C2234" s="83" t="s">
        <v>2730</v>
      </c>
      <c r="D2234" s="83" t="s">
        <v>4067</v>
      </c>
      <c r="E2234" s="88">
        <v>99</v>
      </c>
    </row>
    <row r="2235" spans="1:5" x14ac:dyDescent="0.2">
      <c r="A2235" s="87">
        <v>499</v>
      </c>
      <c r="B2235" s="83" t="s">
        <v>2022</v>
      </c>
      <c r="C2235" s="83" t="s">
        <v>3487</v>
      </c>
      <c r="D2235" s="83" t="s">
        <v>11284</v>
      </c>
      <c r="E2235" s="88">
        <v>7.29</v>
      </c>
    </row>
    <row r="2236" spans="1:5" x14ac:dyDescent="0.2">
      <c r="A2236" s="87">
        <v>1285</v>
      </c>
      <c r="B2236" s="83" t="s">
        <v>2022</v>
      </c>
      <c r="C2236" s="83" t="s">
        <v>3487</v>
      </c>
      <c r="D2236" s="83" t="s">
        <v>4067</v>
      </c>
      <c r="E2236" s="88" t="s">
        <v>2023</v>
      </c>
    </row>
    <row r="2237" spans="1:5" x14ac:dyDescent="0.2">
      <c r="A2237" s="84">
        <v>654</v>
      </c>
      <c r="B2237" s="85" t="s">
        <v>4463</v>
      </c>
      <c r="C2237" s="85" t="s">
        <v>3487</v>
      </c>
      <c r="D2237" s="85" t="s">
        <v>6653</v>
      </c>
      <c r="E2237" s="86" t="s">
        <v>4927</v>
      </c>
    </row>
    <row r="2238" spans="1:5" x14ac:dyDescent="0.2">
      <c r="A2238" s="87">
        <v>117</v>
      </c>
      <c r="B2238" s="83" t="s">
        <v>12074</v>
      </c>
      <c r="C2238" s="83" t="s">
        <v>3468</v>
      </c>
      <c r="D2238" s="83" t="s">
        <v>11415</v>
      </c>
      <c r="E2238" s="88">
        <v>10</v>
      </c>
    </row>
    <row r="2239" spans="1:5" x14ac:dyDescent="0.2">
      <c r="A2239" s="87">
        <v>500</v>
      </c>
      <c r="B2239" s="83" t="s">
        <v>5216</v>
      </c>
      <c r="C2239" s="83" t="s">
        <v>12086</v>
      </c>
      <c r="D2239" s="83" t="s">
        <v>11284</v>
      </c>
      <c r="E2239" s="88">
        <v>23</v>
      </c>
    </row>
    <row r="2240" spans="1:5" x14ac:dyDescent="0.2">
      <c r="A2240" s="87">
        <v>239</v>
      </c>
      <c r="B2240" s="83" t="s">
        <v>11677</v>
      </c>
      <c r="C2240" s="83" t="s">
        <v>7030</v>
      </c>
      <c r="D2240" s="83" t="s">
        <v>11284</v>
      </c>
      <c r="E2240" s="88">
        <v>26</v>
      </c>
    </row>
    <row r="2241" spans="1:5" x14ac:dyDescent="0.2">
      <c r="A2241" s="87">
        <v>118</v>
      </c>
      <c r="B2241" s="83" t="s">
        <v>12075</v>
      </c>
      <c r="C2241" s="83" t="s">
        <v>3468</v>
      </c>
      <c r="D2241" s="83" t="s">
        <v>11415</v>
      </c>
      <c r="E2241" s="88">
        <v>9</v>
      </c>
    </row>
    <row r="2242" spans="1:5" x14ac:dyDescent="0.2">
      <c r="A2242" s="87">
        <v>40</v>
      </c>
      <c r="B2242" s="83" t="s">
        <v>12075</v>
      </c>
      <c r="C2242" s="83" t="s">
        <v>12086</v>
      </c>
      <c r="D2242" s="83" t="s">
        <v>6697</v>
      </c>
      <c r="E2242" s="88">
        <v>2</v>
      </c>
    </row>
    <row r="2243" spans="1:5" x14ac:dyDescent="0.2">
      <c r="A2243" s="87">
        <v>1286</v>
      </c>
      <c r="B2243" s="83" t="s">
        <v>2024</v>
      </c>
      <c r="C2243" s="83" t="s">
        <v>3445</v>
      </c>
      <c r="D2243" s="83" t="s">
        <v>4067</v>
      </c>
      <c r="E2243" s="88">
        <v>11</v>
      </c>
    </row>
    <row r="2244" spans="1:5" x14ac:dyDescent="0.2">
      <c r="A2244" s="87">
        <v>119</v>
      </c>
      <c r="B2244" s="83" t="s">
        <v>12076</v>
      </c>
      <c r="C2244" s="83" t="s">
        <v>3468</v>
      </c>
      <c r="D2244" s="83" t="s">
        <v>11415</v>
      </c>
      <c r="E2244" s="88">
        <v>23.43</v>
      </c>
    </row>
    <row r="2245" spans="1:5" x14ac:dyDescent="0.2">
      <c r="A2245" s="84">
        <v>655</v>
      </c>
      <c r="B2245" s="85" t="s">
        <v>4464</v>
      </c>
      <c r="C2245" s="85" t="s">
        <v>3468</v>
      </c>
      <c r="D2245" s="85" t="s">
        <v>6653</v>
      </c>
      <c r="E2245" s="86">
        <v>77</v>
      </c>
    </row>
    <row r="2246" spans="1:5" x14ac:dyDescent="0.2">
      <c r="A2246" s="87">
        <v>240</v>
      </c>
      <c r="B2246" s="83" t="s">
        <v>11678</v>
      </c>
      <c r="C2246" s="83" t="s">
        <v>7030</v>
      </c>
      <c r="D2246" s="83" t="s">
        <v>11284</v>
      </c>
      <c r="E2246" s="88">
        <v>25</v>
      </c>
    </row>
    <row r="2247" spans="1:5" x14ac:dyDescent="0.2">
      <c r="A2247" s="87">
        <v>241</v>
      </c>
      <c r="B2247" s="83" t="s">
        <v>11679</v>
      </c>
      <c r="C2247" s="83" t="s">
        <v>7030</v>
      </c>
      <c r="D2247" s="83" t="s">
        <v>11284</v>
      </c>
      <c r="E2247" s="88">
        <v>25</v>
      </c>
    </row>
    <row r="2248" spans="1:5" x14ac:dyDescent="0.2">
      <c r="A2248" s="87">
        <v>242</v>
      </c>
      <c r="B2248" s="83" t="s">
        <v>11680</v>
      </c>
      <c r="C2248" s="83" t="s">
        <v>7030</v>
      </c>
      <c r="D2248" s="83" t="s">
        <v>11284</v>
      </c>
      <c r="E2248" s="88">
        <v>25</v>
      </c>
    </row>
    <row r="2249" spans="1:5" x14ac:dyDescent="0.2">
      <c r="A2249" s="87">
        <v>243</v>
      </c>
      <c r="B2249" s="83" t="s">
        <v>11681</v>
      </c>
      <c r="C2249" s="83" t="s">
        <v>7030</v>
      </c>
      <c r="D2249" s="83" t="s">
        <v>11284</v>
      </c>
      <c r="E2249" s="88">
        <v>25</v>
      </c>
    </row>
    <row r="2250" spans="1:5" x14ac:dyDescent="0.2">
      <c r="A2250" s="87">
        <v>1287</v>
      </c>
      <c r="B2250" s="83" t="s">
        <v>2025</v>
      </c>
      <c r="C2250" s="83" t="s">
        <v>3468</v>
      </c>
      <c r="D2250" s="83" t="s">
        <v>4067</v>
      </c>
      <c r="E2250" s="88">
        <v>7</v>
      </c>
    </row>
    <row r="2251" spans="1:5" x14ac:dyDescent="0.2">
      <c r="A2251" s="87">
        <v>244</v>
      </c>
      <c r="B2251" s="83" t="s">
        <v>11682</v>
      </c>
      <c r="C2251" s="83" t="s">
        <v>7030</v>
      </c>
      <c r="D2251" s="83" t="s">
        <v>11284</v>
      </c>
      <c r="E2251" s="88">
        <v>10.11</v>
      </c>
    </row>
    <row r="2252" spans="1:5" x14ac:dyDescent="0.2">
      <c r="A2252" s="87">
        <v>1288</v>
      </c>
      <c r="B2252" s="83" t="s">
        <v>2026</v>
      </c>
      <c r="C2252" s="83" t="s">
        <v>3468</v>
      </c>
      <c r="D2252" s="83" t="s">
        <v>4067</v>
      </c>
      <c r="E2252" s="88">
        <v>18</v>
      </c>
    </row>
    <row r="2253" spans="1:5" x14ac:dyDescent="0.2">
      <c r="A2253" s="84">
        <v>656</v>
      </c>
      <c r="B2253" s="85" t="s">
        <v>4465</v>
      </c>
      <c r="C2253" s="85" t="s">
        <v>3468</v>
      </c>
      <c r="D2253" s="85" t="s">
        <v>6653</v>
      </c>
      <c r="E2253" s="86">
        <v>15</v>
      </c>
    </row>
    <row r="2254" spans="1:5" x14ac:dyDescent="0.2">
      <c r="A2254" s="87">
        <v>1289</v>
      </c>
      <c r="B2254" s="83" t="s">
        <v>2027</v>
      </c>
      <c r="C2254" s="83" t="s">
        <v>2769</v>
      </c>
      <c r="D2254" s="83" t="s">
        <v>4067</v>
      </c>
      <c r="E2254" s="88">
        <v>92.122</v>
      </c>
    </row>
    <row r="2255" spans="1:5" x14ac:dyDescent="0.2">
      <c r="A2255" s="87">
        <v>501</v>
      </c>
      <c r="B2255" s="83" t="s">
        <v>2028</v>
      </c>
      <c r="C2255" s="83" t="s">
        <v>3468</v>
      </c>
      <c r="D2255" s="83" t="s">
        <v>11284</v>
      </c>
      <c r="E2255" s="88">
        <v>31</v>
      </c>
    </row>
    <row r="2256" spans="1:5" x14ac:dyDescent="0.2">
      <c r="A2256" s="87">
        <v>1306</v>
      </c>
      <c r="B2256" s="83" t="s">
        <v>2028</v>
      </c>
      <c r="C2256" s="83" t="s">
        <v>3468</v>
      </c>
      <c r="D2256" s="83" t="s">
        <v>4067</v>
      </c>
      <c r="E2256" s="88">
        <v>5</v>
      </c>
    </row>
    <row r="2257" spans="1:5" x14ac:dyDescent="0.2">
      <c r="A2257" s="87">
        <v>245</v>
      </c>
      <c r="B2257" s="83" t="s">
        <v>11683</v>
      </c>
      <c r="C2257" s="83" t="s">
        <v>7030</v>
      </c>
      <c r="D2257" s="83" t="s">
        <v>11284</v>
      </c>
      <c r="E2257" s="88">
        <v>29</v>
      </c>
    </row>
    <row r="2258" spans="1:5" x14ac:dyDescent="0.2">
      <c r="A2258" s="87">
        <v>502</v>
      </c>
      <c r="B2258" s="83" t="s">
        <v>2029</v>
      </c>
      <c r="C2258" s="83" t="s">
        <v>3468</v>
      </c>
      <c r="D2258" s="83" t="s">
        <v>11284</v>
      </c>
      <c r="E2258" s="88">
        <v>33</v>
      </c>
    </row>
    <row r="2259" spans="1:5" x14ac:dyDescent="0.2">
      <c r="A2259" s="87">
        <v>1307</v>
      </c>
      <c r="B2259" s="83" t="s">
        <v>2029</v>
      </c>
      <c r="C2259" s="83" t="s">
        <v>3468</v>
      </c>
      <c r="D2259" s="83" t="s">
        <v>4067</v>
      </c>
      <c r="E2259" s="88">
        <v>11</v>
      </c>
    </row>
    <row r="2260" spans="1:5" x14ac:dyDescent="0.2">
      <c r="A2260" s="87">
        <v>120</v>
      </c>
      <c r="B2260" s="83" t="s">
        <v>2029</v>
      </c>
      <c r="C2260" s="83" t="s">
        <v>3468</v>
      </c>
      <c r="D2260" s="83" t="s">
        <v>11415</v>
      </c>
      <c r="E2260" s="88">
        <v>30</v>
      </c>
    </row>
    <row r="2261" spans="1:5" x14ac:dyDescent="0.2">
      <c r="A2261" s="87">
        <v>563</v>
      </c>
      <c r="B2261" s="83" t="s">
        <v>3987</v>
      </c>
      <c r="C2261" s="83" t="s">
        <v>4778</v>
      </c>
      <c r="D2261" s="83" t="s">
        <v>4067</v>
      </c>
      <c r="E2261" s="88">
        <v>14</v>
      </c>
    </row>
    <row r="2262" spans="1:5" x14ac:dyDescent="0.2">
      <c r="A2262" s="84">
        <v>306</v>
      </c>
      <c r="B2262" s="85" t="s">
        <v>8080</v>
      </c>
      <c r="C2262" s="85" t="s">
        <v>4778</v>
      </c>
      <c r="D2262" s="85" t="s">
        <v>6653</v>
      </c>
      <c r="E2262" s="86" t="s">
        <v>4850</v>
      </c>
    </row>
    <row r="2263" spans="1:5" x14ac:dyDescent="0.2">
      <c r="A2263" s="87">
        <v>564</v>
      </c>
      <c r="B2263" s="83" t="s">
        <v>3988</v>
      </c>
      <c r="C2263" s="83" t="s">
        <v>4778</v>
      </c>
      <c r="D2263" s="83" t="s">
        <v>4067</v>
      </c>
      <c r="E2263" s="88">
        <v>14</v>
      </c>
    </row>
    <row r="2264" spans="1:5" x14ac:dyDescent="0.2">
      <c r="A2264" s="84">
        <v>307</v>
      </c>
      <c r="B2264" s="85" t="s">
        <v>8081</v>
      </c>
      <c r="C2264" s="85" t="s">
        <v>4778</v>
      </c>
      <c r="D2264" s="85" t="s">
        <v>6653</v>
      </c>
      <c r="E2264" s="86" t="s">
        <v>4851</v>
      </c>
    </row>
    <row r="2265" spans="1:5" x14ac:dyDescent="0.2">
      <c r="A2265" s="84">
        <v>308</v>
      </c>
      <c r="B2265" s="85" t="s">
        <v>3989</v>
      </c>
      <c r="C2265" s="85" t="s">
        <v>4778</v>
      </c>
      <c r="D2265" s="85" t="s">
        <v>6653</v>
      </c>
      <c r="E2265" s="86">
        <v>4.91</v>
      </c>
    </row>
    <row r="2266" spans="1:5" x14ac:dyDescent="0.2">
      <c r="A2266" s="87">
        <v>565</v>
      </c>
      <c r="B2266" s="83" t="s">
        <v>3989</v>
      </c>
      <c r="C2266" s="83" t="s">
        <v>4778</v>
      </c>
      <c r="D2266" s="83" t="s">
        <v>4067</v>
      </c>
      <c r="E2266" s="88">
        <v>14</v>
      </c>
    </row>
    <row r="2267" spans="1:5" x14ac:dyDescent="0.2">
      <c r="A2267" s="87">
        <v>566</v>
      </c>
      <c r="B2267" s="83" t="s">
        <v>3990</v>
      </c>
      <c r="C2267" s="83" t="s">
        <v>4778</v>
      </c>
      <c r="D2267" s="83" t="s">
        <v>4067</v>
      </c>
      <c r="E2267" s="88">
        <v>15</v>
      </c>
    </row>
    <row r="2268" spans="1:5" x14ac:dyDescent="0.2">
      <c r="A2268" s="84">
        <v>309</v>
      </c>
      <c r="B2268" s="85" t="s">
        <v>8082</v>
      </c>
      <c r="C2268" s="85" t="s">
        <v>4778</v>
      </c>
      <c r="D2268" s="85" t="s">
        <v>6653</v>
      </c>
      <c r="E2268" s="86" t="s">
        <v>4852</v>
      </c>
    </row>
    <row r="2269" spans="1:5" x14ac:dyDescent="0.2">
      <c r="A2269" s="84">
        <v>310</v>
      </c>
      <c r="B2269" s="85" t="s">
        <v>3991</v>
      </c>
      <c r="C2269" s="85" t="s">
        <v>4778</v>
      </c>
      <c r="D2269" s="85" t="s">
        <v>6653</v>
      </c>
      <c r="E2269" s="86" t="s">
        <v>4853</v>
      </c>
    </row>
    <row r="2270" spans="1:5" x14ac:dyDescent="0.2">
      <c r="A2270" s="87">
        <v>567</v>
      </c>
      <c r="B2270" s="83" t="s">
        <v>3991</v>
      </c>
      <c r="C2270" s="83" t="s">
        <v>4778</v>
      </c>
      <c r="D2270" s="83" t="s">
        <v>4067</v>
      </c>
      <c r="E2270" s="88">
        <v>15</v>
      </c>
    </row>
    <row r="2271" spans="1:5" x14ac:dyDescent="0.2">
      <c r="A2271" s="87">
        <v>246</v>
      </c>
      <c r="B2271" s="83" t="s">
        <v>11684</v>
      </c>
      <c r="C2271" s="83" t="s">
        <v>7030</v>
      </c>
      <c r="D2271" s="83" t="s">
        <v>11284</v>
      </c>
      <c r="E2271" s="88">
        <v>26</v>
      </c>
    </row>
    <row r="2272" spans="1:5" x14ac:dyDescent="0.2">
      <c r="A2272" s="87">
        <v>503</v>
      </c>
      <c r="B2272" s="83" t="s">
        <v>12038</v>
      </c>
      <c r="C2272" s="83" t="s">
        <v>3468</v>
      </c>
      <c r="D2272" s="83" t="s">
        <v>11284</v>
      </c>
      <c r="E2272" s="88">
        <v>31</v>
      </c>
    </row>
    <row r="2273" spans="1:5" x14ac:dyDescent="0.2">
      <c r="A2273" s="87">
        <v>504</v>
      </c>
      <c r="B2273" s="83" t="s">
        <v>12039</v>
      </c>
      <c r="C2273" s="83" t="s">
        <v>3468</v>
      </c>
      <c r="D2273" s="83" t="s">
        <v>11284</v>
      </c>
      <c r="E2273" s="88">
        <v>26</v>
      </c>
    </row>
    <row r="2274" spans="1:5" x14ac:dyDescent="0.2">
      <c r="A2274" s="87">
        <v>437</v>
      </c>
      <c r="B2274" s="83" t="s">
        <v>3654</v>
      </c>
      <c r="C2274" s="83" t="s">
        <v>1428</v>
      </c>
      <c r="D2274" s="83" t="s">
        <v>4067</v>
      </c>
      <c r="E2274" s="88">
        <v>21</v>
      </c>
    </row>
    <row r="2275" spans="1:5" x14ac:dyDescent="0.2">
      <c r="A2275" s="87">
        <v>446</v>
      </c>
      <c r="B2275" s="83" t="s">
        <v>4070</v>
      </c>
      <c r="C2275" s="83" t="s">
        <v>11860</v>
      </c>
      <c r="D2275" s="83" t="s">
        <v>11284</v>
      </c>
      <c r="E2275" s="88">
        <v>16</v>
      </c>
    </row>
    <row r="2276" spans="1:5" x14ac:dyDescent="0.2">
      <c r="A2276" s="87">
        <v>61</v>
      </c>
      <c r="B2276" s="83" t="s">
        <v>4070</v>
      </c>
      <c r="C2276" s="83" t="s">
        <v>266</v>
      </c>
      <c r="D2276" s="83" t="s">
        <v>11286</v>
      </c>
      <c r="E2276" s="88">
        <v>28</v>
      </c>
    </row>
    <row r="2277" spans="1:5" x14ac:dyDescent="0.2">
      <c r="A2277" s="84">
        <v>186</v>
      </c>
      <c r="B2277" s="85" t="s">
        <v>3591</v>
      </c>
      <c r="C2277" s="85" t="s">
        <v>2</v>
      </c>
      <c r="D2277" s="85" t="s">
        <v>6653</v>
      </c>
      <c r="E2277" s="86">
        <v>24</v>
      </c>
    </row>
    <row r="2278" spans="1:5" x14ac:dyDescent="0.2">
      <c r="A2278" s="87">
        <v>98</v>
      </c>
      <c r="B2278" s="83" t="s">
        <v>3591</v>
      </c>
      <c r="C2278" s="83" t="s">
        <v>2</v>
      </c>
      <c r="D2278" s="83" t="s">
        <v>11284</v>
      </c>
      <c r="E2278" s="88">
        <v>20</v>
      </c>
    </row>
    <row r="2279" spans="1:5" x14ac:dyDescent="0.2">
      <c r="A2279" s="87">
        <v>311</v>
      </c>
      <c r="B2279" s="83" t="s">
        <v>3591</v>
      </c>
      <c r="C2279" s="83" t="s">
        <v>2</v>
      </c>
      <c r="D2279" s="83" t="s">
        <v>4067</v>
      </c>
      <c r="E2279" s="88">
        <v>45</v>
      </c>
    </row>
    <row r="2280" spans="1:5" x14ac:dyDescent="0.2">
      <c r="A2280" s="87">
        <v>683</v>
      </c>
      <c r="B2280" s="83" t="s">
        <v>3734</v>
      </c>
      <c r="C2280" s="83" t="s">
        <v>2729</v>
      </c>
      <c r="D2280" s="83" t="s">
        <v>4067</v>
      </c>
      <c r="E2280" s="88">
        <v>126</v>
      </c>
    </row>
    <row r="2281" spans="1:5" x14ac:dyDescent="0.2">
      <c r="A2281" s="87">
        <v>1310</v>
      </c>
      <c r="B2281" s="83" t="s">
        <v>2032</v>
      </c>
      <c r="C2281" s="83" t="s">
        <v>92</v>
      </c>
      <c r="D2281" s="83" t="s">
        <v>4067</v>
      </c>
      <c r="E2281" s="88">
        <v>7</v>
      </c>
    </row>
    <row r="2282" spans="1:5" x14ac:dyDescent="0.2">
      <c r="A2282" s="87">
        <v>506</v>
      </c>
      <c r="B2282" s="83" t="s">
        <v>12014</v>
      </c>
      <c r="C2282" s="83" t="s">
        <v>12013</v>
      </c>
      <c r="D2282" s="83" t="s">
        <v>11284</v>
      </c>
      <c r="E2282" s="88">
        <v>4.9000000000000004</v>
      </c>
    </row>
    <row r="2283" spans="1:5" x14ac:dyDescent="0.2">
      <c r="A2283" s="87">
        <v>1111</v>
      </c>
      <c r="B2283" s="83" t="s">
        <v>101</v>
      </c>
      <c r="C2283" s="83" t="s">
        <v>12</v>
      </c>
      <c r="D2283" s="83" t="s">
        <v>4067</v>
      </c>
      <c r="E2283" s="88">
        <v>60</v>
      </c>
    </row>
    <row r="2284" spans="1:5" x14ac:dyDescent="0.2">
      <c r="A2284" s="87">
        <v>507</v>
      </c>
      <c r="B2284" s="83" t="s">
        <v>101</v>
      </c>
      <c r="C2284" s="83" t="s">
        <v>3466</v>
      </c>
      <c r="D2284" s="83" t="s">
        <v>11284</v>
      </c>
      <c r="E2284" s="88">
        <v>19</v>
      </c>
    </row>
    <row r="2285" spans="1:5" x14ac:dyDescent="0.2">
      <c r="A2285" s="87">
        <v>1311</v>
      </c>
      <c r="B2285" s="83" t="s">
        <v>101</v>
      </c>
      <c r="C2285" s="83" t="s">
        <v>3466</v>
      </c>
      <c r="D2285" s="83" t="s">
        <v>4067</v>
      </c>
      <c r="E2285" s="88" t="s">
        <v>2770</v>
      </c>
    </row>
    <row r="2286" spans="1:5" x14ac:dyDescent="0.2">
      <c r="A2286" s="87">
        <v>121</v>
      </c>
      <c r="B2286" s="83" t="s">
        <v>101</v>
      </c>
      <c r="C2286" s="83" t="s">
        <v>3466</v>
      </c>
      <c r="D2286" s="83" t="s">
        <v>11415</v>
      </c>
      <c r="E2286" s="88" t="s">
        <v>11957</v>
      </c>
    </row>
    <row r="2287" spans="1:5" x14ac:dyDescent="0.2">
      <c r="A2287" s="87">
        <v>83</v>
      </c>
      <c r="B2287" s="83" t="s">
        <v>101</v>
      </c>
      <c r="C2287" s="83" t="s">
        <v>11959</v>
      </c>
      <c r="D2287" s="83" t="s">
        <v>11286</v>
      </c>
      <c r="E2287" s="88">
        <v>2</v>
      </c>
    </row>
    <row r="2288" spans="1:5" x14ac:dyDescent="0.2">
      <c r="A2288" s="87">
        <v>1312</v>
      </c>
      <c r="B2288" s="83" t="s">
        <v>2033</v>
      </c>
      <c r="C2288" s="83" t="s">
        <v>3464</v>
      </c>
      <c r="D2288" s="83" t="s">
        <v>4067</v>
      </c>
      <c r="E2288" s="88" t="s">
        <v>2771</v>
      </c>
    </row>
    <row r="2289" spans="1:5" x14ac:dyDescent="0.2">
      <c r="A2289" s="87">
        <v>508</v>
      </c>
      <c r="B2289" s="83" t="s">
        <v>2033</v>
      </c>
      <c r="C2289" s="83" t="s">
        <v>11934</v>
      </c>
      <c r="D2289" s="83" t="s">
        <v>11284</v>
      </c>
      <c r="E2289" s="88" t="s">
        <v>11938</v>
      </c>
    </row>
    <row r="2290" spans="1:5" x14ac:dyDescent="0.2">
      <c r="A2290" s="87">
        <v>505</v>
      </c>
      <c r="B2290" s="83" t="s">
        <v>12040</v>
      </c>
      <c r="C2290" s="83" t="s">
        <v>3468</v>
      </c>
      <c r="D2290" s="83" t="s">
        <v>11284</v>
      </c>
      <c r="E2290" s="88">
        <v>23</v>
      </c>
    </row>
    <row r="2291" spans="1:5" x14ac:dyDescent="0.2">
      <c r="A2291" s="87">
        <v>1308</v>
      </c>
      <c r="B2291" s="83" t="s">
        <v>2030</v>
      </c>
      <c r="C2291" s="83" t="s">
        <v>3468</v>
      </c>
      <c r="D2291" s="83" t="s">
        <v>4067</v>
      </c>
      <c r="E2291" s="88">
        <v>11</v>
      </c>
    </row>
    <row r="2292" spans="1:5" x14ac:dyDescent="0.2">
      <c r="A2292" s="87">
        <v>1309</v>
      </c>
      <c r="B2292" s="83" t="s">
        <v>2031</v>
      </c>
      <c r="C2292" s="83" t="s">
        <v>3468</v>
      </c>
      <c r="D2292" s="83" t="s">
        <v>4067</v>
      </c>
      <c r="E2292" s="88">
        <v>19</v>
      </c>
    </row>
    <row r="2293" spans="1:5" x14ac:dyDescent="0.2">
      <c r="A2293" s="84">
        <v>657</v>
      </c>
      <c r="B2293" s="85" t="s">
        <v>4466</v>
      </c>
      <c r="C2293" s="85" t="s">
        <v>3468</v>
      </c>
      <c r="D2293" s="85" t="s">
        <v>6653</v>
      </c>
      <c r="E2293" s="86" t="s">
        <v>4928</v>
      </c>
    </row>
    <row r="2294" spans="1:5" x14ac:dyDescent="0.2">
      <c r="A2294" s="84">
        <v>658</v>
      </c>
      <c r="B2294" s="85" t="s">
        <v>4467</v>
      </c>
      <c r="C2294" s="85" t="s">
        <v>3468</v>
      </c>
      <c r="D2294" s="85" t="s">
        <v>6653</v>
      </c>
      <c r="E2294" s="86">
        <v>59</v>
      </c>
    </row>
    <row r="2295" spans="1:5" x14ac:dyDescent="0.2">
      <c r="A2295" s="87">
        <v>509</v>
      </c>
      <c r="B2295" s="83" t="s">
        <v>12041</v>
      </c>
      <c r="C2295" s="83" t="s">
        <v>3468</v>
      </c>
      <c r="D2295" s="83" t="s">
        <v>11284</v>
      </c>
      <c r="E2295" s="88">
        <v>33</v>
      </c>
    </row>
    <row r="2296" spans="1:5" x14ac:dyDescent="0.2">
      <c r="A2296" s="87">
        <v>510</v>
      </c>
      <c r="B2296" s="83" t="s">
        <v>12101</v>
      </c>
      <c r="C2296" s="83" t="s">
        <v>12086</v>
      </c>
      <c r="D2296" s="83" t="s">
        <v>11284</v>
      </c>
      <c r="E2296" s="88">
        <v>12</v>
      </c>
    </row>
    <row r="2297" spans="1:5" x14ac:dyDescent="0.2">
      <c r="A2297" s="87">
        <v>1313</v>
      </c>
      <c r="B2297" s="83" t="s">
        <v>2034</v>
      </c>
      <c r="C2297" s="83" t="s">
        <v>3509</v>
      </c>
      <c r="D2297" s="83" t="s">
        <v>4067</v>
      </c>
      <c r="E2297" s="88">
        <v>16.18</v>
      </c>
    </row>
    <row r="2298" spans="1:5" x14ac:dyDescent="0.2">
      <c r="A2298" s="84">
        <v>659</v>
      </c>
      <c r="B2298" s="85" t="s">
        <v>4468</v>
      </c>
      <c r="C2298" s="85" t="s">
        <v>393</v>
      </c>
      <c r="D2298" s="85" t="s">
        <v>6653</v>
      </c>
      <c r="E2298" s="86" t="s">
        <v>4929</v>
      </c>
    </row>
    <row r="2299" spans="1:5" x14ac:dyDescent="0.2">
      <c r="A2299" s="87">
        <v>1314</v>
      </c>
      <c r="B2299" s="83" t="s">
        <v>338</v>
      </c>
      <c r="C2299" s="83" t="s">
        <v>3464</v>
      </c>
      <c r="D2299" s="83" t="s">
        <v>4067</v>
      </c>
      <c r="E2299" s="88" t="s">
        <v>2772</v>
      </c>
    </row>
    <row r="2300" spans="1:5" x14ac:dyDescent="0.2">
      <c r="A2300" s="87">
        <v>122</v>
      </c>
      <c r="B2300" s="83" t="s">
        <v>338</v>
      </c>
      <c r="C2300" s="83" t="s">
        <v>3464</v>
      </c>
      <c r="D2300" s="83" t="s">
        <v>11415</v>
      </c>
      <c r="E2300" s="88">
        <v>5.27</v>
      </c>
    </row>
    <row r="2301" spans="1:5" x14ac:dyDescent="0.2">
      <c r="A2301" s="87">
        <v>511</v>
      </c>
      <c r="B2301" s="83" t="s">
        <v>338</v>
      </c>
      <c r="C2301" s="83" t="s">
        <v>11934</v>
      </c>
      <c r="D2301" s="83" t="s">
        <v>11284</v>
      </c>
      <c r="E2301" s="88" t="s">
        <v>11939</v>
      </c>
    </row>
    <row r="2302" spans="1:5" x14ac:dyDescent="0.2">
      <c r="A2302" s="84">
        <v>660</v>
      </c>
      <c r="B2302" s="85" t="s">
        <v>4469</v>
      </c>
      <c r="C2302" s="85" t="s">
        <v>3464</v>
      </c>
      <c r="D2302" s="85" t="s">
        <v>6653</v>
      </c>
      <c r="E2302" s="86" t="s">
        <v>5025</v>
      </c>
    </row>
    <row r="2303" spans="1:5" x14ac:dyDescent="0.2">
      <c r="A2303" s="87">
        <v>24</v>
      </c>
      <c r="B2303" s="83" t="s">
        <v>99</v>
      </c>
      <c r="C2303" s="83" t="s">
        <v>12</v>
      </c>
      <c r="D2303" s="83" t="s">
        <v>6697</v>
      </c>
      <c r="E2303" s="88">
        <v>2</v>
      </c>
    </row>
    <row r="2304" spans="1:5" x14ac:dyDescent="0.2">
      <c r="A2304" s="87">
        <v>1112</v>
      </c>
      <c r="B2304" s="83" t="s">
        <v>99</v>
      </c>
      <c r="C2304" s="83" t="s">
        <v>12</v>
      </c>
      <c r="D2304" s="83" t="s">
        <v>4067</v>
      </c>
      <c r="E2304" s="88" t="s">
        <v>1918</v>
      </c>
    </row>
    <row r="2305" spans="1:5" x14ac:dyDescent="0.2">
      <c r="A2305" s="87">
        <v>62</v>
      </c>
      <c r="B2305" s="83" t="s">
        <v>99</v>
      </c>
      <c r="C2305" s="83" t="s">
        <v>266</v>
      </c>
      <c r="D2305" s="83" t="s">
        <v>11286</v>
      </c>
      <c r="E2305" s="88">
        <v>3</v>
      </c>
    </row>
    <row r="2306" spans="1:5" x14ac:dyDescent="0.2">
      <c r="A2306" s="87">
        <v>18</v>
      </c>
      <c r="B2306" s="83" t="s">
        <v>99</v>
      </c>
      <c r="C2306" s="83" t="s">
        <v>11886</v>
      </c>
      <c r="D2306" s="83" t="s">
        <v>11412</v>
      </c>
      <c r="E2306" s="88">
        <v>10</v>
      </c>
    </row>
    <row r="2307" spans="1:5" x14ac:dyDescent="0.2">
      <c r="A2307" s="87">
        <v>1315</v>
      </c>
      <c r="B2307" s="83" t="s">
        <v>2035</v>
      </c>
      <c r="C2307" s="83" t="s">
        <v>3487</v>
      </c>
      <c r="D2307" s="83" t="s">
        <v>4067</v>
      </c>
      <c r="E2307" s="88" t="s">
        <v>2036</v>
      </c>
    </row>
    <row r="2308" spans="1:5" x14ac:dyDescent="0.2">
      <c r="A2308" s="87">
        <v>123</v>
      </c>
      <c r="B2308" s="83" t="s">
        <v>5851</v>
      </c>
      <c r="C2308" s="83" t="s">
        <v>3468</v>
      </c>
      <c r="D2308" s="83" t="s">
        <v>11415</v>
      </c>
      <c r="E2308" s="88">
        <v>8</v>
      </c>
    </row>
    <row r="2309" spans="1:5" x14ac:dyDescent="0.2">
      <c r="A2309" s="87">
        <v>1316</v>
      </c>
      <c r="B2309" s="83" t="s">
        <v>2037</v>
      </c>
      <c r="C2309" s="83" t="s">
        <v>3509</v>
      </c>
      <c r="D2309" s="83" t="s">
        <v>4067</v>
      </c>
      <c r="E2309" s="88">
        <v>75</v>
      </c>
    </row>
    <row r="2310" spans="1:5" x14ac:dyDescent="0.2">
      <c r="A2310" s="87">
        <v>1317</v>
      </c>
      <c r="B2310" s="83" t="s">
        <v>2038</v>
      </c>
      <c r="C2310" s="83" t="s">
        <v>3509</v>
      </c>
      <c r="D2310" s="83" t="s">
        <v>4067</v>
      </c>
      <c r="E2310" s="88">
        <v>75</v>
      </c>
    </row>
    <row r="2311" spans="1:5" x14ac:dyDescent="0.2">
      <c r="A2311" s="87">
        <v>1318</v>
      </c>
      <c r="B2311" s="83" t="s">
        <v>2039</v>
      </c>
      <c r="C2311" s="83" t="s">
        <v>3509</v>
      </c>
      <c r="D2311" s="83" t="s">
        <v>4067</v>
      </c>
      <c r="E2311" s="88">
        <v>75.91</v>
      </c>
    </row>
    <row r="2312" spans="1:5" x14ac:dyDescent="0.2">
      <c r="A2312" s="87">
        <v>1319</v>
      </c>
      <c r="B2312" s="83" t="s">
        <v>2040</v>
      </c>
      <c r="C2312" s="83" t="s">
        <v>3509</v>
      </c>
      <c r="D2312" s="83" t="s">
        <v>4067</v>
      </c>
      <c r="E2312" s="88">
        <v>75</v>
      </c>
    </row>
    <row r="2313" spans="1:5" x14ac:dyDescent="0.2">
      <c r="A2313" s="87">
        <v>1320</v>
      </c>
      <c r="B2313" s="83" t="s">
        <v>2041</v>
      </c>
      <c r="C2313" s="83" t="s">
        <v>3509</v>
      </c>
      <c r="D2313" s="83" t="s">
        <v>4067</v>
      </c>
      <c r="E2313" s="88">
        <v>75</v>
      </c>
    </row>
    <row r="2314" spans="1:5" x14ac:dyDescent="0.2">
      <c r="A2314" s="87">
        <v>1321</v>
      </c>
      <c r="B2314" s="83" t="s">
        <v>2042</v>
      </c>
      <c r="C2314" s="83" t="s">
        <v>3509</v>
      </c>
      <c r="D2314" s="83" t="s">
        <v>4067</v>
      </c>
      <c r="E2314" s="88">
        <v>75</v>
      </c>
    </row>
    <row r="2315" spans="1:5" x14ac:dyDescent="0.2">
      <c r="A2315" s="87">
        <v>1322</v>
      </c>
      <c r="B2315" s="83" t="s">
        <v>2043</v>
      </c>
      <c r="C2315" s="83" t="s">
        <v>3509</v>
      </c>
      <c r="D2315" s="83" t="s">
        <v>4067</v>
      </c>
      <c r="E2315" s="88">
        <v>75</v>
      </c>
    </row>
    <row r="2316" spans="1:5" x14ac:dyDescent="0.2">
      <c r="A2316" s="87">
        <v>1323</v>
      </c>
      <c r="B2316" s="83" t="s">
        <v>2044</v>
      </c>
      <c r="C2316" s="83" t="s">
        <v>3509</v>
      </c>
      <c r="D2316" s="83" t="s">
        <v>4067</v>
      </c>
      <c r="E2316" s="88">
        <v>75</v>
      </c>
    </row>
    <row r="2317" spans="1:5" x14ac:dyDescent="0.2">
      <c r="A2317" s="87">
        <v>1324</v>
      </c>
      <c r="B2317" s="83" t="s">
        <v>2045</v>
      </c>
      <c r="C2317" s="83" t="s">
        <v>3509</v>
      </c>
      <c r="D2317" s="83" t="s">
        <v>4067</v>
      </c>
      <c r="E2317" s="88">
        <v>75</v>
      </c>
    </row>
    <row r="2318" spans="1:5" x14ac:dyDescent="0.2">
      <c r="A2318" s="87">
        <v>1325</v>
      </c>
      <c r="B2318" s="83" t="s">
        <v>2046</v>
      </c>
      <c r="C2318" s="83" t="s">
        <v>3509</v>
      </c>
      <c r="D2318" s="83" t="s">
        <v>4067</v>
      </c>
      <c r="E2318" s="88">
        <v>75.91</v>
      </c>
    </row>
    <row r="2319" spans="1:5" x14ac:dyDescent="0.2">
      <c r="A2319" s="87">
        <v>65</v>
      </c>
      <c r="B2319" s="83" t="s">
        <v>11804</v>
      </c>
      <c r="C2319" s="83" t="s">
        <v>3508</v>
      </c>
      <c r="D2319" s="83" t="s">
        <v>11415</v>
      </c>
      <c r="E2319" s="88">
        <v>38</v>
      </c>
    </row>
    <row r="2320" spans="1:5" x14ac:dyDescent="0.2">
      <c r="A2320" s="87">
        <v>1326</v>
      </c>
      <c r="B2320" s="83" t="s">
        <v>2047</v>
      </c>
      <c r="C2320" s="83" t="s">
        <v>3454</v>
      </c>
      <c r="D2320" s="83" t="s">
        <v>4067</v>
      </c>
      <c r="E2320" s="88">
        <v>86.87</v>
      </c>
    </row>
    <row r="2321" spans="1:5" x14ac:dyDescent="0.2">
      <c r="A2321" s="87">
        <v>1327</v>
      </c>
      <c r="B2321" s="83" t="s">
        <v>2048</v>
      </c>
      <c r="C2321" s="83" t="s">
        <v>3507</v>
      </c>
      <c r="D2321" s="83" t="s">
        <v>4067</v>
      </c>
      <c r="E2321" s="88">
        <v>4</v>
      </c>
    </row>
    <row r="2322" spans="1:5" x14ac:dyDescent="0.2">
      <c r="A2322" s="84">
        <v>662</v>
      </c>
      <c r="B2322" s="85" t="s">
        <v>4470</v>
      </c>
      <c r="C2322" s="85" t="s">
        <v>3468</v>
      </c>
      <c r="D2322" s="85" t="s">
        <v>6653</v>
      </c>
      <c r="E2322" s="86">
        <v>82</v>
      </c>
    </row>
    <row r="2323" spans="1:5" x14ac:dyDescent="0.2">
      <c r="A2323" s="87">
        <v>1328</v>
      </c>
      <c r="B2323" s="83" t="s">
        <v>2049</v>
      </c>
      <c r="C2323" s="83" t="s">
        <v>3468</v>
      </c>
      <c r="D2323" s="83" t="s">
        <v>4067</v>
      </c>
      <c r="E2323" s="88">
        <v>18</v>
      </c>
    </row>
    <row r="2324" spans="1:5" x14ac:dyDescent="0.2">
      <c r="A2324" s="87">
        <v>1329</v>
      </c>
      <c r="B2324" s="83" t="s">
        <v>2050</v>
      </c>
      <c r="C2324" s="83" t="s">
        <v>3468</v>
      </c>
      <c r="D2324" s="83" t="s">
        <v>4067</v>
      </c>
      <c r="E2324" s="88">
        <v>121</v>
      </c>
    </row>
    <row r="2325" spans="1:5" x14ac:dyDescent="0.2">
      <c r="A2325" s="84">
        <v>663</v>
      </c>
      <c r="B2325" s="85" t="s">
        <v>4471</v>
      </c>
      <c r="C2325" s="85" t="s">
        <v>3468</v>
      </c>
      <c r="D2325" s="85" t="s">
        <v>6653</v>
      </c>
      <c r="E2325" s="86">
        <v>56</v>
      </c>
    </row>
    <row r="2326" spans="1:5" x14ac:dyDescent="0.2">
      <c r="A2326" s="84">
        <v>664</v>
      </c>
      <c r="B2326" s="85" t="s">
        <v>4472</v>
      </c>
      <c r="C2326" s="85" t="s">
        <v>3468</v>
      </c>
      <c r="D2326" s="85" t="s">
        <v>6653</v>
      </c>
      <c r="E2326" s="86">
        <v>15.16</v>
      </c>
    </row>
    <row r="2327" spans="1:5" x14ac:dyDescent="0.2">
      <c r="A2327" s="87">
        <v>1330</v>
      </c>
      <c r="B2327" s="83" t="s">
        <v>2051</v>
      </c>
      <c r="C2327" s="83" t="s">
        <v>3468</v>
      </c>
      <c r="D2327" s="83" t="s">
        <v>4067</v>
      </c>
      <c r="E2327" s="88">
        <v>18</v>
      </c>
    </row>
    <row r="2328" spans="1:5" x14ac:dyDescent="0.2">
      <c r="A2328" s="84">
        <v>665</v>
      </c>
      <c r="B2328" s="85" t="s">
        <v>4473</v>
      </c>
      <c r="C2328" s="85" t="s">
        <v>3468</v>
      </c>
      <c r="D2328" s="85" t="s">
        <v>6653</v>
      </c>
      <c r="E2328" s="86">
        <v>16</v>
      </c>
    </row>
    <row r="2329" spans="1:5" x14ac:dyDescent="0.2">
      <c r="A2329" s="84">
        <v>666</v>
      </c>
      <c r="B2329" s="85" t="s">
        <v>13801</v>
      </c>
      <c r="C2329" s="85" t="s">
        <v>4659</v>
      </c>
      <c r="D2329" s="85" t="s">
        <v>6653</v>
      </c>
      <c r="E2329" s="86">
        <v>16</v>
      </c>
    </row>
    <row r="2330" spans="1:5" x14ac:dyDescent="0.2">
      <c r="A2330" s="84">
        <v>667</v>
      </c>
      <c r="B2330" s="85" t="s">
        <v>4474</v>
      </c>
      <c r="C2330" s="85" t="s">
        <v>3468</v>
      </c>
      <c r="D2330" s="85" t="s">
        <v>6653</v>
      </c>
      <c r="E2330" s="86">
        <v>69.7</v>
      </c>
    </row>
    <row r="2331" spans="1:5" x14ac:dyDescent="0.2">
      <c r="A2331" s="84">
        <v>668</v>
      </c>
      <c r="B2331" s="85" t="s">
        <v>4475</v>
      </c>
      <c r="C2331" s="85" t="s">
        <v>3468</v>
      </c>
      <c r="D2331" s="85" t="s">
        <v>6653</v>
      </c>
      <c r="E2331" s="86">
        <v>12</v>
      </c>
    </row>
    <row r="2332" spans="1:5" x14ac:dyDescent="0.2">
      <c r="A2332" s="87">
        <v>1331</v>
      </c>
      <c r="B2332" s="83" t="s">
        <v>2052</v>
      </c>
      <c r="C2332" s="83" t="s">
        <v>3468</v>
      </c>
      <c r="D2332" s="83" t="s">
        <v>4067</v>
      </c>
      <c r="E2332" s="88" t="s">
        <v>2053</v>
      </c>
    </row>
    <row r="2333" spans="1:5" x14ac:dyDescent="0.2">
      <c r="A2333" s="87">
        <v>247</v>
      </c>
      <c r="B2333" s="83" t="s">
        <v>11685</v>
      </c>
      <c r="C2333" s="83" t="s">
        <v>7030</v>
      </c>
      <c r="D2333" s="83" t="s">
        <v>11284</v>
      </c>
      <c r="E2333" s="88">
        <v>18</v>
      </c>
    </row>
    <row r="2334" spans="1:5" x14ac:dyDescent="0.2">
      <c r="A2334" s="87">
        <v>408</v>
      </c>
      <c r="B2334" s="83" t="s">
        <v>844</v>
      </c>
      <c r="C2334" s="83" t="s">
        <v>1409</v>
      </c>
      <c r="D2334" s="83" t="s">
        <v>4067</v>
      </c>
      <c r="E2334" s="88">
        <v>37</v>
      </c>
    </row>
    <row r="2335" spans="1:5" x14ac:dyDescent="0.2">
      <c r="A2335" s="87">
        <v>512</v>
      </c>
      <c r="B2335" s="83" t="s">
        <v>11777</v>
      </c>
      <c r="C2335" s="83" t="s">
        <v>3507</v>
      </c>
      <c r="D2335" s="83" t="s">
        <v>11284</v>
      </c>
      <c r="E2335" s="88">
        <v>7.31</v>
      </c>
    </row>
    <row r="2336" spans="1:5" x14ac:dyDescent="0.2">
      <c r="A2336" s="87">
        <v>84</v>
      </c>
      <c r="B2336" s="83" t="s">
        <v>11777</v>
      </c>
      <c r="C2336" s="83" t="s">
        <v>3507</v>
      </c>
      <c r="D2336" s="83" t="s">
        <v>11286</v>
      </c>
      <c r="E2336" s="88">
        <v>7</v>
      </c>
    </row>
    <row r="2337" spans="1:5" x14ac:dyDescent="0.2">
      <c r="A2337" s="87">
        <v>1332</v>
      </c>
      <c r="B2337" s="83" t="s">
        <v>2054</v>
      </c>
      <c r="C2337" s="83" t="s">
        <v>291</v>
      </c>
      <c r="D2337" s="83" t="s">
        <v>4067</v>
      </c>
      <c r="E2337" s="88">
        <v>2.5099999999999998</v>
      </c>
    </row>
    <row r="2338" spans="1:5" x14ac:dyDescent="0.2">
      <c r="A2338" s="84">
        <v>669</v>
      </c>
      <c r="B2338" s="85" t="s">
        <v>4476</v>
      </c>
      <c r="C2338" s="85" t="s">
        <v>291</v>
      </c>
      <c r="D2338" s="85" t="s">
        <v>6653</v>
      </c>
      <c r="E2338" s="86">
        <v>71</v>
      </c>
    </row>
    <row r="2339" spans="1:5" x14ac:dyDescent="0.2">
      <c r="A2339" s="87">
        <v>1333</v>
      </c>
      <c r="B2339" s="83" t="s">
        <v>2055</v>
      </c>
      <c r="C2339" s="83" t="s">
        <v>277</v>
      </c>
      <c r="D2339" s="83" t="s">
        <v>4067</v>
      </c>
      <c r="E2339" s="88" t="s">
        <v>2010</v>
      </c>
    </row>
    <row r="2340" spans="1:5" x14ac:dyDescent="0.2">
      <c r="A2340" s="87">
        <v>1334</v>
      </c>
      <c r="B2340" s="83" t="s">
        <v>2056</v>
      </c>
      <c r="C2340" s="83" t="s">
        <v>2286</v>
      </c>
      <c r="D2340" s="83" t="s">
        <v>4067</v>
      </c>
      <c r="E2340" s="88">
        <v>54</v>
      </c>
    </row>
    <row r="2341" spans="1:5" x14ac:dyDescent="0.2">
      <c r="A2341" s="87">
        <v>66</v>
      </c>
      <c r="B2341" s="83" t="s">
        <v>11805</v>
      </c>
      <c r="C2341" s="83" t="s">
        <v>3508</v>
      </c>
      <c r="D2341" s="83" t="s">
        <v>11415</v>
      </c>
      <c r="E2341" s="88">
        <v>39</v>
      </c>
    </row>
    <row r="2342" spans="1:5" x14ac:dyDescent="0.2">
      <c r="A2342" s="87">
        <v>513</v>
      </c>
      <c r="B2342" s="83" t="s">
        <v>2057</v>
      </c>
      <c r="C2342" s="83" t="s">
        <v>778</v>
      </c>
      <c r="D2342" s="83" t="s">
        <v>11284</v>
      </c>
      <c r="E2342" s="88">
        <v>4</v>
      </c>
    </row>
    <row r="2343" spans="1:5" x14ac:dyDescent="0.2">
      <c r="A2343" s="87">
        <v>1335</v>
      </c>
      <c r="B2343" s="83" t="s">
        <v>2057</v>
      </c>
      <c r="C2343" s="83" t="s">
        <v>778</v>
      </c>
      <c r="D2343" s="83" t="s">
        <v>4067</v>
      </c>
      <c r="E2343" s="88">
        <v>52</v>
      </c>
    </row>
    <row r="2344" spans="1:5" x14ac:dyDescent="0.2">
      <c r="A2344" s="87">
        <v>514</v>
      </c>
      <c r="B2344" s="83" t="s">
        <v>12102</v>
      </c>
      <c r="C2344" s="83" t="s">
        <v>12086</v>
      </c>
      <c r="D2344" s="83" t="s">
        <v>11284</v>
      </c>
      <c r="E2344" s="88">
        <v>27</v>
      </c>
    </row>
    <row r="2345" spans="1:5" x14ac:dyDescent="0.2">
      <c r="A2345" s="87">
        <v>515</v>
      </c>
      <c r="B2345" s="83" t="s">
        <v>12103</v>
      </c>
      <c r="C2345" s="83" t="s">
        <v>12086</v>
      </c>
      <c r="D2345" s="83" t="s">
        <v>11284</v>
      </c>
      <c r="E2345" s="88">
        <v>30</v>
      </c>
    </row>
    <row r="2346" spans="1:5" x14ac:dyDescent="0.2">
      <c r="A2346" s="87">
        <v>516</v>
      </c>
      <c r="B2346" s="83" t="s">
        <v>11491</v>
      </c>
      <c r="C2346" s="83" t="s">
        <v>11472</v>
      </c>
      <c r="D2346" s="83" t="s">
        <v>11284</v>
      </c>
      <c r="E2346" s="88">
        <v>13</v>
      </c>
    </row>
    <row r="2347" spans="1:5" x14ac:dyDescent="0.2">
      <c r="A2347" s="87">
        <v>517</v>
      </c>
      <c r="B2347" s="83" t="s">
        <v>2058</v>
      </c>
      <c r="C2347" s="83" t="s">
        <v>3464</v>
      </c>
      <c r="D2347" s="83" t="s">
        <v>11284</v>
      </c>
      <c r="E2347" s="88">
        <v>32</v>
      </c>
    </row>
    <row r="2348" spans="1:5" x14ac:dyDescent="0.2">
      <c r="A2348" s="87">
        <v>1336</v>
      </c>
      <c r="B2348" s="83" t="s">
        <v>2058</v>
      </c>
      <c r="C2348" s="83" t="s">
        <v>3464</v>
      </c>
      <c r="D2348" s="83" t="s">
        <v>4067</v>
      </c>
      <c r="E2348" s="88" t="s">
        <v>2059</v>
      </c>
    </row>
    <row r="2349" spans="1:5" x14ac:dyDescent="0.2">
      <c r="A2349" s="87">
        <v>41</v>
      </c>
      <c r="B2349" s="83" t="s">
        <v>2058</v>
      </c>
      <c r="C2349" s="83" t="s">
        <v>11934</v>
      </c>
      <c r="D2349" s="83" t="s">
        <v>6697</v>
      </c>
      <c r="E2349" s="88">
        <v>3</v>
      </c>
    </row>
    <row r="2350" spans="1:5" x14ac:dyDescent="0.2">
      <c r="A2350" s="87">
        <v>518</v>
      </c>
      <c r="B2350" s="83" t="s">
        <v>11459</v>
      </c>
      <c r="C2350" s="83" t="s">
        <v>3487</v>
      </c>
      <c r="D2350" s="83" t="s">
        <v>11284</v>
      </c>
      <c r="E2350" s="88">
        <v>28</v>
      </c>
    </row>
    <row r="2351" spans="1:5" x14ac:dyDescent="0.2">
      <c r="A2351" s="87">
        <v>519</v>
      </c>
      <c r="B2351" s="83" t="s">
        <v>11460</v>
      </c>
      <c r="C2351" s="83" t="s">
        <v>3487</v>
      </c>
      <c r="D2351" s="83" t="s">
        <v>11284</v>
      </c>
      <c r="E2351" s="88">
        <v>28</v>
      </c>
    </row>
    <row r="2352" spans="1:5" x14ac:dyDescent="0.2">
      <c r="A2352" s="84">
        <v>670</v>
      </c>
      <c r="B2352" s="85" t="s">
        <v>4477</v>
      </c>
      <c r="C2352" s="85" t="s">
        <v>3487</v>
      </c>
      <c r="D2352" s="85" t="s">
        <v>6653</v>
      </c>
      <c r="E2352" s="86" t="s">
        <v>4930</v>
      </c>
    </row>
    <row r="2353" spans="1:5" x14ac:dyDescent="0.2">
      <c r="A2353" s="87">
        <v>1337</v>
      </c>
      <c r="B2353" s="83" t="s">
        <v>2060</v>
      </c>
      <c r="C2353" s="83" t="s">
        <v>3468</v>
      </c>
      <c r="D2353" s="83" t="s">
        <v>4067</v>
      </c>
      <c r="E2353" s="88">
        <v>19</v>
      </c>
    </row>
    <row r="2354" spans="1:5" x14ac:dyDescent="0.2">
      <c r="A2354" s="87">
        <v>1253</v>
      </c>
      <c r="B2354" s="83" t="s">
        <v>1981</v>
      </c>
      <c r="C2354" s="83" t="s">
        <v>3464</v>
      </c>
      <c r="D2354" s="83" t="s">
        <v>4067</v>
      </c>
      <c r="E2354" s="88" t="s">
        <v>2767</v>
      </c>
    </row>
    <row r="2355" spans="1:5" x14ac:dyDescent="0.2">
      <c r="A2355" s="87">
        <v>491</v>
      </c>
      <c r="B2355" s="83" t="s">
        <v>11937</v>
      </c>
      <c r="C2355" s="83" t="s">
        <v>11934</v>
      </c>
      <c r="D2355" s="83" t="s">
        <v>11284</v>
      </c>
      <c r="E2355" s="88">
        <v>29</v>
      </c>
    </row>
    <row r="2356" spans="1:5" x14ac:dyDescent="0.2">
      <c r="A2356" s="87">
        <v>487</v>
      </c>
      <c r="B2356" s="83" t="s">
        <v>3665</v>
      </c>
      <c r="C2356" s="83" t="s">
        <v>3496</v>
      </c>
      <c r="D2356" s="83" t="s">
        <v>4067</v>
      </c>
      <c r="E2356" s="88">
        <v>97</v>
      </c>
    </row>
    <row r="2357" spans="1:5" x14ac:dyDescent="0.2">
      <c r="A2357" s="87">
        <v>1338</v>
      </c>
      <c r="B2357" s="83" t="s">
        <v>2061</v>
      </c>
      <c r="C2357" s="83" t="s">
        <v>2778</v>
      </c>
      <c r="D2357" s="83" t="s">
        <v>4067</v>
      </c>
      <c r="E2357" s="88">
        <v>97</v>
      </c>
    </row>
    <row r="2358" spans="1:5" x14ac:dyDescent="0.2">
      <c r="A2358" s="84">
        <v>671</v>
      </c>
      <c r="B2358" s="85" t="s">
        <v>4478</v>
      </c>
      <c r="C2358" s="85" t="s">
        <v>3468</v>
      </c>
      <c r="D2358" s="85" t="s">
        <v>6653</v>
      </c>
      <c r="E2358" s="86">
        <v>41</v>
      </c>
    </row>
    <row r="2359" spans="1:5" x14ac:dyDescent="0.2">
      <c r="A2359" s="87">
        <v>1339</v>
      </c>
      <c r="B2359" s="83" t="s">
        <v>2062</v>
      </c>
      <c r="C2359" s="83" t="s">
        <v>3468</v>
      </c>
      <c r="D2359" s="83" t="s">
        <v>4067</v>
      </c>
      <c r="E2359" s="88">
        <v>37</v>
      </c>
    </row>
    <row r="2360" spans="1:5" x14ac:dyDescent="0.2">
      <c r="A2360" s="84">
        <v>672</v>
      </c>
      <c r="B2360" s="85" t="s">
        <v>4479</v>
      </c>
      <c r="C2360" s="85" t="s">
        <v>3468</v>
      </c>
      <c r="D2360" s="85" t="s">
        <v>6653</v>
      </c>
      <c r="E2360" s="86">
        <v>28</v>
      </c>
    </row>
    <row r="2361" spans="1:5" x14ac:dyDescent="0.2">
      <c r="A2361" s="84">
        <v>673</v>
      </c>
      <c r="B2361" s="85" t="s">
        <v>4480</v>
      </c>
      <c r="C2361" s="85" t="s">
        <v>3468</v>
      </c>
      <c r="D2361" s="85" t="s">
        <v>6653</v>
      </c>
      <c r="E2361" s="86" t="s">
        <v>4931</v>
      </c>
    </row>
    <row r="2362" spans="1:5" x14ac:dyDescent="0.2">
      <c r="A2362" s="87">
        <v>795</v>
      </c>
      <c r="B2362" s="83" t="s">
        <v>3805</v>
      </c>
      <c r="C2362" s="83" t="s">
        <v>2730</v>
      </c>
      <c r="D2362" s="83" t="s">
        <v>4067</v>
      </c>
      <c r="E2362" s="88">
        <v>99</v>
      </c>
    </row>
    <row r="2363" spans="1:5" x14ac:dyDescent="0.2">
      <c r="A2363" s="87">
        <v>1340</v>
      </c>
      <c r="B2363" s="83" t="s">
        <v>2063</v>
      </c>
      <c r="C2363" s="83" t="s">
        <v>3469</v>
      </c>
      <c r="D2363" s="83" t="s">
        <v>4067</v>
      </c>
      <c r="E2363" s="88">
        <v>38</v>
      </c>
    </row>
    <row r="2364" spans="1:5" x14ac:dyDescent="0.2">
      <c r="A2364" s="87">
        <v>1341</v>
      </c>
      <c r="B2364" s="83" t="s">
        <v>2064</v>
      </c>
      <c r="C2364" s="83" t="s">
        <v>3469</v>
      </c>
      <c r="D2364" s="83" t="s">
        <v>4067</v>
      </c>
      <c r="E2364" s="88" t="s">
        <v>2065</v>
      </c>
    </row>
    <row r="2365" spans="1:5" x14ac:dyDescent="0.2">
      <c r="A2365" s="87">
        <v>1342</v>
      </c>
      <c r="B2365" s="83" t="s">
        <v>2066</v>
      </c>
      <c r="C2365" s="83" t="s">
        <v>3469</v>
      </c>
      <c r="D2365" s="83" t="s">
        <v>4067</v>
      </c>
      <c r="E2365" s="88">
        <v>122</v>
      </c>
    </row>
    <row r="2366" spans="1:5" x14ac:dyDescent="0.2">
      <c r="A2366" s="87">
        <v>520</v>
      </c>
      <c r="B2366" s="83" t="s">
        <v>12042</v>
      </c>
      <c r="C2366" s="83" t="s">
        <v>3468</v>
      </c>
      <c r="D2366" s="83" t="s">
        <v>11284</v>
      </c>
      <c r="E2366" s="88">
        <v>25</v>
      </c>
    </row>
    <row r="2367" spans="1:5" x14ac:dyDescent="0.2">
      <c r="A2367" s="87">
        <v>1343</v>
      </c>
      <c r="B2367" s="83" t="s">
        <v>2067</v>
      </c>
      <c r="C2367" s="83" t="s">
        <v>3469</v>
      </c>
      <c r="D2367" s="83" t="s">
        <v>4067</v>
      </c>
      <c r="E2367" s="88">
        <v>101</v>
      </c>
    </row>
    <row r="2368" spans="1:5" x14ac:dyDescent="0.2">
      <c r="A2368" s="87">
        <v>312</v>
      </c>
      <c r="B2368" s="83" t="s">
        <v>3592</v>
      </c>
      <c r="C2368" s="83" t="s">
        <v>2</v>
      </c>
      <c r="D2368" s="83" t="s">
        <v>4067</v>
      </c>
      <c r="E2368" s="88">
        <v>46</v>
      </c>
    </row>
    <row r="2369" spans="1:5" x14ac:dyDescent="0.2">
      <c r="A2369" s="87">
        <v>1344</v>
      </c>
      <c r="B2369" s="83" t="s">
        <v>2068</v>
      </c>
      <c r="C2369" s="83" t="s">
        <v>3507</v>
      </c>
      <c r="D2369" s="83" t="s">
        <v>4067</v>
      </c>
      <c r="E2369" s="88">
        <v>76</v>
      </c>
    </row>
    <row r="2370" spans="1:5" x14ac:dyDescent="0.2">
      <c r="A2370" s="84">
        <v>674</v>
      </c>
      <c r="B2370" s="85" t="s">
        <v>4481</v>
      </c>
      <c r="C2370" s="85" t="s">
        <v>3468</v>
      </c>
      <c r="D2370" s="85" t="s">
        <v>6653</v>
      </c>
      <c r="E2370" s="86">
        <v>56</v>
      </c>
    </row>
    <row r="2371" spans="1:5" x14ac:dyDescent="0.2">
      <c r="A2371" s="87">
        <v>1345</v>
      </c>
      <c r="B2371" s="83" t="s">
        <v>2069</v>
      </c>
      <c r="C2371" s="83" t="s">
        <v>277</v>
      </c>
      <c r="D2371" s="83" t="s">
        <v>4067</v>
      </c>
      <c r="E2371" s="88">
        <v>2.5</v>
      </c>
    </row>
    <row r="2372" spans="1:5" x14ac:dyDescent="0.2">
      <c r="A2372" s="87">
        <v>521</v>
      </c>
      <c r="B2372" s="83" t="s">
        <v>3655</v>
      </c>
      <c r="C2372" s="83" t="s">
        <v>1428</v>
      </c>
      <c r="D2372" s="83" t="s">
        <v>11284</v>
      </c>
      <c r="E2372" s="88">
        <v>30</v>
      </c>
    </row>
    <row r="2373" spans="1:5" x14ac:dyDescent="0.2">
      <c r="A2373" s="87">
        <v>438</v>
      </c>
      <c r="B2373" s="83" t="s">
        <v>3655</v>
      </c>
      <c r="C2373" s="83" t="s">
        <v>1428</v>
      </c>
      <c r="D2373" s="83" t="s">
        <v>4067</v>
      </c>
      <c r="E2373" s="88">
        <v>21</v>
      </c>
    </row>
    <row r="2374" spans="1:5" x14ac:dyDescent="0.2">
      <c r="A2374" s="84">
        <v>675</v>
      </c>
      <c r="B2374" s="85" t="s">
        <v>4482</v>
      </c>
      <c r="C2374" s="85" t="s">
        <v>1428</v>
      </c>
      <c r="D2374" s="85" t="s">
        <v>6653</v>
      </c>
      <c r="E2374" s="86">
        <v>62</v>
      </c>
    </row>
    <row r="2375" spans="1:5" x14ac:dyDescent="0.2">
      <c r="A2375" s="87">
        <v>1346</v>
      </c>
      <c r="B2375" s="83" t="s">
        <v>2070</v>
      </c>
      <c r="C2375" s="83" t="s">
        <v>3507</v>
      </c>
      <c r="D2375" s="83" t="s">
        <v>4067</v>
      </c>
      <c r="E2375" s="88">
        <v>27</v>
      </c>
    </row>
    <row r="2376" spans="1:5" x14ac:dyDescent="0.2">
      <c r="A2376" s="84">
        <v>676</v>
      </c>
      <c r="B2376" s="85" t="s">
        <v>4756</v>
      </c>
      <c r="C2376" s="85" t="s">
        <v>5024</v>
      </c>
      <c r="D2376" s="85" t="s">
        <v>6653</v>
      </c>
      <c r="E2376" s="86">
        <v>21</v>
      </c>
    </row>
    <row r="2377" spans="1:5" x14ac:dyDescent="0.2">
      <c r="A2377" s="87">
        <v>522</v>
      </c>
      <c r="B2377" s="83" t="s">
        <v>11835</v>
      </c>
      <c r="C2377" s="83" t="s">
        <v>11831</v>
      </c>
      <c r="D2377" s="83" t="s">
        <v>11284</v>
      </c>
      <c r="E2377" s="88">
        <v>25</v>
      </c>
    </row>
    <row r="2378" spans="1:5" x14ac:dyDescent="0.2">
      <c r="A2378" s="87">
        <v>1347</v>
      </c>
      <c r="B2378" s="83" t="s">
        <v>2071</v>
      </c>
      <c r="C2378" s="83" t="s">
        <v>3509</v>
      </c>
      <c r="D2378" s="83" t="s">
        <v>4067</v>
      </c>
      <c r="E2378" s="88" t="s">
        <v>2072</v>
      </c>
    </row>
    <row r="2379" spans="1:5" x14ac:dyDescent="0.2">
      <c r="A2379" s="87">
        <v>1348</v>
      </c>
      <c r="B2379" s="83" t="s">
        <v>2073</v>
      </c>
      <c r="C2379" s="83" t="s">
        <v>3487</v>
      </c>
      <c r="D2379" s="83" t="s">
        <v>4067</v>
      </c>
      <c r="E2379" s="88" t="s">
        <v>2074</v>
      </c>
    </row>
    <row r="2380" spans="1:5" x14ac:dyDescent="0.2">
      <c r="A2380" s="87">
        <v>523</v>
      </c>
      <c r="B2380" s="83" t="s">
        <v>2073</v>
      </c>
      <c r="C2380" s="83" t="s">
        <v>11472</v>
      </c>
      <c r="D2380" s="83" t="s">
        <v>11284</v>
      </c>
      <c r="E2380" s="88" t="s">
        <v>11492</v>
      </c>
    </row>
    <row r="2381" spans="1:5" x14ac:dyDescent="0.2">
      <c r="A2381" s="84">
        <v>677</v>
      </c>
      <c r="B2381" s="85" t="s">
        <v>4483</v>
      </c>
      <c r="C2381" s="85" t="s">
        <v>3487</v>
      </c>
      <c r="D2381" s="85" t="s">
        <v>6653</v>
      </c>
      <c r="E2381" s="86" t="s">
        <v>4932</v>
      </c>
    </row>
    <row r="2382" spans="1:5" x14ac:dyDescent="0.2">
      <c r="A2382" s="87">
        <v>370</v>
      </c>
      <c r="B2382" s="83" t="s">
        <v>3643</v>
      </c>
      <c r="C2382" s="83" t="s">
        <v>1376</v>
      </c>
      <c r="D2382" s="83" t="s">
        <v>4067</v>
      </c>
      <c r="E2382" s="88">
        <v>106</v>
      </c>
    </row>
    <row r="2383" spans="1:5" x14ac:dyDescent="0.2">
      <c r="A2383" s="87">
        <v>1349</v>
      </c>
      <c r="B2383" s="83" t="s">
        <v>2075</v>
      </c>
      <c r="C2383" s="83" t="s">
        <v>3509</v>
      </c>
      <c r="D2383" s="83" t="s">
        <v>4067</v>
      </c>
      <c r="E2383" s="88" t="s">
        <v>2076</v>
      </c>
    </row>
    <row r="2384" spans="1:5" x14ac:dyDescent="0.2">
      <c r="A2384" s="87">
        <v>1350</v>
      </c>
      <c r="B2384" s="83" t="s">
        <v>2077</v>
      </c>
      <c r="C2384" s="83" t="s">
        <v>3468</v>
      </c>
      <c r="D2384" s="83" t="s">
        <v>4067</v>
      </c>
      <c r="E2384" s="88">
        <v>117</v>
      </c>
    </row>
    <row r="2385" spans="1:5" x14ac:dyDescent="0.2">
      <c r="A2385" s="87">
        <v>1351</v>
      </c>
      <c r="B2385" s="83" t="s">
        <v>2078</v>
      </c>
      <c r="C2385" s="83" t="s">
        <v>3494</v>
      </c>
      <c r="D2385" s="83" t="s">
        <v>4067</v>
      </c>
      <c r="E2385" s="88" t="s">
        <v>2079</v>
      </c>
    </row>
    <row r="2386" spans="1:5" x14ac:dyDescent="0.2">
      <c r="A2386" s="87">
        <v>1352</v>
      </c>
      <c r="B2386" s="83" t="s">
        <v>2773</v>
      </c>
      <c r="C2386" s="83" t="s">
        <v>272</v>
      </c>
      <c r="D2386" s="83" t="s">
        <v>4067</v>
      </c>
      <c r="E2386" s="88" t="s">
        <v>2080</v>
      </c>
    </row>
    <row r="2387" spans="1:5" x14ac:dyDescent="0.2">
      <c r="A2387" s="87">
        <v>124</v>
      </c>
      <c r="B2387" s="83" t="s">
        <v>12077</v>
      </c>
      <c r="C2387" s="83" t="s">
        <v>3468</v>
      </c>
      <c r="D2387" s="83" t="s">
        <v>11415</v>
      </c>
      <c r="E2387" s="88">
        <v>33</v>
      </c>
    </row>
    <row r="2388" spans="1:5" x14ac:dyDescent="0.2">
      <c r="A2388" s="87">
        <v>1353</v>
      </c>
      <c r="B2388" s="83" t="s">
        <v>2081</v>
      </c>
      <c r="C2388" s="83" t="s">
        <v>3468</v>
      </c>
      <c r="D2388" s="83" t="s">
        <v>4067</v>
      </c>
      <c r="E2388" s="88">
        <v>16.18</v>
      </c>
    </row>
    <row r="2389" spans="1:5" x14ac:dyDescent="0.2">
      <c r="A2389" s="84">
        <v>678</v>
      </c>
      <c r="B2389" s="85" t="s">
        <v>4484</v>
      </c>
      <c r="C2389" s="85" t="s">
        <v>3468</v>
      </c>
      <c r="D2389" s="85" t="s">
        <v>6653</v>
      </c>
      <c r="E2389" s="86" t="s">
        <v>4933</v>
      </c>
    </row>
    <row r="2390" spans="1:5" x14ac:dyDescent="0.2">
      <c r="A2390" s="84">
        <v>679</v>
      </c>
      <c r="B2390" s="85" t="s">
        <v>4485</v>
      </c>
      <c r="C2390" s="85" t="s">
        <v>3468</v>
      </c>
      <c r="D2390" s="85" t="s">
        <v>6653</v>
      </c>
      <c r="E2390" s="86">
        <v>64</v>
      </c>
    </row>
    <row r="2391" spans="1:5" x14ac:dyDescent="0.2">
      <c r="A2391" s="84">
        <v>680</v>
      </c>
      <c r="B2391" s="85" t="s">
        <v>4486</v>
      </c>
      <c r="C2391" s="85" t="s">
        <v>3468</v>
      </c>
      <c r="D2391" s="85" t="s">
        <v>6653</v>
      </c>
      <c r="E2391" s="86">
        <v>47.48</v>
      </c>
    </row>
    <row r="2392" spans="1:5" x14ac:dyDescent="0.2">
      <c r="A2392" s="87">
        <v>524</v>
      </c>
      <c r="B2392" s="83" t="s">
        <v>12104</v>
      </c>
      <c r="C2392" s="83" t="s">
        <v>12086</v>
      </c>
      <c r="D2392" s="83" t="s">
        <v>11284</v>
      </c>
      <c r="E2392" s="88">
        <v>29</v>
      </c>
    </row>
    <row r="2393" spans="1:5" x14ac:dyDescent="0.2">
      <c r="A2393" s="84">
        <v>681</v>
      </c>
      <c r="B2393" s="85" t="s">
        <v>4487</v>
      </c>
      <c r="C2393" s="85" t="s">
        <v>4660</v>
      </c>
      <c r="D2393" s="85" t="s">
        <v>6653</v>
      </c>
      <c r="E2393" s="86">
        <v>20</v>
      </c>
    </row>
    <row r="2394" spans="1:5" x14ac:dyDescent="0.2">
      <c r="A2394" s="87">
        <v>525</v>
      </c>
      <c r="B2394" s="83" t="s">
        <v>11568</v>
      </c>
      <c r="C2394" s="83" t="s">
        <v>11549</v>
      </c>
      <c r="D2394" s="83" t="s">
        <v>11284</v>
      </c>
      <c r="E2394" s="88">
        <v>6</v>
      </c>
    </row>
    <row r="2395" spans="1:5" x14ac:dyDescent="0.2">
      <c r="A2395" s="87">
        <v>526</v>
      </c>
      <c r="B2395" s="83" t="s">
        <v>2082</v>
      </c>
      <c r="C2395" s="83" t="s">
        <v>3468</v>
      </c>
      <c r="D2395" s="83" t="s">
        <v>11284</v>
      </c>
      <c r="E2395" s="88">
        <v>22</v>
      </c>
    </row>
    <row r="2396" spans="1:5" x14ac:dyDescent="0.2">
      <c r="A2396" s="87">
        <v>1354</v>
      </c>
      <c r="B2396" s="83" t="s">
        <v>2082</v>
      </c>
      <c r="C2396" s="83" t="s">
        <v>3468</v>
      </c>
      <c r="D2396" s="83" t="s">
        <v>4067</v>
      </c>
      <c r="E2396" s="88">
        <v>81</v>
      </c>
    </row>
    <row r="2397" spans="1:5" x14ac:dyDescent="0.2">
      <c r="A2397" s="84">
        <v>682</v>
      </c>
      <c r="B2397" s="85" t="s">
        <v>4488</v>
      </c>
      <c r="C2397" s="85" t="s">
        <v>3468</v>
      </c>
      <c r="D2397" s="85" t="s">
        <v>6653</v>
      </c>
      <c r="E2397" s="86">
        <v>59</v>
      </c>
    </row>
    <row r="2398" spans="1:5" x14ac:dyDescent="0.2">
      <c r="A2398" s="87">
        <v>1355</v>
      </c>
      <c r="B2398" s="83" t="s">
        <v>2083</v>
      </c>
      <c r="C2398" s="83" t="s">
        <v>3507</v>
      </c>
      <c r="D2398" s="83" t="s">
        <v>4067</v>
      </c>
      <c r="E2398" s="88" t="s">
        <v>2084</v>
      </c>
    </row>
    <row r="2399" spans="1:5" x14ac:dyDescent="0.2">
      <c r="A2399" s="84">
        <v>683</v>
      </c>
      <c r="B2399" s="85" t="s">
        <v>4489</v>
      </c>
      <c r="C2399" s="85" t="s">
        <v>3507</v>
      </c>
      <c r="D2399" s="85" t="s">
        <v>6653</v>
      </c>
      <c r="E2399" s="86">
        <v>56.83</v>
      </c>
    </row>
    <row r="2400" spans="1:5" x14ac:dyDescent="0.2">
      <c r="A2400" s="87">
        <v>1356</v>
      </c>
      <c r="B2400" s="83" t="s">
        <v>2085</v>
      </c>
      <c r="C2400" s="83" t="s">
        <v>3507</v>
      </c>
      <c r="D2400" s="83" t="s">
        <v>4067</v>
      </c>
      <c r="E2400" s="88" t="s">
        <v>2086</v>
      </c>
    </row>
    <row r="2401" spans="1:5" x14ac:dyDescent="0.2">
      <c r="A2401" s="87">
        <v>527</v>
      </c>
      <c r="B2401" s="83" t="s">
        <v>2085</v>
      </c>
      <c r="C2401" s="83" t="s">
        <v>11784</v>
      </c>
      <c r="D2401" s="83" t="s">
        <v>11284</v>
      </c>
      <c r="E2401" s="88">
        <v>2.3199999999999998</v>
      </c>
    </row>
    <row r="2402" spans="1:5" x14ac:dyDescent="0.2">
      <c r="A2402" s="84">
        <v>684</v>
      </c>
      <c r="B2402" s="85" t="s">
        <v>4490</v>
      </c>
      <c r="C2402" s="85" t="s">
        <v>3507</v>
      </c>
      <c r="D2402" s="85" t="s">
        <v>6653</v>
      </c>
      <c r="E2402" s="86">
        <v>101</v>
      </c>
    </row>
    <row r="2403" spans="1:5" x14ac:dyDescent="0.2">
      <c r="A2403" s="87">
        <v>1360</v>
      </c>
      <c r="B2403" s="83" t="s">
        <v>2090</v>
      </c>
      <c r="C2403" s="83" t="s">
        <v>3464</v>
      </c>
      <c r="D2403" s="83" t="s">
        <v>4067</v>
      </c>
      <c r="E2403" s="88" t="s">
        <v>2091</v>
      </c>
    </row>
    <row r="2404" spans="1:5" x14ac:dyDescent="0.2">
      <c r="A2404" s="87">
        <v>1361</v>
      </c>
      <c r="B2404" s="83" t="s">
        <v>2092</v>
      </c>
      <c r="C2404" s="83" t="s">
        <v>3454</v>
      </c>
      <c r="D2404" s="83" t="s">
        <v>4067</v>
      </c>
      <c r="E2404" s="88">
        <v>65</v>
      </c>
    </row>
    <row r="2405" spans="1:5" x14ac:dyDescent="0.2">
      <c r="A2405" s="87">
        <v>529</v>
      </c>
      <c r="B2405" s="83" t="s">
        <v>5237</v>
      </c>
      <c r="C2405" s="83" t="s">
        <v>3469</v>
      </c>
      <c r="D2405" s="83" t="s">
        <v>11284</v>
      </c>
      <c r="E2405" s="88">
        <v>22</v>
      </c>
    </row>
    <row r="2406" spans="1:5" x14ac:dyDescent="0.2">
      <c r="A2406" s="87">
        <v>530</v>
      </c>
      <c r="B2406" s="83" t="s">
        <v>12043</v>
      </c>
      <c r="C2406" s="83" t="s">
        <v>3468</v>
      </c>
      <c r="D2406" s="83" t="s">
        <v>11284</v>
      </c>
      <c r="E2406" s="88">
        <v>31</v>
      </c>
    </row>
    <row r="2407" spans="1:5" x14ac:dyDescent="0.2">
      <c r="A2407" s="84">
        <v>311</v>
      </c>
      <c r="B2407" s="85" t="s">
        <v>8083</v>
      </c>
      <c r="C2407" s="85" t="s">
        <v>4778</v>
      </c>
      <c r="D2407" s="85" t="s">
        <v>6653</v>
      </c>
      <c r="E2407" s="86" t="s">
        <v>4854</v>
      </c>
    </row>
    <row r="2408" spans="1:5" x14ac:dyDescent="0.2">
      <c r="A2408" s="87">
        <v>568</v>
      </c>
      <c r="B2408" s="83" t="s">
        <v>3992</v>
      </c>
      <c r="C2408" s="83" t="s">
        <v>4778</v>
      </c>
      <c r="D2408" s="83" t="s">
        <v>4067</v>
      </c>
      <c r="E2408" s="88">
        <v>15</v>
      </c>
    </row>
    <row r="2409" spans="1:5" x14ac:dyDescent="0.2">
      <c r="A2409" s="87">
        <v>531</v>
      </c>
      <c r="B2409" s="83" t="s">
        <v>12105</v>
      </c>
      <c r="C2409" s="83" t="s">
        <v>12086</v>
      </c>
      <c r="D2409" s="83" t="s">
        <v>11284</v>
      </c>
      <c r="E2409" s="88">
        <v>24</v>
      </c>
    </row>
    <row r="2410" spans="1:5" x14ac:dyDescent="0.2">
      <c r="A2410" s="87">
        <v>532</v>
      </c>
      <c r="B2410" s="83" t="s">
        <v>11534</v>
      </c>
      <c r="C2410" s="83" t="s">
        <v>3494</v>
      </c>
      <c r="D2410" s="83" t="s">
        <v>11284</v>
      </c>
      <c r="E2410" s="88">
        <v>8</v>
      </c>
    </row>
    <row r="2411" spans="1:5" x14ac:dyDescent="0.2">
      <c r="A2411" s="87">
        <v>533</v>
      </c>
      <c r="B2411" s="83" t="s">
        <v>12129</v>
      </c>
      <c r="C2411" s="83" t="s">
        <v>3469</v>
      </c>
      <c r="D2411" s="83" t="s">
        <v>11284</v>
      </c>
      <c r="E2411" s="88">
        <v>26</v>
      </c>
    </row>
    <row r="2412" spans="1:5" x14ac:dyDescent="0.2">
      <c r="A2412" s="87">
        <v>534</v>
      </c>
      <c r="B2412" s="83" t="s">
        <v>12140</v>
      </c>
      <c r="C2412" s="83" t="s">
        <v>12136</v>
      </c>
      <c r="D2412" s="83" t="s">
        <v>11284</v>
      </c>
      <c r="E2412" s="88">
        <v>1.27</v>
      </c>
    </row>
    <row r="2413" spans="1:5" x14ac:dyDescent="0.2">
      <c r="A2413" s="87">
        <v>535</v>
      </c>
      <c r="B2413" s="83" t="s">
        <v>12295</v>
      </c>
      <c r="D2413" s="83" t="s">
        <v>11284</v>
      </c>
      <c r="E2413" s="88">
        <v>22</v>
      </c>
    </row>
    <row r="2414" spans="1:5" x14ac:dyDescent="0.2">
      <c r="A2414" s="87">
        <v>528</v>
      </c>
      <c r="B2414" s="83" t="s">
        <v>342</v>
      </c>
      <c r="C2414" s="83" t="s">
        <v>3464</v>
      </c>
      <c r="D2414" s="83" t="s">
        <v>11284</v>
      </c>
      <c r="E2414" s="88" t="s">
        <v>11920</v>
      </c>
    </row>
    <row r="2415" spans="1:5" x14ac:dyDescent="0.2">
      <c r="A2415" s="87">
        <v>86</v>
      </c>
      <c r="B2415" s="83" t="s">
        <v>342</v>
      </c>
      <c r="C2415" s="83" t="s">
        <v>3464</v>
      </c>
      <c r="D2415" s="83" t="s">
        <v>11286</v>
      </c>
      <c r="E2415" s="88" t="s">
        <v>11920</v>
      </c>
    </row>
    <row r="2416" spans="1:5" x14ac:dyDescent="0.2">
      <c r="A2416" s="87">
        <v>1357</v>
      </c>
      <c r="B2416" s="83" t="s">
        <v>342</v>
      </c>
      <c r="C2416" s="83" t="s">
        <v>3464</v>
      </c>
      <c r="D2416" s="83" t="s">
        <v>4067</v>
      </c>
      <c r="E2416" s="88" t="s">
        <v>2774</v>
      </c>
    </row>
    <row r="2417" spans="1:5" x14ac:dyDescent="0.2">
      <c r="A2417" s="87">
        <v>125</v>
      </c>
      <c r="B2417" s="83" t="s">
        <v>342</v>
      </c>
      <c r="C2417" s="83" t="s">
        <v>3464</v>
      </c>
      <c r="D2417" s="83" t="s">
        <v>11415</v>
      </c>
      <c r="E2417" s="88">
        <v>4.5</v>
      </c>
    </row>
    <row r="2418" spans="1:5" x14ac:dyDescent="0.2">
      <c r="A2418" s="87">
        <v>27</v>
      </c>
      <c r="B2418" s="83" t="s">
        <v>342</v>
      </c>
      <c r="C2418" s="83" t="s">
        <v>11934</v>
      </c>
      <c r="D2418" s="83" t="s">
        <v>11412</v>
      </c>
      <c r="E2418" s="88">
        <v>2</v>
      </c>
    </row>
    <row r="2419" spans="1:5" x14ac:dyDescent="0.2">
      <c r="A2419" s="84">
        <v>685</v>
      </c>
      <c r="B2419" s="85" t="s">
        <v>4491</v>
      </c>
      <c r="C2419" s="85" t="s">
        <v>3464</v>
      </c>
      <c r="D2419" s="85" t="s">
        <v>6653</v>
      </c>
      <c r="E2419" s="86" t="s">
        <v>5026</v>
      </c>
    </row>
    <row r="2420" spans="1:5" x14ac:dyDescent="0.2">
      <c r="A2420" s="87">
        <v>25</v>
      </c>
      <c r="B2420" s="83" t="s">
        <v>2978</v>
      </c>
      <c r="C2420" s="83" t="s">
        <v>12</v>
      </c>
      <c r="D2420" s="83" t="s">
        <v>6697</v>
      </c>
      <c r="E2420" s="88">
        <v>2.2999999999999998</v>
      </c>
    </row>
    <row r="2421" spans="1:5" x14ac:dyDescent="0.2">
      <c r="A2421" s="87">
        <v>1113</v>
      </c>
      <c r="B2421" s="83" t="s">
        <v>2978</v>
      </c>
      <c r="C2421" s="83" t="s">
        <v>12</v>
      </c>
      <c r="D2421" s="83" t="s">
        <v>4067</v>
      </c>
      <c r="E2421" s="88" t="s">
        <v>1919</v>
      </c>
    </row>
    <row r="2422" spans="1:5" x14ac:dyDescent="0.2">
      <c r="A2422" s="87">
        <v>63</v>
      </c>
      <c r="B2422" s="83" t="s">
        <v>2978</v>
      </c>
      <c r="C2422" s="83" t="s">
        <v>266</v>
      </c>
      <c r="D2422" s="83" t="s">
        <v>11286</v>
      </c>
      <c r="E2422" s="88" t="s">
        <v>11879</v>
      </c>
    </row>
    <row r="2423" spans="1:5" x14ac:dyDescent="0.2">
      <c r="A2423" s="87">
        <v>19</v>
      </c>
      <c r="B2423" s="83" t="s">
        <v>2978</v>
      </c>
      <c r="C2423" s="83" t="s">
        <v>11886</v>
      </c>
      <c r="D2423" s="83" t="s">
        <v>11412</v>
      </c>
      <c r="E2423" s="88">
        <v>3.1</v>
      </c>
    </row>
    <row r="2424" spans="1:5" x14ac:dyDescent="0.2">
      <c r="A2424" s="87">
        <v>105</v>
      </c>
      <c r="B2424" s="83" t="s">
        <v>2978</v>
      </c>
      <c r="C2424" s="83" t="s">
        <v>11886</v>
      </c>
      <c r="D2424" s="83" t="s">
        <v>11415</v>
      </c>
      <c r="E2424" s="88">
        <v>8</v>
      </c>
    </row>
    <row r="2425" spans="1:5" x14ac:dyDescent="0.2">
      <c r="A2425" s="87">
        <v>447</v>
      </c>
      <c r="B2425" s="83" t="s">
        <v>11863</v>
      </c>
      <c r="C2425" s="83" t="s">
        <v>11860</v>
      </c>
      <c r="D2425" s="83" t="s">
        <v>11284</v>
      </c>
      <c r="E2425" s="88">
        <v>23</v>
      </c>
    </row>
    <row r="2426" spans="1:5" x14ac:dyDescent="0.2">
      <c r="A2426" s="87">
        <v>64</v>
      </c>
      <c r="B2426" s="83" t="s">
        <v>11863</v>
      </c>
      <c r="C2426" s="83" t="s">
        <v>266</v>
      </c>
      <c r="D2426" s="83" t="s">
        <v>11286</v>
      </c>
      <c r="E2426" s="88" t="s">
        <v>11880</v>
      </c>
    </row>
    <row r="2427" spans="1:5" x14ac:dyDescent="0.2">
      <c r="A2427" s="87">
        <v>1358</v>
      </c>
      <c r="B2427" s="83" t="s">
        <v>2087</v>
      </c>
      <c r="C2427" s="83" t="s">
        <v>3487</v>
      </c>
      <c r="D2427" s="83" t="s">
        <v>4067</v>
      </c>
      <c r="E2427" s="88">
        <v>125.127</v>
      </c>
    </row>
    <row r="2428" spans="1:5" x14ac:dyDescent="0.2">
      <c r="A2428" s="87">
        <v>1359</v>
      </c>
      <c r="B2428" s="83" t="s">
        <v>2088</v>
      </c>
      <c r="C2428" s="83" t="s">
        <v>3507</v>
      </c>
      <c r="D2428" s="83" t="s">
        <v>4067</v>
      </c>
      <c r="E2428" s="88" t="s">
        <v>2089</v>
      </c>
    </row>
    <row r="2429" spans="1:5" x14ac:dyDescent="0.2">
      <c r="A2429" s="84">
        <v>687</v>
      </c>
      <c r="B2429" s="85" t="s">
        <v>4492</v>
      </c>
      <c r="C2429" s="85" t="s">
        <v>3507</v>
      </c>
      <c r="D2429" s="85" t="s">
        <v>6653</v>
      </c>
      <c r="E2429" s="86">
        <v>18</v>
      </c>
    </row>
    <row r="2430" spans="1:5" x14ac:dyDescent="0.2">
      <c r="A2430" s="87">
        <v>85</v>
      </c>
      <c r="B2430" s="83" t="s">
        <v>12062</v>
      </c>
      <c r="C2430" s="83" t="s">
        <v>3468</v>
      </c>
      <c r="D2430" s="83" t="s">
        <v>11286</v>
      </c>
      <c r="E2430" s="88">
        <v>8</v>
      </c>
    </row>
    <row r="2431" spans="1:5" x14ac:dyDescent="0.2">
      <c r="A2431" s="87">
        <v>1364</v>
      </c>
      <c r="B2431" s="83" t="s">
        <v>2094</v>
      </c>
      <c r="C2431" s="83" t="s">
        <v>3487</v>
      </c>
      <c r="D2431" s="83" t="s">
        <v>4067</v>
      </c>
      <c r="E2431" s="88">
        <v>35</v>
      </c>
    </row>
    <row r="2432" spans="1:5" x14ac:dyDescent="0.2">
      <c r="A2432" s="87">
        <v>1365</v>
      </c>
      <c r="B2432" s="83" t="s">
        <v>2095</v>
      </c>
      <c r="C2432" s="83" t="s">
        <v>3509</v>
      </c>
      <c r="D2432" s="83" t="s">
        <v>4067</v>
      </c>
      <c r="E2432" s="88">
        <v>76</v>
      </c>
    </row>
    <row r="2433" spans="1:5" x14ac:dyDescent="0.2">
      <c r="A2433" s="87">
        <v>1366</v>
      </c>
      <c r="B2433" s="83" t="s">
        <v>2096</v>
      </c>
      <c r="C2433" s="83" t="s">
        <v>2778</v>
      </c>
      <c r="D2433" s="83" t="s">
        <v>4067</v>
      </c>
      <c r="E2433" s="88">
        <v>112</v>
      </c>
    </row>
    <row r="2434" spans="1:5" x14ac:dyDescent="0.2">
      <c r="A2434" s="87">
        <v>537</v>
      </c>
      <c r="B2434" s="83" t="s">
        <v>11493</v>
      </c>
      <c r="C2434" s="83" t="s">
        <v>11472</v>
      </c>
      <c r="D2434" s="83" t="s">
        <v>11284</v>
      </c>
      <c r="E2434" s="88">
        <v>14</v>
      </c>
    </row>
    <row r="2435" spans="1:5" x14ac:dyDescent="0.2">
      <c r="A2435" s="87">
        <v>1367</v>
      </c>
      <c r="B2435" s="83" t="s">
        <v>2097</v>
      </c>
      <c r="C2435" s="83" t="s">
        <v>3468</v>
      </c>
      <c r="D2435" s="83" t="s">
        <v>4067</v>
      </c>
      <c r="E2435" s="88">
        <v>42</v>
      </c>
    </row>
    <row r="2436" spans="1:5" x14ac:dyDescent="0.2">
      <c r="A2436" s="87">
        <v>538</v>
      </c>
      <c r="B2436" s="83" t="s">
        <v>11535</v>
      </c>
      <c r="C2436" s="83" t="s">
        <v>3494</v>
      </c>
      <c r="D2436" s="83" t="s">
        <v>11284</v>
      </c>
      <c r="E2436" s="88" t="s">
        <v>11536</v>
      </c>
    </row>
    <row r="2437" spans="1:5" x14ac:dyDescent="0.2">
      <c r="A2437" s="87">
        <v>1368</v>
      </c>
      <c r="B2437" s="83" t="s">
        <v>2098</v>
      </c>
      <c r="C2437" s="83" t="s">
        <v>2778</v>
      </c>
      <c r="D2437" s="83" t="s">
        <v>4067</v>
      </c>
      <c r="E2437" s="88">
        <v>27</v>
      </c>
    </row>
    <row r="2438" spans="1:5" x14ac:dyDescent="0.2">
      <c r="A2438" s="87">
        <v>684</v>
      </c>
      <c r="B2438" s="83" t="s">
        <v>3735</v>
      </c>
      <c r="C2438" s="83" t="s">
        <v>2729</v>
      </c>
      <c r="D2438" s="83" t="s">
        <v>4067</v>
      </c>
      <c r="E2438" s="88">
        <v>127</v>
      </c>
    </row>
    <row r="2439" spans="1:5" x14ac:dyDescent="0.2">
      <c r="A2439" s="87">
        <v>1369</v>
      </c>
      <c r="B2439" s="83" t="s">
        <v>2099</v>
      </c>
      <c r="C2439" s="83" t="s">
        <v>3502</v>
      </c>
      <c r="D2439" s="83" t="s">
        <v>4067</v>
      </c>
      <c r="E2439" s="88">
        <v>107</v>
      </c>
    </row>
    <row r="2440" spans="1:5" x14ac:dyDescent="0.2">
      <c r="A2440" s="87">
        <v>110</v>
      </c>
      <c r="B2440" s="83" t="s">
        <v>11898</v>
      </c>
      <c r="C2440" s="83" t="s">
        <v>11886</v>
      </c>
      <c r="D2440" s="83" t="s">
        <v>11415</v>
      </c>
      <c r="E2440" s="88">
        <v>39</v>
      </c>
    </row>
    <row r="2441" spans="1:5" x14ac:dyDescent="0.2">
      <c r="A2441" s="87">
        <v>127</v>
      </c>
      <c r="B2441" s="83" t="s">
        <v>11932</v>
      </c>
      <c r="C2441" s="83" t="s">
        <v>3464</v>
      </c>
      <c r="D2441" s="83" t="s">
        <v>11415</v>
      </c>
      <c r="E2441" s="88">
        <v>5.1100000000000003</v>
      </c>
    </row>
    <row r="2442" spans="1:5" x14ac:dyDescent="0.2">
      <c r="A2442" s="87">
        <v>539</v>
      </c>
      <c r="B2442" s="83" t="s">
        <v>11932</v>
      </c>
      <c r="C2442" s="83" t="s">
        <v>11934</v>
      </c>
      <c r="D2442" s="83" t="s">
        <v>11284</v>
      </c>
      <c r="E2442" s="88" t="s">
        <v>11940</v>
      </c>
    </row>
    <row r="2443" spans="1:5" x14ac:dyDescent="0.2">
      <c r="A2443" s="87">
        <v>88</v>
      </c>
      <c r="B2443" s="83" t="s">
        <v>11932</v>
      </c>
      <c r="C2443" s="83" t="s">
        <v>11934</v>
      </c>
      <c r="D2443" s="83" t="s">
        <v>11286</v>
      </c>
      <c r="E2443" s="88">
        <v>4</v>
      </c>
    </row>
    <row r="2444" spans="1:5" x14ac:dyDescent="0.2">
      <c r="A2444" s="87">
        <v>796</v>
      </c>
      <c r="B2444" s="83" t="s">
        <v>3806</v>
      </c>
      <c r="C2444" s="83" t="s">
        <v>2730</v>
      </c>
      <c r="D2444" s="83" t="s">
        <v>4067</v>
      </c>
      <c r="E2444" s="88">
        <v>98</v>
      </c>
    </row>
    <row r="2445" spans="1:5" x14ac:dyDescent="0.2">
      <c r="A2445" s="87">
        <v>540</v>
      </c>
      <c r="B2445" s="83" t="s">
        <v>12044</v>
      </c>
      <c r="C2445" s="83" t="s">
        <v>3468</v>
      </c>
      <c r="D2445" s="83" t="s">
        <v>11284</v>
      </c>
      <c r="E2445" s="88">
        <v>22</v>
      </c>
    </row>
    <row r="2446" spans="1:5" x14ac:dyDescent="0.2">
      <c r="A2446" s="87">
        <v>541</v>
      </c>
      <c r="B2446" s="83" t="s">
        <v>11461</v>
      </c>
      <c r="C2446" s="83" t="s">
        <v>3487</v>
      </c>
      <c r="D2446" s="83" t="s">
        <v>11284</v>
      </c>
      <c r="E2446" s="88">
        <v>22</v>
      </c>
    </row>
    <row r="2447" spans="1:5" x14ac:dyDescent="0.2">
      <c r="A2447" s="87">
        <v>542</v>
      </c>
      <c r="B2447" s="83" t="s">
        <v>11494</v>
      </c>
      <c r="C2447" s="83" t="s">
        <v>11472</v>
      </c>
      <c r="D2447" s="83" t="s">
        <v>11284</v>
      </c>
      <c r="E2447" s="88">
        <v>26</v>
      </c>
    </row>
    <row r="2448" spans="1:5" x14ac:dyDescent="0.2">
      <c r="A2448" s="84">
        <v>689</v>
      </c>
      <c r="B2448" s="85" t="s">
        <v>4494</v>
      </c>
      <c r="C2448" s="85" t="s">
        <v>3487</v>
      </c>
      <c r="D2448" s="85" t="s">
        <v>6653</v>
      </c>
      <c r="E2448" s="86">
        <v>17</v>
      </c>
    </row>
    <row r="2449" spans="1:5" x14ac:dyDescent="0.2">
      <c r="A2449" s="84">
        <v>312</v>
      </c>
      <c r="B2449" s="85" t="s">
        <v>8084</v>
      </c>
      <c r="C2449" s="85" t="s">
        <v>4778</v>
      </c>
      <c r="D2449" s="85" t="s">
        <v>6653</v>
      </c>
      <c r="E2449" s="86">
        <v>24.29</v>
      </c>
    </row>
    <row r="2450" spans="1:5" x14ac:dyDescent="0.2">
      <c r="A2450" s="87">
        <v>248</v>
      </c>
      <c r="B2450" s="83" t="s">
        <v>3993</v>
      </c>
      <c r="C2450" s="83" t="s">
        <v>7030</v>
      </c>
      <c r="D2450" s="83" t="s">
        <v>11284</v>
      </c>
      <c r="E2450" s="88" t="s">
        <v>11686</v>
      </c>
    </row>
    <row r="2451" spans="1:5" x14ac:dyDescent="0.2">
      <c r="A2451" s="87">
        <v>569</v>
      </c>
      <c r="B2451" s="83" t="s">
        <v>3993</v>
      </c>
      <c r="C2451" s="83" t="s">
        <v>4778</v>
      </c>
      <c r="D2451" s="83" t="s">
        <v>4067</v>
      </c>
      <c r="E2451" s="88" t="s">
        <v>1509</v>
      </c>
    </row>
    <row r="2452" spans="1:5" x14ac:dyDescent="0.2">
      <c r="A2452" s="87">
        <v>1370</v>
      </c>
      <c r="B2452" s="83" t="s">
        <v>2100</v>
      </c>
      <c r="C2452" s="83" t="s">
        <v>3486</v>
      </c>
      <c r="D2452" s="83" t="s">
        <v>4067</v>
      </c>
      <c r="E2452" s="88">
        <v>8</v>
      </c>
    </row>
    <row r="2453" spans="1:5" x14ac:dyDescent="0.2">
      <c r="A2453" s="87">
        <v>1206</v>
      </c>
      <c r="B2453" s="83" t="s">
        <v>3857</v>
      </c>
      <c r="C2453" s="83" t="s">
        <v>2763</v>
      </c>
      <c r="D2453" s="83" t="s">
        <v>4067</v>
      </c>
      <c r="E2453" s="88">
        <v>108</v>
      </c>
    </row>
    <row r="2454" spans="1:5" x14ac:dyDescent="0.2">
      <c r="A2454" s="87">
        <v>1207</v>
      </c>
      <c r="B2454" s="83" t="s">
        <v>3858</v>
      </c>
      <c r="C2454" s="83" t="s">
        <v>2763</v>
      </c>
      <c r="D2454" s="83" t="s">
        <v>4067</v>
      </c>
      <c r="E2454" s="88">
        <v>111</v>
      </c>
    </row>
    <row r="2455" spans="1:5" x14ac:dyDescent="0.2">
      <c r="A2455" s="87">
        <v>1208</v>
      </c>
      <c r="B2455" s="83" t="s">
        <v>3859</v>
      </c>
      <c r="C2455" s="83" t="s">
        <v>2763</v>
      </c>
      <c r="D2455" s="83" t="s">
        <v>4067</v>
      </c>
      <c r="E2455" s="88" t="s">
        <v>1939</v>
      </c>
    </row>
    <row r="2456" spans="1:5" x14ac:dyDescent="0.2">
      <c r="A2456" s="87">
        <v>1209</v>
      </c>
      <c r="B2456" s="83" t="s">
        <v>3860</v>
      </c>
      <c r="C2456" s="83" t="s">
        <v>2763</v>
      </c>
      <c r="D2456" s="83" t="s">
        <v>4067</v>
      </c>
      <c r="E2456" s="88">
        <v>112</v>
      </c>
    </row>
    <row r="2457" spans="1:5" x14ac:dyDescent="0.2">
      <c r="A2457" s="87">
        <v>1210</v>
      </c>
      <c r="B2457" s="83" t="s">
        <v>3861</v>
      </c>
      <c r="C2457" s="83" t="s">
        <v>2763</v>
      </c>
      <c r="D2457" s="83" t="s">
        <v>4067</v>
      </c>
      <c r="E2457" s="88">
        <v>112</v>
      </c>
    </row>
    <row r="2458" spans="1:5" x14ac:dyDescent="0.2">
      <c r="A2458" s="87">
        <v>1211</v>
      </c>
      <c r="B2458" s="83" t="s">
        <v>3862</v>
      </c>
      <c r="C2458" s="83" t="s">
        <v>2763</v>
      </c>
      <c r="D2458" s="83" t="s">
        <v>4067</v>
      </c>
      <c r="E2458" s="88">
        <v>113</v>
      </c>
    </row>
    <row r="2459" spans="1:5" x14ac:dyDescent="0.2">
      <c r="A2459" s="87">
        <v>1212</v>
      </c>
      <c r="B2459" s="83" t="s">
        <v>3863</v>
      </c>
      <c r="C2459" s="83" t="s">
        <v>2763</v>
      </c>
      <c r="D2459" s="83" t="s">
        <v>4067</v>
      </c>
      <c r="E2459" s="88">
        <v>115</v>
      </c>
    </row>
    <row r="2460" spans="1:5" x14ac:dyDescent="0.2">
      <c r="A2460" s="87">
        <v>1213</v>
      </c>
      <c r="B2460" s="83" t="s">
        <v>3864</v>
      </c>
      <c r="C2460" s="83" t="s">
        <v>2763</v>
      </c>
      <c r="D2460" s="83" t="s">
        <v>4067</v>
      </c>
      <c r="E2460" s="88">
        <v>115</v>
      </c>
    </row>
    <row r="2461" spans="1:5" x14ac:dyDescent="0.2">
      <c r="A2461" s="87">
        <v>1371</v>
      </c>
      <c r="B2461" s="83" t="s">
        <v>2101</v>
      </c>
      <c r="C2461" s="83" t="s">
        <v>331</v>
      </c>
      <c r="D2461" s="83" t="s">
        <v>4067</v>
      </c>
      <c r="E2461" s="88">
        <v>53</v>
      </c>
    </row>
    <row r="2462" spans="1:5" x14ac:dyDescent="0.2">
      <c r="A2462" s="87">
        <v>647</v>
      </c>
      <c r="B2462" s="83" t="s">
        <v>2101</v>
      </c>
      <c r="C2462" s="83" t="s">
        <v>4430</v>
      </c>
      <c r="D2462" s="83" t="s">
        <v>11284</v>
      </c>
      <c r="E2462" s="88">
        <v>29</v>
      </c>
    </row>
    <row r="2463" spans="1:5" x14ac:dyDescent="0.2">
      <c r="A2463" s="84">
        <v>780</v>
      </c>
      <c r="B2463" s="85" t="s">
        <v>5035</v>
      </c>
      <c r="C2463" s="85" t="s">
        <v>5033</v>
      </c>
      <c r="D2463" s="85" t="s">
        <v>6653</v>
      </c>
      <c r="E2463" s="86" t="s">
        <v>4953</v>
      </c>
    </row>
    <row r="2464" spans="1:5" x14ac:dyDescent="0.2">
      <c r="A2464" s="87">
        <v>1372</v>
      </c>
      <c r="B2464" s="83" t="s">
        <v>2102</v>
      </c>
      <c r="C2464" s="83" t="s">
        <v>3494</v>
      </c>
      <c r="D2464" s="83" t="s">
        <v>4067</v>
      </c>
      <c r="E2464" s="88" t="s">
        <v>2103</v>
      </c>
    </row>
    <row r="2465" spans="1:5" x14ac:dyDescent="0.2">
      <c r="A2465" s="84">
        <v>690</v>
      </c>
      <c r="B2465" s="85" t="s">
        <v>4495</v>
      </c>
      <c r="C2465" s="85" t="s">
        <v>3468</v>
      </c>
      <c r="D2465" s="85" t="s">
        <v>6653</v>
      </c>
      <c r="E2465" s="86">
        <v>69</v>
      </c>
    </row>
    <row r="2466" spans="1:5" x14ac:dyDescent="0.2">
      <c r="A2466" s="87">
        <v>1374</v>
      </c>
      <c r="B2466" s="83" t="s">
        <v>2105</v>
      </c>
      <c r="C2466" s="83" t="s">
        <v>3454</v>
      </c>
      <c r="D2466" s="83" t="s">
        <v>4067</v>
      </c>
      <c r="E2466" s="88">
        <v>86.87</v>
      </c>
    </row>
    <row r="2467" spans="1:5" x14ac:dyDescent="0.2">
      <c r="A2467" s="87">
        <v>1375</v>
      </c>
      <c r="B2467" s="83" t="s">
        <v>235</v>
      </c>
      <c r="C2467" s="83" t="s">
        <v>4</v>
      </c>
      <c r="D2467" s="83" t="s">
        <v>4067</v>
      </c>
      <c r="E2467" s="88">
        <v>56</v>
      </c>
    </row>
    <row r="2468" spans="1:5" x14ac:dyDescent="0.2">
      <c r="A2468" s="87">
        <v>1373</v>
      </c>
      <c r="B2468" s="83" t="s">
        <v>2104</v>
      </c>
      <c r="C2468" s="83" t="s">
        <v>3488</v>
      </c>
      <c r="D2468" s="83" t="s">
        <v>4067</v>
      </c>
      <c r="E2468" s="88">
        <v>114</v>
      </c>
    </row>
    <row r="2469" spans="1:5" x14ac:dyDescent="0.2">
      <c r="A2469" s="87">
        <v>1376</v>
      </c>
      <c r="B2469" s="83" t="s">
        <v>2106</v>
      </c>
      <c r="C2469" s="83" t="s">
        <v>3487</v>
      </c>
      <c r="D2469" s="83" t="s">
        <v>4067</v>
      </c>
      <c r="E2469" s="88">
        <v>35</v>
      </c>
    </row>
    <row r="2470" spans="1:5" x14ac:dyDescent="0.2">
      <c r="A2470" s="87">
        <v>543</v>
      </c>
      <c r="B2470" s="83" t="s">
        <v>12045</v>
      </c>
      <c r="C2470" s="83" t="s">
        <v>3468</v>
      </c>
      <c r="D2470" s="83" t="s">
        <v>11284</v>
      </c>
      <c r="E2470" s="88">
        <v>13.14</v>
      </c>
    </row>
    <row r="2471" spans="1:5" x14ac:dyDescent="0.2">
      <c r="A2471" s="87">
        <v>544</v>
      </c>
      <c r="B2471" s="83" t="s">
        <v>12106</v>
      </c>
      <c r="C2471" s="83" t="s">
        <v>12086</v>
      </c>
      <c r="D2471" s="83" t="s">
        <v>11284</v>
      </c>
      <c r="E2471" s="88">
        <v>19</v>
      </c>
    </row>
    <row r="2472" spans="1:5" x14ac:dyDescent="0.2">
      <c r="A2472" s="87">
        <v>249</v>
      </c>
      <c r="B2472" s="83" t="s">
        <v>11687</v>
      </c>
      <c r="C2472" s="83" t="s">
        <v>7030</v>
      </c>
      <c r="D2472" s="83" t="s">
        <v>11284</v>
      </c>
      <c r="E2472" s="88">
        <v>18</v>
      </c>
    </row>
    <row r="2473" spans="1:5" x14ac:dyDescent="0.2">
      <c r="A2473" s="87">
        <v>23</v>
      </c>
      <c r="B2473" s="83" t="s">
        <v>11687</v>
      </c>
      <c r="C2473" s="83" t="s">
        <v>8583</v>
      </c>
      <c r="D2473" s="83" t="s">
        <v>11286</v>
      </c>
      <c r="E2473" s="88">
        <v>15</v>
      </c>
    </row>
    <row r="2474" spans="1:5" x14ac:dyDescent="0.2">
      <c r="A2474" s="87">
        <v>250</v>
      </c>
      <c r="B2474" s="83" t="s">
        <v>11688</v>
      </c>
      <c r="C2474" s="83" t="s">
        <v>7030</v>
      </c>
      <c r="D2474" s="83" t="s">
        <v>11284</v>
      </c>
      <c r="E2474" s="88">
        <v>18</v>
      </c>
    </row>
    <row r="2475" spans="1:5" x14ac:dyDescent="0.2">
      <c r="A2475" s="87">
        <v>251</v>
      </c>
      <c r="B2475" s="83" t="s">
        <v>11689</v>
      </c>
      <c r="C2475" s="83" t="s">
        <v>7030</v>
      </c>
      <c r="D2475" s="83" t="s">
        <v>11284</v>
      </c>
      <c r="E2475" s="88">
        <v>18</v>
      </c>
    </row>
    <row r="2476" spans="1:5" x14ac:dyDescent="0.2">
      <c r="A2476" s="87">
        <v>252</v>
      </c>
      <c r="B2476" s="83" t="s">
        <v>11690</v>
      </c>
      <c r="C2476" s="83" t="s">
        <v>7030</v>
      </c>
      <c r="D2476" s="83" t="s">
        <v>11284</v>
      </c>
      <c r="E2476" s="88">
        <v>18</v>
      </c>
    </row>
    <row r="2477" spans="1:5" x14ac:dyDescent="0.2">
      <c r="A2477" s="87">
        <v>545</v>
      </c>
      <c r="B2477" s="83" t="s">
        <v>12046</v>
      </c>
      <c r="C2477" s="83" t="s">
        <v>3468</v>
      </c>
      <c r="D2477" s="83" t="s">
        <v>11284</v>
      </c>
      <c r="E2477" s="88">
        <v>22</v>
      </c>
    </row>
    <row r="2478" spans="1:5" x14ac:dyDescent="0.2">
      <c r="A2478" s="87">
        <v>1377</v>
      </c>
      <c r="B2478" s="83" t="s">
        <v>2107</v>
      </c>
      <c r="C2478" s="83" t="s">
        <v>3487</v>
      </c>
      <c r="D2478" s="83" t="s">
        <v>4067</v>
      </c>
      <c r="E2478" s="88" t="s">
        <v>1614</v>
      </c>
    </row>
    <row r="2479" spans="1:5" x14ac:dyDescent="0.2">
      <c r="A2479" s="87">
        <v>128</v>
      </c>
      <c r="B2479" s="83" t="s">
        <v>2107</v>
      </c>
      <c r="C2479" s="83" t="s">
        <v>3487</v>
      </c>
      <c r="D2479" s="83" t="s">
        <v>11415</v>
      </c>
      <c r="E2479" s="88">
        <v>38</v>
      </c>
    </row>
    <row r="2480" spans="1:5" x14ac:dyDescent="0.2">
      <c r="A2480" s="87">
        <v>570</v>
      </c>
      <c r="B2480" s="83" t="s">
        <v>3994</v>
      </c>
      <c r="C2480" s="83" t="s">
        <v>4778</v>
      </c>
      <c r="D2480" s="83" t="s">
        <v>4067</v>
      </c>
      <c r="E2480" s="88">
        <v>15</v>
      </c>
    </row>
    <row r="2481" spans="1:5" x14ac:dyDescent="0.2">
      <c r="A2481" s="84">
        <v>313</v>
      </c>
      <c r="B2481" s="85" t="s">
        <v>8085</v>
      </c>
      <c r="C2481" s="85" t="s">
        <v>4778</v>
      </c>
      <c r="D2481" s="85" t="s">
        <v>6653</v>
      </c>
      <c r="E2481" s="86" t="s">
        <v>4732</v>
      </c>
    </row>
    <row r="2482" spans="1:5" x14ac:dyDescent="0.2">
      <c r="A2482" s="87">
        <v>253</v>
      </c>
      <c r="B2482" s="83" t="s">
        <v>11691</v>
      </c>
      <c r="C2482" s="83" t="s">
        <v>7030</v>
      </c>
      <c r="D2482" s="83" t="s">
        <v>11284</v>
      </c>
      <c r="E2482" s="88">
        <v>26</v>
      </c>
    </row>
    <row r="2483" spans="1:5" x14ac:dyDescent="0.2">
      <c r="A2483" s="87">
        <v>546</v>
      </c>
      <c r="B2483" s="83" t="s">
        <v>12047</v>
      </c>
      <c r="C2483" s="83" t="s">
        <v>3468</v>
      </c>
      <c r="D2483" s="83" t="s">
        <v>11284</v>
      </c>
      <c r="E2483" s="88">
        <v>28</v>
      </c>
    </row>
    <row r="2484" spans="1:5" x14ac:dyDescent="0.2">
      <c r="A2484" s="87">
        <v>547</v>
      </c>
      <c r="B2484" s="83" t="s">
        <v>12048</v>
      </c>
      <c r="C2484" s="83" t="s">
        <v>3468</v>
      </c>
      <c r="D2484" s="83" t="s">
        <v>11284</v>
      </c>
      <c r="E2484" s="88">
        <v>22</v>
      </c>
    </row>
    <row r="2485" spans="1:5" x14ac:dyDescent="0.2">
      <c r="A2485" s="87">
        <v>685</v>
      </c>
      <c r="B2485" s="83" t="s">
        <v>3736</v>
      </c>
      <c r="C2485" s="83" t="s">
        <v>2729</v>
      </c>
      <c r="D2485" s="83" t="s">
        <v>4067</v>
      </c>
      <c r="E2485" s="88">
        <v>125</v>
      </c>
    </row>
    <row r="2486" spans="1:5" x14ac:dyDescent="0.2">
      <c r="A2486" s="87">
        <v>686</v>
      </c>
      <c r="B2486" s="83" t="s">
        <v>3737</v>
      </c>
      <c r="C2486" s="83" t="s">
        <v>2729</v>
      </c>
      <c r="D2486" s="83" t="s">
        <v>4067</v>
      </c>
      <c r="E2486" s="88">
        <v>126</v>
      </c>
    </row>
    <row r="2487" spans="1:5" x14ac:dyDescent="0.2">
      <c r="A2487" s="87">
        <v>687</v>
      </c>
      <c r="B2487" s="83" t="s">
        <v>3738</v>
      </c>
      <c r="C2487" s="83" t="s">
        <v>2729</v>
      </c>
      <c r="D2487" s="83" t="s">
        <v>4067</v>
      </c>
      <c r="E2487" s="88">
        <v>125</v>
      </c>
    </row>
    <row r="2488" spans="1:5" x14ac:dyDescent="0.2">
      <c r="A2488" s="87">
        <v>688</v>
      </c>
      <c r="B2488" s="83" t="s">
        <v>3739</v>
      </c>
      <c r="C2488" s="83" t="s">
        <v>2729</v>
      </c>
      <c r="D2488" s="83" t="s">
        <v>4067</v>
      </c>
      <c r="E2488" s="88">
        <v>125</v>
      </c>
    </row>
    <row r="2489" spans="1:5" x14ac:dyDescent="0.2">
      <c r="A2489" s="87">
        <v>1378</v>
      </c>
      <c r="B2489" s="83" t="s">
        <v>2108</v>
      </c>
      <c r="C2489" s="83" t="s">
        <v>3467</v>
      </c>
      <c r="D2489" s="83" t="s">
        <v>4067</v>
      </c>
      <c r="E2489" s="88" t="s">
        <v>2109</v>
      </c>
    </row>
    <row r="2490" spans="1:5" x14ac:dyDescent="0.2">
      <c r="A2490" s="87">
        <v>129</v>
      </c>
      <c r="B2490" s="83" t="s">
        <v>2108</v>
      </c>
      <c r="C2490" s="83" t="s">
        <v>3467</v>
      </c>
      <c r="D2490" s="83" t="s">
        <v>11415</v>
      </c>
      <c r="E2490" s="88" t="s">
        <v>11997</v>
      </c>
    </row>
    <row r="2491" spans="1:5" x14ac:dyDescent="0.2">
      <c r="A2491" s="87">
        <v>548</v>
      </c>
      <c r="B2491" s="83" t="s">
        <v>2108</v>
      </c>
      <c r="C2491" s="83" t="s">
        <v>12013</v>
      </c>
      <c r="D2491" s="83" t="s">
        <v>11284</v>
      </c>
      <c r="E2491" s="88">
        <v>15</v>
      </c>
    </row>
    <row r="2492" spans="1:5" x14ac:dyDescent="0.2">
      <c r="A2492" s="87">
        <v>1379</v>
      </c>
      <c r="B2492" s="83" t="s">
        <v>2110</v>
      </c>
      <c r="C2492" s="83" t="s">
        <v>3509</v>
      </c>
      <c r="D2492" s="83" t="s">
        <v>4067</v>
      </c>
      <c r="E2492" s="88">
        <v>76</v>
      </c>
    </row>
    <row r="2493" spans="1:5" x14ac:dyDescent="0.2">
      <c r="A2493" s="87">
        <v>1380</v>
      </c>
      <c r="B2493" s="83" t="s">
        <v>2111</v>
      </c>
      <c r="C2493" s="83" t="s">
        <v>3487</v>
      </c>
      <c r="D2493" s="83" t="s">
        <v>4067</v>
      </c>
      <c r="E2493" s="88" t="s">
        <v>2112</v>
      </c>
    </row>
    <row r="2494" spans="1:5" x14ac:dyDescent="0.2">
      <c r="A2494" s="87">
        <v>1381</v>
      </c>
      <c r="B2494" s="83" t="s">
        <v>2113</v>
      </c>
      <c r="C2494" s="83" t="s">
        <v>3487</v>
      </c>
      <c r="D2494" s="83" t="s">
        <v>4067</v>
      </c>
      <c r="E2494" s="88">
        <v>8.3800000000000008</v>
      </c>
    </row>
    <row r="2495" spans="1:5" x14ac:dyDescent="0.2">
      <c r="A2495" s="87">
        <v>549</v>
      </c>
      <c r="B2495" s="83" t="s">
        <v>12130</v>
      </c>
      <c r="C2495" s="83" t="s">
        <v>3469</v>
      </c>
      <c r="D2495" s="83" t="s">
        <v>11284</v>
      </c>
      <c r="E2495" s="88">
        <v>25</v>
      </c>
    </row>
    <row r="2496" spans="1:5" x14ac:dyDescent="0.2">
      <c r="A2496" s="87">
        <v>1382</v>
      </c>
      <c r="B2496" s="83" t="s">
        <v>2114</v>
      </c>
      <c r="C2496" s="83" t="s">
        <v>3481</v>
      </c>
      <c r="D2496" s="83" t="s">
        <v>4067</v>
      </c>
      <c r="E2496" s="88">
        <v>27</v>
      </c>
    </row>
    <row r="2497" spans="1:5" x14ac:dyDescent="0.2">
      <c r="A2497" s="84">
        <v>314</v>
      </c>
      <c r="B2497" s="85" t="s">
        <v>3995</v>
      </c>
      <c r="C2497" s="85" t="s">
        <v>4778</v>
      </c>
      <c r="D2497" s="85" t="s">
        <v>6653</v>
      </c>
      <c r="E2497" s="86" t="s">
        <v>4733</v>
      </c>
    </row>
    <row r="2498" spans="1:5" x14ac:dyDescent="0.2">
      <c r="A2498" s="87">
        <v>571</v>
      </c>
      <c r="B2498" s="83" t="s">
        <v>3995</v>
      </c>
      <c r="C2498" s="83" t="s">
        <v>4778</v>
      </c>
      <c r="D2498" s="83" t="s">
        <v>4067</v>
      </c>
      <c r="E2498" s="88">
        <v>14</v>
      </c>
    </row>
    <row r="2499" spans="1:5" x14ac:dyDescent="0.2">
      <c r="A2499" s="87">
        <v>1383</v>
      </c>
      <c r="B2499" s="83" t="s">
        <v>2115</v>
      </c>
      <c r="C2499" s="83" t="s">
        <v>2778</v>
      </c>
      <c r="D2499" s="83" t="s">
        <v>4067</v>
      </c>
      <c r="E2499" s="88">
        <v>121</v>
      </c>
    </row>
    <row r="2500" spans="1:5" x14ac:dyDescent="0.2">
      <c r="A2500" s="87">
        <v>1384</v>
      </c>
      <c r="B2500" s="83" t="s">
        <v>2116</v>
      </c>
      <c r="C2500" s="83" t="s">
        <v>3502</v>
      </c>
      <c r="D2500" s="83" t="s">
        <v>4067</v>
      </c>
      <c r="E2500" s="88">
        <v>6</v>
      </c>
    </row>
    <row r="2501" spans="1:5" x14ac:dyDescent="0.2">
      <c r="A2501" s="84">
        <v>691</v>
      </c>
      <c r="B2501" s="85" t="s">
        <v>2117</v>
      </c>
      <c r="C2501" s="85" t="s">
        <v>3507</v>
      </c>
      <c r="D2501" s="85" t="s">
        <v>6653</v>
      </c>
      <c r="E2501" s="86" t="s">
        <v>4757</v>
      </c>
    </row>
    <row r="2502" spans="1:5" x14ac:dyDescent="0.2">
      <c r="A2502" s="87">
        <v>1385</v>
      </c>
      <c r="B2502" s="83" t="s">
        <v>2117</v>
      </c>
      <c r="C2502" s="83" t="s">
        <v>3507</v>
      </c>
      <c r="D2502" s="83" t="s">
        <v>4067</v>
      </c>
      <c r="E2502" s="88">
        <v>83</v>
      </c>
    </row>
    <row r="2503" spans="1:5" x14ac:dyDescent="0.2">
      <c r="A2503" s="87">
        <v>572</v>
      </c>
      <c r="B2503" s="83" t="s">
        <v>3996</v>
      </c>
      <c r="C2503" s="83" t="s">
        <v>4778</v>
      </c>
      <c r="D2503" s="83" t="s">
        <v>4067</v>
      </c>
      <c r="E2503" s="88">
        <v>14</v>
      </c>
    </row>
    <row r="2504" spans="1:5" x14ac:dyDescent="0.2">
      <c r="A2504" s="84">
        <v>315</v>
      </c>
      <c r="B2504" s="85" t="s">
        <v>8086</v>
      </c>
      <c r="C2504" s="85" t="s">
        <v>4778</v>
      </c>
      <c r="D2504" s="85" t="s">
        <v>6653</v>
      </c>
      <c r="E2504" s="86">
        <v>4.1399999999999997</v>
      </c>
    </row>
    <row r="2505" spans="1:5" x14ac:dyDescent="0.2">
      <c r="A2505" s="87">
        <v>1386</v>
      </c>
      <c r="B2505" s="83" t="s">
        <v>2118</v>
      </c>
      <c r="C2505" s="83" t="s">
        <v>2824</v>
      </c>
      <c r="D2505" s="83" t="s">
        <v>4067</v>
      </c>
      <c r="E2505" s="88" t="s">
        <v>2119</v>
      </c>
    </row>
    <row r="2506" spans="1:5" x14ac:dyDescent="0.2">
      <c r="A2506" s="87">
        <v>550</v>
      </c>
      <c r="B2506" s="83" t="s">
        <v>12107</v>
      </c>
      <c r="C2506" s="83" t="s">
        <v>12086</v>
      </c>
      <c r="D2506" s="83" t="s">
        <v>11284</v>
      </c>
      <c r="E2506" s="88">
        <v>19</v>
      </c>
    </row>
    <row r="2507" spans="1:5" x14ac:dyDescent="0.2">
      <c r="A2507" s="87">
        <v>1387</v>
      </c>
      <c r="B2507" s="83" t="s">
        <v>2120</v>
      </c>
      <c r="C2507" s="83" t="s">
        <v>3500</v>
      </c>
      <c r="D2507" s="83" t="s">
        <v>4067</v>
      </c>
      <c r="E2507" s="88">
        <v>125</v>
      </c>
    </row>
    <row r="2508" spans="1:5" x14ac:dyDescent="0.2">
      <c r="A2508" s="87">
        <v>689</v>
      </c>
      <c r="B2508" s="83" t="s">
        <v>3740</v>
      </c>
      <c r="C2508" s="83" t="s">
        <v>2729</v>
      </c>
      <c r="D2508" s="83" t="s">
        <v>4067</v>
      </c>
      <c r="E2508" s="88">
        <v>126</v>
      </c>
    </row>
    <row r="2509" spans="1:5" x14ac:dyDescent="0.2">
      <c r="A2509" s="87">
        <v>690</v>
      </c>
      <c r="B2509" s="83" t="s">
        <v>3741</v>
      </c>
      <c r="C2509" s="83" t="s">
        <v>2729</v>
      </c>
      <c r="D2509" s="83" t="s">
        <v>4067</v>
      </c>
      <c r="E2509" s="88">
        <v>127</v>
      </c>
    </row>
    <row r="2510" spans="1:5" x14ac:dyDescent="0.2">
      <c r="A2510" s="87">
        <v>691</v>
      </c>
      <c r="B2510" s="83" t="s">
        <v>3742</v>
      </c>
      <c r="C2510" s="83" t="s">
        <v>2729</v>
      </c>
      <c r="D2510" s="83" t="s">
        <v>4067</v>
      </c>
      <c r="E2510" s="88">
        <v>127</v>
      </c>
    </row>
    <row r="2511" spans="1:5" x14ac:dyDescent="0.2">
      <c r="A2511" s="87">
        <v>313</v>
      </c>
      <c r="B2511" s="83" t="s">
        <v>3593</v>
      </c>
      <c r="C2511" s="83" t="s">
        <v>2</v>
      </c>
      <c r="D2511" s="83" t="s">
        <v>4067</v>
      </c>
      <c r="E2511" s="88">
        <v>36.47</v>
      </c>
    </row>
    <row r="2512" spans="1:5" x14ac:dyDescent="0.2">
      <c r="A2512" s="87">
        <v>254</v>
      </c>
      <c r="B2512" s="83" t="s">
        <v>11692</v>
      </c>
      <c r="C2512" s="83" t="s">
        <v>7030</v>
      </c>
      <c r="D2512" s="83" t="s">
        <v>11284</v>
      </c>
      <c r="E2512" s="88">
        <v>29</v>
      </c>
    </row>
    <row r="2513" spans="1:5" x14ac:dyDescent="0.2">
      <c r="A2513" s="87">
        <v>1388</v>
      </c>
      <c r="B2513" s="83" t="s">
        <v>2121</v>
      </c>
      <c r="C2513" s="83" t="s">
        <v>3487</v>
      </c>
      <c r="D2513" s="83" t="s">
        <v>4067</v>
      </c>
      <c r="E2513" s="88" t="s">
        <v>2122</v>
      </c>
    </row>
    <row r="2514" spans="1:5" x14ac:dyDescent="0.2">
      <c r="A2514" s="87">
        <v>1389</v>
      </c>
      <c r="B2514" s="83" t="s">
        <v>2123</v>
      </c>
      <c r="C2514" s="83" t="s">
        <v>3487</v>
      </c>
      <c r="D2514" s="83" t="s">
        <v>4067</v>
      </c>
      <c r="E2514" s="88" t="s">
        <v>2124</v>
      </c>
    </row>
    <row r="2515" spans="1:5" x14ac:dyDescent="0.2">
      <c r="A2515" s="87">
        <v>573</v>
      </c>
      <c r="B2515" s="83" t="s">
        <v>3997</v>
      </c>
      <c r="C2515" s="83" t="s">
        <v>4778</v>
      </c>
      <c r="D2515" s="83" t="s">
        <v>4067</v>
      </c>
      <c r="E2515" s="88">
        <v>15</v>
      </c>
    </row>
    <row r="2516" spans="1:5" x14ac:dyDescent="0.2">
      <c r="A2516" s="84">
        <v>316</v>
      </c>
      <c r="B2516" s="85" t="s">
        <v>8087</v>
      </c>
      <c r="C2516" s="85" t="s">
        <v>4778</v>
      </c>
      <c r="D2516" s="85" t="s">
        <v>6653</v>
      </c>
      <c r="E2516" s="86" t="s">
        <v>4734</v>
      </c>
    </row>
    <row r="2517" spans="1:5" x14ac:dyDescent="0.2">
      <c r="A2517" s="87">
        <v>551</v>
      </c>
      <c r="B2517" s="83" t="s">
        <v>11495</v>
      </c>
      <c r="C2517" s="83" t="s">
        <v>11472</v>
      </c>
      <c r="D2517" s="83" t="s">
        <v>11284</v>
      </c>
      <c r="E2517" s="88">
        <v>20</v>
      </c>
    </row>
    <row r="2518" spans="1:5" x14ac:dyDescent="0.2">
      <c r="A2518" s="87">
        <v>1390</v>
      </c>
      <c r="B2518" s="83" t="s">
        <v>2125</v>
      </c>
      <c r="C2518" s="83" t="s">
        <v>3468</v>
      </c>
      <c r="D2518" s="83" t="s">
        <v>4067</v>
      </c>
      <c r="E2518" s="88">
        <v>117</v>
      </c>
    </row>
    <row r="2519" spans="1:5" x14ac:dyDescent="0.2">
      <c r="A2519" s="87">
        <v>1391</v>
      </c>
      <c r="B2519" s="83" t="s">
        <v>2126</v>
      </c>
      <c r="C2519" s="83" t="s">
        <v>3494</v>
      </c>
      <c r="D2519" s="83" t="s">
        <v>4067</v>
      </c>
      <c r="E2519" s="88">
        <v>53</v>
      </c>
    </row>
    <row r="2520" spans="1:5" x14ac:dyDescent="0.2">
      <c r="A2520" s="87">
        <v>552</v>
      </c>
      <c r="B2520" s="83" t="s">
        <v>12108</v>
      </c>
      <c r="C2520" s="83" t="s">
        <v>12086</v>
      </c>
      <c r="D2520" s="83" t="s">
        <v>11284</v>
      </c>
      <c r="E2520" s="88">
        <v>31</v>
      </c>
    </row>
    <row r="2521" spans="1:5" x14ac:dyDescent="0.2">
      <c r="A2521" s="87">
        <v>1392</v>
      </c>
      <c r="B2521" s="83" t="s">
        <v>2127</v>
      </c>
      <c r="C2521" s="83" t="s">
        <v>266</v>
      </c>
      <c r="D2521" s="83" t="s">
        <v>4067</v>
      </c>
      <c r="E2521" s="88" t="s">
        <v>1861</v>
      </c>
    </row>
    <row r="2522" spans="1:5" x14ac:dyDescent="0.2">
      <c r="A2522" s="87">
        <v>536</v>
      </c>
      <c r="B2522" s="83" t="s">
        <v>344</v>
      </c>
      <c r="C2522" s="83" t="s">
        <v>3464</v>
      </c>
      <c r="D2522" s="83" t="s">
        <v>11284</v>
      </c>
      <c r="E2522" s="88">
        <v>21.28</v>
      </c>
    </row>
    <row r="2523" spans="1:5" x14ac:dyDescent="0.2">
      <c r="A2523" s="87">
        <v>87</v>
      </c>
      <c r="B2523" s="83" t="s">
        <v>344</v>
      </c>
      <c r="C2523" s="83" t="s">
        <v>3464</v>
      </c>
      <c r="D2523" s="83" t="s">
        <v>11286</v>
      </c>
      <c r="E2523" s="88">
        <v>2.2999999999999998</v>
      </c>
    </row>
    <row r="2524" spans="1:5" x14ac:dyDescent="0.2">
      <c r="A2524" s="87">
        <v>1362</v>
      </c>
      <c r="B2524" s="83" t="s">
        <v>344</v>
      </c>
      <c r="C2524" s="83" t="s">
        <v>3464</v>
      </c>
      <c r="D2524" s="83" t="s">
        <v>4067</v>
      </c>
      <c r="E2524" s="88" t="s">
        <v>2775</v>
      </c>
    </row>
    <row r="2525" spans="1:5" x14ac:dyDescent="0.2">
      <c r="A2525" s="87">
        <v>126</v>
      </c>
      <c r="B2525" s="83" t="s">
        <v>344</v>
      </c>
      <c r="C2525" s="83" t="s">
        <v>3464</v>
      </c>
      <c r="D2525" s="83" t="s">
        <v>11415</v>
      </c>
      <c r="E2525" s="88">
        <v>30</v>
      </c>
    </row>
    <row r="2526" spans="1:5" x14ac:dyDescent="0.2">
      <c r="A2526" s="87">
        <v>1114</v>
      </c>
      <c r="B2526" s="83" t="s">
        <v>45</v>
      </c>
      <c r="C2526" s="83" t="s">
        <v>12</v>
      </c>
      <c r="D2526" s="83" t="s">
        <v>4067</v>
      </c>
      <c r="E2526" s="88">
        <v>59.6</v>
      </c>
    </row>
    <row r="2527" spans="1:5" x14ac:dyDescent="0.2">
      <c r="A2527" s="84">
        <v>688</v>
      </c>
      <c r="B2527" s="85" t="s">
        <v>4493</v>
      </c>
      <c r="C2527" s="85" t="s">
        <v>3464</v>
      </c>
      <c r="D2527" s="85" t="s">
        <v>6653</v>
      </c>
      <c r="E2527" s="86" t="s">
        <v>4934</v>
      </c>
    </row>
    <row r="2528" spans="1:5" x14ac:dyDescent="0.2">
      <c r="A2528" s="87">
        <v>553</v>
      </c>
      <c r="B2528" s="83" t="s">
        <v>2128</v>
      </c>
      <c r="C2528" s="83" t="s">
        <v>3464</v>
      </c>
      <c r="D2528" s="83" t="s">
        <v>11284</v>
      </c>
      <c r="E2528" s="88">
        <v>26</v>
      </c>
    </row>
    <row r="2529" spans="1:5" x14ac:dyDescent="0.2">
      <c r="A2529" s="87">
        <v>1393</v>
      </c>
      <c r="B2529" s="83" t="s">
        <v>2128</v>
      </c>
      <c r="C2529" s="83" t="s">
        <v>3464</v>
      </c>
      <c r="D2529" s="83" t="s">
        <v>4067</v>
      </c>
      <c r="E2529" s="88" t="s">
        <v>2776</v>
      </c>
    </row>
    <row r="2530" spans="1:5" x14ac:dyDescent="0.2">
      <c r="A2530" s="87">
        <v>1394</v>
      </c>
      <c r="B2530" s="83" t="s">
        <v>2129</v>
      </c>
      <c r="C2530" s="83" t="s">
        <v>2824</v>
      </c>
      <c r="D2530" s="83" t="s">
        <v>4067</v>
      </c>
      <c r="E2530" s="88">
        <v>122</v>
      </c>
    </row>
    <row r="2531" spans="1:5" x14ac:dyDescent="0.2">
      <c r="A2531" s="87">
        <v>1595</v>
      </c>
      <c r="B2531" s="83" t="s">
        <v>3940</v>
      </c>
      <c r="C2531" s="83" t="s">
        <v>2795</v>
      </c>
      <c r="D2531" s="83" t="s">
        <v>4067</v>
      </c>
      <c r="E2531" s="88">
        <v>118</v>
      </c>
    </row>
    <row r="2532" spans="1:5" x14ac:dyDescent="0.2">
      <c r="A2532" s="87">
        <v>1395</v>
      </c>
      <c r="B2532" s="83" t="s">
        <v>5</v>
      </c>
      <c r="C2532" s="83" t="s">
        <v>3499</v>
      </c>
      <c r="D2532" s="83" t="s">
        <v>4067</v>
      </c>
      <c r="E2532" s="88" t="s">
        <v>2130</v>
      </c>
    </row>
    <row r="2533" spans="1:5" x14ac:dyDescent="0.2">
      <c r="A2533" s="87">
        <v>28</v>
      </c>
      <c r="B2533" s="83" t="s">
        <v>5</v>
      </c>
      <c r="C2533" s="83" t="s">
        <v>11735</v>
      </c>
      <c r="D2533" s="83" t="s">
        <v>11412</v>
      </c>
      <c r="E2533" s="88">
        <v>5</v>
      </c>
    </row>
    <row r="2534" spans="1:5" x14ac:dyDescent="0.2">
      <c r="A2534" s="87">
        <v>554</v>
      </c>
      <c r="B2534" s="83" t="s">
        <v>578</v>
      </c>
      <c r="C2534" s="83" t="s">
        <v>11472</v>
      </c>
      <c r="D2534" s="83" t="s">
        <v>11284</v>
      </c>
      <c r="E2534" s="88">
        <v>22</v>
      </c>
    </row>
    <row r="2535" spans="1:5" x14ac:dyDescent="0.2">
      <c r="A2535" s="87">
        <v>89</v>
      </c>
      <c r="B2535" s="83" t="s">
        <v>11954</v>
      </c>
      <c r="C2535" s="83" t="s">
        <v>3466</v>
      </c>
      <c r="D2535" s="83" t="s">
        <v>11286</v>
      </c>
      <c r="E2535" s="88">
        <v>3</v>
      </c>
    </row>
    <row r="2536" spans="1:5" x14ac:dyDescent="0.2">
      <c r="A2536" s="87">
        <v>555</v>
      </c>
      <c r="B2536" s="83" t="s">
        <v>12049</v>
      </c>
      <c r="C2536" s="83" t="s">
        <v>3468</v>
      </c>
      <c r="D2536" s="83" t="s">
        <v>11284</v>
      </c>
      <c r="E2536" s="88">
        <v>21</v>
      </c>
    </row>
    <row r="2537" spans="1:5" x14ac:dyDescent="0.2">
      <c r="A2537" s="87">
        <v>556</v>
      </c>
      <c r="B2537" s="83" t="s">
        <v>11787</v>
      </c>
      <c r="C2537" s="83" t="s">
        <v>11784</v>
      </c>
      <c r="D2537" s="83" t="s">
        <v>11284</v>
      </c>
      <c r="E2537" s="88">
        <v>13</v>
      </c>
    </row>
    <row r="2538" spans="1:5" x14ac:dyDescent="0.2">
      <c r="A2538" s="87">
        <v>155</v>
      </c>
      <c r="B2538" s="83" t="s">
        <v>4058</v>
      </c>
      <c r="C2538" s="83" t="s">
        <v>1277</v>
      </c>
      <c r="D2538" s="83" t="s">
        <v>4067</v>
      </c>
      <c r="E2538" s="88">
        <v>124</v>
      </c>
    </row>
    <row r="2539" spans="1:5" x14ac:dyDescent="0.2">
      <c r="A2539" s="87">
        <v>156</v>
      </c>
      <c r="B2539" s="83" t="s">
        <v>4059</v>
      </c>
      <c r="C2539" s="83" t="s">
        <v>1277</v>
      </c>
      <c r="D2539" s="83" t="s">
        <v>4067</v>
      </c>
      <c r="E2539" s="88">
        <v>124</v>
      </c>
    </row>
    <row r="2540" spans="1:5" x14ac:dyDescent="0.2">
      <c r="A2540" s="87">
        <v>1596</v>
      </c>
      <c r="B2540" s="83" t="s">
        <v>3925</v>
      </c>
      <c r="C2540" s="83" t="s">
        <v>2798</v>
      </c>
      <c r="D2540" s="83" t="s">
        <v>4067</v>
      </c>
      <c r="E2540" s="88">
        <v>8</v>
      </c>
    </row>
    <row r="2541" spans="1:5" x14ac:dyDescent="0.2">
      <c r="A2541" s="87">
        <v>574</v>
      </c>
      <c r="B2541" s="83" t="s">
        <v>3998</v>
      </c>
      <c r="C2541" s="83" t="s">
        <v>4778</v>
      </c>
      <c r="D2541" s="83" t="s">
        <v>4067</v>
      </c>
      <c r="E2541" s="88">
        <v>15</v>
      </c>
    </row>
    <row r="2542" spans="1:5" x14ac:dyDescent="0.2">
      <c r="A2542" s="84">
        <v>317</v>
      </c>
      <c r="B2542" s="85" t="s">
        <v>8088</v>
      </c>
      <c r="C2542" s="85" t="s">
        <v>4778</v>
      </c>
      <c r="D2542" s="85" t="s">
        <v>6653</v>
      </c>
      <c r="E2542" s="86" t="s">
        <v>5171</v>
      </c>
    </row>
    <row r="2543" spans="1:5" x14ac:dyDescent="0.2">
      <c r="A2543" s="87">
        <v>130</v>
      </c>
      <c r="B2543" s="83" t="s">
        <v>11764</v>
      </c>
      <c r="C2543" s="83" t="s">
        <v>3502</v>
      </c>
      <c r="D2543" s="83" t="s">
        <v>11415</v>
      </c>
      <c r="E2543" s="88">
        <v>34</v>
      </c>
    </row>
    <row r="2544" spans="1:5" x14ac:dyDescent="0.2">
      <c r="A2544" s="87">
        <v>1363</v>
      </c>
      <c r="B2544" s="83" t="s">
        <v>2093</v>
      </c>
      <c r="C2544" s="83" t="s">
        <v>3494</v>
      </c>
      <c r="D2544" s="83" t="s">
        <v>4067</v>
      </c>
      <c r="E2544" s="88">
        <v>55.89</v>
      </c>
    </row>
    <row r="2545" spans="1:5" x14ac:dyDescent="0.2">
      <c r="A2545" s="87">
        <v>575</v>
      </c>
      <c r="B2545" s="83" t="s">
        <v>3999</v>
      </c>
      <c r="C2545" s="83" t="s">
        <v>4778</v>
      </c>
      <c r="D2545" s="83" t="s">
        <v>4067</v>
      </c>
      <c r="E2545" s="88">
        <v>14</v>
      </c>
    </row>
    <row r="2546" spans="1:5" x14ac:dyDescent="0.2">
      <c r="A2546" s="84">
        <v>319</v>
      </c>
      <c r="B2546" s="85" t="s">
        <v>8089</v>
      </c>
      <c r="C2546" s="85" t="s">
        <v>4778</v>
      </c>
      <c r="D2546" s="85" t="s">
        <v>6653</v>
      </c>
      <c r="E2546" s="86" t="s">
        <v>5169</v>
      </c>
    </row>
    <row r="2547" spans="1:5" x14ac:dyDescent="0.2">
      <c r="A2547" s="87">
        <v>1396</v>
      </c>
      <c r="B2547" s="83" t="s">
        <v>2131</v>
      </c>
      <c r="C2547" s="83" t="s">
        <v>3487</v>
      </c>
      <c r="D2547" s="83" t="s">
        <v>4067</v>
      </c>
      <c r="E2547" s="88">
        <v>7.35</v>
      </c>
    </row>
    <row r="2548" spans="1:5" x14ac:dyDescent="0.2">
      <c r="A2548" s="84">
        <v>692</v>
      </c>
      <c r="B2548" s="85" t="s">
        <v>4496</v>
      </c>
      <c r="C2548" s="85" t="s">
        <v>3487</v>
      </c>
      <c r="D2548" s="85" t="s">
        <v>6653</v>
      </c>
      <c r="E2548" s="86" t="s">
        <v>4935</v>
      </c>
    </row>
    <row r="2549" spans="1:5" x14ac:dyDescent="0.2">
      <c r="A2549" s="87">
        <v>557</v>
      </c>
      <c r="B2549" s="83" t="s">
        <v>12109</v>
      </c>
      <c r="C2549" s="83" t="s">
        <v>12086</v>
      </c>
      <c r="D2549" s="83" t="s">
        <v>11284</v>
      </c>
      <c r="E2549" s="88">
        <v>26</v>
      </c>
    </row>
    <row r="2550" spans="1:5" x14ac:dyDescent="0.2">
      <c r="A2550" s="87">
        <v>1397</v>
      </c>
      <c r="B2550" s="83" t="s">
        <v>2132</v>
      </c>
      <c r="C2550" s="83" t="s">
        <v>3497</v>
      </c>
      <c r="D2550" s="83" t="s">
        <v>4067</v>
      </c>
      <c r="E2550" s="88">
        <v>93</v>
      </c>
    </row>
    <row r="2551" spans="1:5" x14ac:dyDescent="0.2">
      <c r="A2551" s="87">
        <v>488</v>
      </c>
      <c r="B2551" s="83" t="s">
        <v>3666</v>
      </c>
      <c r="C2551" s="83" t="s">
        <v>3496</v>
      </c>
      <c r="D2551" s="83" t="s">
        <v>4067</v>
      </c>
      <c r="E2551" s="88">
        <v>96</v>
      </c>
    </row>
    <row r="2552" spans="1:5" x14ac:dyDescent="0.2">
      <c r="A2552" s="87">
        <v>42</v>
      </c>
      <c r="B2552" s="83" t="s">
        <v>2133</v>
      </c>
      <c r="C2552" s="83" t="s">
        <v>3487</v>
      </c>
      <c r="D2552" s="83" t="s">
        <v>6697</v>
      </c>
      <c r="E2552" s="88">
        <v>3.9</v>
      </c>
    </row>
    <row r="2553" spans="1:5" x14ac:dyDescent="0.2">
      <c r="A2553" s="87">
        <v>1398</v>
      </c>
      <c r="B2553" s="83" t="s">
        <v>2133</v>
      </c>
      <c r="C2553" s="83" t="s">
        <v>3487</v>
      </c>
      <c r="D2553" s="83" t="s">
        <v>4067</v>
      </c>
      <c r="E2553" s="88" t="s">
        <v>2134</v>
      </c>
    </row>
    <row r="2554" spans="1:5" x14ac:dyDescent="0.2">
      <c r="A2554" s="87">
        <v>558</v>
      </c>
      <c r="B2554" s="83" t="s">
        <v>2133</v>
      </c>
      <c r="C2554" s="83" t="s">
        <v>11472</v>
      </c>
      <c r="D2554" s="83" t="s">
        <v>11284</v>
      </c>
      <c r="E2554" s="88">
        <v>22</v>
      </c>
    </row>
    <row r="2555" spans="1:5" x14ac:dyDescent="0.2">
      <c r="A2555" s="87">
        <v>26</v>
      </c>
      <c r="B2555" s="83" t="s">
        <v>11856</v>
      </c>
      <c r="C2555" s="83" t="s">
        <v>12</v>
      </c>
      <c r="D2555" s="83" t="s">
        <v>6697</v>
      </c>
      <c r="E2555" s="88">
        <v>3</v>
      </c>
    </row>
    <row r="2556" spans="1:5" x14ac:dyDescent="0.2">
      <c r="A2556" s="87">
        <v>1399</v>
      </c>
      <c r="B2556" s="83" t="s">
        <v>2135</v>
      </c>
      <c r="D2556" s="83" t="s">
        <v>4067</v>
      </c>
      <c r="E2556" s="88">
        <v>51</v>
      </c>
    </row>
    <row r="2557" spans="1:5" x14ac:dyDescent="0.2">
      <c r="A2557" s="87">
        <v>131</v>
      </c>
      <c r="B2557" s="83" t="s">
        <v>11961</v>
      </c>
      <c r="D2557" s="83" t="s">
        <v>11415</v>
      </c>
      <c r="E2557" s="88"/>
    </row>
    <row r="2558" spans="1:5" x14ac:dyDescent="0.2">
      <c r="A2558" s="87">
        <v>559</v>
      </c>
      <c r="B2558" s="83" t="s">
        <v>12110</v>
      </c>
      <c r="C2558" s="83" t="s">
        <v>12086</v>
      </c>
      <c r="D2558" s="83" t="s">
        <v>11284</v>
      </c>
      <c r="E2558" s="88">
        <v>25</v>
      </c>
    </row>
    <row r="2559" spans="1:5" x14ac:dyDescent="0.2">
      <c r="A2559" s="87">
        <v>1400</v>
      </c>
      <c r="B2559" s="83" t="s">
        <v>2136</v>
      </c>
      <c r="C2559" s="83" t="s">
        <v>3468</v>
      </c>
      <c r="D2559" s="83" t="s">
        <v>4067</v>
      </c>
      <c r="E2559" s="88">
        <v>117</v>
      </c>
    </row>
    <row r="2560" spans="1:5" x14ac:dyDescent="0.2">
      <c r="A2560" s="87">
        <v>560</v>
      </c>
      <c r="B2560" s="83" t="s">
        <v>2137</v>
      </c>
      <c r="C2560" s="83" t="s">
        <v>3464</v>
      </c>
      <c r="D2560" s="83" t="s">
        <v>11284</v>
      </c>
      <c r="E2560" s="88">
        <v>27</v>
      </c>
    </row>
    <row r="2561" spans="1:5" x14ac:dyDescent="0.2">
      <c r="A2561" s="87">
        <v>90</v>
      </c>
      <c r="B2561" s="83" t="s">
        <v>2137</v>
      </c>
      <c r="C2561" s="83" t="s">
        <v>3464</v>
      </c>
      <c r="D2561" s="83" t="s">
        <v>11286</v>
      </c>
      <c r="E2561" s="88">
        <v>4</v>
      </c>
    </row>
    <row r="2562" spans="1:5" x14ac:dyDescent="0.2">
      <c r="A2562" s="87">
        <v>1401</v>
      </c>
      <c r="B2562" s="83" t="s">
        <v>2137</v>
      </c>
      <c r="C2562" s="83" t="s">
        <v>3464</v>
      </c>
      <c r="D2562" s="83" t="s">
        <v>4067</v>
      </c>
      <c r="E2562" s="88" t="s">
        <v>2138</v>
      </c>
    </row>
    <row r="2563" spans="1:5" x14ac:dyDescent="0.2">
      <c r="A2563" s="87">
        <v>1115</v>
      </c>
      <c r="B2563" s="83" t="s">
        <v>3042</v>
      </c>
      <c r="C2563" s="83" t="s">
        <v>12</v>
      </c>
      <c r="D2563" s="83" t="s">
        <v>4067</v>
      </c>
      <c r="E2563" s="88" t="s">
        <v>1920</v>
      </c>
    </row>
    <row r="2564" spans="1:5" x14ac:dyDescent="0.2">
      <c r="A2564" s="87">
        <v>576</v>
      </c>
      <c r="B2564" s="83" t="s">
        <v>4000</v>
      </c>
      <c r="C2564" s="83" t="s">
        <v>4778</v>
      </c>
      <c r="D2564" s="83" t="s">
        <v>4067</v>
      </c>
      <c r="E2564" s="88">
        <v>14</v>
      </c>
    </row>
    <row r="2565" spans="1:5" x14ac:dyDescent="0.2">
      <c r="A2565" s="84">
        <v>321</v>
      </c>
      <c r="B2565" s="85" t="s">
        <v>8090</v>
      </c>
      <c r="C2565" s="85" t="s">
        <v>4778</v>
      </c>
      <c r="D2565" s="85" t="s">
        <v>6653</v>
      </c>
      <c r="E2565" s="86" t="s">
        <v>4735</v>
      </c>
    </row>
    <row r="2566" spans="1:5" x14ac:dyDescent="0.2">
      <c r="A2566" s="87">
        <v>1402</v>
      </c>
      <c r="B2566" s="83" t="s">
        <v>2139</v>
      </c>
      <c r="C2566" s="83" t="s">
        <v>3487</v>
      </c>
      <c r="D2566" s="83" t="s">
        <v>4067</v>
      </c>
      <c r="E2566" s="88">
        <v>76</v>
      </c>
    </row>
    <row r="2567" spans="1:5" x14ac:dyDescent="0.2">
      <c r="A2567" s="87">
        <v>1403</v>
      </c>
      <c r="B2567" s="83" t="s">
        <v>2140</v>
      </c>
      <c r="C2567" s="83" t="s">
        <v>3466</v>
      </c>
      <c r="D2567" s="83" t="s">
        <v>4067</v>
      </c>
      <c r="E2567" s="88" t="s">
        <v>2141</v>
      </c>
    </row>
    <row r="2568" spans="1:5" x14ac:dyDescent="0.2">
      <c r="A2568" s="87">
        <v>1404</v>
      </c>
      <c r="B2568" s="83" t="s">
        <v>2142</v>
      </c>
      <c r="C2568" s="83" t="s">
        <v>3468</v>
      </c>
      <c r="D2568" s="83" t="s">
        <v>4067</v>
      </c>
      <c r="E2568" s="88" t="s">
        <v>2143</v>
      </c>
    </row>
    <row r="2569" spans="1:5" x14ac:dyDescent="0.2">
      <c r="A2569" s="87">
        <v>561</v>
      </c>
      <c r="B2569" s="83" t="s">
        <v>2144</v>
      </c>
      <c r="C2569" s="83" t="s">
        <v>3464</v>
      </c>
      <c r="D2569" s="83" t="s">
        <v>11284</v>
      </c>
      <c r="E2569" s="88">
        <v>29</v>
      </c>
    </row>
    <row r="2570" spans="1:5" x14ac:dyDescent="0.2">
      <c r="A2570" s="87">
        <v>1405</v>
      </c>
      <c r="B2570" s="83" t="s">
        <v>2144</v>
      </c>
      <c r="C2570" s="83" t="s">
        <v>3464</v>
      </c>
      <c r="D2570" s="83" t="s">
        <v>4067</v>
      </c>
      <c r="E2570" s="88" t="s">
        <v>2777</v>
      </c>
    </row>
    <row r="2571" spans="1:5" x14ac:dyDescent="0.2">
      <c r="A2571" s="87">
        <v>1406</v>
      </c>
      <c r="B2571" s="83" t="s">
        <v>2145</v>
      </c>
      <c r="C2571" s="83" t="s">
        <v>3494</v>
      </c>
      <c r="D2571" s="83" t="s">
        <v>4067</v>
      </c>
      <c r="E2571" s="88">
        <v>54.125999999999998</v>
      </c>
    </row>
    <row r="2572" spans="1:5" x14ac:dyDescent="0.2">
      <c r="A2572" s="87">
        <v>138</v>
      </c>
      <c r="B2572" s="83" t="s">
        <v>6578</v>
      </c>
      <c r="C2572" s="83" t="s">
        <v>3466</v>
      </c>
      <c r="D2572" s="83" t="s">
        <v>11415</v>
      </c>
      <c r="E2572" s="88">
        <v>38</v>
      </c>
    </row>
    <row r="2573" spans="1:5" x14ac:dyDescent="0.2">
      <c r="A2573" s="87">
        <v>692</v>
      </c>
      <c r="B2573" s="83" t="s">
        <v>3743</v>
      </c>
      <c r="C2573" s="83" t="s">
        <v>2729</v>
      </c>
      <c r="D2573" s="83" t="s">
        <v>4067</v>
      </c>
      <c r="E2573" s="88">
        <v>125</v>
      </c>
    </row>
    <row r="2574" spans="1:5" x14ac:dyDescent="0.2">
      <c r="A2574" s="87">
        <v>693</v>
      </c>
      <c r="B2574" s="83" t="s">
        <v>3744</v>
      </c>
      <c r="C2574" s="83" t="s">
        <v>2729</v>
      </c>
      <c r="D2574" s="83" t="s">
        <v>4067</v>
      </c>
      <c r="E2574" s="88">
        <v>127</v>
      </c>
    </row>
    <row r="2575" spans="1:5" x14ac:dyDescent="0.2">
      <c r="A2575" s="87">
        <v>43</v>
      </c>
      <c r="B2575" s="83" t="s">
        <v>12135</v>
      </c>
      <c r="C2575" s="83" t="s">
        <v>3469</v>
      </c>
      <c r="D2575" s="83" t="s">
        <v>6697</v>
      </c>
      <c r="E2575" s="88">
        <v>25</v>
      </c>
    </row>
    <row r="2576" spans="1:5" x14ac:dyDescent="0.2">
      <c r="A2576" s="87">
        <v>139</v>
      </c>
      <c r="B2576" s="83" t="s">
        <v>12135</v>
      </c>
      <c r="C2576" s="83" t="s">
        <v>3469</v>
      </c>
      <c r="D2576" s="83" t="s">
        <v>11415</v>
      </c>
      <c r="E2576" s="88">
        <v>4</v>
      </c>
    </row>
    <row r="2577" spans="1:5" x14ac:dyDescent="0.2">
      <c r="A2577" s="84">
        <v>693</v>
      </c>
      <c r="B2577" s="85" t="s">
        <v>4497</v>
      </c>
      <c r="C2577" s="85" t="s">
        <v>291</v>
      </c>
      <c r="D2577" s="85" t="s">
        <v>6653</v>
      </c>
      <c r="E2577" s="86">
        <v>72</v>
      </c>
    </row>
    <row r="2578" spans="1:5" x14ac:dyDescent="0.2">
      <c r="A2578" s="87">
        <v>1407</v>
      </c>
      <c r="B2578" s="83" t="s">
        <v>2146</v>
      </c>
      <c r="C2578" s="83" t="s">
        <v>291</v>
      </c>
      <c r="D2578" s="83" t="s">
        <v>4067</v>
      </c>
      <c r="E2578" s="88">
        <v>51</v>
      </c>
    </row>
    <row r="2579" spans="1:5" x14ac:dyDescent="0.2">
      <c r="A2579" s="87">
        <v>1893</v>
      </c>
      <c r="B2579" s="83" t="s">
        <v>12274</v>
      </c>
      <c r="C2579" s="83" t="s">
        <v>2665</v>
      </c>
      <c r="D2579" s="83" t="s">
        <v>4067</v>
      </c>
      <c r="E2579" s="88">
        <v>18</v>
      </c>
    </row>
    <row r="2580" spans="1:5" x14ac:dyDescent="0.2">
      <c r="A2580" s="87">
        <v>140</v>
      </c>
      <c r="B2580" s="83" t="s">
        <v>12307</v>
      </c>
      <c r="D2580" s="83" t="s">
        <v>11415</v>
      </c>
      <c r="E2580" s="88"/>
    </row>
    <row r="2581" spans="1:5" x14ac:dyDescent="0.2">
      <c r="A2581" s="87">
        <v>562</v>
      </c>
      <c r="B2581" s="83" t="s">
        <v>12296</v>
      </c>
      <c r="D2581" s="83" t="s">
        <v>11284</v>
      </c>
      <c r="E2581" s="88">
        <v>20</v>
      </c>
    </row>
    <row r="2582" spans="1:5" x14ac:dyDescent="0.2">
      <c r="A2582" s="87">
        <v>694</v>
      </c>
      <c r="B2582" s="83" t="s">
        <v>3745</v>
      </c>
      <c r="C2582" s="83" t="s">
        <v>2729</v>
      </c>
      <c r="D2582" s="83" t="s">
        <v>4067</v>
      </c>
      <c r="E2582" s="88">
        <v>126</v>
      </c>
    </row>
    <row r="2583" spans="1:5" x14ac:dyDescent="0.2">
      <c r="A2583" s="87">
        <v>695</v>
      </c>
      <c r="B2583" s="83" t="s">
        <v>3746</v>
      </c>
      <c r="C2583" s="83" t="s">
        <v>2729</v>
      </c>
      <c r="D2583" s="83" t="s">
        <v>4067</v>
      </c>
      <c r="E2583" s="88">
        <v>127</v>
      </c>
    </row>
    <row r="2584" spans="1:5" x14ac:dyDescent="0.2">
      <c r="A2584" s="87">
        <v>696</v>
      </c>
      <c r="B2584" s="83" t="s">
        <v>3747</v>
      </c>
      <c r="C2584" s="83" t="s">
        <v>2729</v>
      </c>
      <c r="D2584" s="83" t="s">
        <v>4067</v>
      </c>
      <c r="E2584" s="88">
        <v>126</v>
      </c>
    </row>
    <row r="2585" spans="1:5" x14ac:dyDescent="0.2">
      <c r="A2585" s="87">
        <v>65</v>
      </c>
      <c r="B2585" s="83" t="s">
        <v>11881</v>
      </c>
      <c r="C2585" s="83" t="s">
        <v>266</v>
      </c>
      <c r="D2585" s="83" t="s">
        <v>11286</v>
      </c>
      <c r="E2585" s="88">
        <v>5</v>
      </c>
    </row>
    <row r="2586" spans="1:5" x14ac:dyDescent="0.2">
      <c r="A2586" s="87">
        <v>57</v>
      </c>
      <c r="B2586" s="83" t="s">
        <v>4060</v>
      </c>
      <c r="C2586" s="83" t="s">
        <v>1277</v>
      </c>
      <c r="D2586" s="83" t="s">
        <v>11284</v>
      </c>
      <c r="E2586" s="88">
        <v>30</v>
      </c>
    </row>
    <row r="2587" spans="1:5" x14ac:dyDescent="0.2">
      <c r="A2587" s="87">
        <v>157</v>
      </c>
      <c r="B2587" s="83" t="s">
        <v>4060</v>
      </c>
      <c r="C2587" s="83" t="s">
        <v>1277</v>
      </c>
      <c r="D2587" s="83" t="s">
        <v>4067</v>
      </c>
      <c r="E2587" s="88">
        <v>124</v>
      </c>
    </row>
    <row r="2588" spans="1:5" x14ac:dyDescent="0.2">
      <c r="A2588" s="84">
        <v>694</v>
      </c>
      <c r="B2588" s="85" t="s">
        <v>4758</v>
      </c>
      <c r="C2588" s="85" t="s">
        <v>6128</v>
      </c>
      <c r="D2588" s="85" t="s">
        <v>6653</v>
      </c>
      <c r="E2588" s="86">
        <v>65.8</v>
      </c>
    </row>
    <row r="2589" spans="1:5" x14ac:dyDescent="0.2">
      <c r="A2589" s="87">
        <v>1408</v>
      </c>
      <c r="B2589" s="83" t="s">
        <v>2147</v>
      </c>
      <c r="C2589" s="83" t="s">
        <v>3466</v>
      </c>
      <c r="D2589" s="83" t="s">
        <v>4067</v>
      </c>
      <c r="E2589" s="88">
        <v>4</v>
      </c>
    </row>
    <row r="2590" spans="1:5" x14ac:dyDescent="0.2">
      <c r="A2590" s="87">
        <v>448</v>
      </c>
      <c r="B2590" s="83" t="s">
        <v>11864</v>
      </c>
      <c r="C2590" s="83" t="s">
        <v>11860</v>
      </c>
      <c r="D2590" s="83" t="s">
        <v>11284</v>
      </c>
      <c r="E2590" s="88">
        <v>33</v>
      </c>
    </row>
    <row r="2591" spans="1:5" x14ac:dyDescent="0.2">
      <c r="A2591" s="87">
        <v>1409</v>
      </c>
      <c r="B2591" s="83" t="s">
        <v>2148</v>
      </c>
      <c r="C2591" s="83" t="s">
        <v>2778</v>
      </c>
      <c r="D2591" s="83" t="s">
        <v>4067</v>
      </c>
      <c r="E2591" s="88">
        <v>3.4</v>
      </c>
    </row>
    <row r="2592" spans="1:5" x14ac:dyDescent="0.2">
      <c r="A2592" s="87">
        <v>449</v>
      </c>
      <c r="B2592" s="83" t="s">
        <v>11865</v>
      </c>
      <c r="C2592" s="83" t="s">
        <v>11860</v>
      </c>
      <c r="D2592" s="83" t="s">
        <v>11284</v>
      </c>
      <c r="E2592" s="88">
        <v>23</v>
      </c>
    </row>
    <row r="2593" spans="1:5" x14ac:dyDescent="0.2">
      <c r="A2593" s="84">
        <v>695</v>
      </c>
      <c r="B2593" s="85" t="s">
        <v>4498</v>
      </c>
      <c r="C2593" s="85" t="s">
        <v>12</v>
      </c>
      <c r="D2593" s="85" t="s">
        <v>6653</v>
      </c>
      <c r="E2593" s="86">
        <v>83</v>
      </c>
    </row>
    <row r="2594" spans="1:5" x14ac:dyDescent="0.2">
      <c r="A2594" s="87">
        <v>1214</v>
      </c>
      <c r="B2594" s="83" t="s">
        <v>348</v>
      </c>
      <c r="C2594" s="83" t="s">
        <v>2759</v>
      </c>
      <c r="D2594" s="83" t="s">
        <v>4067</v>
      </c>
      <c r="E2594" s="88" t="s">
        <v>1940</v>
      </c>
    </row>
    <row r="2595" spans="1:5" x14ac:dyDescent="0.2">
      <c r="A2595" s="87">
        <v>44</v>
      </c>
      <c r="B2595" s="83" t="s">
        <v>348</v>
      </c>
      <c r="C2595" s="83" t="s">
        <v>393</v>
      </c>
      <c r="D2595" s="83" t="s">
        <v>6697</v>
      </c>
      <c r="E2595" s="88">
        <v>1</v>
      </c>
    </row>
    <row r="2596" spans="1:5" x14ac:dyDescent="0.2">
      <c r="A2596" s="84">
        <v>620</v>
      </c>
      <c r="B2596" s="85" t="s">
        <v>6085</v>
      </c>
      <c r="C2596" s="85" t="s">
        <v>2759</v>
      </c>
      <c r="D2596" s="85" t="s">
        <v>6653</v>
      </c>
      <c r="E2596" s="86" t="s">
        <v>4921</v>
      </c>
    </row>
    <row r="2597" spans="1:5" x14ac:dyDescent="0.2">
      <c r="A2597" s="87">
        <v>475</v>
      </c>
      <c r="B2597" s="83" t="s">
        <v>11908</v>
      </c>
      <c r="C2597" s="83" t="s">
        <v>4228</v>
      </c>
      <c r="D2597" s="83" t="s">
        <v>11284</v>
      </c>
      <c r="E2597" s="88">
        <v>25</v>
      </c>
    </row>
    <row r="2598" spans="1:5" x14ac:dyDescent="0.2">
      <c r="A2598" s="87">
        <v>1410</v>
      </c>
      <c r="B2598" s="83" t="s">
        <v>2149</v>
      </c>
      <c r="C2598" s="83" t="s">
        <v>3468</v>
      </c>
      <c r="D2598" s="83" t="s">
        <v>4067</v>
      </c>
      <c r="E2598" s="88">
        <v>117</v>
      </c>
    </row>
    <row r="2599" spans="1:5" x14ac:dyDescent="0.2">
      <c r="A2599" s="87">
        <v>636</v>
      </c>
      <c r="B2599" s="83" t="s">
        <v>12155</v>
      </c>
      <c r="C2599" s="83" t="s">
        <v>12151</v>
      </c>
      <c r="D2599" s="83" t="s">
        <v>11284</v>
      </c>
      <c r="E2599" s="88"/>
    </row>
    <row r="2600" spans="1:5" x14ac:dyDescent="0.2">
      <c r="A2600" s="87">
        <v>152</v>
      </c>
      <c r="B2600" s="83" t="s">
        <v>5861</v>
      </c>
      <c r="C2600" s="83" t="s">
        <v>3487</v>
      </c>
      <c r="D2600" s="83" t="s">
        <v>11415</v>
      </c>
      <c r="E2600" s="88">
        <v>30</v>
      </c>
    </row>
    <row r="2601" spans="1:5" x14ac:dyDescent="0.2">
      <c r="A2601" s="87">
        <v>178</v>
      </c>
      <c r="B2601" s="83" t="s">
        <v>12162</v>
      </c>
      <c r="C2601" s="83" t="s">
        <v>12163</v>
      </c>
      <c r="D2601" s="83" t="s">
        <v>11415</v>
      </c>
      <c r="E2601" s="88">
        <v>34</v>
      </c>
    </row>
    <row r="2602" spans="1:5" x14ac:dyDescent="0.2">
      <c r="A2602" s="87">
        <v>179</v>
      </c>
      <c r="B2602" s="83" t="s">
        <v>12164</v>
      </c>
      <c r="C2602" s="83" t="s">
        <v>12163</v>
      </c>
      <c r="D2602" s="83" t="s">
        <v>11415</v>
      </c>
      <c r="E2602" s="88" t="s">
        <v>12165</v>
      </c>
    </row>
    <row r="2603" spans="1:5" x14ac:dyDescent="0.2">
      <c r="A2603" s="87">
        <v>180</v>
      </c>
      <c r="B2603" s="83" t="s">
        <v>12166</v>
      </c>
      <c r="C2603" s="83" t="s">
        <v>12163</v>
      </c>
      <c r="D2603" s="83" t="s">
        <v>11415</v>
      </c>
      <c r="E2603" s="88" t="s">
        <v>12167</v>
      </c>
    </row>
    <row r="2604" spans="1:5" x14ac:dyDescent="0.2">
      <c r="A2604" s="87">
        <v>181</v>
      </c>
      <c r="B2604" s="83" t="s">
        <v>12168</v>
      </c>
      <c r="C2604" s="83" t="s">
        <v>12163</v>
      </c>
      <c r="D2604" s="83" t="s">
        <v>11415</v>
      </c>
      <c r="E2604" s="88">
        <v>37</v>
      </c>
    </row>
    <row r="2605" spans="1:5" x14ac:dyDescent="0.2">
      <c r="A2605" s="87">
        <v>183</v>
      </c>
      <c r="B2605" s="83" t="s">
        <v>12170</v>
      </c>
      <c r="C2605" s="83" t="s">
        <v>12163</v>
      </c>
      <c r="D2605" s="83" t="s">
        <v>11415</v>
      </c>
      <c r="E2605" s="88" t="s">
        <v>12171</v>
      </c>
    </row>
    <row r="2606" spans="1:5" x14ac:dyDescent="0.2">
      <c r="A2606" s="87">
        <v>184</v>
      </c>
      <c r="B2606" s="83" t="s">
        <v>12172</v>
      </c>
      <c r="C2606" s="83" t="s">
        <v>12163</v>
      </c>
      <c r="D2606" s="83" t="s">
        <v>11415</v>
      </c>
      <c r="E2606" s="88">
        <v>39</v>
      </c>
    </row>
    <row r="2607" spans="1:5" x14ac:dyDescent="0.2">
      <c r="A2607" s="87">
        <v>1411</v>
      </c>
      <c r="B2607" s="83" t="s">
        <v>2150</v>
      </c>
      <c r="C2607" s="83" t="s">
        <v>3494</v>
      </c>
      <c r="D2607" s="83" t="s">
        <v>4067</v>
      </c>
      <c r="E2607" s="88">
        <v>10.89</v>
      </c>
    </row>
    <row r="2608" spans="1:5" x14ac:dyDescent="0.2">
      <c r="A2608" s="87">
        <v>185</v>
      </c>
      <c r="B2608" s="83" t="s">
        <v>12173</v>
      </c>
      <c r="C2608" s="83" t="s">
        <v>12163</v>
      </c>
      <c r="D2608" s="83" t="s">
        <v>11415</v>
      </c>
      <c r="E2608" s="88">
        <v>35</v>
      </c>
    </row>
    <row r="2609" spans="1:5" x14ac:dyDescent="0.2">
      <c r="A2609" s="87">
        <v>186</v>
      </c>
      <c r="B2609" s="83" t="s">
        <v>12174</v>
      </c>
      <c r="C2609" s="83" t="s">
        <v>12163</v>
      </c>
      <c r="D2609" s="83" t="s">
        <v>11415</v>
      </c>
      <c r="E2609" s="88">
        <v>35</v>
      </c>
    </row>
    <row r="2610" spans="1:5" x14ac:dyDescent="0.2">
      <c r="A2610" s="87">
        <v>1412</v>
      </c>
      <c r="B2610" s="83" t="s">
        <v>2151</v>
      </c>
      <c r="C2610" s="83" t="s">
        <v>3494</v>
      </c>
      <c r="D2610" s="83" t="s">
        <v>4067</v>
      </c>
      <c r="E2610" s="88" t="s">
        <v>2152</v>
      </c>
    </row>
    <row r="2611" spans="1:5" x14ac:dyDescent="0.2">
      <c r="A2611" s="87">
        <v>187</v>
      </c>
      <c r="B2611" s="83" t="s">
        <v>12175</v>
      </c>
      <c r="C2611" s="83" t="s">
        <v>12163</v>
      </c>
      <c r="D2611" s="83" t="s">
        <v>11415</v>
      </c>
      <c r="E2611" s="88">
        <v>36</v>
      </c>
    </row>
    <row r="2612" spans="1:5" x14ac:dyDescent="0.2">
      <c r="A2612" s="87">
        <v>188</v>
      </c>
      <c r="B2612" s="83" t="s">
        <v>12176</v>
      </c>
      <c r="C2612" s="83" t="s">
        <v>12163</v>
      </c>
      <c r="D2612" s="83" t="s">
        <v>11415</v>
      </c>
      <c r="E2612" s="88">
        <v>37.409999999999997</v>
      </c>
    </row>
    <row r="2613" spans="1:5" x14ac:dyDescent="0.2">
      <c r="A2613" s="87">
        <v>189</v>
      </c>
      <c r="B2613" s="83" t="s">
        <v>12177</v>
      </c>
      <c r="C2613" s="83" t="s">
        <v>12163</v>
      </c>
      <c r="D2613" s="83" t="s">
        <v>11415</v>
      </c>
      <c r="E2613" s="88">
        <v>36</v>
      </c>
    </row>
    <row r="2614" spans="1:5" x14ac:dyDescent="0.2">
      <c r="A2614" s="87">
        <v>190</v>
      </c>
      <c r="B2614" s="83" t="s">
        <v>12178</v>
      </c>
      <c r="C2614" s="83" t="s">
        <v>12163</v>
      </c>
      <c r="D2614" s="83" t="s">
        <v>11415</v>
      </c>
      <c r="E2614" s="88">
        <v>34</v>
      </c>
    </row>
    <row r="2615" spans="1:5" x14ac:dyDescent="0.2">
      <c r="A2615" s="87">
        <v>192</v>
      </c>
      <c r="B2615" s="83" t="s">
        <v>12180</v>
      </c>
      <c r="C2615" s="83" t="s">
        <v>12163</v>
      </c>
      <c r="D2615" s="83" t="s">
        <v>11415</v>
      </c>
      <c r="E2615" s="88">
        <v>36</v>
      </c>
    </row>
    <row r="2616" spans="1:5" x14ac:dyDescent="0.2">
      <c r="A2616" s="87">
        <v>193</v>
      </c>
      <c r="B2616" s="83" t="s">
        <v>12181</v>
      </c>
      <c r="C2616" s="83" t="s">
        <v>12163</v>
      </c>
      <c r="D2616" s="83" t="s">
        <v>11415</v>
      </c>
      <c r="E2616" s="88" t="s">
        <v>12182</v>
      </c>
    </row>
    <row r="2617" spans="1:5" x14ac:dyDescent="0.2">
      <c r="A2617" s="87">
        <v>132</v>
      </c>
      <c r="B2617" s="83" t="s">
        <v>11960</v>
      </c>
      <c r="C2617" s="83" t="s">
        <v>11961</v>
      </c>
      <c r="D2617" s="83" t="s">
        <v>11415</v>
      </c>
      <c r="E2617" s="88">
        <v>37.44</v>
      </c>
    </row>
    <row r="2618" spans="1:5" x14ac:dyDescent="0.2">
      <c r="A2618" s="87">
        <v>194</v>
      </c>
      <c r="B2618" s="83" t="s">
        <v>12183</v>
      </c>
      <c r="C2618" s="83" t="s">
        <v>12163</v>
      </c>
      <c r="D2618" s="83" t="s">
        <v>11415</v>
      </c>
      <c r="E2618" s="88">
        <v>36</v>
      </c>
    </row>
    <row r="2619" spans="1:5" x14ac:dyDescent="0.2">
      <c r="A2619" s="87">
        <v>195</v>
      </c>
      <c r="B2619" s="83" t="s">
        <v>12184</v>
      </c>
      <c r="C2619" s="83" t="s">
        <v>12163</v>
      </c>
      <c r="D2619" s="83" t="s">
        <v>11415</v>
      </c>
      <c r="E2619" s="88">
        <v>34</v>
      </c>
    </row>
    <row r="2620" spans="1:5" x14ac:dyDescent="0.2">
      <c r="A2620" s="87">
        <v>196</v>
      </c>
      <c r="B2620" s="83" t="s">
        <v>12185</v>
      </c>
      <c r="C2620" s="83" t="s">
        <v>12163</v>
      </c>
      <c r="D2620" s="83" t="s">
        <v>11415</v>
      </c>
      <c r="E2620" s="88" t="s">
        <v>12165</v>
      </c>
    </row>
    <row r="2621" spans="1:5" x14ac:dyDescent="0.2">
      <c r="A2621" s="87">
        <v>1413</v>
      </c>
      <c r="B2621" s="83" t="s">
        <v>2153</v>
      </c>
      <c r="C2621" s="83" t="s">
        <v>3494</v>
      </c>
      <c r="D2621" s="83" t="s">
        <v>4067</v>
      </c>
      <c r="E2621" s="88" t="s">
        <v>2154</v>
      </c>
    </row>
    <row r="2622" spans="1:5" x14ac:dyDescent="0.2">
      <c r="A2622" s="87">
        <v>197</v>
      </c>
      <c r="B2622" s="83" t="s">
        <v>12186</v>
      </c>
      <c r="C2622" s="83" t="s">
        <v>12163</v>
      </c>
      <c r="D2622" s="83" t="s">
        <v>11415</v>
      </c>
      <c r="E2622" s="88">
        <v>36.409999999999997</v>
      </c>
    </row>
    <row r="2623" spans="1:5" x14ac:dyDescent="0.2">
      <c r="A2623" s="87">
        <v>133</v>
      </c>
      <c r="B2623" s="83" t="s">
        <v>11962</v>
      </c>
      <c r="C2623" s="83" t="s">
        <v>11961</v>
      </c>
      <c r="D2623" s="83" t="s">
        <v>11415</v>
      </c>
      <c r="E2623" s="88">
        <v>37.409999999999997</v>
      </c>
    </row>
    <row r="2624" spans="1:5" x14ac:dyDescent="0.2">
      <c r="A2624" s="87">
        <v>198</v>
      </c>
      <c r="B2624" s="83" t="s">
        <v>12187</v>
      </c>
      <c r="C2624" s="83" t="s">
        <v>12163</v>
      </c>
      <c r="D2624" s="83" t="s">
        <v>11415</v>
      </c>
      <c r="E2624" s="88">
        <v>35.43</v>
      </c>
    </row>
    <row r="2625" spans="1:5" x14ac:dyDescent="0.2">
      <c r="A2625" s="87">
        <v>199</v>
      </c>
      <c r="B2625" s="83" t="s">
        <v>12188</v>
      </c>
      <c r="C2625" s="83" t="s">
        <v>12163</v>
      </c>
      <c r="D2625" s="83" t="s">
        <v>11415</v>
      </c>
      <c r="E2625" s="88" t="s">
        <v>12189</v>
      </c>
    </row>
    <row r="2626" spans="1:5" x14ac:dyDescent="0.2">
      <c r="A2626" s="87">
        <v>1414</v>
      </c>
      <c r="B2626" s="83" t="s">
        <v>11582</v>
      </c>
      <c r="C2626" s="83" t="s">
        <v>1409</v>
      </c>
      <c r="D2626" s="83" t="s">
        <v>4067</v>
      </c>
      <c r="E2626" s="88">
        <v>36</v>
      </c>
    </row>
    <row r="2627" spans="1:5" x14ac:dyDescent="0.2">
      <c r="A2627" s="87">
        <v>67</v>
      </c>
      <c r="B2627" s="83" t="s">
        <v>11806</v>
      </c>
      <c r="C2627" s="83" t="s">
        <v>3508</v>
      </c>
      <c r="D2627" s="83" t="s">
        <v>11415</v>
      </c>
      <c r="E2627" s="88">
        <v>39.450000000000003</v>
      </c>
    </row>
    <row r="2628" spans="1:5" x14ac:dyDescent="0.2">
      <c r="A2628" s="87">
        <v>201</v>
      </c>
      <c r="B2628" s="83" t="s">
        <v>12191</v>
      </c>
      <c r="C2628" s="83" t="s">
        <v>12163</v>
      </c>
      <c r="D2628" s="83" t="s">
        <v>11415</v>
      </c>
      <c r="E2628" s="88" t="s">
        <v>12192</v>
      </c>
    </row>
    <row r="2629" spans="1:5" x14ac:dyDescent="0.2">
      <c r="A2629" s="87">
        <v>202</v>
      </c>
      <c r="B2629" s="83" t="s">
        <v>12193</v>
      </c>
      <c r="C2629" s="83" t="s">
        <v>12163</v>
      </c>
      <c r="D2629" s="83" t="s">
        <v>11415</v>
      </c>
      <c r="E2629" s="88">
        <v>36.42</v>
      </c>
    </row>
    <row r="2630" spans="1:5" x14ac:dyDescent="0.2">
      <c r="A2630" s="87">
        <v>136</v>
      </c>
      <c r="B2630" s="83" t="s">
        <v>11966</v>
      </c>
      <c r="C2630" s="83" t="s">
        <v>11961</v>
      </c>
      <c r="D2630" s="83" t="s">
        <v>11415</v>
      </c>
      <c r="E2630" s="88" t="s">
        <v>11967</v>
      </c>
    </row>
    <row r="2631" spans="1:5" x14ac:dyDescent="0.2">
      <c r="A2631" s="87">
        <v>137</v>
      </c>
      <c r="B2631" s="83" t="s">
        <v>11968</v>
      </c>
      <c r="C2631" s="83" t="s">
        <v>11961</v>
      </c>
      <c r="D2631" s="83" t="s">
        <v>11415</v>
      </c>
      <c r="E2631" s="88">
        <v>37.44</v>
      </c>
    </row>
    <row r="2632" spans="1:5" x14ac:dyDescent="0.2">
      <c r="A2632" s="87">
        <v>203</v>
      </c>
      <c r="B2632" s="83" t="s">
        <v>12194</v>
      </c>
      <c r="C2632" s="83" t="s">
        <v>12163</v>
      </c>
      <c r="D2632" s="83" t="s">
        <v>11415</v>
      </c>
      <c r="E2632" s="88" t="s">
        <v>12195</v>
      </c>
    </row>
    <row r="2633" spans="1:5" x14ac:dyDescent="0.2">
      <c r="A2633" s="87">
        <v>69</v>
      </c>
      <c r="B2633" s="83" t="s">
        <v>11807</v>
      </c>
      <c r="C2633" s="83" t="s">
        <v>3508</v>
      </c>
      <c r="D2633" s="83" t="s">
        <v>11415</v>
      </c>
      <c r="E2633" s="88">
        <v>39.5</v>
      </c>
    </row>
    <row r="2634" spans="1:5" x14ac:dyDescent="0.2">
      <c r="A2634" s="87">
        <v>204</v>
      </c>
      <c r="B2634" s="83" t="s">
        <v>12196</v>
      </c>
      <c r="C2634" s="83" t="s">
        <v>12163</v>
      </c>
      <c r="D2634" s="83" t="s">
        <v>11415</v>
      </c>
      <c r="E2634" s="88">
        <v>36</v>
      </c>
    </row>
    <row r="2635" spans="1:5" x14ac:dyDescent="0.2">
      <c r="A2635" s="87">
        <v>205</v>
      </c>
      <c r="B2635" s="83" t="s">
        <v>12197</v>
      </c>
      <c r="C2635" s="83" t="s">
        <v>12163</v>
      </c>
      <c r="D2635" s="83" t="s">
        <v>11415</v>
      </c>
      <c r="E2635" s="88">
        <v>36.42</v>
      </c>
    </row>
    <row r="2636" spans="1:5" x14ac:dyDescent="0.2">
      <c r="A2636" s="87">
        <v>206</v>
      </c>
      <c r="B2636" s="83" t="s">
        <v>12198</v>
      </c>
      <c r="C2636" s="83" t="s">
        <v>12163</v>
      </c>
      <c r="D2636" s="83" t="s">
        <v>11415</v>
      </c>
      <c r="E2636" s="88" t="s">
        <v>12199</v>
      </c>
    </row>
    <row r="2637" spans="1:5" x14ac:dyDescent="0.2">
      <c r="A2637" s="87">
        <v>70</v>
      </c>
      <c r="B2637" s="83" t="s">
        <v>11808</v>
      </c>
      <c r="C2637" s="83" t="s">
        <v>3508</v>
      </c>
      <c r="D2637" s="83" t="s">
        <v>11415</v>
      </c>
      <c r="E2637" s="88">
        <v>39</v>
      </c>
    </row>
    <row r="2638" spans="1:5" x14ac:dyDescent="0.2">
      <c r="A2638" s="87">
        <v>207</v>
      </c>
      <c r="B2638" s="83" t="s">
        <v>12200</v>
      </c>
      <c r="C2638" s="83" t="s">
        <v>12163</v>
      </c>
      <c r="D2638" s="83" t="s">
        <v>11415</v>
      </c>
      <c r="E2638" s="88">
        <v>34.4</v>
      </c>
    </row>
    <row r="2639" spans="1:5" x14ac:dyDescent="0.2">
      <c r="A2639" s="87">
        <v>208</v>
      </c>
      <c r="B2639" s="83" t="s">
        <v>12201</v>
      </c>
      <c r="C2639" s="83" t="s">
        <v>12163</v>
      </c>
      <c r="D2639" s="83" t="s">
        <v>11415</v>
      </c>
      <c r="E2639" s="88">
        <v>36.409999999999997</v>
      </c>
    </row>
    <row r="2640" spans="1:5" x14ac:dyDescent="0.2">
      <c r="A2640" s="87">
        <v>209</v>
      </c>
      <c r="B2640" s="83" t="s">
        <v>12202</v>
      </c>
      <c r="C2640" s="83" t="s">
        <v>12163</v>
      </c>
      <c r="D2640" s="83" t="s">
        <v>11415</v>
      </c>
      <c r="E2640" s="88">
        <v>34.43</v>
      </c>
    </row>
    <row r="2641" spans="1:5" x14ac:dyDescent="0.2">
      <c r="A2641" s="87">
        <v>210</v>
      </c>
      <c r="B2641" s="83" t="s">
        <v>12203</v>
      </c>
      <c r="C2641" s="83" t="s">
        <v>12163</v>
      </c>
      <c r="D2641" s="83" t="s">
        <v>11415</v>
      </c>
      <c r="E2641" s="88">
        <v>36</v>
      </c>
    </row>
    <row r="2642" spans="1:5" x14ac:dyDescent="0.2">
      <c r="A2642" s="87">
        <v>182</v>
      </c>
      <c r="B2642" s="83" t="s">
        <v>12169</v>
      </c>
      <c r="C2642" s="83" t="s">
        <v>12163</v>
      </c>
      <c r="D2642" s="83" t="s">
        <v>11415</v>
      </c>
      <c r="E2642" s="88">
        <v>35</v>
      </c>
    </row>
    <row r="2643" spans="1:5" x14ac:dyDescent="0.2">
      <c r="A2643" s="87">
        <v>73</v>
      </c>
      <c r="B2643" s="83" t="s">
        <v>11810</v>
      </c>
      <c r="C2643" s="83" t="s">
        <v>3508</v>
      </c>
      <c r="D2643" s="83" t="s">
        <v>11415</v>
      </c>
      <c r="E2643" s="88">
        <v>38.44</v>
      </c>
    </row>
    <row r="2644" spans="1:5" x14ac:dyDescent="0.2">
      <c r="A2644" s="87">
        <v>191</v>
      </c>
      <c r="B2644" s="83" t="s">
        <v>12179</v>
      </c>
      <c r="C2644" s="83" t="s">
        <v>12163</v>
      </c>
      <c r="D2644" s="83" t="s">
        <v>11415</v>
      </c>
      <c r="E2644" s="88">
        <v>34</v>
      </c>
    </row>
    <row r="2645" spans="1:5" x14ac:dyDescent="0.2">
      <c r="A2645" s="87">
        <v>134</v>
      </c>
      <c r="B2645" s="83" t="s">
        <v>11963</v>
      </c>
      <c r="C2645" s="83" t="s">
        <v>11961</v>
      </c>
      <c r="D2645" s="83" t="s">
        <v>11415</v>
      </c>
      <c r="E2645" s="88" t="s">
        <v>11964</v>
      </c>
    </row>
    <row r="2646" spans="1:5" x14ac:dyDescent="0.2">
      <c r="A2646" s="87">
        <v>200</v>
      </c>
      <c r="B2646" s="83" t="s">
        <v>12190</v>
      </c>
      <c r="C2646" s="83" t="s">
        <v>12163</v>
      </c>
      <c r="D2646" s="83" t="s">
        <v>11415</v>
      </c>
      <c r="E2646" s="88">
        <v>35.43</v>
      </c>
    </row>
    <row r="2647" spans="1:5" x14ac:dyDescent="0.2">
      <c r="A2647" s="87">
        <v>135</v>
      </c>
      <c r="B2647" s="83" t="s">
        <v>11965</v>
      </c>
      <c r="C2647" s="83" t="s">
        <v>11961</v>
      </c>
      <c r="D2647" s="83" t="s">
        <v>11415</v>
      </c>
      <c r="E2647" s="88">
        <v>37.42</v>
      </c>
    </row>
    <row r="2648" spans="1:5" x14ac:dyDescent="0.2">
      <c r="A2648" s="87">
        <v>211</v>
      </c>
      <c r="B2648" s="83" t="s">
        <v>12204</v>
      </c>
      <c r="C2648" s="83" t="s">
        <v>12163</v>
      </c>
      <c r="D2648" s="83" t="s">
        <v>11415</v>
      </c>
      <c r="E2648" s="88" t="s">
        <v>12205</v>
      </c>
    </row>
    <row r="2649" spans="1:5" x14ac:dyDescent="0.2">
      <c r="A2649" s="87">
        <v>71</v>
      </c>
      <c r="B2649" s="83" t="s">
        <v>11809</v>
      </c>
      <c r="C2649" s="83" t="s">
        <v>3508</v>
      </c>
      <c r="D2649" s="83" t="s">
        <v>11415</v>
      </c>
      <c r="E2649" s="88">
        <v>39.46</v>
      </c>
    </row>
    <row r="2650" spans="1:5" x14ac:dyDescent="0.2">
      <c r="A2650" s="87">
        <v>212</v>
      </c>
      <c r="B2650" s="83" t="s">
        <v>12206</v>
      </c>
      <c r="C2650" s="83" t="s">
        <v>12163</v>
      </c>
      <c r="D2650" s="83" t="s">
        <v>11415</v>
      </c>
      <c r="E2650" s="88">
        <v>36</v>
      </c>
    </row>
    <row r="2651" spans="1:5" x14ac:dyDescent="0.2">
      <c r="A2651" s="87">
        <v>213</v>
      </c>
      <c r="B2651" s="83" t="s">
        <v>12207</v>
      </c>
      <c r="C2651" s="83" t="s">
        <v>12163</v>
      </c>
      <c r="D2651" s="83" t="s">
        <v>11415</v>
      </c>
      <c r="E2651" s="88">
        <v>35.44</v>
      </c>
    </row>
    <row r="2652" spans="1:5" x14ac:dyDescent="0.2">
      <c r="A2652" s="87">
        <v>1415</v>
      </c>
      <c r="B2652" s="83" t="s">
        <v>2155</v>
      </c>
      <c r="C2652" s="83" t="s">
        <v>3494</v>
      </c>
      <c r="D2652" s="83" t="s">
        <v>4067</v>
      </c>
      <c r="E2652" s="88" t="s">
        <v>2156</v>
      </c>
    </row>
    <row r="2653" spans="1:5" x14ac:dyDescent="0.2">
      <c r="A2653" s="87">
        <v>214</v>
      </c>
      <c r="B2653" s="83" t="s">
        <v>12208</v>
      </c>
      <c r="C2653" s="83" t="s">
        <v>12163</v>
      </c>
      <c r="D2653" s="83" t="s">
        <v>11415</v>
      </c>
      <c r="E2653" s="88">
        <v>35</v>
      </c>
    </row>
    <row r="2654" spans="1:5" x14ac:dyDescent="0.2">
      <c r="A2654" s="87">
        <v>215</v>
      </c>
      <c r="B2654" s="83" t="s">
        <v>12209</v>
      </c>
      <c r="C2654" s="83" t="s">
        <v>12163</v>
      </c>
      <c r="D2654" s="83" t="s">
        <v>11415</v>
      </c>
      <c r="E2654" s="88">
        <v>34</v>
      </c>
    </row>
    <row r="2655" spans="1:5" x14ac:dyDescent="0.2">
      <c r="A2655" s="87">
        <v>1416</v>
      </c>
      <c r="B2655" s="83" t="s">
        <v>2157</v>
      </c>
      <c r="C2655" s="83" t="s">
        <v>2479</v>
      </c>
      <c r="D2655" s="83" t="s">
        <v>4067</v>
      </c>
      <c r="E2655" s="88">
        <v>89</v>
      </c>
    </row>
    <row r="2656" spans="1:5" x14ac:dyDescent="0.2">
      <c r="A2656" s="87">
        <v>1417</v>
      </c>
      <c r="B2656" s="83" t="s">
        <v>2158</v>
      </c>
      <c r="C2656" s="83" t="s">
        <v>3494</v>
      </c>
      <c r="D2656" s="83" t="s">
        <v>4067</v>
      </c>
      <c r="E2656" s="88">
        <v>10.89</v>
      </c>
    </row>
    <row r="2657" spans="1:5" x14ac:dyDescent="0.2">
      <c r="A2657" s="87">
        <v>216</v>
      </c>
      <c r="B2657" s="83" t="s">
        <v>12210</v>
      </c>
      <c r="C2657" s="83" t="s">
        <v>12163</v>
      </c>
      <c r="D2657" s="83" t="s">
        <v>11415</v>
      </c>
      <c r="E2657" s="88" t="s">
        <v>12211</v>
      </c>
    </row>
    <row r="2658" spans="1:5" x14ac:dyDescent="0.2">
      <c r="A2658" s="87">
        <v>217</v>
      </c>
      <c r="B2658" s="83" t="s">
        <v>12212</v>
      </c>
      <c r="C2658" s="83" t="s">
        <v>12163</v>
      </c>
      <c r="D2658" s="83" t="s">
        <v>11415</v>
      </c>
      <c r="E2658" s="88">
        <v>34.4</v>
      </c>
    </row>
    <row r="2659" spans="1:5" x14ac:dyDescent="0.2">
      <c r="A2659" s="87">
        <v>218</v>
      </c>
      <c r="B2659" s="83" t="s">
        <v>12213</v>
      </c>
      <c r="C2659" s="83" t="s">
        <v>12163</v>
      </c>
      <c r="D2659" s="83" t="s">
        <v>11415</v>
      </c>
      <c r="E2659" s="88">
        <v>35</v>
      </c>
    </row>
    <row r="2660" spans="1:5" x14ac:dyDescent="0.2">
      <c r="A2660" s="87">
        <v>75</v>
      </c>
      <c r="B2660" s="83" t="s">
        <v>11811</v>
      </c>
      <c r="C2660" s="83" t="s">
        <v>3508</v>
      </c>
      <c r="D2660" s="83" t="s">
        <v>11415</v>
      </c>
      <c r="E2660" s="88">
        <v>38</v>
      </c>
    </row>
    <row r="2661" spans="1:5" x14ac:dyDescent="0.2">
      <c r="A2661" s="87">
        <v>76</v>
      </c>
      <c r="B2661" s="83" t="s">
        <v>11812</v>
      </c>
      <c r="C2661" s="83" t="s">
        <v>3508</v>
      </c>
      <c r="D2661" s="83" t="s">
        <v>11415</v>
      </c>
      <c r="E2661" s="88">
        <v>37</v>
      </c>
    </row>
    <row r="2662" spans="1:5" x14ac:dyDescent="0.2">
      <c r="A2662" s="87">
        <v>77</v>
      </c>
      <c r="B2662" s="83" t="s">
        <v>11813</v>
      </c>
      <c r="C2662" s="83" t="s">
        <v>3508</v>
      </c>
      <c r="D2662" s="83" t="s">
        <v>11415</v>
      </c>
      <c r="E2662" s="88">
        <v>37.43</v>
      </c>
    </row>
    <row r="2663" spans="1:5" x14ac:dyDescent="0.2">
      <c r="A2663" s="87">
        <v>1418</v>
      </c>
      <c r="B2663" s="83" t="s">
        <v>2159</v>
      </c>
      <c r="C2663" s="83" t="s">
        <v>3464</v>
      </c>
      <c r="D2663" s="83" t="s">
        <v>4067</v>
      </c>
      <c r="E2663" s="88" t="s">
        <v>2160</v>
      </c>
    </row>
    <row r="2664" spans="1:5" x14ac:dyDescent="0.2">
      <c r="A2664" s="84">
        <v>696</v>
      </c>
      <c r="B2664" s="85" t="s">
        <v>4499</v>
      </c>
      <c r="C2664" s="85" t="s">
        <v>3468</v>
      </c>
      <c r="D2664" s="85" t="s">
        <v>6653</v>
      </c>
      <c r="E2664" s="86">
        <v>23</v>
      </c>
    </row>
    <row r="2665" spans="1:5" x14ac:dyDescent="0.2">
      <c r="A2665" s="87">
        <v>1419</v>
      </c>
      <c r="B2665" s="83" t="s">
        <v>2161</v>
      </c>
      <c r="C2665" s="83" t="s">
        <v>3468</v>
      </c>
      <c r="D2665" s="83" t="s">
        <v>4067</v>
      </c>
      <c r="E2665" s="88">
        <v>15</v>
      </c>
    </row>
    <row r="2666" spans="1:5" x14ac:dyDescent="0.2">
      <c r="A2666" s="84">
        <v>697</v>
      </c>
      <c r="B2666" s="85" t="s">
        <v>4500</v>
      </c>
      <c r="C2666" s="85" t="s">
        <v>3468</v>
      </c>
      <c r="D2666" s="85" t="s">
        <v>6653</v>
      </c>
      <c r="E2666" s="86" t="s">
        <v>4936</v>
      </c>
    </row>
    <row r="2667" spans="1:5" x14ac:dyDescent="0.2">
      <c r="A2667" s="87">
        <v>1420</v>
      </c>
      <c r="B2667" s="83" t="s">
        <v>2162</v>
      </c>
      <c r="C2667" s="83" t="s">
        <v>3474</v>
      </c>
      <c r="D2667" s="83" t="s">
        <v>4067</v>
      </c>
      <c r="E2667" s="88">
        <v>82</v>
      </c>
    </row>
    <row r="2668" spans="1:5" x14ac:dyDescent="0.2">
      <c r="A2668" s="87">
        <v>314</v>
      </c>
      <c r="B2668" s="83" t="s">
        <v>3594</v>
      </c>
      <c r="C2668" s="83" t="s">
        <v>2</v>
      </c>
      <c r="D2668" s="83" t="s">
        <v>4067</v>
      </c>
      <c r="E2668" s="88">
        <v>46</v>
      </c>
    </row>
    <row r="2669" spans="1:5" x14ac:dyDescent="0.2">
      <c r="A2669" s="87">
        <v>1421</v>
      </c>
      <c r="B2669" s="83" t="s">
        <v>2163</v>
      </c>
      <c r="C2669" s="83" t="s">
        <v>285</v>
      </c>
      <c r="D2669" s="83" t="s">
        <v>4067</v>
      </c>
      <c r="E2669" s="88">
        <v>50</v>
      </c>
    </row>
    <row r="2670" spans="1:5" x14ac:dyDescent="0.2">
      <c r="A2670" s="87">
        <v>315</v>
      </c>
      <c r="B2670" s="83" t="s">
        <v>3595</v>
      </c>
      <c r="C2670" s="83" t="s">
        <v>2</v>
      </c>
      <c r="D2670" s="83" t="s">
        <v>4067</v>
      </c>
      <c r="E2670" s="88">
        <v>46</v>
      </c>
    </row>
    <row r="2671" spans="1:5" x14ac:dyDescent="0.2">
      <c r="A2671" s="87">
        <v>563</v>
      </c>
      <c r="B2671" s="83" t="s">
        <v>2164</v>
      </c>
      <c r="C2671" s="83" t="s">
        <v>710</v>
      </c>
      <c r="D2671" s="83" t="s">
        <v>11284</v>
      </c>
      <c r="E2671" s="88">
        <v>4</v>
      </c>
    </row>
    <row r="2672" spans="1:5" x14ac:dyDescent="0.2">
      <c r="A2672" s="87">
        <v>1422</v>
      </c>
      <c r="B2672" s="83" t="s">
        <v>2164</v>
      </c>
      <c r="C2672" s="83" t="s">
        <v>710</v>
      </c>
      <c r="D2672" s="83" t="s">
        <v>4067</v>
      </c>
      <c r="E2672" s="88">
        <v>52</v>
      </c>
    </row>
    <row r="2673" spans="1:5" x14ac:dyDescent="0.2">
      <c r="A2673" s="87">
        <v>1423</v>
      </c>
      <c r="B2673" s="83" t="s">
        <v>2165</v>
      </c>
      <c r="C2673" s="83" t="s">
        <v>393</v>
      </c>
      <c r="D2673" s="83" t="s">
        <v>4067</v>
      </c>
      <c r="E2673" s="88">
        <v>85</v>
      </c>
    </row>
    <row r="2674" spans="1:5" x14ac:dyDescent="0.2">
      <c r="A2674" s="87">
        <v>1424</v>
      </c>
      <c r="B2674" s="83" t="s">
        <v>2166</v>
      </c>
      <c r="C2674" s="83" t="s">
        <v>393</v>
      </c>
      <c r="D2674" s="83" t="s">
        <v>4067</v>
      </c>
      <c r="E2674" s="88">
        <v>85</v>
      </c>
    </row>
    <row r="2675" spans="1:5" x14ac:dyDescent="0.2">
      <c r="A2675" s="87">
        <v>697</v>
      </c>
      <c r="B2675" s="83" t="s">
        <v>3748</v>
      </c>
      <c r="C2675" s="83" t="s">
        <v>2729</v>
      </c>
      <c r="D2675" s="83" t="s">
        <v>4067</v>
      </c>
      <c r="E2675" s="88">
        <v>127</v>
      </c>
    </row>
    <row r="2676" spans="1:5" x14ac:dyDescent="0.2">
      <c r="A2676" s="87">
        <v>698</v>
      </c>
      <c r="B2676" s="83" t="s">
        <v>3749</v>
      </c>
      <c r="C2676" s="83" t="s">
        <v>2729</v>
      </c>
      <c r="D2676" s="83" t="s">
        <v>4067</v>
      </c>
      <c r="E2676" s="88" t="s">
        <v>1539</v>
      </c>
    </row>
    <row r="2677" spans="1:5" x14ac:dyDescent="0.2">
      <c r="A2677" s="87">
        <v>1425</v>
      </c>
      <c r="B2677" s="83" t="s">
        <v>2167</v>
      </c>
      <c r="C2677" s="83" t="s">
        <v>313</v>
      </c>
      <c r="D2677" s="83" t="s">
        <v>4067</v>
      </c>
      <c r="E2677" s="88">
        <v>50</v>
      </c>
    </row>
    <row r="2678" spans="1:5" x14ac:dyDescent="0.2">
      <c r="A2678" s="87">
        <v>1426</v>
      </c>
      <c r="B2678" s="83" t="s">
        <v>2168</v>
      </c>
      <c r="C2678" s="83" t="s">
        <v>291</v>
      </c>
      <c r="D2678" s="83" t="s">
        <v>4067</v>
      </c>
      <c r="E2678" s="88">
        <v>53</v>
      </c>
    </row>
    <row r="2679" spans="1:5" x14ac:dyDescent="0.2">
      <c r="A2679" s="87">
        <v>1427</v>
      </c>
      <c r="B2679" s="83" t="s">
        <v>2169</v>
      </c>
      <c r="C2679" s="83" t="s">
        <v>10</v>
      </c>
      <c r="D2679" s="83" t="s">
        <v>4067</v>
      </c>
      <c r="E2679" s="88">
        <v>52</v>
      </c>
    </row>
    <row r="2680" spans="1:5" x14ac:dyDescent="0.2">
      <c r="A2680" s="87">
        <v>121</v>
      </c>
      <c r="B2680" s="83" t="s">
        <v>206</v>
      </c>
      <c r="C2680" s="83" t="s">
        <v>1409</v>
      </c>
      <c r="D2680" s="83" t="s">
        <v>11284</v>
      </c>
      <c r="E2680" s="88">
        <v>19</v>
      </c>
    </row>
    <row r="2681" spans="1:5" x14ac:dyDescent="0.2">
      <c r="A2681" s="87">
        <v>409</v>
      </c>
      <c r="B2681" s="83" t="s">
        <v>206</v>
      </c>
      <c r="C2681" s="83" t="s">
        <v>1409</v>
      </c>
      <c r="D2681" s="83" t="s">
        <v>4067</v>
      </c>
      <c r="E2681" s="88">
        <v>57</v>
      </c>
    </row>
    <row r="2682" spans="1:5" x14ac:dyDescent="0.2">
      <c r="A2682" s="87">
        <v>26</v>
      </c>
      <c r="B2682" s="83" t="s">
        <v>206</v>
      </c>
      <c r="C2682" s="83" t="s">
        <v>2719</v>
      </c>
      <c r="D2682" s="83" t="s">
        <v>11415</v>
      </c>
      <c r="E2682" s="88">
        <v>38</v>
      </c>
    </row>
    <row r="2683" spans="1:5" x14ac:dyDescent="0.2">
      <c r="A2683" s="87">
        <v>564</v>
      </c>
      <c r="B2683" s="83" t="s">
        <v>11537</v>
      </c>
      <c r="C2683" s="83" t="s">
        <v>3494</v>
      </c>
      <c r="D2683" s="83" t="s">
        <v>11284</v>
      </c>
      <c r="E2683" s="88">
        <v>4</v>
      </c>
    </row>
    <row r="2684" spans="1:5" x14ac:dyDescent="0.2">
      <c r="A2684" s="87">
        <v>489</v>
      </c>
      <c r="B2684" s="83" t="s">
        <v>3667</v>
      </c>
      <c r="C2684" s="83" t="s">
        <v>3496</v>
      </c>
      <c r="D2684" s="83" t="s">
        <v>4067</v>
      </c>
      <c r="E2684" s="88">
        <v>96</v>
      </c>
    </row>
    <row r="2685" spans="1:5" x14ac:dyDescent="0.2">
      <c r="A2685" s="87">
        <v>153</v>
      </c>
      <c r="B2685" s="83" t="s">
        <v>11998</v>
      </c>
      <c r="C2685" s="83" t="s">
        <v>3467</v>
      </c>
      <c r="D2685" s="83" t="s">
        <v>11415</v>
      </c>
      <c r="E2685" s="88">
        <v>29.3</v>
      </c>
    </row>
    <row r="2686" spans="1:5" x14ac:dyDescent="0.2">
      <c r="A2686" s="87">
        <v>565</v>
      </c>
      <c r="B2686" s="83" t="s">
        <v>11998</v>
      </c>
      <c r="D2686" s="83" t="s">
        <v>11284</v>
      </c>
      <c r="E2686" s="88">
        <v>15.22</v>
      </c>
    </row>
    <row r="2687" spans="1:5" x14ac:dyDescent="0.2">
      <c r="A2687" s="87">
        <v>154</v>
      </c>
      <c r="B2687" s="83" t="s">
        <v>11999</v>
      </c>
      <c r="C2687" s="83" t="s">
        <v>3467</v>
      </c>
      <c r="D2687" s="83" t="s">
        <v>11415</v>
      </c>
      <c r="E2687" s="88">
        <v>29.32</v>
      </c>
    </row>
    <row r="2688" spans="1:5" x14ac:dyDescent="0.2">
      <c r="A2688" s="87">
        <v>566</v>
      </c>
      <c r="B2688" s="83" t="s">
        <v>12015</v>
      </c>
      <c r="C2688" s="83" t="s">
        <v>12013</v>
      </c>
      <c r="D2688" s="83" t="s">
        <v>11284</v>
      </c>
      <c r="E2688" s="88">
        <v>23</v>
      </c>
    </row>
    <row r="2689" spans="1:5" x14ac:dyDescent="0.2">
      <c r="A2689" s="87">
        <v>1428</v>
      </c>
      <c r="B2689" s="83" t="s">
        <v>2170</v>
      </c>
      <c r="C2689" s="83" t="s">
        <v>272</v>
      </c>
      <c r="D2689" s="83" t="s">
        <v>4067</v>
      </c>
      <c r="E2689" s="88">
        <v>7</v>
      </c>
    </row>
    <row r="2690" spans="1:5" x14ac:dyDescent="0.2">
      <c r="A2690" s="87">
        <v>567</v>
      </c>
      <c r="B2690" s="83" t="s">
        <v>11788</v>
      </c>
      <c r="C2690" s="83" t="s">
        <v>11784</v>
      </c>
      <c r="D2690" s="83" t="s">
        <v>11284</v>
      </c>
      <c r="E2690" s="88">
        <v>13</v>
      </c>
    </row>
    <row r="2691" spans="1:5" x14ac:dyDescent="0.2">
      <c r="A2691" s="87">
        <v>568</v>
      </c>
      <c r="B2691" s="83" t="s">
        <v>12131</v>
      </c>
      <c r="C2691" s="83" t="s">
        <v>3469</v>
      </c>
      <c r="D2691" s="83" t="s">
        <v>11284</v>
      </c>
      <c r="E2691" s="88">
        <v>32</v>
      </c>
    </row>
    <row r="2692" spans="1:5" x14ac:dyDescent="0.2">
      <c r="A2692" s="84">
        <v>698</v>
      </c>
      <c r="B2692" s="85" t="s">
        <v>4501</v>
      </c>
      <c r="C2692" s="85" t="s">
        <v>1587</v>
      </c>
      <c r="D2692" s="85" t="s">
        <v>6653</v>
      </c>
      <c r="E2692" s="86">
        <v>31</v>
      </c>
    </row>
    <row r="2693" spans="1:5" x14ac:dyDescent="0.2">
      <c r="A2693" s="87">
        <v>569</v>
      </c>
      <c r="B2693" s="83" t="s">
        <v>12132</v>
      </c>
      <c r="C2693" s="83" t="s">
        <v>3469</v>
      </c>
      <c r="D2693" s="83" t="s">
        <v>11284</v>
      </c>
      <c r="E2693" s="88">
        <v>22</v>
      </c>
    </row>
    <row r="2694" spans="1:5" x14ac:dyDescent="0.2">
      <c r="A2694" s="87">
        <v>37</v>
      </c>
      <c r="B2694" s="83" t="s">
        <v>5870</v>
      </c>
      <c r="C2694" s="83" t="s">
        <v>11589</v>
      </c>
      <c r="D2694" s="83" t="s">
        <v>11415</v>
      </c>
      <c r="E2694" s="88">
        <v>50</v>
      </c>
    </row>
    <row r="2695" spans="1:5" x14ac:dyDescent="0.2">
      <c r="A2695" s="87">
        <v>797</v>
      </c>
      <c r="B2695" s="83" t="s">
        <v>3807</v>
      </c>
      <c r="C2695" s="83" t="s">
        <v>2730</v>
      </c>
      <c r="D2695" s="83" t="s">
        <v>4067</v>
      </c>
      <c r="E2695" s="88">
        <v>99</v>
      </c>
    </row>
    <row r="2696" spans="1:5" x14ac:dyDescent="0.2">
      <c r="A2696" s="87">
        <v>570</v>
      </c>
      <c r="B2696" s="83" t="s">
        <v>12111</v>
      </c>
      <c r="C2696" s="83" t="s">
        <v>12086</v>
      </c>
      <c r="D2696" s="83" t="s">
        <v>11284</v>
      </c>
      <c r="E2696" s="88">
        <v>22</v>
      </c>
    </row>
    <row r="2697" spans="1:5" x14ac:dyDescent="0.2">
      <c r="A2697" s="87">
        <v>571</v>
      </c>
      <c r="B2697" s="83" t="s">
        <v>350</v>
      </c>
      <c r="C2697" s="83" t="s">
        <v>3466</v>
      </c>
      <c r="D2697" s="83" t="s">
        <v>11284</v>
      </c>
      <c r="E2697" s="88" t="s">
        <v>11951</v>
      </c>
    </row>
    <row r="2698" spans="1:5" x14ac:dyDescent="0.2">
      <c r="A2698" s="87">
        <v>1430</v>
      </c>
      <c r="B2698" s="83" t="s">
        <v>350</v>
      </c>
      <c r="C2698" s="83" t="s">
        <v>3466</v>
      </c>
      <c r="D2698" s="83" t="s">
        <v>4067</v>
      </c>
      <c r="E2698" s="88" t="s">
        <v>2779</v>
      </c>
    </row>
    <row r="2699" spans="1:5" x14ac:dyDescent="0.2">
      <c r="A2699" s="84">
        <v>699</v>
      </c>
      <c r="B2699" s="85" t="s">
        <v>4502</v>
      </c>
      <c r="C2699" s="85" t="s">
        <v>3466</v>
      </c>
      <c r="D2699" s="85" t="s">
        <v>6653</v>
      </c>
      <c r="E2699" s="86" t="s">
        <v>4937</v>
      </c>
    </row>
    <row r="2700" spans="1:5" x14ac:dyDescent="0.2">
      <c r="A2700" s="84">
        <v>911</v>
      </c>
      <c r="B2700" s="85" t="s">
        <v>12239</v>
      </c>
      <c r="C2700" s="85" t="s">
        <v>2665</v>
      </c>
      <c r="D2700" s="85" t="s">
        <v>6653</v>
      </c>
      <c r="E2700" s="86">
        <v>73</v>
      </c>
    </row>
    <row r="2701" spans="1:5" x14ac:dyDescent="0.2">
      <c r="A2701" s="87">
        <v>572</v>
      </c>
      <c r="B2701" s="83" t="s">
        <v>12297</v>
      </c>
      <c r="D2701" s="83" t="s">
        <v>11284</v>
      </c>
      <c r="E2701" s="88">
        <v>20</v>
      </c>
    </row>
    <row r="2702" spans="1:5" x14ac:dyDescent="0.2">
      <c r="A2702" s="84">
        <v>700</v>
      </c>
      <c r="B2702" s="85" t="s">
        <v>4503</v>
      </c>
      <c r="C2702" s="85" t="s">
        <v>20</v>
      </c>
      <c r="D2702" s="85" t="s">
        <v>6653</v>
      </c>
      <c r="E2702" s="86">
        <v>31</v>
      </c>
    </row>
    <row r="2703" spans="1:5" x14ac:dyDescent="0.2">
      <c r="A2703" s="87">
        <v>1431</v>
      </c>
      <c r="B2703" s="83" t="s">
        <v>2172</v>
      </c>
      <c r="C2703" s="83" t="s">
        <v>3468</v>
      </c>
      <c r="D2703" s="83" t="s">
        <v>4067</v>
      </c>
      <c r="E2703" s="88">
        <v>9</v>
      </c>
    </row>
    <row r="2704" spans="1:5" x14ac:dyDescent="0.2">
      <c r="A2704" s="87">
        <v>699</v>
      </c>
      <c r="B2704" s="83" t="s">
        <v>3750</v>
      </c>
      <c r="C2704" s="83" t="s">
        <v>2729</v>
      </c>
      <c r="D2704" s="83" t="s">
        <v>4067</v>
      </c>
      <c r="E2704" s="88">
        <v>127</v>
      </c>
    </row>
    <row r="2705" spans="1:5" x14ac:dyDescent="0.2">
      <c r="A2705" s="84">
        <v>701</v>
      </c>
      <c r="B2705" s="85" t="s">
        <v>4504</v>
      </c>
      <c r="C2705" s="85" t="s">
        <v>3507</v>
      </c>
      <c r="D2705" s="85" t="s">
        <v>6653</v>
      </c>
      <c r="E2705" s="86">
        <v>91</v>
      </c>
    </row>
    <row r="2706" spans="1:5" x14ac:dyDescent="0.2">
      <c r="A2706" s="87">
        <v>1432</v>
      </c>
      <c r="B2706" s="83" t="s">
        <v>2173</v>
      </c>
      <c r="C2706" s="83" t="s">
        <v>3487</v>
      </c>
      <c r="D2706" s="83" t="s">
        <v>4067</v>
      </c>
      <c r="E2706" s="88" t="s">
        <v>2174</v>
      </c>
    </row>
    <row r="2707" spans="1:5" x14ac:dyDescent="0.2">
      <c r="A2707" s="84">
        <v>702</v>
      </c>
      <c r="B2707" s="85" t="s">
        <v>4505</v>
      </c>
      <c r="C2707" s="85" t="s">
        <v>3487</v>
      </c>
      <c r="D2707" s="85" t="s">
        <v>6653</v>
      </c>
      <c r="E2707" s="86" t="s">
        <v>4938</v>
      </c>
    </row>
    <row r="2708" spans="1:5" x14ac:dyDescent="0.2">
      <c r="A2708" s="87">
        <v>410</v>
      </c>
      <c r="B2708" s="83" t="s">
        <v>777</v>
      </c>
      <c r="C2708" s="83" t="s">
        <v>1409</v>
      </c>
      <c r="D2708" s="83" t="s">
        <v>4067</v>
      </c>
      <c r="E2708" s="88">
        <v>116</v>
      </c>
    </row>
    <row r="2709" spans="1:5" x14ac:dyDescent="0.2">
      <c r="A2709" s="87">
        <v>1429</v>
      </c>
      <c r="B2709" s="83" t="s">
        <v>2171</v>
      </c>
      <c r="C2709" s="83" t="s">
        <v>3463</v>
      </c>
      <c r="D2709" s="83" t="s">
        <v>4067</v>
      </c>
      <c r="E2709" s="88">
        <v>116</v>
      </c>
    </row>
    <row r="2710" spans="1:5" x14ac:dyDescent="0.2">
      <c r="A2710" s="87">
        <v>1433</v>
      </c>
      <c r="B2710" s="83" t="s">
        <v>2175</v>
      </c>
      <c r="C2710" s="83" t="s">
        <v>3487</v>
      </c>
      <c r="D2710" s="83" t="s">
        <v>4067</v>
      </c>
      <c r="E2710" s="88">
        <v>38</v>
      </c>
    </row>
    <row r="2711" spans="1:5" x14ac:dyDescent="0.2">
      <c r="A2711" s="87">
        <v>573</v>
      </c>
      <c r="B2711" s="83" t="s">
        <v>6297</v>
      </c>
      <c r="C2711" s="83" t="s">
        <v>11472</v>
      </c>
      <c r="D2711" s="83" t="s">
        <v>11284</v>
      </c>
      <c r="E2711" s="88">
        <v>31</v>
      </c>
    </row>
    <row r="2712" spans="1:5" x14ac:dyDescent="0.2">
      <c r="A2712" s="87">
        <v>1434</v>
      </c>
      <c r="B2712" s="83" t="s">
        <v>2176</v>
      </c>
      <c r="C2712" s="83" t="s">
        <v>3509</v>
      </c>
      <c r="D2712" s="83" t="s">
        <v>4067</v>
      </c>
      <c r="E2712" s="88">
        <v>73.78</v>
      </c>
    </row>
    <row r="2713" spans="1:5" x14ac:dyDescent="0.2">
      <c r="A2713" s="84">
        <v>703</v>
      </c>
      <c r="B2713" s="85" t="s">
        <v>4506</v>
      </c>
      <c r="C2713" s="85" t="s">
        <v>5999</v>
      </c>
      <c r="D2713" s="85" t="s">
        <v>6653</v>
      </c>
      <c r="E2713" s="86">
        <v>7.75</v>
      </c>
    </row>
    <row r="2714" spans="1:5" x14ac:dyDescent="0.2">
      <c r="A2714" s="87">
        <v>1435</v>
      </c>
      <c r="B2714" s="83" t="s">
        <v>7</v>
      </c>
      <c r="C2714" s="83" t="s">
        <v>3509</v>
      </c>
      <c r="D2714" s="83" t="s">
        <v>4067</v>
      </c>
      <c r="E2714" s="88">
        <v>73.739999999999995</v>
      </c>
    </row>
    <row r="2715" spans="1:5" x14ac:dyDescent="0.2">
      <c r="A2715" s="84">
        <v>704</v>
      </c>
      <c r="B2715" s="85" t="s">
        <v>4507</v>
      </c>
      <c r="C2715" s="85" t="s">
        <v>5999</v>
      </c>
      <c r="D2715" s="85" t="s">
        <v>6653</v>
      </c>
      <c r="E2715" s="86">
        <v>7</v>
      </c>
    </row>
    <row r="2716" spans="1:5" x14ac:dyDescent="0.2">
      <c r="A2716" s="87">
        <v>1436</v>
      </c>
      <c r="B2716" s="83" t="s">
        <v>2177</v>
      </c>
      <c r="C2716" s="83" t="s">
        <v>3469</v>
      </c>
      <c r="D2716" s="83" t="s">
        <v>4067</v>
      </c>
      <c r="E2716" s="88">
        <v>101</v>
      </c>
    </row>
    <row r="2717" spans="1:5" x14ac:dyDescent="0.2">
      <c r="A2717" s="84">
        <v>705</v>
      </c>
      <c r="B2717" s="85" t="s">
        <v>4508</v>
      </c>
      <c r="C2717" s="85" t="s">
        <v>1532</v>
      </c>
      <c r="D2717" s="85" t="s">
        <v>6653</v>
      </c>
      <c r="E2717" s="86">
        <v>22</v>
      </c>
    </row>
    <row r="2718" spans="1:5" x14ac:dyDescent="0.2">
      <c r="A2718" s="87">
        <v>1437</v>
      </c>
      <c r="B2718" s="83" t="s">
        <v>2178</v>
      </c>
      <c r="C2718" s="83" t="s">
        <v>3469</v>
      </c>
      <c r="D2718" s="83" t="s">
        <v>4067</v>
      </c>
      <c r="E2718" s="88">
        <v>37</v>
      </c>
    </row>
    <row r="2719" spans="1:5" x14ac:dyDescent="0.2">
      <c r="A2719" s="84">
        <v>706</v>
      </c>
      <c r="B2719" s="85" t="s">
        <v>4509</v>
      </c>
      <c r="C2719" s="85" t="s">
        <v>2641</v>
      </c>
      <c r="D2719" s="85" t="s">
        <v>6653</v>
      </c>
      <c r="E2719" s="86">
        <v>55</v>
      </c>
    </row>
    <row r="2720" spans="1:5" x14ac:dyDescent="0.2">
      <c r="A2720" s="87">
        <v>1438</v>
      </c>
      <c r="B2720" s="83" t="s">
        <v>2179</v>
      </c>
      <c r="C2720" s="83" t="s">
        <v>3509</v>
      </c>
      <c r="D2720" s="83" t="s">
        <v>4067</v>
      </c>
      <c r="E2720" s="88">
        <v>73</v>
      </c>
    </row>
    <row r="2721" spans="1:5" x14ac:dyDescent="0.2">
      <c r="A2721" s="84">
        <v>707</v>
      </c>
      <c r="B2721" s="85" t="s">
        <v>4510</v>
      </c>
      <c r="C2721" s="85" t="s">
        <v>5999</v>
      </c>
      <c r="D2721" s="85" t="s">
        <v>6653</v>
      </c>
      <c r="E2721" s="86">
        <v>7.32</v>
      </c>
    </row>
    <row r="2722" spans="1:5" x14ac:dyDescent="0.2">
      <c r="A2722" s="87">
        <v>574</v>
      </c>
      <c r="B2722" s="83" t="s">
        <v>11823</v>
      </c>
      <c r="C2722" s="83" t="s">
        <v>3509</v>
      </c>
      <c r="D2722" s="83" t="s">
        <v>11284</v>
      </c>
      <c r="E2722" s="88">
        <v>28</v>
      </c>
    </row>
    <row r="2723" spans="1:5" x14ac:dyDescent="0.2">
      <c r="A2723" s="87">
        <v>575</v>
      </c>
      <c r="B2723" s="83" t="s">
        <v>2180</v>
      </c>
      <c r="C2723" s="83" t="s">
        <v>3509</v>
      </c>
      <c r="D2723" s="83" t="s">
        <v>11284</v>
      </c>
      <c r="E2723" s="88">
        <v>12</v>
      </c>
    </row>
    <row r="2724" spans="1:5" x14ac:dyDescent="0.2">
      <c r="A2724" s="87">
        <v>1439</v>
      </c>
      <c r="B2724" s="83" t="s">
        <v>2180</v>
      </c>
      <c r="C2724" s="83" t="s">
        <v>3509</v>
      </c>
      <c r="D2724" s="83" t="s">
        <v>4067</v>
      </c>
      <c r="E2724" s="88" t="s">
        <v>2181</v>
      </c>
    </row>
    <row r="2725" spans="1:5" x14ac:dyDescent="0.2">
      <c r="A2725" s="84">
        <v>708</v>
      </c>
      <c r="B2725" s="85" t="s">
        <v>4511</v>
      </c>
      <c r="C2725" s="85" t="s">
        <v>5999</v>
      </c>
      <c r="D2725" s="85" t="s">
        <v>6653</v>
      </c>
      <c r="E2725" s="86">
        <v>7</v>
      </c>
    </row>
    <row r="2726" spans="1:5" x14ac:dyDescent="0.2">
      <c r="A2726" s="87">
        <v>576</v>
      </c>
      <c r="B2726" s="83" t="s">
        <v>2182</v>
      </c>
      <c r="C2726" s="83" t="s">
        <v>3469</v>
      </c>
      <c r="D2726" s="83" t="s">
        <v>11284</v>
      </c>
      <c r="E2726" s="88">
        <v>22</v>
      </c>
    </row>
    <row r="2727" spans="1:5" x14ac:dyDescent="0.2">
      <c r="A2727" s="87">
        <v>1440</v>
      </c>
      <c r="B2727" s="83" t="s">
        <v>2182</v>
      </c>
      <c r="C2727" s="83" t="s">
        <v>3469</v>
      </c>
      <c r="D2727" s="83" t="s">
        <v>4067</v>
      </c>
      <c r="E2727" s="88">
        <v>10</v>
      </c>
    </row>
    <row r="2728" spans="1:5" x14ac:dyDescent="0.2">
      <c r="A2728" s="87">
        <v>1441</v>
      </c>
      <c r="B2728" s="83" t="s">
        <v>2183</v>
      </c>
      <c r="C2728" s="83" t="s">
        <v>3467</v>
      </c>
      <c r="D2728" s="83" t="s">
        <v>4067</v>
      </c>
      <c r="E2728" s="88">
        <v>37</v>
      </c>
    </row>
    <row r="2729" spans="1:5" x14ac:dyDescent="0.2">
      <c r="A2729" s="87">
        <v>577</v>
      </c>
      <c r="B2729" s="83" t="s">
        <v>2184</v>
      </c>
      <c r="C2729" s="83" t="s">
        <v>3470</v>
      </c>
      <c r="D2729" s="83" t="s">
        <v>11284</v>
      </c>
      <c r="E2729" s="88">
        <v>30</v>
      </c>
    </row>
    <row r="2730" spans="1:5" x14ac:dyDescent="0.2">
      <c r="A2730" s="87">
        <v>1442</v>
      </c>
      <c r="B2730" s="83" t="s">
        <v>2184</v>
      </c>
      <c r="C2730" s="83" t="s">
        <v>3470</v>
      </c>
      <c r="D2730" s="83" t="s">
        <v>4067</v>
      </c>
      <c r="E2730" s="88" t="s">
        <v>2185</v>
      </c>
    </row>
    <row r="2731" spans="1:5" x14ac:dyDescent="0.2">
      <c r="A2731" s="84">
        <v>709</v>
      </c>
      <c r="B2731" s="85" t="s">
        <v>4512</v>
      </c>
      <c r="C2731" s="85" t="s">
        <v>4646</v>
      </c>
      <c r="D2731" s="85" t="s">
        <v>6653</v>
      </c>
      <c r="E2731" s="86" t="s">
        <v>5027</v>
      </c>
    </row>
    <row r="2732" spans="1:5" x14ac:dyDescent="0.2">
      <c r="A2732" s="87">
        <v>1443</v>
      </c>
      <c r="B2732" s="83" t="s">
        <v>2186</v>
      </c>
      <c r="D2732" s="83" t="s">
        <v>4067</v>
      </c>
      <c r="E2732" s="88">
        <v>37</v>
      </c>
    </row>
    <row r="2733" spans="1:5" x14ac:dyDescent="0.2">
      <c r="A2733" s="87">
        <v>237</v>
      </c>
      <c r="B2733" s="83" t="s">
        <v>5849</v>
      </c>
      <c r="C2733" s="83" t="s">
        <v>4661</v>
      </c>
      <c r="D2733" s="83" t="s">
        <v>11415</v>
      </c>
      <c r="E2733" s="110">
        <v>6.8</v>
      </c>
    </row>
    <row r="2734" spans="1:5" x14ac:dyDescent="0.2">
      <c r="A2734" s="87">
        <v>578</v>
      </c>
      <c r="B2734" s="83" t="s">
        <v>12050</v>
      </c>
      <c r="C2734" s="83" t="s">
        <v>3468</v>
      </c>
      <c r="D2734" s="83" t="s">
        <v>11284</v>
      </c>
      <c r="E2734" s="88">
        <v>16.22</v>
      </c>
    </row>
    <row r="2735" spans="1:5" x14ac:dyDescent="0.2">
      <c r="A2735" s="87">
        <v>1444</v>
      </c>
      <c r="B2735" s="83" t="s">
        <v>2187</v>
      </c>
      <c r="C2735" s="83" t="s">
        <v>3469</v>
      </c>
      <c r="D2735" s="83" t="s">
        <v>4067</v>
      </c>
      <c r="E2735" s="88">
        <v>8</v>
      </c>
    </row>
    <row r="2736" spans="1:5" x14ac:dyDescent="0.2">
      <c r="A2736" s="87">
        <v>1445</v>
      </c>
      <c r="B2736" s="83" t="s">
        <v>2188</v>
      </c>
      <c r="C2736" s="83" t="s">
        <v>3467</v>
      </c>
      <c r="D2736" s="83" t="s">
        <v>4067</v>
      </c>
      <c r="E2736" s="88" t="s">
        <v>1795</v>
      </c>
    </row>
    <row r="2737" spans="1:5" x14ac:dyDescent="0.2">
      <c r="A2737" s="84">
        <v>711</v>
      </c>
      <c r="B2737" s="85" t="s">
        <v>4513</v>
      </c>
      <c r="C2737" s="85" t="s">
        <v>5024</v>
      </c>
      <c r="D2737" s="85" t="s">
        <v>6653</v>
      </c>
      <c r="E2737" s="86">
        <v>84</v>
      </c>
    </row>
    <row r="2738" spans="1:5" x14ac:dyDescent="0.2">
      <c r="A2738" s="84">
        <v>712</v>
      </c>
      <c r="B2738" s="85" t="s">
        <v>4514</v>
      </c>
      <c r="C2738" s="85" t="s">
        <v>5024</v>
      </c>
      <c r="D2738" s="85" t="s">
        <v>6653</v>
      </c>
      <c r="E2738" s="86">
        <v>79</v>
      </c>
    </row>
    <row r="2739" spans="1:5" x14ac:dyDescent="0.2">
      <c r="A2739" s="84">
        <v>713</v>
      </c>
      <c r="B2739" s="85" t="s">
        <v>4515</v>
      </c>
      <c r="C2739" s="85" t="s">
        <v>3487</v>
      </c>
      <c r="D2739" s="85" t="s">
        <v>6653</v>
      </c>
      <c r="E2739" s="86">
        <v>81</v>
      </c>
    </row>
    <row r="2740" spans="1:5" x14ac:dyDescent="0.2">
      <c r="A2740" s="87">
        <v>1446</v>
      </c>
      <c r="B2740" s="83" t="s">
        <v>354</v>
      </c>
      <c r="C2740" s="83" t="s">
        <v>3494</v>
      </c>
      <c r="D2740" s="83" t="s">
        <v>4067</v>
      </c>
      <c r="E2740" s="88">
        <v>8</v>
      </c>
    </row>
    <row r="2741" spans="1:5" x14ac:dyDescent="0.2">
      <c r="A2741" s="87">
        <v>579</v>
      </c>
      <c r="B2741" s="83" t="s">
        <v>354</v>
      </c>
      <c r="C2741" s="83" t="s">
        <v>11549</v>
      </c>
      <c r="D2741" s="83" t="s">
        <v>11284</v>
      </c>
      <c r="E2741" s="88" t="s">
        <v>11569</v>
      </c>
    </row>
    <row r="2742" spans="1:5" x14ac:dyDescent="0.2">
      <c r="A2742" s="84">
        <v>714</v>
      </c>
      <c r="B2742" s="85" t="s">
        <v>4516</v>
      </c>
      <c r="C2742" s="85" t="s">
        <v>3494</v>
      </c>
      <c r="D2742" s="85" t="s">
        <v>6653</v>
      </c>
      <c r="E2742" s="86"/>
    </row>
    <row r="2743" spans="1:5" x14ac:dyDescent="0.2">
      <c r="A2743" s="84">
        <v>715</v>
      </c>
      <c r="B2743" s="85" t="s">
        <v>12970</v>
      </c>
      <c r="C2743" s="85" t="s">
        <v>3494</v>
      </c>
      <c r="D2743" s="85" t="s">
        <v>6653</v>
      </c>
      <c r="E2743" s="86" t="s">
        <v>4759</v>
      </c>
    </row>
    <row r="2744" spans="1:5" x14ac:dyDescent="0.2">
      <c r="A2744" s="84">
        <v>716</v>
      </c>
      <c r="B2744" s="85" t="s">
        <v>12971</v>
      </c>
      <c r="C2744" s="85" t="s">
        <v>3494</v>
      </c>
      <c r="D2744" s="85" t="s">
        <v>6653</v>
      </c>
      <c r="E2744" s="86" t="s">
        <v>4759</v>
      </c>
    </row>
    <row r="2745" spans="1:5" x14ac:dyDescent="0.2">
      <c r="A2745" s="87">
        <v>1447</v>
      </c>
      <c r="B2745" s="83" t="s">
        <v>2780</v>
      </c>
      <c r="C2745" s="83" t="s">
        <v>272</v>
      </c>
      <c r="D2745" s="83" t="s">
        <v>4067</v>
      </c>
      <c r="E2745" s="88">
        <v>19</v>
      </c>
    </row>
    <row r="2746" spans="1:5" x14ac:dyDescent="0.2">
      <c r="A2746" s="84">
        <v>717</v>
      </c>
      <c r="B2746" s="85" t="s">
        <v>2189</v>
      </c>
      <c r="C2746" s="85" t="s">
        <v>3507</v>
      </c>
      <c r="D2746" s="85" t="s">
        <v>6653</v>
      </c>
      <c r="E2746" s="86">
        <v>41.1</v>
      </c>
    </row>
    <row r="2747" spans="1:5" x14ac:dyDescent="0.2">
      <c r="A2747" s="87">
        <v>1448</v>
      </c>
      <c r="B2747" s="83" t="s">
        <v>2189</v>
      </c>
      <c r="C2747" s="83" t="s">
        <v>3507</v>
      </c>
      <c r="D2747" s="83" t="s">
        <v>4067</v>
      </c>
      <c r="E2747" s="88">
        <v>20</v>
      </c>
    </row>
    <row r="2748" spans="1:5" x14ac:dyDescent="0.2">
      <c r="A2748" s="87">
        <v>700</v>
      </c>
      <c r="B2748" s="83" t="s">
        <v>3751</v>
      </c>
      <c r="C2748" s="83" t="s">
        <v>2729</v>
      </c>
      <c r="D2748" s="83" t="s">
        <v>4067</v>
      </c>
      <c r="E2748" s="88">
        <v>126</v>
      </c>
    </row>
    <row r="2749" spans="1:5" x14ac:dyDescent="0.2">
      <c r="A2749" s="87">
        <v>701</v>
      </c>
      <c r="B2749" s="83" t="s">
        <v>3752</v>
      </c>
      <c r="C2749" s="83" t="s">
        <v>2729</v>
      </c>
      <c r="D2749" s="83" t="s">
        <v>4067</v>
      </c>
      <c r="E2749" s="88">
        <v>126</v>
      </c>
    </row>
    <row r="2750" spans="1:5" x14ac:dyDescent="0.2">
      <c r="A2750" s="87">
        <v>1449</v>
      </c>
      <c r="B2750" s="83" t="s">
        <v>2190</v>
      </c>
      <c r="C2750" s="83" t="s">
        <v>3469</v>
      </c>
      <c r="D2750" s="83" t="s">
        <v>4067</v>
      </c>
      <c r="E2750" s="88">
        <v>101</v>
      </c>
    </row>
    <row r="2751" spans="1:5" x14ac:dyDescent="0.2">
      <c r="A2751" s="87">
        <v>1450</v>
      </c>
      <c r="B2751" s="83" t="s">
        <v>2191</v>
      </c>
      <c r="C2751" s="83" t="s">
        <v>3454</v>
      </c>
      <c r="D2751" s="83" t="s">
        <v>4067</v>
      </c>
      <c r="E2751" s="88">
        <v>13.86</v>
      </c>
    </row>
    <row r="2752" spans="1:5" x14ac:dyDescent="0.2">
      <c r="A2752" s="87">
        <v>91</v>
      </c>
      <c r="B2752" s="83" t="s">
        <v>12125</v>
      </c>
      <c r="C2752" s="83" t="s">
        <v>12086</v>
      </c>
      <c r="D2752" s="83" t="s">
        <v>11286</v>
      </c>
      <c r="E2752" s="88">
        <v>8</v>
      </c>
    </row>
    <row r="2753" spans="1:5" x14ac:dyDescent="0.2">
      <c r="A2753" s="87">
        <v>1451</v>
      </c>
      <c r="B2753" s="83" t="s">
        <v>2192</v>
      </c>
      <c r="C2753" s="83" t="s">
        <v>3469</v>
      </c>
      <c r="D2753" s="83" t="s">
        <v>4067</v>
      </c>
      <c r="E2753" s="88">
        <v>33.81</v>
      </c>
    </row>
    <row r="2754" spans="1:5" x14ac:dyDescent="0.2">
      <c r="A2754" s="84">
        <v>718</v>
      </c>
      <c r="B2754" s="85" t="s">
        <v>4517</v>
      </c>
      <c r="C2754" s="85" t="s">
        <v>2708</v>
      </c>
      <c r="D2754" s="85" t="s">
        <v>6653</v>
      </c>
      <c r="E2754" s="86" t="s">
        <v>4939</v>
      </c>
    </row>
    <row r="2755" spans="1:5" x14ac:dyDescent="0.2">
      <c r="A2755" s="87">
        <v>583</v>
      </c>
      <c r="B2755" s="83" t="s">
        <v>356</v>
      </c>
      <c r="C2755" s="83" t="s">
        <v>3468</v>
      </c>
      <c r="D2755" s="83" t="s">
        <v>11284</v>
      </c>
      <c r="E2755" s="88" t="s">
        <v>12051</v>
      </c>
    </row>
    <row r="2756" spans="1:5" x14ac:dyDescent="0.2">
      <c r="A2756" s="87">
        <v>92</v>
      </c>
      <c r="B2756" s="83" t="s">
        <v>356</v>
      </c>
      <c r="C2756" s="83" t="s">
        <v>3468</v>
      </c>
      <c r="D2756" s="83" t="s">
        <v>11286</v>
      </c>
      <c r="E2756" s="88" t="s">
        <v>12063</v>
      </c>
    </row>
    <row r="2757" spans="1:5" x14ac:dyDescent="0.2">
      <c r="A2757" s="87">
        <v>1452</v>
      </c>
      <c r="B2757" s="83" t="s">
        <v>356</v>
      </c>
      <c r="C2757" s="83" t="s">
        <v>3468</v>
      </c>
      <c r="D2757" s="83" t="s">
        <v>4067</v>
      </c>
      <c r="E2757" s="88" t="s">
        <v>2193</v>
      </c>
    </row>
    <row r="2758" spans="1:5" x14ac:dyDescent="0.2">
      <c r="A2758" s="87">
        <v>155</v>
      </c>
      <c r="B2758" s="83" t="s">
        <v>356</v>
      </c>
      <c r="C2758" s="83" t="s">
        <v>3468</v>
      </c>
      <c r="D2758" s="83" t="s">
        <v>11415</v>
      </c>
      <c r="E2758" s="88" t="s">
        <v>12078</v>
      </c>
    </row>
    <row r="2759" spans="1:5" x14ac:dyDescent="0.2">
      <c r="A2759" s="84">
        <v>719</v>
      </c>
      <c r="B2759" s="85" t="s">
        <v>4518</v>
      </c>
      <c r="C2759" s="85" t="s">
        <v>3468</v>
      </c>
      <c r="D2759" s="85" t="s">
        <v>6653</v>
      </c>
      <c r="E2759" s="86">
        <v>31</v>
      </c>
    </row>
    <row r="2760" spans="1:5" x14ac:dyDescent="0.2">
      <c r="A2760" s="87">
        <v>1453</v>
      </c>
      <c r="B2760" s="83" t="s">
        <v>2194</v>
      </c>
      <c r="C2760" s="83" t="s">
        <v>3487</v>
      </c>
      <c r="D2760" s="83" t="s">
        <v>4067</v>
      </c>
      <c r="E2760" s="88" t="s">
        <v>2195</v>
      </c>
    </row>
    <row r="2761" spans="1:5" x14ac:dyDescent="0.2">
      <c r="A2761" s="84">
        <v>720</v>
      </c>
      <c r="B2761" s="85" t="s">
        <v>4519</v>
      </c>
      <c r="C2761" s="85" t="s">
        <v>3487</v>
      </c>
      <c r="D2761" s="85" t="s">
        <v>6653</v>
      </c>
      <c r="E2761" s="86" t="s">
        <v>4940</v>
      </c>
    </row>
    <row r="2762" spans="1:5" x14ac:dyDescent="0.2">
      <c r="A2762" s="87">
        <v>584</v>
      </c>
      <c r="B2762" s="83" t="s">
        <v>352</v>
      </c>
      <c r="C2762" s="83" t="s">
        <v>3466</v>
      </c>
      <c r="D2762" s="83" t="s">
        <v>11284</v>
      </c>
      <c r="E2762" s="88" t="s">
        <v>11952</v>
      </c>
    </row>
    <row r="2763" spans="1:5" x14ac:dyDescent="0.2">
      <c r="A2763" s="87">
        <v>1454</v>
      </c>
      <c r="B2763" s="83" t="s">
        <v>352</v>
      </c>
      <c r="C2763" s="83" t="s">
        <v>3466</v>
      </c>
      <c r="D2763" s="83" t="s">
        <v>4067</v>
      </c>
      <c r="E2763" s="88" t="s">
        <v>2781</v>
      </c>
    </row>
    <row r="2764" spans="1:5" x14ac:dyDescent="0.2">
      <c r="A2764" s="84">
        <v>721</v>
      </c>
      <c r="B2764" s="85" t="s">
        <v>4520</v>
      </c>
      <c r="C2764" s="85" t="s">
        <v>3466</v>
      </c>
      <c r="D2764" s="85" t="s">
        <v>6653</v>
      </c>
      <c r="E2764" s="86" t="s">
        <v>4941</v>
      </c>
    </row>
    <row r="2765" spans="1:5" x14ac:dyDescent="0.2">
      <c r="A2765" s="87">
        <v>27</v>
      </c>
      <c r="B2765" s="83" t="s">
        <v>3822</v>
      </c>
      <c r="C2765" s="83" t="s">
        <v>12</v>
      </c>
      <c r="D2765" s="83" t="s">
        <v>6697</v>
      </c>
      <c r="E2765" s="88">
        <v>2</v>
      </c>
    </row>
    <row r="2766" spans="1:5" x14ac:dyDescent="0.2">
      <c r="A2766" s="87">
        <v>1117</v>
      </c>
      <c r="B2766" s="83" t="s">
        <v>3822</v>
      </c>
      <c r="C2766" s="83" t="s">
        <v>12</v>
      </c>
      <c r="D2766" s="83" t="s">
        <v>4067</v>
      </c>
      <c r="E2766" s="88" t="s">
        <v>1922</v>
      </c>
    </row>
    <row r="2767" spans="1:5" x14ac:dyDescent="0.2">
      <c r="A2767" s="87">
        <v>20</v>
      </c>
      <c r="B2767" s="83" t="s">
        <v>3822</v>
      </c>
      <c r="C2767" s="83" t="s">
        <v>11886</v>
      </c>
      <c r="D2767" s="83" t="s">
        <v>11412</v>
      </c>
      <c r="E2767" s="88">
        <v>2</v>
      </c>
    </row>
    <row r="2768" spans="1:5" x14ac:dyDescent="0.2">
      <c r="A2768" s="87">
        <v>1456</v>
      </c>
      <c r="B2768" s="83" t="s">
        <v>2197</v>
      </c>
      <c r="C2768" s="83" t="s">
        <v>3464</v>
      </c>
      <c r="D2768" s="83" t="s">
        <v>4067</v>
      </c>
      <c r="E2768" s="88" t="s">
        <v>2782</v>
      </c>
    </row>
    <row r="2769" spans="1:5" x14ac:dyDescent="0.2">
      <c r="A2769" s="87">
        <v>585</v>
      </c>
      <c r="B2769" s="83" t="s">
        <v>2197</v>
      </c>
      <c r="C2769" s="83" t="s">
        <v>11934</v>
      </c>
      <c r="D2769" s="83" t="s">
        <v>11284</v>
      </c>
      <c r="E2769" s="88" t="s">
        <v>11941</v>
      </c>
    </row>
    <row r="2770" spans="1:5" x14ac:dyDescent="0.2">
      <c r="A2770" s="84">
        <v>722</v>
      </c>
      <c r="B2770" s="85" t="s">
        <v>4521</v>
      </c>
      <c r="C2770" s="85" t="s">
        <v>3464</v>
      </c>
      <c r="D2770" s="85" t="s">
        <v>6653</v>
      </c>
      <c r="E2770" s="86">
        <v>26</v>
      </c>
    </row>
    <row r="2771" spans="1:5" x14ac:dyDescent="0.2">
      <c r="A2771" s="87">
        <v>1457</v>
      </c>
      <c r="B2771" s="83" t="s">
        <v>2198</v>
      </c>
      <c r="C2771" s="83" t="s">
        <v>3487</v>
      </c>
      <c r="D2771" s="83" t="s">
        <v>4067</v>
      </c>
      <c r="E2771" s="88">
        <v>76</v>
      </c>
    </row>
    <row r="2772" spans="1:5" x14ac:dyDescent="0.2">
      <c r="A2772" s="87">
        <v>1458</v>
      </c>
      <c r="B2772" s="83" t="s">
        <v>2199</v>
      </c>
      <c r="C2772" s="83" t="s">
        <v>3498</v>
      </c>
      <c r="D2772" s="83" t="s">
        <v>4067</v>
      </c>
      <c r="E2772" s="88" t="s">
        <v>2200</v>
      </c>
    </row>
    <row r="2773" spans="1:5" x14ac:dyDescent="0.2">
      <c r="A2773" s="87">
        <v>1116</v>
      </c>
      <c r="B2773" s="83" t="s">
        <v>3054</v>
      </c>
      <c r="C2773" s="83" t="s">
        <v>12</v>
      </c>
      <c r="D2773" s="83" t="s">
        <v>4067</v>
      </c>
      <c r="E2773" s="88" t="s">
        <v>1921</v>
      </c>
    </row>
    <row r="2774" spans="1:5" x14ac:dyDescent="0.2">
      <c r="A2774" s="87">
        <v>1455</v>
      </c>
      <c r="B2774" s="83" t="s">
        <v>2196</v>
      </c>
      <c r="C2774" s="83" t="s">
        <v>266</v>
      </c>
      <c r="D2774" s="83" t="s">
        <v>4067</v>
      </c>
      <c r="E2774" s="88" t="s">
        <v>1861</v>
      </c>
    </row>
    <row r="2775" spans="1:5" x14ac:dyDescent="0.2">
      <c r="A2775" s="87">
        <v>93</v>
      </c>
      <c r="B2775" s="83" t="s">
        <v>2201</v>
      </c>
      <c r="C2775" s="83" t="s">
        <v>3487</v>
      </c>
      <c r="D2775" s="83" t="s">
        <v>11286</v>
      </c>
      <c r="E2775" s="88">
        <v>3</v>
      </c>
    </row>
    <row r="2776" spans="1:5" x14ac:dyDescent="0.2">
      <c r="A2776" s="87">
        <v>1459</v>
      </c>
      <c r="B2776" s="83" t="s">
        <v>2201</v>
      </c>
      <c r="C2776" s="83" t="s">
        <v>3487</v>
      </c>
      <c r="D2776" s="83" t="s">
        <v>4067</v>
      </c>
      <c r="E2776" s="88" t="s">
        <v>2202</v>
      </c>
    </row>
    <row r="2777" spans="1:5" x14ac:dyDescent="0.2">
      <c r="A2777" s="87">
        <v>1460</v>
      </c>
      <c r="B2777" s="83" t="s">
        <v>2203</v>
      </c>
      <c r="C2777" s="83" t="s">
        <v>3487</v>
      </c>
      <c r="D2777" s="83" t="s">
        <v>4067</v>
      </c>
      <c r="E2777" s="88" t="s">
        <v>2204</v>
      </c>
    </row>
    <row r="2778" spans="1:5" x14ac:dyDescent="0.2">
      <c r="A2778" s="87">
        <v>586</v>
      </c>
      <c r="B2778" s="83" t="s">
        <v>2203</v>
      </c>
      <c r="C2778" s="83" t="s">
        <v>11472</v>
      </c>
      <c r="D2778" s="83" t="s">
        <v>11284</v>
      </c>
      <c r="E2778" s="88">
        <v>25</v>
      </c>
    </row>
    <row r="2779" spans="1:5" x14ac:dyDescent="0.2">
      <c r="A2779" s="84">
        <v>723</v>
      </c>
      <c r="B2779" s="85" t="s">
        <v>4522</v>
      </c>
      <c r="C2779" s="85" t="s">
        <v>3487</v>
      </c>
      <c r="D2779" s="85" t="s">
        <v>6653</v>
      </c>
      <c r="E2779" s="86" t="s">
        <v>4942</v>
      </c>
    </row>
    <row r="2780" spans="1:5" x14ac:dyDescent="0.2">
      <c r="A2780" s="87">
        <v>1461</v>
      </c>
      <c r="B2780" s="83" t="s">
        <v>2205</v>
      </c>
      <c r="C2780" s="83" t="s">
        <v>3464</v>
      </c>
      <c r="D2780" s="83" t="s">
        <v>4067</v>
      </c>
      <c r="E2780" s="88" t="s">
        <v>2206</v>
      </c>
    </row>
    <row r="2781" spans="1:5" x14ac:dyDescent="0.2">
      <c r="A2781" s="87">
        <v>1118</v>
      </c>
      <c r="B2781" s="83" t="s">
        <v>3067</v>
      </c>
      <c r="C2781" s="83" t="s">
        <v>12</v>
      </c>
      <c r="D2781" s="83" t="s">
        <v>4067</v>
      </c>
      <c r="E2781" s="88">
        <v>76</v>
      </c>
    </row>
    <row r="2782" spans="1:5" x14ac:dyDescent="0.2">
      <c r="A2782" s="87">
        <v>1462</v>
      </c>
      <c r="B2782" s="83" t="s">
        <v>2207</v>
      </c>
      <c r="C2782" s="83" t="s">
        <v>2529</v>
      </c>
      <c r="D2782" s="83" t="s">
        <v>4067</v>
      </c>
      <c r="E2782" s="88">
        <v>34</v>
      </c>
    </row>
    <row r="2783" spans="1:5" x14ac:dyDescent="0.2">
      <c r="A2783" s="87">
        <v>587</v>
      </c>
      <c r="B2783" s="83" t="s">
        <v>2208</v>
      </c>
      <c r="C2783" s="83" t="s">
        <v>3468</v>
      </c>
      <c r="D2783" s="83" t="s">
        <v>11284</v>
      </c>
      <c r="E2783" s="88">
        <v>33</v>
      </c>
    </row>
    <row r="2784" spans="1:5" x14ac:dyDescent="0.2">
      <c r="A2784" s="87">
        <v>1463</v>
      </c>
      <c r="B2784" s="83" t="s">
        <v>2208</v>
      </c>
      <c r="C2784" s="83" t="s">
        <v>3468</v>
      </c>
      <c r="D2784" s="83" t="s">
        <v>4067</v>
      </c>
      <c r="E2784" s="88">
        <v>11</v>
      </c>
    </row>
    <row r="2785" spans="1:5" x14ac:dyDescent="0.2">
      <c r="A2785" s="87">
        <v>156</v>
      </c>
      <c r="B2785" s="83" t="s">
        <v>2208</v>
      </c>
      <c r="C2785" s="83" t="s">
        <v>3468</v>
      </c>
      <c r="D2785" s="83" t="s">
        <v>11415</v>
      </c>
      <c r="E2785" s="88">
        <v>30</v>
      </c>
    </row>
    <row r="2786" spans="1:5" x14ac:dyDescent="0.2">
      <c r="A2786" s="87">
        <v>29</v>
      </c>
      <c r="B2786" s="83" t="s">
        <v>12069</v>
      </c>
      <c r="C2786" s="83" t="s">
        <v>3468</v>
      </c>
      <c r="D2786" s="83" t="s">
        <v>11412</v>
      </c>
      <c r="E2786" s="88">
        <v>1</v>
      </c>
    </row>
    <row r="2787" spans="1:5" x14ac:dyDescent="0.2">
      <c r="A2787" s="87">
        <v>588</v>
      </c>
      <c r="B2787" s="83" t="s">
        <v>2209</v>
      </c>
      <c r="C2787" s="83" t="s">
        <v>3487</v>
      </c>
      <c r="D2787" s="83" t="s">
        <v>11284</v>
      </c>
      <c r="E2787" s="88" t="s">
        <v>11462</v>
      </c>
    </row>
    <row r="2788" spans="1:5" x14ac:dyDescent="0.2">
      <c r="A2788" s="87">
        <v>1464</v>
      </c>
      <c r="B2788" s="83" t="s">
        <v>2209</v>
      </c>
      <c r="C2788" s="83" t="s">
        <v>3487</v>
      </c>
      <c r="D2788" s="83" t="s">
        <v>4067</v>
      </c>
      <c r="E2788" s="88" t="s">
        <v>2210</v>
      </c>
    </row>
    <row r="2789" spans="1:5" x14ac:dyDescent="0.2">
      <c r="A2789" s="84">
        <v>724</v>
      </c>
      <c r="B2789" s="85" t="s">
        <v>4523</v>
      </c>
      <c r="C2789" s="85" t="s">
        <v>3487</v>
      </c>
      <c r="D2789" s="85" t="s">
        <v>6653</v>
      </c>
      <c r="E2789" s="86" t="s">
        <v>4943</v>
      </c>
    </row>
    <row r="2790" spans="1:5" x14ac:dyDescent="0.2">
      <c r="A2790" s="87">
        <v>1465</v>
      </c>
      <c r="B2790" s="83" t="s">
        <v>2211</v>
      </c>
      <c r="C2790" s="83" t="s">
        <v>3507</v>
      </c>
      <c r="D2790" s="83" t="s">
        <v>4067</v>
      </c>
      <c r="E2790" s="88">
        <v>83</v>
      </c>
    </row>
    <row r="2791" spans="1:5" x14ac:dyDescent="0.2">
      <c r="A2791" s="87">
        <v>637</v>
      </c>
      <c r="B2791" s="83" t="s">
        <v>12156</v>
      </c>
      <c r="C2791" s="83" t="s">
        <v>12151</v>
      </c>
      <c r="D2791" s="83" t="s">
        <v>11284</v>
      </c>
      <c r="E2791" s="88"/>
    </row>
    <row r="2792" spans="1:5" x14ac:dyDescent="0.2">
      <c r="A2792" s="87">
        <v>1466</v>
      </c>
      <c r="B2792" s="83" t="s">
        <v>2212</v>
      </c>
      <c r="C2792" s="83" t="s">
        <v>3469</v>
      </c>
      <c r="D2792" s="83" t="s">
        <v>4067</v>
      </c>
      <c r="E2792" s="88">
        <v>101</v>
      </c>
    </row>
    <row r="2793" spans="1:5" x14ac:dyDescent="0.2">
      <c r="A2793" s="87">
        <v>589</v>
      </c>
      <c r="B2793" s="83" t="s">
        <v>2213</v>
      </c>
      <c r="C2793" s="83" t="s">
        <v>3507</v>
      </c>
      <c r="D2793" s="83" t="s">
        <v>11284</v>
      </c>
      <c r="E2793" s="88">
        <v>13.31</v>
      </c>
    </row>
    <row r="2794" spans="1:5" x14ac:dyDescent="0.2">
      <c r="A2794" s="87">
        <v>1467</v>
      </c>
      <c r="B2794" s="83" t="s">
        <v>2213</v>
      </c>
      <c r="C2794" s="83" t="s">
        <v>3507</v>
      </c>
      <c r="D2794" s="83" t="s">
        <v>4067</v>
      </c>
      <c r="E2794" s="88">
        <v>3.83</v>
      </c>
    </row>
    <row r="2795" spans="1:5" x14ac:dyDescent="0.2">
      <c r="A2795" s="84">
        <v>725</v>
      </c>
      <c r="B2795" s="85" t="s">
        <v>4524</v>
      </c>
      <c r="C2795" s="85" t="s">
        <v>3507</v>
      </c>
      <c r="D2795" s="85" t="s">
        <v>6653</v>
      </c>
      <c r="E2795" s="86">
        <v>83</v>
      </c>
    </row>
    <row r="2796" spans="1:5" x14ac:dyDescent="0.2">
      <c r="A2796" s="87">
        <v>26</v>
      </c>
      <c r="B2796" s="83" t="s">
        <v>4658</v>
      </c>
      <c r="C2796" s="83" t="s">
        <v>4246</v>
      </c>
      <c r="D2796" s="83" t="s">
        <v>11284</v>
      </c>
      <c r="E2796" s="88" t="s">
        <v>11287</v>
      </c>
    </row>
    <row r="2797" spans="1:5" x14ac:dyDescent="0.2">
      <c r="A2797" s="87">
        <v>41</v>
      </c>
      <c r="B2797" s="83" t="s">
        <v>4658</v>
      </c>
      <c r="C2797" s="83" t="s">
        <v>4249</v>
      </c>
      <c r="D2797" s="83" t="s">
        <v>11284</v>
      </c>
      <c r="E2797" s="88">
        <v>18</v>
      </c>
    </row>
    <row r="2798" spans="1:5" x14ac:dyDescent="0.2">
      <c r="A2798" s="87">
        <v>77</v>
      </c>
      <c r="B2798" s="83" t="s">
        <v>4658</v>
      </c>
      <c r="C2798" s="83" t="s">
        <v>4270</v>
      </c>
      <c r="D2798" s="83" t="s">
        <v>11284</v>
      </c>
      <c r="E2798" s="88">
        <v>8</v>
      </c>
    </row>
    <row r="2799" spans="1:5" x14ac:dyDescent="0.2">
      <c r="A2799" s="87">
        <v>132</v>
      </c>
      <c r="B2799" s="83" t="s">
        <v>4658</v>
      </c>
      <c r="C2799" s="83" t="s">
        <v>4290</v>
      </c>
      <c r="D2799" s="83" t="s">
        <v>11284</v>
      </c>
      <c r="E2799" s="88" t="s">
        <v>11596</v>
      </c>
    </row>
    <row r="2800" spans="1:5" x14ac:dyDescent="0.2">
      <c r="A2800" s="87">
        <v>327</v>
      </c>
      <c r="B2800" s="83" t="s">
        <v>4658</v>
      </c>
      <c r="C2800" s="83" t="s">
        <v>4342</v>
      </c>
      <c r="D2800" s="83" t="s">
        <v>11284</v>
      </c>
      <c r="E2800" s="88">
        <v>9.14</v>
      </c>
    </row>
    <row r="2801" spans="1:5" x14ac:dyDescent="0.2">
      <c r="A2801" s="87">
        <v>372</v>
      </c>
      <c r="B2801" s="83" t="s">
        <v>4658</v>
      </c>
      <c r="C2801" s="83" t="s">
        <v>4390</v>
      </c>
      <c r="D2801" s="83" t="s">
        <v>11284</v>
      </c>
      <c r="E2801" s="88">
        <v>7.27</v>
      </c>
    </row>
    <row r="2802" spans="1:5" x14ac:dyDescent="0.2">
      <c r="A2802" s="87">
        <v>400</v>
      </c>
      <c r="B2802" s="83" t="s">
        <v>4658</v>
      </c>
      <c r="C2802" s="83" t="s">
        <v>4411</v>
      </c>
      <c r="D2802" s="83" t="s">
        <v>11284</v>
      </c>
      <c r="E2802" s="88">
        <v>11.31</v>
      </c>
    </row>
    <row r="2803" spans="1:5" x14ac:dyDescent="0.2">
      <c r="A2803" s="87">
        <v>423</v>
      </c>
      <c r="B2803" s="83" t="s">
        <v>4658</v>
      </c>
      <c r="C2803" s="83" t="s">
        <v>4430</v>
      </c>
      <c r="D2803" s="83" t="s">
        <v>11284</v>
      </c>
      <c r="E2803" s="88">
        <v>7</v>
      </c>
    </row>
    <row r="2804" spans="1:5" x14ac:dyDescent="0.2">
      <c r="A2804" s="87">
        <v>581</v>
      </c>
      <c r="B2804" s="83" t="s">
        <v>4658</v>
      </c>
      <c r="C2804" s="83" t="s">
        <v>4516</v>
      </c>
      <c r="D2804" s="83" t="s">
        <v>11284</v>
      </c>
      <c r="E2804" s="88">
        <v>9.26</v>
      </c>
    </row>
    <row r="2805" spans="1:5" x14ac:dyDescent="0.2">
      <c r="A2805" s="87">
        <v>678</v>
      </c>
      <c r="B2805" s="83" t="s">
        <v>4658</v>
      </c>
      <c r="C2805" s="83" t="s">
        <v>4570</v>
      </c>
      <c r="D2805" s="83" t="s">
        <v>11284</v>
      </c>
      <c r="E2805" s="88" t="s">
        <v>12218</v>
      </c>
    </row>
    <row r="2806" spans="1:5" x14ac:dyDescent="0.2">
      <c r="A2806" s="87">
        <v>711</v>
      </c>
      <c r="B2806" s="83" t="s">
        <v>4658</v>
      </c>
      <c r="C2806" s="83" t="s">
        <v>4584</v>
      </c>
      <c r="D2806" s="83" t="s">
        <v>11284</v>
      </c>
      <c r="E2806" s="88" t="s">
        <v>12221</v>
      </c>
    </row>
    <row r="2807" spans="1:5" x14ac:dyDescent="0.2">
      <c r="A2807" s="87">
        <v>773</v>
      </c>
      <c r="B2807" s="83" t="s">
        <v>4658</v>
      </c>
      <c r="C2807" s="83" t="s">
        <v>4615</v>
      </c>
      <c r="D2807" s="83" t="s">
        <v>11284</v>
      </c>
      <c r="E2807" s="88" t="s">
        <v>12283</v>
      </c>
    </row>
    <row r="2808" spans="1:5" x14ac:dyDescent="0.2">
      <c r="A2808" s="87">
        <v>316</v>
      </c>
      <c r="B2808" s="83" t="s">
        <v>3596</v>
      </c>
      <c r="C2808" s="83" t="s">
        <v>2</v>
      </c>
      <c r="D2808" s="83" t="s">
        <v>4067</v>
      </c>
      <c r="E2808" s="88">
        <v>76</v>
      </c>
    </row>
    <row r="2809" spans="1:5" x14ac:dyDescent="0.2">
      <c r="A2809" s="84">
        <v>726</v>
      </c>
      <c r="B2809" s="85" t="s">
        <v>4760</v>
      </c>
      <c r="C2809" s="85" t="s">
        <v>4658</v>
      </c>
      <c r="D2809" s="85" t="s">
        <v>6653</v>
      </c>
      <c r="E2809" s="86">
        <v>21</v>
      </c>
    </row>
    <row r="2810" spans="1:5" x14ac:dyDescent="0.2">
      <c r="A2810" s="84">
        <v>727</v>
      </c>
      <c r="B2810" s="85" t="s">
        <v>4761</v>
      </c>
      <c r="C2810" s="85" t="s">
        <v>4658</v>
      </c>
      <c r="D2810" s="85" t="s">
        <v>6653</v>
      </c>
      <c r="E2810" s="86">
        <v>68</v>
      </c>
    </row>
    <row r="2811" spans="1:5" x14ac:dyDescent="0.2">
      <c r="A2811" s="84">
        <v>728</v>
      </c>
      <c r="B2811" s="85" t="s">
        <v>4525</v>
      </c>
      <c r="C2811" s="85" t="s">
        <v>5024</v>
      </c>
      <c r="D2811" s="85" t="s">
        <v>6653</v>
      </c>
      <c r="E2811" s="86">
        <v>61</v>
      </c>
    </row>
    <row r="2812" spans="1:5" x14ac:dyDescent="0.2">
      <c r="A2812" s="87">
        <v>1468</v>
      </c>
      <c r="B2812" s="83" t="s">
        <v>2214</v>
      </c>
      <c r="D2812" s="83" t="s">
        <v>4067</v>
      </c>
      <c r="E2812" s="88" t="s">
        <v>2215</v>
      </c>
    </row>
    <row r="2813" spans="1:5" x14ac:dyDescent="0.2">
      <c r="A2813" s="87">
        <v>702</v>
      </c>
      <c r="B2813" s="83" t="s">
        <v>3753</v>
      </c>
      <c r="C2813" s="83" t="s">
        <v>2729</v>
      </c>
      <c r="D2813" s="83" t="s">
        <v>4067</v>
      </c>
      <c r="E2813" s="88">
        <v>127</v>
      </c>
    </row>
    <row r="2814" spans="1:5" x14ac:dyDescent="0.2">
      <c r="A2814" s="87">
        <v>238</v>
      </c>
      <c r="B2814" s="83" t="s">
        <v>11417</v>
      </c>
      <c r="C2814" s="83" t="s">
        <v>4661</v>
      </c>
      <c r="D2814" s="83" t="s">
        <v>11415</v>
      </c>
      <c r="E2814" s="88">
        <v>32</v>
      </c>
    </row>
    <row r="2815" spans="1:5" x14ac:dyDescent="0.2">
      <c r="A2815" s="87">
        <v>94</v>
      </c>
      <c r="B2815" s="83" t="s">
        <v>11432</v>
      </c>
      <c r="C2815" s="83" t="s">
        <v>11420</v>
      </c>
      <c r="D2815" s="83" t="s">
        <v>11286</v>
      </c>
      <c r="E2815" s="88">
        <v>15</v>
      </c>
    </row>
    <row r="2816" spans="1:5" x14ac:dyDescent="0.2">
      <c r="A2816" s="84">
        <v>729</v>
      </c>
      <c r="B2816" s="85" t="s">
        <v>2216</v>
      </c>
      <c r="C2816" s="85" t="s">
        <v>5028</v>
      </c>
      <c r="D2816" s="85" t="s">
        <v>6653</v>
      </c>
      <c r="E2816" s="86">
        <v>6.19</v>
      </c>
    </row>
    <row r="2817" spans="1:5" x14ac:dyDescent="0.2">
      <c r="A2817" s="87">
        <v>590</v>
      </c>
      <c r="B2817" s="83" t="s">
        <v>2216</v>
      </c>
      <c r="C2817" s="83" t="s">
        <v>5028</v>
      </c>
      <c r="D2817" s="83" t="s">
        <v>11284</v>
      </c>
      <c r="E2817" s="88">
        <v>34</v>
      </c>
    </row>
    <row r="2818" spans="1:5" x14ac:dyDescent="0.2">
      <c r="A2818" s="87">
        <v>1469</v>
      </c>
      <c r="B2818" s="83" t="s">
        <v>2216</v>
      </c>
      <c r="C2818" s="83" t="s">
        <v>3462</v>
      </c>
      <c r="D2818" s="83" t="s">
        <v>4067</v>
      </c>
      <c r="E2818" s="88" t="s">
        <v>2217</v>
      </c>
    </row>
    <row r="2819" spans="1:5" x14ac:dyDescent="0.2">
      <c r="A2819" s="87">
        <v>591</v>
      </c>
      <c r="B2819" s="83" t="s">
        <v>6823</v>
      </c>
      <c r="C2819" s="83" t="s">
        <v>3487</v>
      </c>
      <c r="D2819" s="83" t="s">
        <v>11284</v>
      </c>
      <c r="E2819" s="88">
        <v>13.32</v>
      </c>
    </row>
    <row r="2820" spans="1:5" x14ac:dyDescent="0.2">
      <c r="A2820" s="84">
        <v>730</v>
      </c>
      <c r="B2820" s="85" t="s">
        <v>4526</v>
      </c>
      <c r="C2820" s="85" t="s">
        <v>3487</v>
      </c>
      <c r="D2820" s="85" t="s">
        <v>6653</v>
      </c>
      <c r="E2820" s="86" t="s">
        <v>4944</v>
      </c>
    </row>
    <row r="2821" spans="1:5" x14ac:dyDescent="0.2">
      <c r="A2821" s="84">
        <v>621</v>
      </c>
      <c r="B2821" s="85" t="s">
        <v>6109</v>
      </c>
      <c r="C2821" s="85" t="s">
        <v>2759</v>
      </c>
      <c r="D2821" s="85" t="s">
        <v>6653</v>
      </c>
      <c r="E2821" s="86">
        <v>35.36</v>
      </c>
    </row>
    <row r="2822" spans="1:5" x14ac:dyDescent="0.2">
      <c r="A2822" s="84">
        <v>622</v>
      </c>
      <c r="B2822" s="85" t="s">
        <v>6110</v>
      </c>
      <c r="C2822" s="85" t="s">
        <v>2759</v>
      </c>
      <c r="D2822" s="85" t="s">
        <v>6653</v>
      </c>
      <c r="E2822" s="86" t="s">
        <v>4922</v>
      </c>
    </row>
    <row r="2823" spans="1:5" x14ac:dyDescent="0.2">
      <c r="A2823" s="87">
        <v>592</v>
      </c>
      <c r="B2823" s="83" t="s">
        <v>2218</v>
      </c>
      <c r="C2823" s="83" t="s">
        <v>3467</v>
      </c>
      <c r="D2823" s="83" t="s">
        <v>11284</v>
      </c>
      <c r="E2823" s="88">
        <v>18.22</v>
      </c>
    </row>
    <row r="2824" spans="1:5" x14ac:dyDescent="0.2">
      <c r="A2824" s="87">
        <v>1470</v>
      </c>
      <c r="B2824" s="83" t="s">
        <v>2218</v>
      </c>
      <c r="C2824" s="83" t="s">
        <v>3467</v>
      </c>
      <c r="D2824" s="83" t="s">
        <v>4067</v>
      </c>
      <c r="E2824" s="88">
        <v>11</v>
      </c>
    </row>
    <row r="2825" spans="1:5" x14ac:dyDescent="0.2">
      <c r="A2825" s="87">
        <v>1471</v>
      </c>
      <c r="B2825" s="83" t="s">
        <v>2219</v>
      </c>
      <c r="C2825" s="83" t="s">
        <v>3464</v>
      </c>
      <c r="D2825" s="83" t="s">
        <v>4067</v>
      </c>
      <c r="E2825" s="88" t="s">
        <v>2783</v>
      </c>
    </row>
    <row r="2826" spans="1:5" x14ac:dyDescent="0.2">
      <c r="A2826" s="84">
        <v>731</v>
      </c>
      <c r="B2826" s="85" t="s">
        <v>4527</v>
      </c>
      <c r="C2826" s="85" t="s">
        <v>3464</v>
      </c>
      <c r="D2826" s="85" t="s">
        <v>6653</v>
      </c>
      <c r="E2826" s="86" t="s">
        <v>4945</v>
      </c>
    </row>
    <row r="2827" spans="1:5" x14ac:dyDescent="0.2">
      <c r="A2827" s="87">
        <v>1119</v>
      </c>
      <c r="B2827" s="83" t="s">
        <v>3823</v>
      </c>
      <c r="C2827" s="83" t="s">
        <v>12</v>
      </c>
      <c r="D2827" s="83" t="s">
        <v>4067</v>
      </c>
      <c r="E2827" s="88" t="s">
        <v>1923</v>
      </c>
    </row>
    <row r="2828" spans="1:5" x14ac:dyDescent="0.2">
      <c r="A2828" s="87">
        <v>21</v>
      </c>
      <c r="B2828" s="83" t="s">
        <v>3823</v>
      </c>
      <c r="C2828" s="83" t="s">
        <v>11886</v>
      </c>
      <c r="D2828" s="83" t="s">
        <v>11412</v>
      </c>
      <c r="E2828" s="88">
        <v>10.11</v>
      </c>
    </row>
    <row r="2829" spans="1:5" x14ac:dyDescent="0.2">
      <c r="A2829" s="87">
        <v>1472</v>
      </c>
      <c r="B2829" s="83" t="s">
        <v>2220</v>
      </c>
      <c r="C2829" s="83" t="s">
        <v>3487</v>
      </c>
      <c r="D2829" s="83" t="s">
        <v>4067</v>
      </c>
      <c r="E2829" s="88">
        <v>75</v>
      </c>
    </row>
    <row r="2830" spans="1:5" x14ac:dyDescent="0.2">
      <c r="A2830" s="87">
        <v>1473</v>
      </c>
      <c r="B2830" s="83" t="s">
        <v>2221</v>
      </c>
      <c r="C2830" s="83" t="s">
        <v>3464</v>
      </c>
      <c r="D2830" s="83" t="s">
        <v>4067</v>
      </c>
      <c r="E2830" s="88" t="s">
        <v>2222</v>
      </c>
    </row>
    <row r="2831" spans="1:5" x14ac:dyDescent="0.2">
      <c r="A2831" s="84">
        <v>732</v>
      </c>
      <c r="B2831" s="85" t="s">
        <v>4528</v>
      </c>
      <c r="C2831" s="85" t="s">
        <v>1532</v>
      </c>
      <c r="D2831" s="85" t="s">
        <v>6653</v>
      </c>
      <c r="E2831" s="86">
        <v>21</v>
      </c>
    </row>
    <row r="2832" spans="1:5" x14ac:dyDescent="0.2">
      <c r="A2832" s="87">
        <v>593</v>
      </c>
      <c r="B2832" s="83" t="s">
        <v>12052</v>
      </c>
      <c r="C2832" s="83" t="s">
        <v>3468</v>
      </c>
      <c r="D2832" s="83" t="s">
        <v>11284</v>
      </c>
      <c r="E2832" s="88">
        <v>17</v>
      </c>
    </row>
    <row r="2833" spans="1:5" x14ac:dyDescent="0.2">
      <c r="A2833" s="87">
        <v>1474</v>
      </c>
      <c r="B2833" s="83" t="s">
        <v>2223</v>
      </c>
      <c r="C2833" s="83" t="s">
        <v>3469</v>
      </c>
      <c r="D2833" s="83" t="s">
        <v>4067</v>
      </c>
      <c r="E2833" s="88">
        <v>117</v>
      </c>
    </row>
    <row r="2834" spans="1:5" x14ac:dyDescent="0.2">
      <c r="A2834" s="84">
        <v>733</v>
      </c>
      <c r="B2834" s="85" t="s">
        <v>4762</v>
      </c>
      <c r="C2834" s="85" t="s">
        <v>5024</v>
      </c>
      <c r="D2834" s="85" t="s">
        <v>6653</v>
      </c>
      <c r="E2834" s="86">
        <v>70</v>
      </c>
    </row>
    <row r="2835" spans="1:5" x14ac:dyDescent="0.2">
      <c r="A2835" s="87">
        <v>594</v>
      </c>
      <c r="B2835" s="83" t="s">
        <v>11598</v>
      </c>
      <c r="C2835" s="83" t="s">
        <v>11599</v>
      </c>
      <c r="D2835" s="83" t="s">
        <v>11284</v>
      </c>
      <c r="E2835" s="88">
        <v>18</v>
      </c>
    </row>
    <row r="2836" spans="1:5" x14ac:dyDescent="0.2">
      <c r="A2836" s="87">
        <v>595</v>
      </c>
      <c r="B2836" s="83" t="s">
        <v>2224</v>
      </c>
      <c r="C2836" s="83" t="s">
        <v>1428</v>
      </c>
      <c r="D2836" s="83" t="s">
        <v>11284</v>
      </c>
      <c r="E2836" s="88">
        <v>18</v>
      </c>
    </row>
    <row r="2837" spans="1:5" x14ac:dyDescent="0.2">
      <c r="A2837" s="87">
        <v>1475</v>
      </c>
      <c r="B2837" s="83" t="s">
        <v>2224</v>
      </c>
      <c r="C2837" s="83" t="s">
        <v>3500</v>
      </c>
      <c r="D2837" s="83" t="s">
        <v>4067</v>
      </c>
      <c r="E2837" s="88">
        <v>21</v>
      </c>
    </row>
    <row r="2838" spans="1:5" x14ac:dyDescent="0.2">
      <c r="A2838" s="84">
        <v>734</v>
      </c>
      <c r="B2838" s="85" t="s">
        <v>4529</v>
      </c>
      <c r="C2838" s="85" t="s">
        <v>1428</v>
      </c>
      <c r="D2838" s="85" t="s">
        <v>6653</v>
      </c>
      <c r="E2838" s="86">
        <v>67</v>
      </c>
    </row>
    <row r="2839" spans="1:5" x14ac:dyDescent="0.2">
      <c r="A2839" s="87">
        <v>439</v>
      </c>
      <c r="B2839" s="83" t="s">
        <v>3656</v>
      </c>
      <c r="C2839" s="83" t="s">
        <v>1428</v>
      </c>
      <c r="D2839" s="83" t="s">
        <v>4067</v>
      </c>
      <c r="E2839" s="88">
        <v>13</v>
      </c>
    </row>
    <row r="2840" spans="1:5" x14ac:dyDescent="0.2">
      <c r="A2840" s="87">
        <v>1476</v>
      </c>
      <c r="B2840" s="83" t="s">
        <v>2225</v>
      </c>
      <c r="C2840" s="83" t="s">
        <v>3507</v>
      </c>
      <c r="D2840" s="83" t="s">
        <v>4067</v>
      </c>
      <c r="E2840" s="88" t="s">
        <v>2226</v>
      </c>
    </row>
    <row r="2841" spans="1:5" x14ac:dyDescent="0.2">
      <c r="A2841" s="87">
        <v>596</v>
      </c>
      <c r="B2841" s="83" t="s">
        <v>2227</v>
      </c>
      <c r="C2841" s="83" t="s">
        <v>3507</v>
      </c>
      <c r="D2841" s="83" t="s">
        <v>11284</v>
      </c>
      <c r="E2841" s="88">
        <v>18.32</v>
      </c>
    </row>
    <row r="2842" spans="1:5" x14ac:dyDescent="0.2">
      <c r="A2842" s="87">
        <v>1477</v>
      </c>
      <c r="B2842" s="83" t="s">
        <v>2227</v>
      </c>
      <c r="C2842" s="83" t="s">
        <v>3507</v>
      </c>
      <c r="D2842" s="83" t="s">
        <v>4067</v>
      </c>
      <c r="E2842" s="88" t="s">
        <v>2228</v>
      </c>
    </row>
    <row r="2843" spans="1:5" x14ac:dyDescent="0.2">
      <c r="A2843" s="87">
        <v>597</v>
      </c>
      <c r="B2843" s="83" t="s">
        <v>12016</v>
      </c>
      <c r="C2843" s="83" t="s">
        <v>12013</v>
      </c>
      <c r="D2843" s="83" t="s">
        <v>11284</v>
      </c>
      <c r="E2843" s="88">
        <v>9</v>
      </c>
    </row>
    <row r="2844" spans="1:5" x14ac:dyDescent="0.2">
      <c r="A2844" s="87">
        <v>598</v>
      </c>
      <c r="B2844" s="83" t="s">
        <v>2229</v>
      </c>
      <c r="C2844" s="83" t="s">
        <v>3467</v>
      </c>
      <c r="D2844" s="83" t="s">
        <v>11284</v>
      </c>
      <c r="E2844" s="88" t="s">
        <v>11994</v>
      </c>
    </row>
    <row r="2845" spans="1:5" x14ac:dyDescent="0.2">
      <c r="A2845" s="87">
        <v>95</v>
      </c>
      <c r="B2845" s="83" t="s">
        <v>2229</v>
      </c>
      <c r="C2845" s="83" t="s">
        <v>3467</v>
      </c>
      <c r="D2845" s="83" t="s">
        <v>11286</v>
      </c>
      <c r="E2845" s="88">
        <v>4</v>
      </c>
    </row>
    <row r="2846" spans="1:5" x14ac:dyDescent="0.2">
      <c r="A2846" s="87">
        <v>1478</v>
      </c>
      <c r="B2846" s="83" t="s">
        <v>2229</v>
      </c>
      <c r="C2846" s="83" t="s">
        <v>3467</v>
      </c>
      <c r="D2846" s="83" t="s">
        <v>4067</v>
      </c>
      <c r="E2846" s="88" t="s">
        <v>2230</v>
      </c>
    </row>
    <row r="2847" spans="1:5" x14ac:dyDescent="0.2">
      <c r="A2847" s="87">
        <v>157</v>
      </c>
      <c r="B2847" s="83" t="s">
        <v>2229</v>
      </c>
      <c r="C2847" s="83" t="s">
        <v>3467</v>
      </c>
      <c r="D2847" s="83" t="s">
        <v>11415</v>
      </c>
      <c r="E2847" s="88" t="s">
        <v>12000</v>
      </c>
    </row>
    <row r="2848" spans="1:5" x14ac:dyDescent="0.2">
      <c r="A2848" s="84">
        <v>735</v>
      </c>
      <c r="B2848" s="85" t="s">
        <v>2229</v>
      </c>
      <c r="C2848" s="85" t="s">
        <v>5001</v>
      </c>
      <c r="D2848" s="85" t="s">
        <v>6653</v>
      </c>
      <c r="E2848" s="86">
        <v>49</v>
      </c>
    </row>
    <row r="2849" spans="1:5" x14ac:dyDescent="0.2">
      <c r="A2849" s="84">
        <v>736</v>
      </c>
      <c r="B2849" s="85" t="s">
        <v>4530</v>
      </c>
      <c r="C2849" s="85" t="s">
        <v>5001</v>
      </c>
      <c r="D2849" s="85" t="s">
        <v>6653</v>
      </c>
      <c r="E2849" s="86">
        <v>19</v>
      </c>
    </row>
    <row r="2850" spans="1:5" x14ac:dyDescent="0.2">
      <c r="A2850" s="87">
        <v>1297</v>
      </c>
      <c r="B2850" s="83" t="s">
        <v>3916</v>
      </c>
      <c r="C2850" s="83" t="s">
        <v>2769</v>
      </c>
      <c r="D2850" s="83" t="s">
        <v>4067</v>
      </c>
      <c r="E2850" s="88">
        <v>92</v>
      </c>
    </row>
    <row r="2851" spans="1:5" x14ac:dyDescent="0.2">
      <c r="A2851" s="87">
        <v>1298</v>
      </c>
      <c r="B2851" s="83" t="s">
        <v>3917</v>
      </c>
      <c r="C2851" s="83" t="s">
        <v>2769</v>
      </c>
      <c r="D2851" s="83" t="s">
        <v>4067</v>
      </c>
      <c r="E2851" s="88">
        <v>92</v>
      </c>
    </row>
    <row r="2852" spans="1:5" x14ac:dyDescent="0.2">
      <c r="A2852" s="87">
        <v>1299</v>
      </c>
      <c r="B2852" s="83" t="s">
        <v>3918</v>
      </c>
      <c r="C2852" s="83" t="s">
        <v>2769</v>
      </c>
      <c r="D2852" s="83" t="s">
        <v>4067</v>
      </c>
      <c r="E2852" s="88">
        <v>92</v>
      </c>
    </row>
    <row r="2853" spans="1:5" x14ac:dyDescent="0.2">
      <c r="A2853" s="87">
        <v>1300</v>
      </c>
      <c r="B2853" s="83" t="s">
        <v>3919</v>
      </c>
      <c r="C2853" s="83" t="s">
        <v>2769</v>
      </c>
      <c r="D2853" s="83" t="s">
        <v>4067</v>
      </c>
      <c r="E2853" s="88">
        <v>92</v>
      </c>
    </row>
    <row r="2854" spans="1:5" x14ac:dyDescent="0.2">
      <c r="A2854" s="87">
        <v>1301</v>
      </c>
      <c r="B2854" s="83" t="s">
        <v>3920</v>
      </c>
      <c r="C2854" s="83" t="s">
        <v>2769</v>
      </c>
      <c r="D2854" s="83" t="s">
        <v>4067</v>
      </c>
      <c r="E2854" s="88">
        <v>92</v>
      </c>
    </row>
    <row r="2855" spans="1:5" x14ac:dyDescent="0.2">
      <c r="A2855" s="87">
        <v>1302</v>
      </c>
      <c r="B2855" s="83" t="s">
        <v>3921</v>
      </c>
      <c r="C2855" s="83" t="s">
        <v>2769</v>
      </c>
      <c r="D2855" s="83" t="s">
        <v>4067</v>
      </c>
      <c r="E2855" s="88">
        <v>92</v>
      </c>
    </row>
    <row r="2856" spans="1:5" x14ac:dyDescent="0.2">
      <c r="A2856" s="87">
        <v>1303</v>
      </c>
      <c r="B2856" s="83" t="s">
        <v>3922</v>
      </c>
      <c r="C2856" s="83" t="s">
        <v>2769</v>
      </c>
      <c r="D2856" s="83" t="s">
        <v>4067</v>
      </c>
      <c r="E2856" s="88">
        <v>92</v>
      </c>
    </row>
    <row r="2857" spans="1:5" x14ac:dyDescent="0.2">
      <c r="A2857" s="87">
        <v>1479</v>
      </c>
      <c r="B2857" s="83" t="s">
        <v>2231</v>
      </c>
      <c r="C2857" s="83" t="s">
        <v>3469</v>
      </c>
      <c r="D2857" s="83" t="s">
        <v>4067</v>
      </c>
      <c r="E2857" s="88">
        <v>74</v>
      </c>
    </row>
    <row r="2858" spans="1:5" x14ac:dyDescent="0.2">
      <c r="A2858" s="87">
        <v>317</v>
      </c>
      <c r="B2858" s="83" t="s">
        <v>3597</v>
      </c>
      <c r="C2858" s="83" t="s">
        <v>2</v>
      </c>
      <c r="D2858" s="83" t="s">
        <v>4067</v>
      </c>
      <c r="E2858" s="88">
        <v>46</v>
      </c>
    </row>
    <row r="2859" spans="1:5" x14ac:dyDescent="0.2">
      <c r="A2859" s="87">
        <v>1480</v>
      </c>
      <c r="B2859" s="83" t="s">
        <v>2232</v>
      </c>
      <c r="C2859" s="83" t="s">
        <v>3507</v>
      </c>
      <c r="D2859" s="83" t="s">
        <v>4067</v>
      </c>
      <c r="E2859" s="88">
        <v>82</v>
      </c>
    </row>
    <row r="2860" spans="1:5" x14ac:dyDescent="0.2">
      <c r="A2860" s="87">
        <v>1481</v>
      </c>
      <c r="B2860" s="83" t="s">
        <v>2233</v>
      </c>
      <c r="C2860" s="83" t="s">
        <v>3507</v>
      </c>
      <c r="D2860" s="83" t="s">
        <v>4067</v>
      </c>
      <c r="E2860" s="88">
        <v>82</v>
      </c>
    </row>
    <row r="2861" spans="1:5" x14ac:dyDescent="0.2">
      <c r="A2861" s="87">
        <v>599</v>
      </c>
      <c r="B2861" s="83" t="s">
        <v>11496</v>
      </c>
      <c r="C2861" s="83" t="s">
        <v>11472</v>
      </c>
      <c r="D2861" s="83" t="s">
        <v>11284</v>
      </c>
      <c r="E2861" s="88" t="s">
        <v>11463</v>
      </c>
    </row>
    <row r="2862" spans="1:5" x14ac:dyDescent="0.2">
      <c r="A2862" s="87">
        <v>1482</v>
      </c>
      <c r="B2862" s="83" t="s">
        <v>2234</v>
      </c>
      <c r="C2862" s="83" t="s">
        <v>3469</v>
      </c>
      <c r="D2862" s="83" t="s">
        <v>4067</v>
      </c>
      <c r="E2862" s="88">
        <v>101</v>
      </c>
    </row>
    <row r="2863" spans="1:5" x14ac:dyDescent="0.2">
      <c r="A2863" s="87">
        <v>1483</v>
      </c>
      <c r="B2863" s="83" t="s">
        <v>2235</v>
      </c>
      <c r="C2863" s="83" t="s">
        <v>397</v>
      </c>
      <c r="D2863" s="83" t="s">
        <v>4067</v>
      </c>
      <c r="E2863" s="88" t="s">
        <v>1959</v>
      </c>
    </row>
    <row r="2864" spans="1:5" x14ac:dyDescent="0.2">
      <c r="A2864" s="87">
        <v>703</v>
      </c>
      <c r="B2864" s="83" t="s">
        <v>3754</v>
      </c>
      <c r="C2864" s="83" t="s">
        <v>2729</v>
      </c>
      <c r="D2864" s="83" t="s">
        <v>4067</v>
      </c>
      <c r="E2864" s="88">
        <v>126</v>
      </c>
    </row>
    <row r="2865" spans="1:5" x14ac:dyDescent="0.2">
      <c r="A2865" s="87">
        <v>1484</v>
      </c>
      <c r="B2865" s="83" t="s">
        <v>2236</v>
      </c>
      <c r="C2865" s="83" t="s">
        <v>3487</v>
      </c>
      <c r="D2865" s="83" t="s">
        <v>4067</v>
      </c>
      <c r="E2865" s="88" t="s">
        <v>2237</v>
      </c>
    </row>
    <row r="2866" spans="1:5" x14ac:dyDescent="0.2">
      <c r="A2866" s="87">
        <v>1485</v>
      </c>
      <c r="B2866" s="83" t="s">
        <v>2238</v>
      </c>
      <c r="C2866" s="83" t="s">
        <v>3507</v>
      </c>
      <c r="D2866" s="83" t="s">
        <v>4067</v>
      </c>
      <c r="E2866" s="88">
        <v>106</v>
      </c>
    </row>
    <row r="2867" spans="1:5" x14ac:dyDescent="0.2">
      <c r="A2867" s="87">
        <v>600</v>
      </c>
      <c r="B2867" s="83" t="s">
        <v>446</v>
      </c>
      <c r="C2867" s="83" t="s">
        <v>3509</v>
      </c>
      <c r="D2867" s="83" t="s">
        <v>11284</v>
      </c>
      <c r="E2867" s="88">
        <v>16</v>
      </c>
    </row>
    <row r="2868" spans="1:5" x14ac:dyDescent="0.2">
      <c r="A2868" s="87">
        <v>1486</v>
      </c>
      <c r="B2868" s="83" t="s">
        <v>2239</v>
      </c>
      <c r="C2868" s="83" t="s">
        <v>393</v>
      </c>
      <c r="D2868" s="83" t="s">
        <v>4067</v>
      </c>
      <c r="E2868" s="88">
        <v>73</v>
      </c>
    </row>
    <row r="2869" spans="1:5" x14ac:dyDescent="0.2">
      <c r="A2869" s="87">
        <v>1487</v>
      </c>
      <c r="B2869" s="83" t="s">
        <v>2240</v>
      </c>
      <c r="C2869" s="83" t="s">
        <v>1512</v>
      </c>
      <c r="D2869" s="83" t="s">
        <v>4067</v>
      </c>
      <c r="E2869" s="88">
        <v>37</v>
      </c>
    </row>
    <row r="2870" spans="1:5" x14ac:dyDescent="0.2">
      <c r="A2870" s="87">
        <v>1488</v>
      </c>
      <c r="B2870" s="83" t="s">
        <v>2241</v>
      </c>
      <c r="C2870" s="83" t="s">
        <v>335</v>
      </c>
      <c r="D2870" s="83" t="s">
        <v>4067</v>
      </c>
      <c r="E2870" s="88">
        <v>75</v>
      </c>
    </row>
    <row r="2871" spans="1:5" x14ac:dyDescent="0.2">
      <c r="A2871" s="87">
        <v>704</v>
      </c>
      <c r="B2871" s="83" t="s">
        <v>3755</v>
      </c>
      <c r="C2871" s="83" t="s">
        <v>2729</v>
      </c>
      <c r="D2871" s="83" t="s">
        <v>4067</v>
      </c>
      <c r="E2871" s="88">
        <v>125</v>
      </c>
    </row>
    <row r="2872" spans="1:5" x14ac:dyDescent="0.2">
      <c r="A2872" s="87">
        <v>705</v>
      </c>
      <c r="B2872" s="83" t="s">
        <v>3756</v>
      </c>
      <c r="C2872" s="83" t="s">
        <v>2729</v>
      </c>
      <c r="D2872" s="83" t="s">
        <v>4067</v>
      </c>
      <c r="E2872" s="88">
        <v>127</v>
      </c>
    </row>
    <row r="2873" spans="1:5" x14ac:dyDescent="0.2">
      <c r="A2873" s="87">
        <v>1489</v>
      </c>
      <c r="B2873" s="83" t="s">
        <v>264</v>
      </c>
      <c r="C2873" s="83" t="s">
        <v>3454</v>
      </c>
      <c r="D2873" s="83" t="s">
        <v>4067</v>
      </c>
      <c r="E2873" s="88">
        <v>86</v>
      </c>
    </row>
    <row r="2874" spans="1:5" x14ac:dyDescent="0.2">
      <c r="A2874" s="87">
        <v>1490</v>
      </c>
      <c r="B2874" s="83" t="s">
        <v>2242</v>
      </c>
      <c r="C2874" s="83" t="s">
        <v>3509</v>
      </c>
      <c r="D2874" s="83" t="s">
        <v>4067</v>
      </c>
      <c r="E2874" s="88">
        <v>75</v>
      </c>
    </row>
    <row r="2875" spans="1:5" x14ac:dyDescent="0.2">
      <c r="A2875" s="87">
        <v>601</v>
      </c>
      <c r="B2875" s="83" t="s">
        <v>2243</v>
      </c>
      <c r="C2875" s="83" t="s">
        <v>3509</v>
      </c>
      <c r="D2875" s="83" t="s">
        <v>11284</v>
      </c>
      <c r="E2875" s="88" t="s">
        <v>11824</v>
      </c>
    </row>
    <row r="2876" spans="1:5" x14ac:dyDescent="0.2">
      <c r="A2876" s="87">
        <v>30</v>
      </c>
      <c r="B2876" s="83" t="s">
        <v>2243</v>
      </c>
      <c r="C2876" s="83" t="s">
        <v>3509</v>
      </c>
      <c r="D2876" s="83" t="s">
        <v>11412</v>
      </c>
      <c r="E2876" s="88">
        <v>2.8</v>
      </c>
    </row>
    <row r="2877" spans="1:5" x14ac:dyDescent="0.2">
      <c r="A2877" s="87">
        <v>1491</v>
      </c>
      <c r="B2877" s="83" t="s">
        <v>2243</v>
      </c>
      <c r="C2877" s="83" t="s">
        <v>3509</v>
      </c>
      <c r="D2877" s="83" t="s">
        <v>4067</v>
      </c>
      <c r="E2877" s="88" t="s">
        <v>2244</v>
      </c>
    </row>
    <row r="2878" spans="1:5" x14ac:dyDescent="0.2">
      <c r="A2878" s="87">
        <v>96</v>
      </c>
      <c r="B2878" s="83" t="s">
        <v>2243</v>
      </c>
      <c r="C2878" s="83" t="s">
        <v>11831</v>
      </c>
      <c r="D2878" s="83" t="s">
        <v>11286</v>
      </c>
      <c r="E2878" s="88">
        <v>35.380000000000003</v>
      </c>
    </row>
    <row r="2879" spans="1:5" x14ac:dyDescent="0.2">
      <c r="A2879" s="87">
        <v>1492</v>
      </c>
      <c r="B2879" s="83" t="s">
        <v>2245</v>
      </c>
      <c r="C2879" s="83" t="s">
        <v>3509</v>
      </c>
      <c r="D2879" s="83" t="s">
        <v>4067</v>
      </c>
      <c r="E2879" s="88" t="s">
        <v>2246</v>
      </c>
    </row>
    <row r="2880" spans="1:5" x14ac:dyDescent="0.2">
      <c r="A2880" s="87">
        <v>1493</v>
      </c>
      <c r="B2880" s="83" t="s">
        <v>2247</v>
      </c>
      <c r="C2880" s="83" t="s">
        <v>3468</v>
      </c>
      <c r="D2880" s="83" t="s">
        <v>4067</v>
      </c>
      <c r="E2880" s="88">
        <v>59</v>
      </c>
    </row>
    <row r="2881" spans="1:5" x14ac:dyDescent="0.2">
      <c r="A2881" s="87">
        <v>1494</v>
      </c>
      <c r="B2881" s="83" t="s">
        <v>2248</v>
      </c>
      <c r="C2881" s="83" t="s">
        <v>3509</v>
      </c>
      <c r="D2881" s="83" t="s">
        <v>4067</v>
      </c>
      <c r="E2881" s="88">
        <v>74.81</v>
      </c>
    </row>
    <row r="2882" spans="1:5" x14ac:dyDescent="0.2">
      <c r="A2882" s="87">
        <v>1495</v>
      </c>
      <c r="B2882" s="83" t="s">
        <v>12070</v>
      </c>
      <c r="C2882" s="83" t="s">
        <v>3468</v>
      </c>
      <c r="D2882" s="83" t="s">
        <v>4067</v>
      </c>
      <c r="E2882" s="88">
        <v>19</v>
      </c>
    </row>
    <row r="2883" spans="1:5" x14ac:dyDescent="0.2">
      <c r="A2883" s="87">
        <v>1496</v>
      </c>
      <c r="B2883" s="83" t="s">
        <v>2249</v>
      </c>
      <c r="C2883" s="83" t="s">
        <v>335</v>
      </c>
      <c r="D2883" s="83" t="s">
        <v>4067</v>
      </c>
      <c r="E2883" s="88">
        <v>75</v>
      </c>
    </row>
    <row r="2884" spans="1:5" x14ac:dyDescent="0.2">
      <c r="A2884" s="87">
        <v>602</v>
      </c>
      <c r="B2884" s="83" t="s">
        <v>12281</v>
      </c>
      <c r="C2884" s="83" t="s">
        <v>4615</v>
      </c>
      <c r="D2884" s="83" t="s">
        <v>11284</v>
      </c>
      <c r="E2884" s="88">
        <v>3</v>
      </c>
    </row>
    <row r="2885" spans="1:5" x14ac:dyDescent="0.2">
      <c r="A2885" s="87">
        <v>1497</v>
      </c>
      <c r="B2885" s="83" t="s">
        <v>455</v>
      </c>
      <c r="C2885" s="83" t="s">
        <v>3454</v>
      </c>
      <c r="D2885" s="83" t="s">
        <v>4067</v>
      </c>
      <c r="E2885" s="88">
        <v>86</v>
      </c>
    </row>
    <row r="2886" spans="1:5" x14ac:dyDescent="0.2">
      <c r="A2886" s="87">
        <v>1498</v>
      </c>
      <c r="B2886" s="83" t="s">
        <v>2250</v>
      </c>
      <c r="C2886" s="83" t="s">
        <v>3507</v>
      </c>
      <c r="D2886" s="83" t="s">
        <v>4067</v>
      </c>
      <c r="E2886" s="88">
        <v>3</v>
      </c>
    </row>
    <row r="2887" spans="1:5" x14ac:dyDescent="0.2">
      <c r="A2887" s="87">
        <v>706</v>
      </c>
      <c r="B2887" s="83" t="s">
        <v>3757</v>
      </c>
      <c r="C2887" s="83" t="s">
        <v>2729</v>
      </c>
      <c r="D2887" s="83" t="s">
        <v>4067</v>
      </c>
      <c r="E2887" s="88">
        <v>127</v>
      </c>
    </row>
    <row r="2888" spans="1:5" x14ac:dyDescent="0.2">
      <c r="A2888" s="87">
        <v>707</v>
      </c>
      <c r="B2888" s="83" t="s">
        <v>3758</v>
      </c>
      <c r="C2888" s="83" t="s">
        <v>2729</v>
      </c>
      <c r="D2888" s="83" t="s">
        <v>4067</v>
      </c>
      <c r="E2888" s="88">
        <v>127</v>
      </c>
    </row>
    <row r="2889" spans="1:5" x14ac:dyDescent="0.2">
      <c r="A2889" s="87">
        <v>1499</v>
      </c>
      <c r="B2889" s="83" t="s">
        <v>2251</v>
      </c>
      <c r="C2889" s="83" t="s">
        <v>393</v>
      </c>
      <c r="D2889" s="83" t="s">
        <v>4067</v>
      </c>
      <c r="E2889" s="88">
        <v>61</v>
      </c>
    </row>
    <row r="2890" spans="1:5" x14ac:dyDescent="0.2">
      <c r="A2890" s="84">
        <v>737</v>
      </c>
      <c r="B2890" s="85" t="s">
        <v>8096</v>
      </c>
      <c r="C2890" s="85" t="s">
        <v>3507</v>
      </c>
      <c r="D2890" s="85" t="s">
        <v>6653</v>
      </c>
      <c r="E2890" s="86">
        <v>82</v>
      </c>
    </row>
    <row r="2891" spans="1:5" x14ac:dyDescent="0.2">
      <c r="A2891" s="87">
        <v>603</v>
      </c>
      <c r="B2891" s="83" t="s">
        <v>12112</v>
      </c>
      <c r="C2891" s="83" t="s">
        <v>12086</v>
      </c>
      <c r="D2891" s="83" t="s">
        <v>11284</v>
      </c>
      <c r="E2891" s="88">
        <v>20</v>
      </c>
    </row>
    <row r="2892" spans="1:5" x14ac:dyDescent="0.2">
      <c r="A2892" s="87">
        <v>604</v>
      </c>
      <c r="B2892" s="83" t="s">
        <v>3319</v>
      </c>
      <c r="C2892" s="83" t="s">
        <v>11912</v>
      </c>
      <c r="D2892" s="83" t="s">
        <v>11284</v>
      </c>
      <c r="E2892" s="88">
        <v>13</v>
      </c>
    </row>
    <row r="2893" spans="1:5" x14ac:dyDescent="0.2">
      <c r="A2893" s="87">
        <v>159</v>
      </c>
      <c r="B2893" s="83" t="s">
        <v>12001</v>
      </c>
      <c r="C2893" s="83" t="s">
        <v>3467</v>
      </c>
      <c r="D2893" s="83" t="s">
        <v>11415</v>
      </c>
      <c r="E2893" s="88">
        <v>31</v>
      </c>
    </row>
    <row r="2894" spans="1:5" x14ac:dyDescent="0.2">
      <c r="A2894" s="87">
        <v>1500</v>
      </c>
      <c r="B2894" s="83" t="s">
        <v>2252</v>
      </c>
      <c r="C2894" s="83" t="s">
        <v>4</v>
      </c>
      <c r="D2894" s="83" t="s">
        <v>4067</v>
      </c>
      <c r="E2894" s="88">
        <v>22.57</v>
      </c>
    </row>
    <row r="2895" spans="1:5" x14ac:dyDescent="0.2">
      <c r="A2895" s="87">
        <v>1501</v>
      </c>
      <c r="B2895" s="83" t="s">
        <v>2253</v>
      </c>
      <c r="C2895" s="83" t="s">
        <v>4</v>
      </c>
      <c r="D2895" s="83" t="s">
        <v>4067</v>
      </c>
      <c r="E2895" s="88">
        <v>56</v>
      </c>
    </row>
    <row r="2896" spans="1:5" x14ac:dyDescent="0.2">
      <c r="A2896" s="87">
        <v>221</v>
      </c>
      <c r="B2896" s="83" t="s">
        <v>2253</v>
      </c>
      <c r="C2896" s="83" t="s">
        <v>8599</v>
      </c>
      <c r="D2896" s="83" t="s">
        <v>11415</v>
      </c>
      <c r="E2896" s="88" t="s">
        <v>12214</v>
      </c>
    </row>
    <row r="2897" spans="1:5" x14ac:dyDescent="0.2">
      <c r="A2897" s="87">
        <v>605</v>
      </c>
      <c r="B2897" s="83" t="s">
        <v>12053</v>
      </c>
      <c r="C2897" s="83" t="s">
        <v>3468</v>
      </c>
      <c r="D2897" s="83" t="s">
        <v>11284</v>
      </c>
      <c r="E2897" s="88">
        <v>31</v>
      </c>
    </row>
    <row r="2898" spans="1:5" x14ac:dyDescent="0.2">
      <c r="A2898" s="87">
        <v>606</v>
      </c>
      <c r="B2898" s="83" t="s">
        <v>2254</v>
      </c>
      <c r="C2898" s="83" t="s">
        <v>3502</v>
      </c>
      <c r="D2898" s="83" t="s">
        <v>11284</v>
      </c>
      <c r="E2898" s="88">
        <v>29</v>
      </c>
    </row>
    <row r="2899" spans="1:5" x14ac:dyDescent="0.2">
      <c r="A2899" s="87">
        <v>1502</v>
      </c>
      <c r="B2899" s="83" t="s">
        <v>2254</v>
      </c>
      <c r="C2899" s="83" t="s">
        <v>3502</v>
      </c>
      <c r="D2899" s="83" t="s">
        <v>4067</v>
      </c>
      <c r="E2899" s="88">
        <v>102.114</v>
      </c>
    </row>
    <row r="2900" spans="1:5" x14ac:dyDescent="0.2">
      <c r="A2900" s="87">
        <v>1503</v>
      </c>
      <c r="B2900" s="83" t="s">
        <v>2255</v>
      </c>
      <c r="C2900" s="83" t="s">
        <v>3487</v>
      </c>
      <c r="D2900" s="83" t="s">
        <v>4067</v>
      </c>
      <c r="E2900" s="88">
        <v>76</v>
      </c>
    </row>
    <row r="2901" spans="1:5" x14ac:dyDescent="0.2">
      <c r="A2901" s="87">
        <v>1504</v>
      </c>
      <c r="B2901" s="83" t="s">
        <v>571</v>
      </c>
      <c r="C2901" s="83" t="s">
        <v>3487</v>
      </c>
      <c r="D2901" s="83" t="s">
        <v>4067</v>
      </c>
      <c r="E2901" s="88">
        <v>8.11</v>
      </c>
    </row>
    <row r="2902" spans="1:5" x14ac:dyDescent="0.2">
      <c r="A2902" s="87">
        <v>160</v>
      </c>
      <c r="B2902" s="83" t="s">
        <v>571</v>
      </c>
      <c r="C2902" s="83" t="s">
        <v>3487</v>
      </c>
      <c r="D2902" s="83" t="s">
        <v>11415</v>
      </c>
      <c r="E2902" s="88">
        <v>8</v>
      </c>
    </row>
    <row r="2903" spans="1:5" x14ac:dyDescent="0.2">
      <c r="A2903" s="87">
        <v>607</v>
      </c>
      <c r="B2903" s="83" t="s">
        <v>571</v>
      </c>
      <c r="C2903" s="83" t="s">
        <v>11472</v>
      </c>
      <c r="D2903" s="83" t="s">
        <v>11284</v>
      </c>
      <c r="E2903" s="88">
        <v>10.23</v>
      </c>
    </row>
    <row r="2904" spans="1:5" x14ac:dyDescent="0.2">
      <c r="A2904" s="87">
        <v>97</v>
      </c>
      <c r="B2904" s="83" t="s">
        <v>571</v>
      </c>
      <c r="C2904" s="83" t="s">
        <v>11472</v>
      </c>
      <c r="D2904" s="83" t="s">
        <v>11286</v>
      </c>
      <c r="E2904" s="88">
        <v>3</v>
      </c>
    </row>
    <row r="2905" spans="1:5" x14ac:dyDescent="0.2">
      <c r="A2905" s="87">
        <v>608</v>
      </c>
      <c r="B2905" s="83" t="s">
        <v>2256</v>
      </c>
      <c r="C2905" s="83" t="s">
        <v>3487</v>
      </c>
      <c r="D2905" s="83" t="s">
        <v>11284</v>
      </c>
      <c r="E2905" s="88" t="s">
        <v>11463</v>
      </c>
    </row>
    <row r="2906" spans="1:5" x14ac:dyDescent="0.2">
      <c r="A2906" s="87">
        <v>98</v>
      </c>
      <c r="B2906" s="83" t="s">
        <v>2256</v>
      </c>
      <c r="C2906" s="83" t="s">
        <v>3487</v>
      </c>
      <c r="D2906" s="83" t="s">
        <v>11286</v>
      </c>
      <c r="E2906" s="88">
        <v>1</v>
      </c>
    </row>
    <row r="2907" spans="1:5" x14ac:dyDescent="0.2">
      <c r="A2907" s="87">
        <v>1505</v>
      </c>
      <c r="B2907" s="83" t="s">
        <v>2256</v>
      </c>
      <c r="C2907" s="83" t="s">
        <v>3487</v>
      </c>
      <c r="D2907" s="83" t="s">
        <v>4067</v>
      </c>
      <c r="E2907" s="88" t="s">
        <v>2257</v>
      </c>
    </row>
    <row r="2908" spans="1:5" x14ac:dyDescent="0.2">
      <c r="A2908" s="87">
        <v>161</v>
      </c>
      <c r="B2908" s="83" t="s">
        <v>2256</v>
      </c>
      <c r="C2908" s="83" t="s">
        <v>3487</v>
      </c>
      <c r="D2908" s="83" t="s">
        <v>11415</v>
      </c>
      <c r="E2908" s="88">
        <v>5</v>
      </c>
    </row>
    <row r="2909" spans="1:5" x14ac:dyDescent="0.2">
      <c r="A2909" s="84">
        <v>738</v>
      </c>
      <c r="B2909" s="85" t="s">
        <v>4531</v>
      </c>
      <c r="C2909" s="85" t="s">
        <v>3487</v>
      </c>
      <c r="D2909" s="85" t="s">
        <v>6653</v>
      </c>
      <c r="E2909" s="86" t="s">
        <v>5029</v>
      </c>
    </row>
    <row r="2910" spans="1:5" x14ac:dyDescent="0.2">
      <c r="A2910" s="87">
        <v>1506</v>
      </c>
      <c r="B2910" s="83" t="s">
        <v>2258</v>
      </c>
      <c r="C2910" s="83" t="s">
        <v>311</v>
      </c>
      <c r="D2910" s="83" t="s">
        <v>4067</v>
      </c>
      <c r="E2910" s="88">
        <v>53</v>
      </c>
    </row>
    <row r="2911" spans="1:5" x14ac:dyDescent="0.2">
      <c r="A2911" s="87">
        <v>708</v>
      </c>
      <c r="B2911" s="83" t="s">
        <v>3759</v>
      </c>
      <c r="C2911" s="83" t="s">
        <v>2729</v>
      </c>
      <c r="D2911" s="83" t="s">
        <v>4067</v>
      </c>
      <c r="E2911" s="88">
        <v>125</v>
      </c>
    </row>
    <row r="2912" spans="1:5" x14ac:dyDescent="0.2">
      <c r="A2912" s="87">
        <v>318</v>
      </c>
      <c r="B2912" s="83" t="s">
        <v>3598</v>
      </c>
      <c r="C2912" s="83" t="s">
        <v>2</v>
      </c>
      <c r="D2912" s="83" t="s">
        <v>4067</v>
      </c>
      <c r="E2912" s="88">
        <v>45</v>
      </c>
    </row>
    <row r="2913" spans="1:5" x14ac:dyDescent="0.2">
      <c r="A2913" s="87">
        <v>1507</v>
      </c>
      <c r="B2913" s="83" t="s">
        <v>2259</v>
      </c>
      <c r="C2913" s="83" t="s">
        <v>3507</v>
      </c>
      <c r="D2913" s="83" t="s">
        <v>4067</v>
      </c>
      <c r="E2913" s="88">
        <v>26</v>
      </c>
    </row>
    <row r="2914" spans="1:5" x14ac:dyDescent="0.2">
      <c r="A2914" s="87">
        <v>709</v>
      </c>
      <c r="B2914" s="83" t="s">
        <v>3760</v>
      </c>
      <c r="C2914" s="83" t="s">
        <v>2729</v>
      </c>
      <c r="D2914" s="83" t="s">
        <v>4067</v>
      </c>
      <c r="E2914" s="88">
        <v>127</v>
      </c>
    </row>
    <row r="2915" spans="1:5" x14ac:dyDescent="0.2">
      <c r="A2915" s="87">
        <v>99</v>
      </c>
      <c r="B2915" s="83" t="s">
        <v>2260</v>
      </c>
      <c r="C2915" s="83" t="s">
        <v>3507</v>
      </c>
      <c r="D2915" s="83" t="s">
        <v>11286</v>
      </c>
      <c r="E2915" s="88">
        <v>2</v>
      </c>
    </row>
    <row r="2916" spans="1:5" x14ac:dyDescent="0.2">
      <c r="A2916" s="87">
        <v>1508</v>
      </c>
      <c r="B2916" s="83" t="s">
        <v>2260</v>
      </c>
      <c r="C2916" s="83" t="s">
        <v>3507</v>
      </c>
      <c r="D2916" s="83" t="s">
        <v>4067</v>
      </c>
      <c r="E2916" s="88">
        <v>25.74</v>
      </c>
    </row>
    <row r="2917" spans="1:5" x14ac:dyDescent="0.2">
      <c r="A2917" s="87">
        <v>609</v>
      </c>
      <c r="B2917" s="83" t="s">
        <v>2260</v>
      </c>
      <c r="C2917" s="83" t="s">
        <v>11784</v>
      </c>
      <c r="D2917" s="83" t="s">
        <v>11284</v>
      </c>
      <c r="E2917" s="88">
        <v>32</v>
      </c>
    </row>
    <row r="2918" spans="1:5" x14ac:dyDescent="0.2">
      <c r="A2918" s="87">
        <v>610</v>
      </c>
      <c r="B2918" s="83" t="s">
        <v>2261</v>
      </c>
      <c r="C2918" s="83" t="s">
        <v>3466</v>
      </c>
      <c r="D2918" s="83" t="s">
        <v>11284</v>
      </c>
      <c r="E2918" s="88">
        <v>2</v>
      </c>
    </row>
    <row r="2919" spans="1:5" x14ac:dyDescent="0.2">
      <c r="A2919" s="87">
        <v>1509</v>
      </c>
      <c r="B2919" s="83" t="s">
        <v>2261</v>
      </c>
      <c r="C2919" s="83" t="s">
        <v>3466</v>
      </c>
      <c r="D2919" s="83" t="s">
        <v>4067</v>
      </c>
      <c r="E2919" s="88" t="s">
        <v>2784</v>
      </c>
    </row>
    <row r="2920" spans="1:5" x14ac:dyDescent="0.2">
      <c r="A2920" s="87">
        <v>162</v>
      </c>
      <c r="B2920" s="83" t="s">
        <v>12002</v>
      </c>
      <c r="C2920" s="83" t="s">
        <v>3467</v>
      </c>
      <c r="D2920" s="83" t="s">
        <v>11415</v>
      </c>
      <c r="E2920" s="88">
        <v>29.47</v>
      </c>
    </row>
    <row r="2921" spans="1:5" x14ac:dyDescent="0.2">
      <c r="A2921" s="87">
        <v>611</v>
      </c>
      <c r="B2921" s="83" t="s">
        <v>12002</v>
      </c>
      <c r="C2921" s="83" t="s">
        <v>12013</v>
      </c>
      <c r="D2921" s="83" t="s">
        <v>11284</v>
      </c>
      <c r="E2921" s="88">
        <v>19</v>
      </c>
    </row>
    <row r="2922" spans="1:5" x14ac:dyDescent="0.2">
      <c r="A2922" s="87">
        <v>98</v>
      </c>
      <c r="B2922" s="83" t="s">
        <v>4040</v>
      </c>
      <c r="C2922" s="83" t="s">
        <v>2832</v>
      </c>
      <c r="D2922" s="83" t="s">
        <v>4067</v>
      </c>
      <c r="E2922" s="88">
        <v>82</v>
      </c>
    </row>
    <row r="2923" spans="1:5" x14ac:dyDescent="0.2">
      <c r="A2923" s="84">
        <v>74</v>
      </c>
      <c r="B2923" s="85" t="s">
        <v>11335</v>
      </c>
      <c r="C2923" s="85" t="s">
        <v>2832</v>
      </c>
      <c r="D2923" s="85" t="s">
        <v>6653</v>
      </c>
      <c r="E2923" s="86" t="s">
        <v>4692</v>
      </c>
    </row>
    <row r="2924" spans="1:5" x14ac:dyDescent="0.2">
      <c r="A2924" s="87">
        <v>1510</v>
      </c>
      <c r="B2924" s="83" t="s">
        <v>2262</v>
      </c>
      <c r="C2924" s="83" t="s">
        <v>3468</v>
      </c>
      <c r="D2924" s="83" t="s">
        <v>4067</v>
      </c>
      <c r="E2924" s="88">
        <v>117</v>
      </c>
    </row>
    <row r="2925" spans="1:5" x14ac:dyDescent="0.2">
      <c r="A2925" s="87">
        <v>1511</v>
      </c>
      <c r="B2925" s="83" t="s">
        <v>2263</v>
      </c>
      <c r="C2925" s="83" t="s">
        <v>3494</v>
      </c>
      <c r="D2925" s="83" t="s">
        <v>4067</v>
      </c>
      <c r="E2925" s="88" t="s">
        <v>2264</v>
      </c>
    </row>
    <row r="2926" spans="1:5" x14ac:dyDescent="0.2">
      <c r="A2926" s="87">
        <v>1512</v>
      </c>
      <c r="B2926" s="83" t="s">
        <v>2785</v>
      </c>
      <c r="C2926" s="83" t="s">
        <v>272</v>
      </c>
      <c r="D2926" s="83" t="s">
        <v>4067</v>
      </c>
      <c r="E2926" s="88" t="s">
        <v>2265</v>
      </c>
    </row>
    <row r="2927" spans="1:5" x14ac:dyDescent="0.2">
      <c r="A2927" s="87">
        <v>1513</v>
      </c>
      <c r="B2927" s="83" t="s">
        <v>2266</v>
      </c>
      <c r="C2927" s="83" t="s">
        <v>3502</v>
      </c>
      <c r="D2927" s="83" t="s">
        <v>4067</v>
      </c>
      <c r="E2927" s="88">
        <v>31</v>
      </c>
    </row>
    <row r="2928" spans="1:5" x14ac:dyDescent="0.2">
      <c r="A2928" s="87">
        <v>1514</v>
      </c>
      <c r="B2928" s="83" t="s">
        <v>2267</v>
      </c>
      <c r="C2928" s="83" t="s">
        <v>3464</v>
      </c>
      <c r="D2928" s="83" t="s">
        <v>4067</v>
      </c>
      <c r="E2928" s="88">
        <v>129</v>
      </c>
    </row>
    <row r="2929" spans="1:5" x14ac:dyDescent="0.2">
      <c r="A2929" s="87">
        <v>1515</v>
      </c>
      <c r="B2929" s="83" t="s">
        <v>2268</v>
      </c>
      <c r="C2929" s="83" t="s">
        <v>3468</v>
      </c>
      <c r="D2929" s="83" t="s">
        <v>4067</v>
      </c>
      <c r="E2929" s="88">
        <v>15</v>
      </c>
    </row>
    <row r="2930" spans="1:5" x14ac:dyDescent="0.2">
      <c r="A2930" s="84">
        <v>740</v>
      </c>
      <c r="B2930" s="85" t="s">
        <v>4532</v>
      </c>
      <c r="C2930" s="85" t="s">
        <v>3468</v>
      </c>
      <c r="D2930" s="85" t="s">
        <v>6653</v>
      </c>
      <c r="E2930" s="86" t="s">
        <v>4946</v>
      </c>
    </row>
    <row r="2931" spans="1:5" x14ac:dyDescent="0.2">
      <c r="A2931" s="87">
        <v>1516</v>
      </c>
      <c r="B2931" s="83" t="s">
        <v>2269</v>
      </c>
      <c r="C2931" s="83" t="s">
        <v>3507</v>
      </c>
      <c r="D2931" s="83" t="s">
        <v>4067</v>
      </c>
      <c r="E2931" s="88">
        <v>26</v>
      </c>
    </row>
    <row r="2932" spans="1:5" x14ac:dyDescent="0.2">
      <c r="A2932" s="87">
        <v>1517</v>
      </c>
      <c r="B2932" s="83" t="s">
        <v>2270</v>
      </c>
      <c r="C2932" s="83" t="s">
        <v>3468</v>
      </c>
      <c r="D2932" s="83" t="s">
        <v>4067</v>
      </c>
      <c r="E2932" s="88">
        <v>19</v>
      </c>
    </row>
    <row r="2933" spans="1:5" x14ac:dyDescent="0.2">
      <c r="A2933" s="84">
        <v>741</v>
      </c>
      <c r="B2933" s="85" t="s">
        <v>4533</v>
      </c>
      <c r="C2933" s="85" t="s">
        <v>3468</v>
      </c>
      <c r="D2933" s="85" t="s">
        <v>6653</v>
      </c>
      <c r="E2933" s="86">
        <v>65</v>
      </c>
    </row>
    <row r="2934" spans="1:5" x14ac:dyDescent="0.2">
      <c r="A2934" s="84">
        <v>742</v>
      </c>
      <c r="B2934" s="85" t="s">
        <v>4534</v>
      </c>
      <c r="C2934" s="85" t="s">
        <v>3492</v>
      </c>
      <c r="D2934" s="85" t="s">
        <v>6653</v>
      </c>
      <c r="E2934" s="86">
        <v>39</v>
      </c>
    </row>
    <row r="2935" spans="1:5" x14ac:dyDescent="0.2">
      <c r="A2935" s="87">
        <v>1518</v>
      </c>
      <c r="B2935" s="83" t="s">
        <v>2271</v>
      </c>
      <c r="C2935" s="83" t="s">
        <v>3468</v>
      </c>
      <c r="D2935" s="83" t="s">
        <v>4067</v>
      </c>
      <c r="E2935" s="88">
        <v>11</v>
      </c>
    </row>
    <row r="2936" spans="1:5" x14ac:dyDescent="0.2">
      <c r="A2936" s="87">
        <v>163</v>
      </c>
      <c r="B2936" s="83" t="s">
        <v>2271</v>
      </c>
      <c r="C2936" s="83" t="s">
        <v>3468</v>
      </c>
      <c r="D2936" s="83" t="s">
        <v>11415</v>
      </c>
      <c r="E2936" s="88">
        <v>30</v>
      </c>
    </row>
    <row r="2937" spans="1:5" x14ac:dyDescent="0.2">
      <c r="A2937" s="87">
        <v>612</v>
      </c>
      <c r="B2937" s="83" t="s">
        <v>2271</v>
      </c>
      <c r="C2937" s="83" t="s">
        <v>12086</v>
      </c>
      <c r="D2937" s="83" t="s">
        <v>11284</v>
      </c>
      <c r="E2937" s="88">
        <v>33</v>
      </c>
    </row>
    <row r="2938" spans="1:5" x14ac:dyDescent="0.2">
      <c r="A2938" s="87">
        <v>1519</v>
      </c>
      <c r="B2938" s="83" t="s">
        <v>2272</v>
      </c>
      <c r="C2938" s="83" t="s">
        <v>3504</v>
      </c>
      <c r="D2938" s="83" t="s">
        <v>4067</v>
      </c>
      <c r="E2938" s="88">
        <v>65</v>
      </c>
    </row>
    <row r="2939" spans="1:5" x14ac:dyDescent="0.2">
      <c r="A2939" s="87">
        <v>1520</v>
      </c>
      <c r="B2939" s="83" t="s">
        <v>2273</v>
      </c>
      <c r="C2939" s="83" t="s">
        <v>3466</v>
      </c>
      <c r="D2939" s="83" t="s">
        <v>4067</v>
      </c>
      <c r="E2939" s="88">
        <v>120</v>
      </c>
    </row>
    <row r="2940" spans="1:5" x14ac:dyDescent="0.2">
      <c r="A2940" s="84">
        <v>743</v>
      </c>
      <c r="B2940" s="85" t="s">
        <v>4535</v>
      </c>
      <c r="C2940" s="85" t="s">
        <v>3502</v>
      </c>
      <c r="D2940" s="85" t="s">
        <v>6653</v>
      </c>
      <c r="E2940" s="86">
        <v>20</v>
      </c>
    </row>
    <row r="2941" spans="1:5" x14ac:dyDescent="0.2">
      <c r="A2941" s="87">
        <v>613</v>
      </c>
      <c r="B2941" s="83" t="s">
        <v>2274</v>
      </c>
      <c r="C2941" s="83" t="s">
        <v>3494</v>
      </c>
      <c r="D2941" s="83" t="s">
        <v>11284</v>
      </c>
      <c r="E2941" s="88" t="s">
        <v>11538</v>
      </c>
    </row>
    <row r="2942" spans="1:5" x14ac:dyDescent="0.2">
      <c r="A2942" s="87">
        <v>1521</v>
      </c>
      <c r="B2942" s="83" t="s">
        <v>2274</v>
      </c>
      <c r="C2942" s="83" t="s">
        <v>3494</v>
      </c>
      <c r="D2942" s="83" t="s">
        <v>4067</v>
      </c>
      <c r="E2942" s="88" t="s">
        <v>2275</v>
      </c>
    </row>
    <row r="2943" spans="1:5" x14ac:dyDescent="0.2">
      <c r="A2943" s="84">
        <v>744</v>
      </c>
      <c r="B2943" s="85" t="s">
        <v>4536</v>
      </c>
      <c r="C2943" s="85" t="s">
        <v>3494</v>
      </c>
      <c r="D2943" s="85" t="s">
        <v>6653</v>
      </c>
      <c r="E2943" s="86"/>
    </row>
    <row r="2944" spans="1:5" x14ac:dyDescent="0.2">
      <c r="A2944" s="84">
        <v>745</v>
      </c>
      <c r="B2944" s="85" t="s">
        <v>12972</v>
      </c>
      <c r="C2944" s="85" t="s">
        <v>3494</v>
      </c>
      <c r="D2944" s="85" t="s">
        <v>6653</v>
      </c>
      <c r="E2944" s="86">
        <v>44.5</v>
      </c>
    </row>
    <row r="2945" spans="1:5" x14ac:dyDescent="0.2">
      <c r="A2945" s="84">
        <v>746</v>
      </c>
      <c r="B2945" s="85" t="s">
        <v>5030</v>
      </c>
      <c r="C2945" s="85" t="s">
        <v>3494</v>
      </c>
      <c r="D2945" s="85" t="s">
        <v>6653</v>
      </c>
      <c r="E2945" s="86" t="s">
        <v>4686</v>
      </c>
    </row>
    <row r="2946" spans="1:5" x14ac:dyDescent="0.2">
      <c r="A2946" s="87">
        <v>1522</v>
      </c>
      <c r="B2946" s="83" t="s">
        <v>2787</v>
      </c>
      <c r="C2946" s="83" t="s">
        <v>272</v>
      </c>
      <c r="D2946" s="83" t="s">
        <v>4067</v>
      </c>
      <c r="E2946" s="88" t="s">
        <v>2276</v>
      </c>
    </row>
    <row r="2947" spans="1:5" x14ac:dyDescent="0.2">
      <c r="A2947" s="87">
        <v>1523</v>
      </c>
      <c r="B2947" s="83" t="s">
        <v>2786</v>
      </c>
      <c r="C2947" s="83" t="s">
        <v>272</v>
      </c>
      <c r="D2947" s="83" t="s">
        <v>4067</v>
      </c>
      <c r="E2947" s="88">
        <v>52.94</v>
      </c>
    </row>
    <row r="2948" spans="1:5" x14ac:dyDescent="0.2">
      <c r="A2948" s="84">
        <v>747</v>
      </c>
      <c r="B2948" s="85" t="s">
        <v>8059</v>
      </c>
      <c r="C2948" s="85" t="s">
        <v>3494</v>
      </c>
      <c r="D2948" s="85" t="s">
        <v>6653</v>
      </c>
      <c r="E2948" s="86">
        <v>50</v>
      </c>
    </row>
    <row r="2949" spans="1:5" x14ac:dyDescent="0.2">
      <c r="A2949" s="87">
        <v>1524</v>
      </c>
      <c r="B2949" s="83" t="s">
        <v>2277</v>
      </c>
      <c r="C2949" s="83" t="s">
        <v>3487</v>
      </c>
      <c r="D2949" s="83" t="s">
        <v>4067</v>
      </c>
      <c r="E2949" s="88">
        <v>25</v>
      </c>
    </row>
    <row r="2950" spans="1:5" x14ac:dyDescent="0.2">
      <c r="A2950" s="87">
        <v>1525</v>
      </c>
      <c r="B2950" s="83" t="s">
        <v>2278</v>
      </c>
      <c r="C2950" s="83" t="s">
        <v>3468</v>
      </c>
      <c r="D2950" s="83" t="s">
        <v>4067</v>
      </c>
      <c r="E2950" s="88">
        <v>16</v>
      </c>
    </row>
    <row r="2951" spans="1:5" x14ac:dyDescent="0.2">
      <c r="A2951" s="84">
        <v>748</v>
      </c>
      <c r="B2951" s="85" t="s">
        <v>4537</v>
      </c>
      <c r="C2951" s="85" t="s">
        <v>3468</v>
      </c>
      <c r="D2951" s="85" t="s">
        <v>6653</v>
      </c>
      <c r="E2951" s="86">
        <v>10.119999999999999</v>
      </c>
    </row>
    <row r="2952" spans="1:5" x14ac:dyDescent="0.2">
      <c r="A2952" s="87">
        <v>1527</v>
      </c>
      <c r="B2952" s="83" t="s">
        <v>2280</v>
      </c>
      <c r="C2952" s="83" t="s">
        <v>3494</v>
      </c>
      <c r="D2952" s="83" t="s">
        <v>4067</v>
      </c>
      <c r="E2952" s="88">
        <v>13</v>
      </c>
    </row>
    <row r="2953" spans="1:5" x14ac:dyDescent="0.2">
      <c r="A2953" s="87">
        <v>1120</v>
      </c>
      <c r="B2953" s="83" t="s">
        <v>3824</v>
      </c>
      <c r="C2953" s="83" t="s">
        <v>12</v>
      </c>
      <c r="D2953" s="83" t="s">
        <v>4067</v>
      </c>
      <c r="E2953" s="88" t="s">
        <v>1924</v>
      </c>
    </row>
    <row r="2954" spans="1:5" x14ac:dyDescent="0.2">
      <c r="A2954" s="87">
        <v>1528</v>
      </c>
      <c r="B2954" s="83" t="s">
        <v>2281</v>
      </c>
      <c r="C2954" s="83" t="s">
        <v>3464</v>
      </c>
      <c r="D2954" s="83" t="s">
        <v>4067</v>
      </c>
      <c r="E2954" s="88">
        <v>61.88</v>
      </c>
    </row>
    <row r="2955" spans="1:5" x14ac:dyDescent="0.2">
      <c r="A2955" s="87">
        <v>1529</v>
      </c>
      <c r="B2955" s="83" t="s">
        <v>2282</v>
      </c>
      <c r="C2955" s="83" t="s">
        <v>3494</v>
      </c>
      <c r="D2955" s="83" t="s">
        <v>4067</v>
      </c>
      <c r="E2955" s="88">
        <v>54.125999999999998</v>
      </c>
    </row>
    <row r="2956" spans="1:5" x14ac:dyDescent="0.2">
      <c r="A2956" s="87">
        <v>1530</v>
      </c>
      <c r="B2956" s="83" t="s">
        <v>2283</v>
      </c>
      <c r="C2956" s="83" t="s">
        <v>266</v>
      </c>
      <c r="D2956" s="83" t="s">
        <v>4067</v>
      </c>
      <c r="E2956" s="88" t="s">
        <v>2284</v>
      </c>
    </row>
    <row r="2957" spans="1:5" x14ac:dyDescent="0.2">
      <c r="A2957" s="87">
        <v>1531</v>
      </c>
      <c r="B2957" s="83" t="s">
        <v>2285</v>
      </c>
      <c r="C2957" s="83" t="s">
        <v>3468</v>
      </c>
      <c r="D2957" s="83" t="s">
        <v>4067</v>
      </c>
      <c r="E2957" s="88">
        <v>13</v>
      </c>
    </row>
    <row r="2958" spans="1:5" x14ac:dyDescent="0.2">
      <c r="A2958" s="87">
        <v>45</v>
      </c>
      <c r="B2958" s="83" t="s">
        <v>2285</v>
      </c>
      <c r="C2958" s="83" t="s">
        <v>12086</v>
      </c>
      <c r="D2958" s="83" t="s">
        <v>6697</v>
      </c>
      <c r="E2958" s="88">
        <v>1</v>
      </c>
    </row>
    <row r="2959" spans="1:5" x14ac:dyDescent="0.2">
      <c r="A2959" s="87">
        <v>614</v>
      </c>
      <c r="B2959" s="83" t="s">
        <v>11539</v>
      </c>
      <c r="C2959" s="83" t="s">
        <v>3494</v>
      </c>
      <c r="D2959" s="83" t="s">
        <v>11284</v>
      </c>
      <c r="E2959" s="88" t="s">
        <v>11540</v>
      </c>
    </row>
    <row r="2960" spans="1:5" x14ac:dyDescent="0.2">
      <c r="A2960" s="84">
        <v>749</v>
      </c>
      <c r="B2960" s="85" t="s">
        <v>4538</v>
      </c>
      <c r="C2960" s="85" t="s">
        <v>3468</v>
      </c>
      <c r="D2960" s="85" t="s">
        <v>6653</v>
      </c>
      <c r="E2960" s="86">
        <v>41</v>
      </c>
    </row>
    <row r="2961" spans="1:5" x14ac:dyDescent="0.2">
      <c r="A2961" s="87">
        <v>1526</v>
      </c>
      <c r="B2961" s="83" t="s">
        <v>2279</v>
      </c>
      <c r="C2961" s="83" t="s">
        <v>3502</v>
      </c>
      <c r="D2961" s="83" t="s">
        <v>4067</v>
      </c>
      <c r="E2961" s="88">
        <v>39</v>
      </c>
    </row>
    <row r="2962" spans="1:5" x14ac:dyDescent="0.2">
      <c r="A2962" s="87">
        <v>1532</v>
      </c>
      <c r="B2962" s="83" t="s">
        <v>2286</v>
      </c>
      <c r="C2962" s="83" t="s">
        <v>3494</v>
      </c>
      <c r="D2962" s="83" t="s">
        <v>4067</v>
      </c>
      <c r="E2962" s="88">
        <v>54.125999999999998</v>
      </c>
    </row>
    <row r="2963" spans="1:5" x14ac:dyDescent="0.2">
      <c r="A2963" s="87">
        <v>1533</v>
      </c>
      <c r="B2963" s="83" t="s">
        <v>2287</v>
      </c>
      <c r="C2963" s="83" t="s">
        <v>3487</v>
      </c>
      <c r="D2963" s="83" t="s">
        <v>4067</v>
      </c>
      <c r="E2963" s="88" t="s">
        <v>2288</v>
      </c>
    </row>
    <row r="2964" spans="1:5" x14ac:dyDescent="0.2">
      <c r="A2964" s="87">
        <v>615</v>
      </c>
      <c r="B2964" s="83" t="s">
        <v>2851</v>
      </c>
      <c r="C2964" s="83" t="s">
        <v>11510</v>
      </c>
      <c r="D2964" s="83" t="s">
        <v>11284</v>
      </c>
      <c r="E2964" s="88">
        <v>2</v>
      </c>
    </row>
    <row r="2965" spans="1:5" x14ac:dyDescent="0.2">
      <c r="A2965" s="87">
        <v>616</v>
      </c>
      <c r="B2965" s="83" t="s">
        <v>6580</v>
      </c>
      <c r="C2965" s="83" t="s">
        <v>3466</v>
      </c>
      <c r="D2965" s="83" t="s">
        <v>11284</v>
      </c>
      <c r="E2965" s="88">
        <v>19</v>
      </c>
    </row>
    <row r="2966" spans="1:5" x14ac:dyDescent="0.2">
      <c r="A2966" s="87">
        <v>710</v>
      </c>
      <c r="B2966" s="83" t="s">
        <v>3761</v>
      </c>
      <c r="C2966" s="83" t="s">
        <v>2729</v>
      </c>
      <c r="D2966" s="83" t="s">
        <v>4067</v>
      </c>
      <c r="E2966" s="88">
        <v>127</v>
      </c>
    </row>
    <row r="2967" spans="1:5" x14ac:dyDescent="0.2">
      <c r="A2967" s="87">
        <v>711</v>
      </c>
      <c r="B2967" s="83" t="s">
        <v>3762</v>
      </c>
      <c r="C2967" s="83" t="s">
        <v>2729</v>
      </c>
      <c r="D2967" s="83" t="s">
        <v>4067</v>
      </c>
      <c r="E2967" s="88">
        <v>125</v>
      </c>
    </row>
    <row r="2968" spans="1:5" x14ac:dyDescent="0.2">
      <c r="A2968" s="87">
        <v>617</v>
      </c>
      <c r="B2968" s="83" t="s">
        <v>11497</v>
      </c>
      <c r="C2968" s="83" t="s">
        <v>11472</v>
      </c>
      <c r="D2968" s="83" t="s">
        <v>11284</v>
      </c>
      <c r="E2968" s="88" t="s">
        <v>11469</v>
      </c>
    </row>
    <row r="2969" spans="1:5" x14ac:dyDescent="0.2">
      <c r="A2969" s="84">
        <v>750</v>
      </c>
      <c r="B2969" s="85" t="s">
        <v>4539</v>
      </c>
      <c r="C2969" s="85" t="s">
        <v>3507</v>
      </c>
      <c r="D2969" s="85" t="s">
        <v>6653</v>
      </c>
      <c r="E2969" s="86">
        <v>82</v>
      </c>
    </row>
    <row r="2970" spans="1:5" x14ac:dyDescent="0.2">
      <c r="A2970" s="87">
        <v>1534</v>
      </c>
      <c r="B2970" s="83" t="s">
        <v>2289</v>
      </c>
      <c r="C2970" s="83" t="s">
        <v>3507</v>
      </c>
      <c r="D2970" s="83" t="s">
        <v>4067</v>
      </c>
      <c r="E2970" s="88">
        <v>57</v>
      </c>
    </row>
    <row r="2971" spans="1:5" x14ac:dyDescent="0.2">
      <c r="A2971" s="87">
        <v>1535</v>
      </c>
      <c r="B2971" s="83" t="s">
        <v>450</v>
      </c>
      <c r="C2971" s="83" t="s">
        <v>3454</v>
      </c>
      <c r="D2971" s="83" t="s">
        <v>4067</v>
      </c>
      <c r="E2971" s="88">
        <v>86</v>
      </c>
    </row>
    <row r="2972" spans="1:5" x14ac:dyDescent="0.2">
      <c r="A2972" s="84">
        <v>751</v>
      </c>
      <c r="B2972" s="85" t="s">
        <v>2290</v>
      </c>
      <c r="C2972" s="85" t="s">
        <v>3464</v>
      </c>
      <c r="D2972" s="85" t="s">
        <v>6653</v>
      </c>
      <c r="E2972" s="86">
        <v>83</v>
      </c>
    </row>
    <row r="2973" spans="1:5" x14ac:dyDescent="0.2">
      <c r="A2973" s="87">
        <v>618</v>
      </c>
      <c r="B2973" s="83" t="s">
        <v>2290</v>
      </c>
      <c r="C2973" s="83" t="s">
        <v>3464</v>
      </c>
      <c r="D2973" s="83" t="s">
        <v>11284</v>
      </c>
      <c r="E2973" s="88">
        <v>29</v>
      </c>
    </row>
    <row r="2974" spans="1:5" x14ac:dyDescent="0.2">
      <c r="A2974" s="87">
        <v>1536</v>
      </c>
      <c r="B2974" s="83" t="s">
        <v>2290</v>
      </c>
      <c r="C2974" s="83" t="s">
        <v>3464</v>
      </c>
      <c r="D2974" s="83" t="s">
        <v>4067</v>
      </c>
      <c r="E2974" s="88" t="s">
        <v>2788</v>
      </c>
    </row>
    <row r="2975" spans="1:5" x14ac:dyDescent="0.2">
      <c r="A2975" s="87">
        <v>1121</v>
      </c>
      <c r="B2975" s="83" t="s">
        <v>3825</v>
      </c>
      <c r="C2975" s="83" t="s">
        <v>12</v>
      </c>
      <c r="D2975" s="83" t="s">
        <v>4067</v>
      </c>
      <c r="E2975" s="88">
        <v>59.6</v>
      </c>
    </row>
    <row r="2976" spans="1:5" x14ac:dyDescent="0.2">
      <c r="A2976" s="87">
        <v>1537</v>
      </c>
      <c r="B2976" s="83" t="s">
        <v>2291</v>
      </c>
      <c r="C2976" s="83" t="s">
        <v>707</v>
      </c>
      <c r="D2976" s="83" t="s">
        <v>4067</v>
      </c>
      <c r="E2976" s="88">
        <v>52</v>
      </c>
    </row>
    <row r="2977" spans="1:5" x14ac:dyDescent="0.2">
      <c r="A2977" s="87">
        <v>1538</v>
      </c>
      <c r="B2977" s="83" t="s">
        <v>2292</v>
      </c>
      <c r="C2977" s="83" t="s">
        <v>331</v>
      </c>
      <c r="D2977" s="83" t="s">
        <v>4067</v>
      </c>
      <c r="E2977" s="88">
        <v>7</v>
      </c>
    </row>
    <row r="2978" spans="1:5" x14ac:dyDescent="0.2">
      <c r="A2978" s="87">
        <v>787</v>
      </c>
      <c r="B2978" s="83" t="s">
        <v>12260</v>
      </c>
      <c r="C2978" s="83" t="s">
        <v>2665</v>
      </c>
      <c r="D2978" s="83" t="s">
        <v>11284</v>
      </c>
      <c r="E2978" s="88">
        <v>24.25</v>
      </c>
    </row>
    <row r="2979" spans="1:5" x14ac:dyDescent="0.2">
      <c r="A2979" s="87">
        <v>712</v>
      </c>
      <c r="B2979" s="83" t="s">
        <v>3763</v>
      </c>
      <c r="C2979" s="83" t="s">
        <v>2729</v>
      </c>
      <c r="D2979" s="83" t="s">
        <v>4067</v>
      </c>
      <c r="E2979" s="88">
        <v>127</v>
      </c>
    </row>
    <row r="2980" spans="1:5" x14ac:dyDescent="0.2">
      <c r="A2980" s="87">
        <v>713</v>
      </c>
      <c r="B2980" s="83" t="s">
        <v>3764</v>
      </c>
      <c r="C2980" s="83" t="s">
        <v>2729</v>
      </c>
      <c r="D2980" s="83" t="s">
        <v>4067</v>
      </c>
      <c r="E2980" s="88">
        <v>126</v>
      </c>
    </row>
    <row r="2981" spans="1:5" x14ac:dyDescent="0.2">
      <c r="A2981" s="87">
        <v>319</v>
      </c>
      <c r="B2981" s="83" t="s">
        <v>3599</v>
      </c>
      <c r="C2981" s="83" t="s">
        <v>2</v>
      </c>
      <c r="D2981" s="83" t="s">
        <v>4067</v>
      </c>
      <c r="E2981" s="88">
        <v>46</v>
      </c>
    </row>
    <row r="2982" spans="1:5" x14ac:dyDescent="0.2">
      <c r="A2982" s="87">
        <v>320</v>
      </c>
      <c r="B2982" s="83" t="s">
        <v>3600</v>
      </c>
      <c r="C2982" s="83" t="s">
        <v>2</v>
      </c>
      <c r="D2982" s="83" t="s">
        <v>4067</v>
      </c>
      <c r="E2982" s="88">
        <v>46</v>
      </c>
    </row>
    <row r="2983" spans="1:5" x14ac:dyDescent="0.2">
      <c r="A2983" s="87">
        <v>1539</v>
      </c>
      <c r="B2983" s="83" t="s">
        <v>2293</v>
      </c>
      <c r="C2983" s="83" t="s">
        <v>2978</v>
      </c>
      <c r="D2983" s="83" t="s">
        <v>4067</v>
      </c>
      <c r="E2983" s="88">
        <v>19</v>
      </c>
    </row>
    <row r="2984" spans="1:5" x14ac:dyDescent="0.2">
      <c r="A2984" s="87">
        <v>321</v>
      </c>
      <c r="B2984" s="83" t="s">
        <v>3601</v>
      </c>
      <c r="C2984" s="83" t="s">
        <v>2</v>
      </c>
      <c r="D2984" s="83" t="s">
        <v>4067</v>
      </c>
      <c r="E2984" s="88">
        <v>47</v>
      </c>
    </row>
    <row r="2985" spans="1:5" x14ac:dyDescent="0.2">
      <c r="A2985" s="84">
        <v>187</v>
      </c>
      <c r="B2985" s="85" t="s">
        <v>3602</v>
      </c>
      <c r="C2985" s="85" t="s">
        <v>2</v>
      </c>
      <c r="D2985" s="85" t="s">
        <v>6653</v>
      </c>
      <c r="E2985" s="86">
        <v>35.86</v>
      </c>
    </row>
    <row r="2986" spans="1:5" x14ac:dyDescent="0.2">
      <c r="A2986" s="87">
        <v>99</v>
      </c>
      <c r="B2986" s="83" t="s">
        <v>3602</v>
      </c>
      <c r="C2986" s="83" t="s">
        <v>2</v>
      </c>
      <c r="D2986" s="83" t="s">
        <v>11284</v>
      </c>
      <c r="E2986" s="88">
        <v>12</v>
      </c>
    </row>
    <row r="2987" spans="1:5" x14ac:dyDescent="0.2">
      <c r="A2987" s="87">
        <v>322</v>
      </c>
      <c r="B2987" s="83" t="s">
        <v>3602</v>
      </c>
      <c r="C2987" s="83" t="s">
        <v>2</v>
      </c>
      <c r="D2987" s="83" t="s">
        <v>4067</v>
      </c>
      <c r="E2987" s="88">
        <v>44.45</v>
      </c>
    </row>
    <row r="2988" spans="1:5" x14ac:dyDescent="0.2">
      <c r="A2988" s="87">
        <v>1540</v>
      </c>
      <c r="B2988" s="83" t="s">
        <v>2294</v>
      </c>
      <c r="C2988" s="83" t="s">
        <v>3469</v>
      </c>
      <c r="D2988" s="83" t="s">
        <v>4067</v>
      </c>
      <c r="E2988" s="88">
        <v>117</v>
      </c>
    </row>
    <row r="2989" spans="1:5" x14ac:dyDescent="0.2">
      <c r="A2989" s="84">
        <v>188</v>
      </c>
      <c r="B2989" s="85" t="s">
        <v>3603</v>
      </c>
      <c r="C2989" s="85" t="s">
        <v>2</v>
      </c>
      <c r="D2989" s="85" t="s">
        <v>6653</v>
      </c>
      <c r="E2989" s="86">
        <v>81.819999999999993</v>
      </c>
    </row>
    <row r="2990" spans="1:5" x14ac:dyDescent="0.2">
      <c r="A2990" s="87">
        <v>323</v>
      </c>
      <c r="B2990" s="83" t="s">
        <v>3603</v>
      </c>
      <c r="C2990" s="83" t="s">
        <v>2</v>
      </c>
      <c r="D2990" s="83" t="s">
        <v>4067</v>
      </c>
      <c r="E2990" s="88">
        <v>46</v>
      </c>
    </row>
    <row r="2991" spans="1:5" x14ac:dyDescent="0.2">
      <c r="A2991" s="87">
        <v>324</v>
      </c>
      <c r="B2991" s="83" t="s">
        <v>3604</v>
      </c>
      <c r="C2991" s="83" t="s">
        <v>2</v>
      </c>
      <c r="D2991" s="83" t="s">
        <v>4067</v>
      </c>
      <c r="E2991" s="88">
        <v>46</v>
      </c>
    </row>
    <row r="2992" spans="1:5" x14ac:dyDescent="0.2">
      <c r="A2992" s="87">
        <v>100</v>
      </c>
      <c r="B2992" s="83" t="s">
        <v>3605</v>
      </c>
      <c r="C2992" s="83" t="s">
        <v>2</v>
      </c>
      <c r="D2992" s="83" t="s">
        <v>11284</v>
      </c>
      <c r="E2992" s="88">
        <v>12</v>
      </c>
    </row>
    <row r="2993" spans="1:5" x14ac:dyDescent="0.2">
      <c r="A2993" s="87">
        <v>325</v>
      </c>
      <c r="B2993" s="83" t="s">
        <v>3605</v>
      </c>
      <c r="C2993" s="83" t="s">
        <v>2</v>
      </c>
      <c r="D2993" s="83" t="s">
        <v>4067</v>
      </c>
      <c r="E2993" s="88">
        <v>45</v>
      </c>
    </row>
    <row r="2994" spans="1:5" x14ac:dyDescent="0.2">
      <c r="A2994" s="84">
        <v>189</v>
      </c>
      <c r="B2994" s="85" t="s">
        <v>3606</v>
      </c>
      <c r="C2994" s="85" t="s">
        <v>2</v>
      </c>
      <c r="D2994" s="85" t="s">
        <v>6653</v>
      </c>
      <c r="E2994" s="86" t="s">
        <v>4712</v>
      </c>
    </row>
    <row r="2995" spans="1:5" x14ac:dyDescent="0.2">
      <c r="A2995" s="87">
        <v>101</v>
      </c>
      <c r="B2995" s="83" t="s">
        <v>3606</v>
      </c>
      <c r="C2995" s="83" t="s">
        <v>2</v>
      </c>
      <c r="D2995" s="83" t="s">
        <v>11284</v>
      </c>
      <c r="E2995" s="88">
        <v>12</v>
      </c>
    </row>
    <row r="2996" spans="1:5" x14ac:dyDescent="0.2">
      <c r="A2996" s="87">
        <v>326</v>
      </c>
      <c r="B2996" s="83" t="s">
        <v>3606</v>
      </c>
      <c r="C2996" s="83" t="s">
        <v>2</v>
      </c>
      <c r="D2996" s="83" t="s">
        <v>4067</v>
      </c>
      <c r="E2996" s="88">
        <v>44.45</v>
      </c>
    </row>
    <row r="2997" spans="1:5" x14ac:dyDescent="0.2">
      <c r="A2997" s="84">
        <v>190</v>
      </c>
      <c r="B2997" s="85" t="s">
        <v>3607</v>
      </c>
      <c r="C2997" s="85" t="s">
        <v>2</v>
      </c>
      <c r="D2997" s="85" t="s">
        <v>6653</v>
      </c>
      <c r="E2997" s="86" t="s">
        <v>4818</v>
      </c>
    </row>
    <row r="2998" spans="1:5" x14ac:dyDescent="0.2">
      <c r="A2998" s="87">
        <v>102</v>
      </c>
      <c r="B2998" s="83" t="s">
        <v>3607</v>
      </c>
      <c r="C2998" s="83" t="s">
        <v>2</v>
      </c>
      <c r="D2998" s="83" t="s">
        <v>11284</v>
      </c>
      <c r="E2998" s="88">
        <v>12</v>
      </c>
    </row>
    <row r="2999" spans="1:5" x14ac:dyDescent="0.2">
      <c r="A2999" s="87">
        <v>327</v>
      </c>
      <c r="B2999" s="83" t="s">
        <v>3607</v>
      </c>
      <c r="C2999" s="83" t="s">
        <v>2</v>
      </c>
      <c r="D2999" s="83" t="s">
        <v>4067</v>
      </c>
      <c r="E2999" s="88">
        <v>44.45</v>
      </c>
    </row>
    <row r="3000" spans="1:5" x14ac:dyDescent="0.2">
      <c r="A3000" s="87">
        <v>1541</v>
      </c>
      <c r="B3000" s="83" t="s">
        <v>2295</v>
      </c>
      <c r="C3000" s="83" t="s">
        <v>331</v>
      </c>
      <c r="D3000" s="83" t="s">
        <v>4067</v>
      </c>
      <c r="E3000" s="88">
        <v>53</v>
      </c>
    </row>
    <row r="3001" spans="1:5" x14ac:dyDescent="0.2">
      <c r="A3001" s="87">
        <v>1542</v>
      </c>
      <c r="B3001" s="83" t="s">
        <v>2296</v>
      </c>
      <c r="C3001" s="83" t="s">
        <v>3468</v>
      </c>
      <c r="D3001" s="83" t="s">
        <v>4067</v>
      </c>
      <c r="E3001" s="88">
        <v>119</v>
      </c>
    </row>
    <row r="3002" spans="1:5" x14ac:dyDescent="0.2">
      <c r="A3002" s="84">
        <v>623</v>
      </c>
      <c r="B3002" s="85" t="s">
        <v>6111</v>
      </c>
      <c r="C3002" s="85" t="s">
        <v>2759</v>
      </c>
      <c r="D3002" s="85" t="s">
        <v>6653</v>
      </c>
      <c r="E3002" s="86">
        <v>49.5</v>
      </c>
    </row>
    <row r="3003" spans="1:5" x14ac:dyDescent="0.2">
      <c r="A3003" s="84">
        <v>624</v>
      </c>
      <c r="B3003" s="85" t="s">
        <v>6112</v>
      </c>
      <c r="C3003" s="85" t="s">
        <v>2759</v>
      </c>
      <c r="D3003" s="85" t="s">
        <v>6653</v>
      </c>
      <c r="E3003" s="86" t="s">
        <v>4222</v>
      </c>
    </row>
    <row r="3004" spans="1:5" x14ac:dyDescent="0.2">
      <c r="A3004" s="84">
        <v>625</v>
      </c>
      <c r="B3004" s="85" t="s">
        <v>6113</v>
      </c>
      <c r="C3004" s="85" t="s">
        <v>2759</v>
      </c>
      <c r="D3004" s="85" t="s">
        <v>6653</v>
      </c>
      <c r="E3004" s="86">
        <v>64.650000000000006</v>
      </c>
    </row>
    <row r="3005" spans="1:5" x14ac:dyDescent="0.2">
      <c r="A3005" s="87">
        <v>1543</v>
      </c>
      <c r="B3005" s="83" t="s">
        <v>2297</v>
      </c>
      <c r="C3005" s="83" t="s">
        <v>3507</v>
      </c>
      <c r="D3005" s="83" t="s">
        <v>4067</v>
      </c>
      <c r="E3005" s="88">
        <v>4</v>
      </c>
    </row>
    <row r="3006" spans="1:5" x14ac:dyDescent="0.2">
      <c r="A3006" s="87">
        <v>1544</v>
      </c>
      <c r="B3006" s="83" t="s">
        <v>2298</v>
      </c>
      <c r="C3006" s="83" t="s">
        <v>3509</v>
      </c>
      <c r="D3006" s="83" t="s">
        <v>4067</v>
      </c>
      <c r="E3006" s="88" t="s">
        <v>2299</v>
      </c>
    </row>
    <row r="3007" spans="1:5" x14ac:dyDescent="0.2">
      <c r="A3007" s="87">
        <v>619</v>
      </c>
      <c r="B3007" s="83" t="s">
        <v>12113</v>
      </c>
      <c r="C3007" s="83" t="s">
        <v>12086</v>
      </c>
      <c r="D3007" s="83" t="s">
        <v>11284</v>
      </c>
      <c r="E3007" s="88">
        <v>26</v>
      </c>
    </row>
    <row r="3008" spans="1:5" x14ac:dyDescent="0.2">
      <c r="A3008" s="87">
        <v>620</v>
      </c>
      <c r="B3008" s="83" t="s">
        <v>12054</v>
      </c>
      <c r="C3008" s="83" t="s">
        <v>3468</v>
      </c>
      <c r="D3008" s="83" t="s">
        <v>11284</v>
      </c>
      <c r="E3008" s="88">
        <v>26</v>
      </c>
    </row>
    <row r="3009" spans="1:5" x14ac:dyDescent="0.2">
      <c r="A3009" s="87">
        <v>1545</v>
      </c>
      <c r="B3009" s="83" t="s">
        <v>2300</v>
      </c>
      <c r="C3009" s="83" t="s">
        <v>3468</v>
      </c>
      <c r="D3009" s="83" t="s">
        <v>4067</v>
      </c>
      <c r="E3009" s="88">
        <v>37</v>
      </c>
    </row>
    <row r="3010" spans="1:5" x14ac:dyDescent="0.2">
      <c r="A3010" s="87">
        <v>621</v>
      </c>
      <c r="B3010" s="83" t="s">
        <v>2300</v>
      </c>
      <c r="C3010" s="83" t="s">
        <v>12086</v>
      </c>
      <c r="D3010" s="83" t="s">
        <v>11284</v>
      </c>
      <c r="E3010" s="88">
        <v>26</v>
      </c>
    </row>
    <row r="3011" spans="1:5" x14ac:dyDescent="0.2">
      <c r="A3011" s="84">
        <v>75</v>
      </c>
      <c r="B3011" s="85" t="s">
        <v>11336</v>
      </c>
      <c r="C3011" s="85" t="s">
        <v>2832</v>
      </c>
      <c r="D3011" s="85" t="s">
        <v>6653</v>
      </c>
      <c r="E3011" s="86">
        <v>14.43</v>
      </c>
    </row>
    <row r="3012" spans="1:5" x14ac:dyDescent="0.2">
      <c r="A3012" s="87">
        <v>1546</v>
      </c>
      <c r="B3012" s="83" t="s">
        <v>2301</v>
      </c>
      <c r="C3012" s="83" t="s">
        <v>3490</v>
      </c>
      <c r="D3012" s="83" t="s">
        <v>4067</v>
      </c>
      <c r="E3012" s="88">
        <v>104</v>
      </c>
    </row>
    <row r="3013" spans="1:5" x14ac:dyDescent="0.2">
      <c r="A3013" s="87">
        <v>1547</v>
      </c>
      <c r="B3013" s="83" t="s">
        <v>2302</v>
      </c>
      <c r="C3013" s="83" t="s">
        <v>3502</v>
      </c>
      <c r="D3013" s="83" t="s">
        <v>4067</v>
      </c>
      <c r="E3013" s="88">
        <v>100</v>
      </c>
    </row>
    <row r="3014" spans="1:5" x14ac:dyDescent="0.2">
      <c r="A3014" s="87">
        <v>714</v>
      </c>
      <c r="B3014" s="83" t="s">
        <v>3765</v>
      </c>
      <c r="C3014" s="83" t="s">
        <v>2729</v>
      </c>
      <c r="D3014" s="83" t="s">
        <v>4067</v>
      </c>
      <c r="E3014" s="88">
        <v>127</v>
      </c>
    </row>
    <row r="3015" spans="1:5" x14ac:dyDescent="0.2">
      <c r="A3015" s="84">
        <v>752</v>
      </c>
      <c r="B3015" s="85" t="s">
        <v>4540</v>
      </c>
      <c r="C3015" s="85" t="s">
        <v>3468</v>
      </c>
      <c r="D3015" s="85" t="s">
        <v>6653</v>
      </c>
      <c r="E3015" s="86">
        <v>51</v>
      </c>
    </row>
    <row r="3016" spans="1:5" x14ac:dyDescent="0.2">
      <c r="A3016" s="87">
        <v>622</v>
      </c>
      <c r="B3016" s="83" t="s">
        <v>2303</v>
      </c>
      <c r="C3016" s="83" t="s">
        <v>3468</v>
      </c>
      <c r="D3016" s="83" t="s">
        <v>11284</v>
      </c>
      <c r="E3016" s="88">
        <v>1.26</v>
      </c>
    </row>
    <row r="3017" spans="1:5" x14ac:dyDescent="0.2">
      <c r="A3017" s="87">
        <v>1548</v>
      </c>
      <c r="B3017" s="83" t="s">
        <v>2303</v>
      </c>
      <c r="C3017" s="83" t="s">
        <v>3468</v>
      </c>
      <c r="D3017" s="83" t="s">
        <v>4067</v>
      </c>
      <c r="E3017" s="88" t="s">
        <v>2304</v>
      </c>
    </row>
    <row r="3018" spans="1:5" x14ac:dyDescent="0.2">
      <c r="A3018" s="84">
        <v>753</v>
      </c>
      <c r="B3018" s="85" t="s">
        <v>4541</v>
      </c>
      <c r="C3018" s="85" t="s">
        <v>3468</v>
      </c>
      <c r="D3018" s="85" t="s">
        <v>6653</v>
      </c>
      <c r="E3018" s="86">
        <v>49</v>
      </c>
    </row>
    <row r="3019" spans="1:5" x14ac:dyDescent="0.2">
      <c r="A3019" s="87">
        <v>1549</v>
      </c>
      <c r="B3019" s="83" t="s">
        <v>2305</v>
      </c>
      <c r="C3019" s="83" t="s">
        <v>3469</v>
      </c>
      <c r="D3019" s="83" t="s">
        <v>4067</v>
      </c>
      <c r="E3019" s="88">
        <v>101</v>
      </c>
    </row>
    <row r="3020" spans="1:5" x14ac:dyDescent="0.2">
      <c r="A3020" s="87">
        <v>623</v>
      </c>
      <c r="B3020" s="83" t="s">
        <v>12114</v>
      </c>
      <c r="C3020" s="83" t="s">
        <v>12086</v>
      </c>
      <c r="D3020" s="83" t="s">
        <v>11284</v>
      </c>
      <c r="E3020" s="88">
        <v>22</v>
      </c>
    </row>
    <row r="3021" spans="1:5" x14ac:dyDescent="0.2">
      <c r="A3021" s="87">
        <v>1550</v>
      </c>
      <c r="B3021" s="83" t="s">
        <v>2306</v>
      </c>
      <c r="C3021" s="83" t="s">
        <v>2102</v>
      </c>
      <c r="D3021" s="83" t="s">
        <v>4067</v>
      </c>
      <c r="E3021" s="88">
        <v>54</v>
      </c>
    </row>
    <row r="3022" spans="1:5" x14ac:dyDescent="0.2">
      <c r="A3022" s="84">
        <v>912</v>
      </c>
      <c r="B3022" s="85" t="s">
        <v>12240</v>
      </c>
      <c r="C3022" s="85" t="s">
        <v>2665</v>
      </c>
      <c r="D3022" s="85" t="s">
        <v>6653</v>
      </c>
      <c r="E3022" s="86" t="s">
        <v>4989</v>
      </c>
    </row>
    <row r="3023" spans="1:5" x14ac:dyDescent="0.2">
      <c r="A3023" s="87">
        <v>1894</v>
      </c>
      <c r="B3023" s="83" t="s">
        <v>12264</v>
      </c>
      <c r="C3023" s="83" t="s">
        <v>2665</v>
      </c>
      <c r="D3023" s="83" t="s">
        <v>4067</v>
      </c>
      <c r="E3023" s="88">
        <v>15</v>
      </c>
    </row>
    <row r="3024" spans="1:5" x14ac:dyDescent="0.2">
      <c r="A3024" s="84">
        <v>913</v>
      </c>
      <c r="B3024" s="85" t="s">
        <v>12241</v>
      </c>
      <c r="C3024" s="85" t="s">
        <v>2665</v>
      </c>
      <c r="D3024" s="85" t="s">
        <v>6653</v>
      </c>
      <c r="E3024" s="86" t="s">
        <v>5043</v>
      </c>
    </row>
    <row r="3025" spans="1:5" x14ac:dyDescent="0.2">
      <c r="A3025" s="87">
        <v>1895</v>
      </c>
      <c r="B3025" s="83" t="s">
        <v>12265</v>
      </c>
      <c r="C3025" s="83" t="s">
        <v>2665</v>
      </c>
      <c r="D3025" s="83" t="s">
        <v>4067</v>
      </c>
      <c r="E3025" s="88">
        <v>15</v>
      </c>
    </row>
    <row r="3026" spans="1:5" x14ac:dyDescent="0.2">
      <c r="A3026" s="84">
        <v>76</v>
      </c>
      <c r="B3026" s="85" t="s">
        <v>11337</v>
      </c>
      <c r="C3026" s="85" t="s">
        <v>2832</v>
      </c>
      <c r="D3026" s="85" t="s">
        <v>6653</v>
      </c>
      <c r="E3026" s="86">
        <v>74</v>
      </c>
    </row>
    <row r="3027" spans="1:5" x14ac:dyDescent="0.2">
      <c r="A3027" s="87">
        <v>1551</v>
      </c>
      <c r="B3027" s="83" t="s">
        <v>2307</v>
      </c>
      <c r="C3027" s="83" t="s">
        <v>3487</v>
      </c>
      <c r="D3027" s="83" t="s">
        <v>4067</v>
      </c>
      <c r="E3027" s="88" t="s">
        <v>2308</v>
      </c>
    </row>
    <row r="3028" spans="1:5" x14ac:dyDescent="0.2">
      <c r="A3028" s="87">
        <v>715</v>
      </c>
      <c r="B3028" s="83" t="s">
        <v>3766</v>
      </c>
      <c r="C3028" s="83" t="s">
        <v>2729</v>
      </c>
      <c r="D3028" s="83" t="s">
        <v>4067</v>
      </c>
      <c r="E3028" s="88">
        <v>125</v>
      </c>
    </row>
    <row r="3029" spans="1:5" x14ac:dyDescent="0.2">
      <c r="A3029" s="87">
        <v>716</v>
      </c>
      <c r="B3029" s="83" t="s">
        <v>3767</v>
      </c>
      <c r="C3029" s="83" t="s">
        <v>2729</v>
      </c>
      <c r="D3029" s="83" t="s">
        <v>4067</v>
      </c>
      <c r="E3029" s="88">
        <v>125</v>
      </c>
    </row>
    <row r="3030" spans="1:5" x14ac:dyDescent="0.2">
      <c r="A3030" s="87">
        <v>99</v>
      </c>
      <c r="B3030" s="83" t="s">
        <v>4041</v>
      </c>
      <c r="C3030" s="83" t="s">
        <v>2832</v>
      </c>
      <c r="D3030" s="83" t="s">
        <v>4067</v>
      </c>
      <c r="E3030" s="88">
        <v>8</v>
      </c>
    </row>
    <row r="3031" spans="1:5" x14ac:dyDescent="0.2">
      <c r="A3031" s="87">
        <v>100</v>
      </c>
      <c r="B3031" s="83" t="s">
        <v>4042</v>
      </c>
      <c r="C3031" s="83" t="s">
        <v>2832</v>
      </c>
      <c r="D3031" s="83" t="s">
        <v>4067</v>
      </c>
      <c r="E3031" s="88">
        <v>8</v>
      </c>
    </row>
    <row r="3032" spans="1:5" x14ac:dyDescent="0.2">
      <c r="A3032" s="87">
        <v>1552</v>
      </c>
      <c r="B3032" s="83" t="s">
        <v>2309</v>
      </c>
      <c r="C3032" s="83" t="s">
        <v>3507</v>
      </c>
      <c r="D3032" s="83" t="s">
        <v>4067</v>
      </c>
      <c r="E3032" s="88">
        <v>6</v>
      </c>
    </row>
    <row r="3033" spans="1:5" x14ac:dyDescent="0.2">
      <c r="A3033" s="84">
        <v>754</v>
      </c>
      <c r="B3033" s="85" t="s">
        <v>4542</v>
      </c>
      <c r="C3033" s="85" t="s">
        <v>3468</v>
      </c>
      <c r="D3033" s="85" t="s">
        <v>6653</v>
      </c>
      <c r="E3033" s="86">
        <v>25</v>
      </c>
    </row>
    <row r="3034" spans="1:5" x14ac:dyDescent="0.2">
      <c r="A3034" s="87">
        <v>328</v>
      </c>
      <c r="B3034" s="83" t="s">
        <v>3608</v>
      </c>
      <c r="C3034" s="83" t="s">
        <v>2</v>
      </c>
      <c r="D3034" s="83" t="s">
        <v>4067</v>
      </c>
      <c r="E3034" s="88">
        <v>46</v>
      </c>
    </row>
    <row r="3035" spans="1:5" x14ac:dyDescent="0.2">
      <c r="A3035" s="87">
        <v>1553</v>
      </c>
      <c r="B3035" s="83" t="s">
        <v>2310</v>
      </c>
      <c r="C3035" s="83" t="s">
        <v>3507</v>
      </c>
      <c r="D3035" s="83" t="s">
        <v>4067</v>
      </c>
      <c r="E3035" s="88">
        <v>2</v>
      </c>
    </row>
    <row r="3036" spans="1:5" x14ac:dyDescent="0.2">
      <c r="A3036" s="87">
        <v>164</v>
      </c>
      <c r="B3036" s="83" t="s">
        <v>2310</v>
      </c>
      <c r="C3036" s="83" t="s">
        <v>3507</v>
      </c>
      <c r="D3036" s="83" t="s">
        <v>11415</v>
      </c>
      <c r="E3036" s="88">
        <v>32.340000000000003</v>
      </c>
    </row>
    <row r="3037" spans="1:5" x14ac:dyDescent="0.2">
      <c r="A3037" s="84">
        <v>755</v>
      </c>
      <c r="B3037" s="85" t="s">
        <v>4543</v>
      </c>
      <c r="C3037" s="85" t="s">
        <v>3468</v>
      </c>
      <c r="D3037" s="85" t="s">
        <v>6653</v>
      </c>
      <c r="E3037" s="86">
        <v>43</v>
      </c>
    </row>
    <row r="3038" spans="1:5" x14ac:dyDescent="0.2">
      <c r="A3038" s="84">
        <v>191</v>
      </c>
      <c r="B3038" s="85" t="s">
        <v>3609</v>
      </c>
      <c r="C3038" s="85" t="s">
        <v>2</v>
      </c>
      <c r="D3038" s="85" t="s">
        <v>6653</v>
      </c>
      <c r="E3038" s="86">
        <v>39</v>
      </c>
    </row>
    <row r="3039" spans="1:5" x14ac:dyDescent="0.2">
      <c r="A3039" s="87">
        <v>329</v>
      </c>
      <c r="B3039" s="83" t="s">
        <v>3609</v>
      </c>
      <c r="C3039" s="83" t="s">
        <v>2</v>
      </c>
      <c r="D3039" s="83" t="s">
        <v>4067</v>
      </c>
      <c r="E3039" s="88">
        <v>45</v>
      </c>
    </row>
    <row r="3040" spans="1:5" x14ac:dyDescent="0.2">
      <c r="A3040" s="84">
        <v>192</v>
      </c>
      <c r="B3040" s="85" t="s">
        <v>8042</v>
      </c>
      <c r="C3040" s="85" t="s">
        <v>2</v>
      </c>
      <c r="D3040" s="85" t="s">
        <v>6653</v>
      </c>
      <c r="E3040" s="86">
        <v>49</v>
      </c>
    </row>
    <row r="3041" spans="1:5" x14ac:dyDescent="0.2">
      <c r="A3041" s="87">
        <v>717</v>
      </c>
      <c r="B3041" s="83" t="s">
        <v>3768</v>
      </c>
      <c r="C3041" s="83" t="s">
        <v>2729</v>
      </c>
      <c r="D3041" s="83" t="s">
        <v>4067</v>
      </c>
      <c r="E3041" s="88">
        <v>127</v>
      </c>
    </row>
    <row r="3042" spans="1:5" x14ac:dyDescent="0.2">
      <c r="A3042" s="87">
        <v>1554</v>
      </c>
      <c r="B3042" s="83" t="s">
        <v>2311</v>
      </c>
      <c r="C3042" s="83" t="s">
        <v>4</v>
      </c>
      <c r="D3042" s="83" t="s">
        <v>4067</v>
      </c>
      <c r="E3042" s="88">
        <v>56</v>
      </c>
    </row>
    <row r="3043" spans="1:5" x14ac:dyDescent="0.2">
      <c r="A3043" s="87">
        <v>222</v>
      </c>
      <c r="B3043" s="83" t="s">
        <v>2311</v>
      </c>
      <c r="C3043" s="83" t="s">
        <v>8599</v>
      </c>
      <c r="D3043" s="83" t="s">
        <v>11415</v>
      </c>
      <c r="E3043" s="88" t="s">
        <v>12215</v>
      </c>
    </row>
    <row r="3044" spans="1:5" x14ac:dyDescent="0.2">
      <c r="A3044" s="87">
        <v>1555</v>
      </c>
      <c r="B3044" s="83" t="s">
        <v>425</v>
      </c>
      <c r="C3044" s="83" t="s">
        <v>3454</v>
      </c>
      <c r="D3044" s="83" t="s">
        <v>4067</v>
      </c>
      <c r="E3044" s="88">
        <v>86</v>
      </c>
    </row>
    <row r="3045" spans="1:5" x14ac:dyDescent="0.2">
      <c r="A3045" s="87">
        <v>624</v>
      </c>
      <c r="B3045" s="83" t="s">
        <v>267</v>
      </c>
      <c r="C3045" s="83" t="s">
        <v>3454</v>
      </c>
      <c r="D3045" s="83" t="s">
        <v>11284</v>
      </c>
      <c r="E3045" s="88">
        <v>2</v>
      </c>
    </row>
    <row r="3046" spans="1:5" x14ac:dyDescent="0.2">
      <c r="A3046" s="87">
        <v>1556</v>
      </c>
      <c r="B3046" s="83" t="s">
        <v>2312</v>
      </c>
      <c r="C3046" s="83" t="s">
        <v>3507</v>
      </c>
      <c r="D3046" s="83" t="s">
        <v>4067</v>
      </c>
      <c r="E3046" s="88">
        <v>36</v>
      </c>
    </row>
    <row r="3047" spans="1:5" x14ac:dyDescent="0.2">
      <c r="A3047" s="87">
        <v>1557</v>
      </c>
      <c r="B3047" s="83" t="s">
        <v>2313</v>
      </c>
      <c r="C3047" s="83" t="s">
        <v>2419</v>
      </c>
      <c r="D3047" s="83" t="s">
        <v>4067</v>
      </c>
      <c r="E3047" s="88">
        <v>35</v>
      </c>
    </row>
    <row r="3048" spans="1:5" x14ac:dyDescent="0.2">
      <c r="A3048" s="87">
        <v>440</v>
      </c>
      <c r="B3048" s="83" t="s">
        <v>3657</v>
      </c>
      <c r="C3048" s="83" t="s">
        <v>1428</v>
      </c>
      <c r="D3048" s="83" t="s">
        <v>4067</v>
      </c>
      <c r="E3048" s="88">
        <v>21.22</v>
      </c>
    </row>
    <row r="3049" spans="1:5" x14ac:dyDescent="0.2">
      <c r="A3049" s="87">
        <v>330</v>
      </c>
      <c r="B3049" s="83" t="s">
        <v>3610</v>
      </c>
      <c r="C3049" s="83" t="s">
        <v>2</v>
      </c>
      <c r="D3049" s="83" t="s">
        <v>4067</v>
      </c>
      <c r="E3049" s="88">
        <v>47</v>
      </c>
    </row>
    <row r="3050" spans="1:5" x14ac:dyDescent="0.2">
      <c r="A3050" s="87">
        <v>1558</v>
      </c>
      <c r="B3050" s="83" t="s">
        <v>2314</v>
      </c>
      <c r="C3050" s="83" t="s">
        <v>3445</v>
      </c>
      <c r="D3050" s="83" t="s">
        <v>4067</v>
      </c>
      <c r="E3050" s="88">
        <v>9</v>
      </c>
    </row>
    <row r="3051" spans="1:5" x14ac:dyDescent="0.2">
      <c r="A3051" s="87">
        <v>1559</v>
      </c>
      <c r="B3051" s="83" t="s">
        <v>2315</v>
      </c>
      <c r="C3051" s="83" t="s">
        <v>3469</v>
      </c>
      <c r="D3051" s="83" t="s">
        <v>4067</v>
      </c>
      <c r="E3051" s="88">
        <v>7</v>
      </c>
    </row>
    <row r="3052" spans="1:5" x14ac:dyDescent="0.2">
      <c r="A3052" s="87">
        <v>1560</v>
      </c>
      <c r="B3052" s="83" t="s">
        <v>2316</v>
      </c>
      <c r="C3052" s="83" t="s">
        <v>3465</v>
      </c>
      <c r="D3052" s="83" t="s">
        <v>4067</v>
      </c>
      <c r="E3052" s="88">
        <v>8</v>
      </c>
    </row>
    <row r="3053" spans="1:5" x14ac:dyDescent="0.2">
      <c r="A3053" s="87">
        <v>1561</v>
      </c>
      <c r="B3053" s="83" t="s">
        <v>2317</v>
      </c>
      <c r="C3053" s="83" t="s">
        <v>3509</v>
      </c>
      <c r="D3053" s="83" t="s">
        <v>4067</v>
      </c>
      <c r="E3053" s="88" t="s">
        <v>2246</v>
      </c>
    </row>
    <row r="3054" spans="1:5" x14ac:dyDescent="0.2">
      <c r="A3054" s="84">
        <v>756</v>
      </c>
      <c r="B3054" s="85" t="s">
        <v>4544</v>
      </c>
      <c r="C3054" s="85" t="s">
        <v>393</v>
      </c>
      <c r="D3054" s="85" t="s">
        <v>6653</v>
      </c>
      <c r="E3054" s="86">
        <v>75</v>
      </c>
    </row>
    <row r="3055" spans="1:5" x14ac:dyDescent="0.2">
      <c r="A3055" s="87">
        <v>1122</v>
      </c>
      <c r="B3055" s="83" t="s">
        <v>3826</v>
      </c>
      <c r="C3055" s="83" t="s">
        <v>12</v>
      </c>
      <c r="D3055" s="83" t="s">
        <v>4067</v>
      </c>
      <c r="E3055" s="88">
        <v>59</v>
      </c>
    </row>
    <row r="3056" spans="1:5" x14ac:dyDescent="0.2">
      <c r="A3056" s="87">
        <v>1562</v>
      </c>
      <c r="B3056" s="83" t="s">
        <v>2318</v>
      </c>
      <c r="C3056" s="83" t="s">
        <v>3464</v>
      </c>
      <c r="D3056" s="83" t="s">
        <v>4067</v>
      </c>
      <c r="E3056" s="88">
        <v>61</v>
      </c>
    </row>
    <row r="3057" spans="1:5" x14ac:dyDescent="0.2">
      <c r="A3057" s="84">
        <v>758</v>
      </c>
      <c r="B3057" s="85" t="s">
        <v>4763</v>
      </c>
      <c r="C3057" s="85" t="s">
        <v>4661</v>
      </c>
      <c r="D3057" s="85" t="s">
        <v>6653</v>
      </c>
      <c r="E3057" s="86">
        <v>10.83</v>
      </c>
    </row>
    <row r="3058" spans="1:5" x14ac:dyDescent="0.2">
      <c r="A3058" s="87">
        <v>1566</v>
      </c>
      <c r="B3058" s="83" t="s">
        <v>2323</v>
      </c>
      <c r="C3058" s="83" t="s">
        <v>2778</v>
      </c>
      <c r="D3058" s="83" t="s">
        <v>4067</v>
      </c>
      <c r="E3058" s="88">
        <v>28</v>
      </c>
    </row>
    <row r="3059" spans="1:5" x14ac:dyDescent="0.2">
      <c r="A3059" s="87">
        <v>1567</v>
      </c>
      <c r="B3059" s="83" t="s">
        <v>2324</v>
      </c>
      <c r="C3059" s="83" t="s">
        <v>3487</v>
      </c>
      <c r="D3059" s="83" t="s">
        <v>4067</v>
      </c>
      <c r="E3059" s="88" t="s">
        <v>2325</v>
      </c>
    </row>
    <row r="3060" spans="1:5" x14ac:dyDescent="0.2">
      <c r="A3060" s="87">
        <v>1568</v>
      </c>
      <c r="B3060" s="83" t="s">
        <v>2326</v>
      </c>
      <c r="C3060" s="83" t="s">
        <v>3507</v>
      </c>
      <c r="D3060" s="83" t="s">
        <v>4067</v>
      </c>
      <c r="E3060" s="88">
        <v>38</v>
      </c>
    </row>
    <row r="3061" spans="1:5" x14ac:dyDescent="0.2">
      <c r="A3061" s="87">
        <v>1563</v>
      </c>
      <c r="B3061" s="83" t="s">
        <v>2319</v>
      </c>
      <c r="C3061" s="83" t="s">
        <v>3494</v>
      </c>
      <c r="D3061" s="83" t="s">
        <v>4067</v>
      </c>
      <c r="E3061" s="88">
        <v>54.125</v>
      </c>
    </row>
    <row r="3062" spans="1:5" x14ac:dyDescent="0.2">
      <c r="A3062" s="87">
        <v>1564</v>
      </c>
      <c r="B3062" s="83" t="s">
        <v>2789</v>
      </c>
      <c r="C3062" s="83" t="s">
        <v>272</v>
      </c>
      <c r="D3062" s="83" t="s">
        <v>4067</v>
      </c>
      <c r="E3062" s="88" t="s">
        <v>2320</v>
      </c>
    </row>
    <row r="3063" spans="1:5" x14ac:dyDescent="0.2">
      <c r="A3063" s="84">
        <v>757</v>
      </c>
      <c r="B3063" s="85" t="s">
        <v>4545</v>
      </c>
      <c r="C3063" s="85" t="s">
        <v>3487</v>
      </c>
      <c r="D3063" s="85" t="s">
        <v>6653</v>
      </c>
      <c r="E3063" s="86" t="s">
        <v>4679</v>
      </c>
    </row>
    <row r="3064" spans="1:5" x14ac:dyDescent="0.2">
      <c r="A3064" s="87">
        <v>1565</v>
      </c>
      <c r="B3064" s="83" t="s">
        <v>2321</v>
      </c>
      <c r="C3064" s="83" t="s">
        <v>3487</v>
      </c>
      <c r="D3064" s="83" t="s">
        <v>4067</v>
      </c>
      <c r="E3064" s="88" t="s">
        <v>2322</v>
      </c>
    </row>
    <row r="3065" spans="1:5" x14ac:dyDescent="0.2">
      <c r="A3065" s="87">
        <v>411</v>
      </c>
      <c r="B3065" s="83" t="s">
        <v>207</v>
      </c>
      <c r="C3065" s="83" t="s">
        <v>1409</v>
      </c>
      <c r="D3065" s="83" t="s">
        <v>4067</v>
      </c>
      <c r="E3065" s="88">
        <v>36.57</v>
      </c>
    </row>
    <row r="3066" spans="1:5" x14ac:dyDescent="0.2">
      <c r="A3066" s="87">
        <v>1569</v>
      </c>
      <c r="B3066" s="83" t="s">
        <v>2327</v>
      </c>
      <c r="C3066" s="83" t="s">
        <v>3502</v>
      </c>
      <c r="D3066" s="83" t="s">
        <v>4067</v>
      </c>
      <c r="E3066" s="88">
        <v>124.125</v>
      </c>
    </row>
    <row r="3067" spans="1:5" x14ac:dyDescent="0.2">
      <c r="A3067" s="87">
        <v>1570</v>
      </c>
      <c r="B3067" s="83" t="s">
        <v>2328</v>
      </c>
      <c r="C3067" s="83" t="s">
        <v>3509</v>
      </c>
      <c r="D3067" s="83" t="s">
        <v>4067</v>
      </c>
      <c r="E3067" s="88">
        <v>75</v>
      </c>
    </row>
    <row r="3068" spans="1:5" x14ac:dyDescent="0.2">
      <c r="A3068" s="87">
        <v>1572</v>
      </c>
      <c r="B3068" s="83" t="s">
        <v>2330</v>
      </c>
      <c r="C3068" s="83" t="s">
        <v>3464</v>
      </c>
      <c r="D3068" s="83" t="s">
        <v>4067</v>
      </c>
      <c r="E3068" s="88" t="s">
        <v>2790</v>
      </c>
    </row>
    <row r="3069" spans="1:5" x14ac:dyDescent="0.2">
      <c r="A3069" s="87">
        <v>625</v>
      </c>
      <c r="B3069" s="83" t="s">
        <v>2330</v>
      </c>
      <c r="C3069" s="83" t="s">
        <v>11934</v>
      </c>
      <c r="D3069" s="83" t="s">
        <v>11284</v>
      </c>
      <c r="E3069" s="88" t="s">
        <v>11942</v>
      </c>
    </row>
    <row r="3070" spans="1:5" x14ac:dyDescent="0.2">
      <c r="A3070" s="84">
        <v>759</v>
      </c>
      <c r="B3070" s="85" t="s">
        <v>4546</v>
      </c>
      <c r="C3070" s="85" t="s">
        <v>3464</v>
      </c>
      <c r="D3070" s="85" t="s">
        <v>6653</v>
      </c>
      <c r="E3070" s="86" t="s">
        <v>4947</v>
      </c>
    </row>
    <row r="3071" spans="1:5" x14ac:dyDescent="0.2">
      <c r="A3071" s="87">
        <v>1123</v>
      </c>
      <c r="B3071" s="83" t="s">
        <v>3827</v>
      </c>
      <c r="C3071" s="83" t="s">
        <v>12</v>
      </c>
      <c r="D3071" s="83" t="s">
        <v>4067</v>
      </c>
      <c r="E3071" s="88" t="s">
        <v>1923</v>
      </c>
    </row>
    <row r="3072" spans="1:5" x14ac:dyDescent="0.2">
      <c r="A3072" s="87">
        <v>22</v>
      </c>
      <c r="B3072" s="83" t="s">
        <v>3827</v>
      </c>
      <c r="C3072" s="83" t="s">
        <v>11886</v>
      </c>
      <c r="D3072" s="83" t="s">
        <v>11412</v>
      </c>
      <c r="E3072" s="88">
        <v>10.11</v>
      </c>
    </row>
    <row r="3073" spans="1:5" x14ac:dyDescent="0.2">
      <c r="A3073" s="87">
        <v>1573</v>
      </c>
      <c r="B3073" s="83" t="s">
        <v>2331</v>
      </c>
      <c r="C3073" s="83" t="s">
        <v>3487</v>
      </c>
      <c r="D3073" s="83" t="s">
        <v>4067</v>
      </c>
      <c r="E3073" s="88" t="s">
        <v>2332</v>
      </c>
    </row>
    <row r="3074" spans="1:5" x14ac:dyDescent="0.2">
      <c r="A3074" s="84">
        <v>760</v>
      </c>
      <c r="B3074" s="85" t="s">
        <v>4547</v>
      </c>
      <c r="C3074" s="85" t="s">
        <v>3487</v>
      </c>
      <c r="D3074" s="85" t="s">
        <v>6653</v>
      </c>
      <c r="E3074" s="86">
        <v>92</v>
      </c>
    </row>
    <row r="3075" spans="1:5" x14ac:dyDescent="0.2">
      <c r="A3075" s="87">
        <v>1571</v>
      </c>
      <c r="B3075" s="83" t="s">
        <v>2329</v>
      </c>
      <c r="C3075" s="83" t="s">
        <v>3468</v>
      </c>
      <c r="D3075" s="83" t="s">
        <v>4067</v>
      </c>
      <c r="E3075" s="88">
        <v>81</v>
      </c>
    </row>
    <row r="3076" spans="1:5" x14ac:dyDescent="0.2">
      <c r="A3076" s="84">
        <v>77</v>
      </c>
      <c r="B3076" s="85" t="s">
        <v>11338</v>
      </c>
      <c r="C3076" s="85" t="s">
        <v>2832</v>
      </c>
      <c r="D3076" s="85" t="s">
        <v>6653</v>
      </c>
      <c r="E3076" s="86">
        <v>22</v>
      </c>
    </row>
    <row r="3077" spans="1:5" x14ac:dyDescent="0.2">
      <c r="A3077" s="87">
        <v>35</v>
      </c>
      <c r="B3077" s="83" t="s">
        <v>11364</v>
      </c>
      <c r="C3077" s="83" t="s">
        <v>2832</v>
      </c>
      <c r="D3077" s="83" t="s">
        <v>11284</v>
      </c>
      <c r="E3077" s="88">
        <v>28</v>
      </c>
    </row>
    <row r="3078" spans="1:5" x14ac:dyDescent="0.2">
      <c r="A3078" s="84">
        <v>78</v>
      </c>
      <c r="B3078" s="85" t="s">
        <v>11339</v>
      </c>
      <c r="C3078" s="85" t="s">
        <v>2832</v>
      </c>
      <c r="D3078" s="85" t="s">
        <v>6653</v>
      </c>
      <c r="E3078" s="86">
        <v>100</v>
      </c>
    </row>
    <row r="3079" spans="1:5" x14ac:dyDescent="0.2">
      <c r="A3079" s="84">
        <v>79</v>
      </c>
      <c r="B3079" s="85" t="s">
        <v>11340</v>
      </c>
      <c r="C3079" s="85" t="s">
        <v>2832</v>
      </c>
      <c r="D3079" s="85" t="s">
        <v>6653</v>
      </c>
      <c r="E3079" s="86">
        <v>61</v>
      </c>
    </row>
    <row r="3080" spans="1:5" x14ac:dyDescent="0.2">
      <c r="A3080" s="87">
        <v>718</v>
      </c>
      <c r="B3080" s="83" t="s">
        <v>3769</v>
      </c>
      <c r="C3080" s="83" t="s">
        <v>2729</v>
      </c>
      <c r="D3080" s="83" t="s">
        <v>4067</v>
      </c>
      <c r="E3080" s="88">
        <v>125</v>
      </c>
    </row>
    <row r="3081" spans="1:5" x14ac:dyDescent="0.2">
      <c r="A3081" s="87">
        <v>1574</v>
      </c>
      <c r="B3081" s="83" t="s">
        <v>2333</v>
      </c>
      <c r="C3081" s="83" t="s">
        <v>385</v>
      </c>
      <c r="D3081" s="83" t="s">
        <v>4067</v>
      </c>
      <c r="E3081" s="88">
        <v>9.5</v>
      </c>
    </row>
    <row r="3082" spans="1:5" x14ac:dyDescent="0.2">
      <c r="A3082" s="87">
        <v>1575</v>
      </c>
      <c r="B3082" s="83" t="s">
        <v>2334</v>
      </c>
      <c r="C3082" s="83" t="s">
        <v>3502</v>
      </c>
      <c r="D3082" s="83" t="s">
        <v>4067</v>
      </c>
      <c r="E3082" s="88">
        <v>116</v>
      </c>
    </row>
    <row r="3083" spans="1:5" x14ac:dyDescent="0.2">
      <c r="A3083" s="87">
        <v>1576</v>
      </c>
      <c r="B3083" s="83" t="s">
        <v>2335</v>
      </c>
      <c r="C3083" s="83" t="s">
        <v>3502</v>
      </c>
      <c r="D3083" s="83" t="s">
        <v>4067</v>
      </c>
      <c r="E3083" s="88">
        <v>28</v>
      </c>
    </row>
    <row r="3084" spans="1:5" x14ac:dyDescent="0.2">
      <c r="A3084" s="87">
        <v>626</v>
      </c>
      <c r="B3084" s="83" t="s">
        <v>12055</v>
      </c>
      <c r="C3084" s="83" t="s">
        <v>3468</v>
      </c>
      <c r="D3084" s="83" t="s">
        <v>11284</v>
      </c>
      <c r="E3084" s="88">
        <v>29</v>
      </c>
    </row>
    <row r="3085" spans="1:5" x14ac:dyDescent="0.2">
      <c r="A3085" s="87">
        <v>1577</v>
      </c>
      <c r="B3085" s="83" t="s">
        <v>2336</v>
      </c>
      <c r="D3085" s="83" t="s">
        <v>4067</v>
      </c>
      <c r="E3085" s="88" t="s">
        <v>2337</v>
      </c>
    </row>
    <row r="3086" spans="1:5" x14ac:dyDescent="0.2">
      <c r="A3086" s="84">
        <v>761</v>
      </c>
      <c r="B3086" s="85" t="s">
        <v>2338</v>
      </c>
      <c r="C3086" s="83" t="s">
        <v>3472</v>
      </c>
      <c r="D3086" s="85" t="s">
        <v>6653</v>
      </c>
      <c r="E3086" s="86" t="s">
        <v>4948</v>
      </c>
    </row>
    <row r="3087" spans="1:5" x14ac:dyDescent="0.2">
      <c r="A3087" s="87">
        <v>1578</v>
      </c>
      <c r="B3087" s="83" t="s">
        <v>2338</v>
      </c>
      <c r="C3087" s="83" t="s">
        <v>3472</v>
      </c>
      <c r="D3087" s="83" t="s">
        <v>4067</v>
      </c>
      <c r="E3087" s="88" t="s">
        <v>2339</v>
      </c>
    </row>
    <row r="3088" spans="1:5" x14ac:dyDescent="0.2">
      <c r="A3088" s="87">
        <v>627</v>
      </c>
      <c r="B3088" s="83" t="s">
        <v>2338</v>
      </c>
      <c r="D3088" s="83" t="s">
        <v>11284</v>
      </c>
      <c r="E3088" s="88" t="s">
        <v>12298</v>
      </c>
    </row>
    <row r="3089" spans="1:5" x14ac:dyDescent="0.2">
      <c r="A3089" s="84">
        <v>762</v>
      </c>
      <c r="B3089" s="85" t="s">
        <v>4548</v>
      </c>
      <c r="C3089" s="85" t="s">
        <v>3468</v>
      </c>
      <c r="D3089" s="85" t="s">
        <v>6653</v>
      </c>
      <c r="E3089" s="86">
        <v>53</v>
      </c>
    </row>
    <row r="3090" spans="1:5" x14ac:dyDescent="0.2">
      <c r="A3090" s="87">
        <v>1579</v>
      </c>
      <c r="B3090" s="83" t="s">
        <v>366</v>
      </c>
      <c r="C3090" s="83" t="s">
        <v>3464</v>
      </c>
      <c r="D3090" s="83" t="s">
        <v>4067</v>
      </c>
      <c r="E3090" s="88" t="s">
        <v>2793</v>
      </c>
    </row>
    <row r="3091" spans="1:5" x14ac:dyDescent="0.2">
      <c r="A3091" s="87">
        <v>165</v>
      </c>
      <c r="B3091" s="83" t="s">
        <v>366</v>
      </c>
      <c r="C3091" s="83" t="s">
        <v>3464</v>
      </c>
      <c r="D3091" s="83" t="s">
        <v>11415</v>
      </c>
      <c r="E3091" s="88">
        <v>5.0999999999999996</v>
      </c>
    </row>
    <row r="3092" spans="1:5" x14ac:dyDescent="0.2">
      <c r="A3092" s="87">
        <v>628</v>
      </c>
      <c r="B3092" s="83" t="s">
        <v>366</v>
      </c>
      <c r="C3092" s="83" t="s">
        <v>11934</v>
      </c>
      <c r="D3092" s="83" t="s">
        <v>11284</v>
      </c>
      <c r="E3092" s="88" t="s">
        <v>11943</v>
      </c>
    </row>
    <row r="3093" spans="1:5" x14ac:dyDescent="0.2">
      <c r="A3093" s="87">
        <v>100</v>
      </c>
      <c r="B3093" s="83" t="s">
        <v>366</v>
      </c>
      <c r="C3093" s="83" t="s">
        <v>11934</v>
      </c>
      <c r="D3093" s="83" t="s">
        <v>11286</v>
      </c>
      <c r="E3093" s="88">
        <v>3.25</v>
      </c>
    </row>
    <row r="3094" spans="1:5" x14ac:dyDescent="0.2">
      <c r="A3094" s="84">
        <v>763</v>
      </c>
      <c r="B3094" s="85" t="s">
        <v>4549</v>
      </c>
      <c r="C3094" s="85" t="s">
        <v>3464</v>
      </c>
      <c r="D3094" s="85" t="s">
        <v>6653</v>
      </c>
      <c r="E3094" s="86" t="s">
        <v>5168</v>
      </c>
    </row>
    <row r="3095" spans="1:5" x14ac:dyDescent="0.2">
      <c r="A3095" s="87">
        <v>28</v>
      </c>
      <c r="B3095" s="83" t="s">
        <v>92</v>
      </c>
      <c r="C3095" s="83" t="s">
        <v>12</v>
      </c>
      <c r="D3095" s="83" t="s">
        <v>6697</v>
      </c>
      <c r="E3095" s="88">
        <v>2</v>
      </c>
    </row>
    <row r="3096" spans="1:5" x14ac:dyDescent="0.2">
      <c r="A3096" s="87">
        <v>1124</v>
      </c>
      <c r="B3096" s="83" t="s">
        <v>92</v>
      </c>
      <c r="C3096" s="83" t="s">
        <v>12</v>
      </c>
      <c r="D3096" s="83" t="s">
        <v>4067</v>
      </c>
      <c r="E3096" s="88" t="s">
        <v>1925</v>
      </c>
    </row>
    <row r="3097" spans="1:5" x14ac:dyDescent="0.2">
      <c r="A3097" s="87">
        <v>450</v>
      </c>
      <c r="B3097" s="83" t="s">
        <v>92</v>
      </c>
      <c r="C3097" s="83" t="s">
        <v>11860</v>
      </c>
      <c r="D3097" s="83" t="s">
        <v>11284</v>
      </c>
      <c r="E3097" s="88">
        <v>2.23</v>
      </c>
    </row>
    <row r="3098" spans="1:5" x14ac:dyDescent="0.2">
      <c r="A3098" s="87">
        <v>66</v>
      </c>
      <c r="B3098" s="83" t="s">
        <v>92</v>
      </c>
      <c r="C3098" s="83" t="s">
        <v>266</v>
      </c>
      <c r="D3098" s="83" t="s">
        <v>11286</v>
      </c>
      <c r="E3098" s="88" t="s">
        <v>11882</v>
      </c>
    </row>
    <row r="3099" spans="1:5" x14ac:dyDescent="0.2">
      <c r="A3099" s="87">
        <v>106</v>
      </c>
      <c r="B3099" s="83" t="s">
        <v>92</v>
      </c>
      <c r="C3099" s="83" t="s">
        <v>11886</v>
      </c>
      <c r="D3099" s="83" t="s">
        <v>11415</v>
      </c>
      <c r="E3099" s="88">
        <v>8</v>
      </c>
    </row>
    <row r="3100" spans="1:5" x14ac:dyDescent="0.2">
      <c r="A3100" s="87">
        <v>451</v>
      </c>
      <c r="B3100" s="83" t="s">
        <v>11866</v>
      </c>
      <c r="C3100" s="83" t="s">
        <v>11860</v>
      </c>
      <c r="D3100" s="83" t="s">
        <v>11284</v>
      </c>
      <c r="E3100" s="88">
        <v>23</v>
      </c>
    </row>
    <row r="3101" spans="1:5" x14ac:dyDescent="0.2">
      <c r="A3101" s="87">
        <v>67</v>
      </c>
      <c r="B3101" s="83" t="s">
        <v>11866</v>
      </c>
      <c r="C3101" s="83" t="s">
        <v>266</v>
      </c>
      <c r="D3101" s="83" t="s">
        <v>11286</v>
      </c>
      <c r="E3101" s="88">
        <v>5</v>
      </c>
    </row>
    <row r="3102" spans="1:5" x14ac:dyDescent="0.2">
      <c r="A3102" s="84">
        <v>915</v>
      </c>
      <c r="B3102" s="85" t="s">
        <v>12242</v>
      </c>
      <c r="C3102" s="85" t="s">
        <v>2665</v>
      </c>
      <c r="D3102" s="85" t="s">
        <v>6653</v>
      </c>
      <c r="E3102" s="86" t="s">
        <v>4990</v>
      </c>
    </row>
    <row r="3103" spans="1:5" x14ac:dyDescent="0.2">
      <c r="A3103" s="84">
        <v>916</v>
      </c>
      <c r="B3103" s="85" t="s">
        <v>12243</v>
      </c>
      <c r="C3103" s="85" t="s">
        <v>2665</v>
      </c>
      <c r="D3103" s="85" t="s">
        <v>6653</v>
      </c>
      <c r="E3103" s="86" t="s">
        <v>5044</v>
      </c>
    </row>
    <row r="3104" spans="1:5" x14ac:dyDescent="0.2">
      <c r="A3104" s="87">
        <v>1896</v>
      </c>
      <c r="B3104" s="83" t="s">
        <v>12262</v>
      </c>
      <c r="C3104" s="83" t="s">
        <v>2665</v>
      </c>
      <c r="D3104" s="83" t="s">
        <v>4067</v>
      </c>
      <c r="E3104" s="88" t="s">
        <v>1507</v>
      </c>
    </row>
    <row r="3105" spans="1:5" x14ac:dyDescent="0.2">
      <c r="A3105" s="87">
        <v>629</v>
      </c>
      <c r="B3105" s="83" t="s">
        <v>12056</v>
      </c>
      <c r="C3105" s="83" t="s">
        <v>3468</v>
      </c>
      <c r="D3105" s="83" t="s">
        <v>11284</v>
      </c>
      <c r="E3105" s="88">
        <v>26</v>
      </c>
    </row>
    <row r="3106" spans="1:5" x14ac:dyDescent="0.2">
      <c r="A3106" s="84">
        <v>80</v>
      </c>
      <c r="B3106" s="85" t="s">
        <v>11341</v>
      </c>
      <c r="C3106" s="85" t="s">
        <v>2832</v>
      </c>
      <c r="D3106" s="85" t="s">
        <v>6653</v>
      </c>
      <c r="E3106" s="86">
        <v>13</v>
      </c>
    </row>
    <row r="3107" spans="1:5" x14ac:dyDescent="0.2">
      <c r="A3107" s="87">
        <v>719</v>
      </c>
      <c r="B3107" s="83" t="s">
        <v>3770</v>
      </c>
      <c r="C3107" s="83" t="s">
        <v>2729</v>
      </c>
      <c r="D3107" s="83" t="s">
        <v>4067</v>
      </c>
      <c r="E3107" s="88">
        <v>126</v>
      </c>
    </row>
    <row r="3108" spans="1:5" x14ac:dyDescent="0.2">
      <c r="A3108" s="84">
        <v>765</v>
      </c>
      <c r="B3108" s="85" t="s">
        <v>4551</v>
      </c>
      <c r="C3108" s="85" t="s">
        <v>3468</v>
      </c>
      <c r="D3108" s="85" t="s">
        <v>6653</v>
      </c>
      <c r="E3108" s="86">
        <v>65</v>
      </c>
    </row>
    <row r="3109" spans="1:5" x14ac:dyDescent="0.2">
      <c r="A3109" s="87">
        <v>27</v>
      </c>
      <c r="B3109" s="83" t="s">
        <v>9288</v>
      </c>
      <c r="C3109" s="83" t="s">
        <v>2719</v>
      </c>
      <c r="D3109" s="83" t="s">
        <v>11415</v>
      </c>
      <c r="E3109" s="88">
        <v>38</v>
      </c>
    </row>
    <row r="3110" spans="1:5" x14ac:dyDescent="0.2">
      <c r="A3110" s="87">
        <v>630</v>
      </c>
      <c r="B3110" s="83" t="s">
        <v>12115</v>
      </c>
      <c r="C3110" s="83" t="s">
        <v>12086</v>
      </c>
      <c r="D3110" s="83" t="s">
        <v>11284</v>
      </c>
      <c r="E3110" s="88">
        <v>31</v>
      </c>
    </row>
    <row r="3111" spans="1:5" x14ac:dyDescent="0.2">
      <c r="A3111" s="87">
        <v>331</v>
      </c>
      <c r="B3111" s="83" t="s">
        <v>3611</v>
      </c>
      <c r="C3111" s="83" t="s">
        <v>2</v>
      </c>
      <c r="D3111" s="83" t="s">
        <v>4067</v>
      </c>
      <c r="E3111" s="88">
        <v>47</v>
      </c>
    </row>
    <row r="3112" spans="1:5" x14ac:dyDescent="0.2">
      <c r="A3112" s="84">
        <v>766</v>
      </c>
      <c r="B3112" s="85" t="s">
        <v>4764</v>
      </c>
      <c r="C3112" s="85" t="s">
        <v>5028</v>
      </c>
      <c r="D3112" s="85" t="s">
        <v>6653</v>
      </c>
      <c r="E3112" s="86">
        <v>55</v>
      </c>
    </row>
    <row r="3113" spans="1:5" x14ac:dyDescent="0.2">
      <c r="A3113" s="87">
        <v>166</v>
      </c>
      <c r="B3113" s="83" t="s">
        <v>12079</v>
      </c>
      <c r="C3113" s="83" t="s">
        <v>3468</v>
      </c>
      <c r="D3113" s="83" t="s">
        <v>11415</v>
      </c>
      <c r="E3113" s="88">
        <v>39</v>
      </c>
    </row>
    <row r="3114" spans="1:5" x14ac:dyDescent="0.2">
      <c r="A3114" s="87">
        <v>1580</v>
      </c>
      <c r="B3114" s="83" t="s">
        <v>362</v>
      </c>
      <c r="C3114" s="83" t="s">
        <v>3494</v>
      </c>
      <c r="D3114" s="83" t="s">
        <v>4067</v>
      </c>
      <c r="E3114" s="88" t="s">
        <v>2340</v>
      </c>
    </row>
    <row r="3115" spans="1:5" x14ac:dyDescent="0.2">
      <c r="A3115" s="87">
        <v>631</v>
      </c>
      <c r="B3115" s="83" t="s">
        <v>362</v>
      </c>
      <c r="C3115" s="83" t="s">
        <v>11549</v>
      </c>
      <c r="D3115" s="83" t="s">
        <v>11284</v>
      </c>
      <c r="E3115" s="88" t="s">
        <v>11570</v>
      </c>
    </row>
    <row r="3116" spans="1:5" x14ac:dyDescent="0.2">
      <c r="A3116" s="84">
        <v>767</v>
      </c>
      <c r="B3116" s="85" t="s">
        <v>4552</v>
      </c>
      <c r="C3116" s="85" t="s">
        <v>3494</v>
      </c>
      <c r="D3116" s="85" t="s">
        <v>6653</v>
      </c>
      <c r="E3116" s="86">
        <v>60</v>
      </c>
    </row>
    <row r="3117" spans="1:5" x14ac:dyDescent="0.2">
      <c r="A3117" s="84">
        <v>768</v>
      </c>
      <c r="B3117" s="85" t="s">
        <v>5031</v>
      </c>
      <c r="C3117" s="85" t="s">
        <v>3494</v>
      </c>
      <c r="D3117" s="85" t="s">
        <v>6653</v>
      </c>
      <c r="E3117" s="86" t="s">
        <v>4949</v>
      </c>
    </row>
    <row r="3118" spans="1:5" x14ac:dyDescent="0.2">
      <c r="A3118" s="87">
        <v>1581</v>
      </c>
      <c r="B3118" s="83" t="s">
        <v>2791</v>
      </c>
      <c r="C3118" s="83" t="s">
        <v>272</v>
      </c>
      <c r="D3118" s="83" t="s">
        <v>4067</v>
      </c>
      <c r="E3118" s="88" t="s">
        <v>2341</v>
      </c>
    </row>
    <row r="3119" spans="1:5" x14ac:dyDescent="0.2">
      <c r="A3119" s="87">
        <v>1582</v>
      </c>
      <c r="B3119" s="83" t="s">
        <v>2792</v>
      </c>
      <c r="C3119" s="83" t="s">
        <v>272</v>
      </c>
      <c r="D3119" s="83" t="s">
        <v>4067</v>
      </c>
      <c r="E3119" s="88" t="s">
        <v>2342</v>
      </c>
    </row>
    <row r="3120" spans="1:5" x14ac:dyDescent="0.2">
      <c r="A3120" s="84">
        <v>769</v>
      </c>
      <c r="B3120" s="85" t="s">
        <v>8060</v>
      </c>
      <c r="C3120" s="85" t="s">
        <v>3494</v>
      </c>
      <c r="D3120" s="85" t="s">
        <v>6653</v>
      </c>
      <c r="E3120" s="86" t="s">
        <v>4950</v>
      </c>
    </row>
    <row r="3121" spans="1:5" x14ac:dyDescent="0.2">
      <c r="A3121" s="84">
        <v>770</v>
      </c>
      <c r="B3121" s="85" t="s">
        <v>8061</v>
      </c>
      <c r="C3121" s="85" t="s">
        <v>3494</v>
      </c>
      <c r="D3121" s="85" t="s">
        <v>6653</v>
      </c>
      <c r="E3121" s="86"/>
    </row>
    <row r="3122" spans="1:5" x14ac:dyDescent="0.2">
      <c r="A3122" s="84">
        <v>771</v>
      </c>
      <c r="B3122" s="85" t="s">
        <v>8062</v>
      </c>
      <c r="C3122" s="85" t="s">
        <v>3494</v>
      </c>
      <c r="D3122" s="85" t="s">
        <v>6653</v>
      </c>
      <c r="E3122" s="86" t="s">
        <v>4951</v>
      </c>
    </row>
    <row r="3123" spans="1:5" x14ac:dyDescent="0.2">
      <c r="A3123" s="87">
        <v>1583</v>
      </c>
      <c r="B3123" s="83" t="s">
        <v>2343</v>
      </c>
      <c r="C3123" s="83" t="s">
        <v>3509</v>
      </c>
      <c r="D3123" s="83" t="s">
        <v>4067</v>
      </c>
      <c r="E3123" s="88">
        <v>76</v>
      </c>
    </row>
    <row r="3124" spans="1:5" x14ac:dyDescent="0.2">
      <c r="A3124" s="87">
        <v>167</v>
      </c>
      <c r="B3124" s="83" t="s">
        <v>12080</v>
      </c>
      <c r="C3124" s="83" t="s">
        <v>3468</v>
      </c>
      <c r="D3124" s="83" t="s">
        <v>11415</v>
      </c>
      <c r="E3124" s="88">
        <v>38</v>
      </c>
    </row>
    <row r="3125" spans="1:5" x14ac:dyDescent="0.2">
      <c r="A3125" s="87">
        <v>633</v>
      </c>
      <c r="B3125" s="83" t="s">
        <v>12151</v>
      </c>
      <c r="D3125" s="83" t="s">
        <v>11284</v>
      </c>
      <c r="E3125" s="88"/>
    </row>
    <row r="3126" spans="1:5" x14ac:dyDescent="0.2">
      <c r="A3126" s="87">
        <v>101</v>
      </c>
      <c r="B3126" s="83" t="s">
        <v>12151</v>
      </c>
      <c r="D3126" s="83" t="s">
        <v>11286</v>
      </c>
      <c r="E3126" s="88"/>
    </row>
    <row r="3127" spans="1:5" x14ac:dyDescent="0.2">
      <c r="A3127" s="84">
        <v>772</v>
      </c>
      <c r="B3127" s="85" t="s">
        <v>4230</v>
      </c>
      <c r="C3127" s="85"/>
      <c r="D3127" s="85" t="s">
        <v>6653</v>
      </c>
      <c r="E3127" s="86"/>
    </row>
    <row r="3128" spans="1:5" x14ac:dyDescent="0.2">
      <c r="A3128" s="87">
        <v>441</v>
      </c>
      <c r="B3128" s="83" t="s">
        <v>3658</v>
      </c>
      <c r="C3128" s="83" t="s">
        <v>1428</v>
      </c>
      <c r="D3128" s="83" t="s">
        <v>4067</v>
      </c>
      <c r="E3128" s="88">
        <v>21</v>
      </c>
    </row>
    <row r="3129" spans="1:5" x14ac:dyDescent="0.2">
      <c r="A3129" s="87">
        <v>1608</v>
      </c>
      <c r="B3129" s="83" t="s">
        <v>2344</v>
      </c>
      <c r="C3129" s="83" t="s">
        <v>2795</v>
      </c>
      <c r="D3129" s="83" t="s">
        <v>4067</v>
      </c>
      <c r="E3129" s="88">
        <v>98</v>
      </c>
    </row>
    <row r="3130" spans="1:5" x14ac:dyDescent="0.2">
      <c r="A3130" s="87">
        <v>648</v>
      </c>
      <c r="B3130" s="83" t="s">
        <v>12282</v>
      </c>
      <c r="C3130" s="83" t="s">
        <v>4615</v>
      </c>
      <c r="D3130" s="83" t="s">
        <v>11284</v>
      </c>
      <c r="E3130" s="88">
        <v>28</v>
      </c>
    </row>
    <row r="3131" spans="1:5" x14ac:dyDescent="0.2">
      <c r="A3131" s="87">
        <v>332</v>
      </c>
      <c r="B3131" s="83" t="s">
        <v>3612</v>
      </c>
      <c r="C3131" s="83" t="s">
        <v>2</v>
      </c>
      <c r="D3131" s="83" t="s">
        <v>4067</v>
      </c>
      <c r="E3131" s="88">
        <v>47</v>
      </c>
    </row>
    <row r="3132" spans="1:5" x14ac:dyDescent="0.2">
      <c r="A3132" s="87">
        <v>333</v>
      </c>
      <c r="B3132" s="83" t="s">
        <v>3613</v>
      </c>
      <c r="C3132" s="83" t="s">
        <v>2</v>
      </c>
      <c r="D3132" s="83" t="s">
        <v>4067</v>
      </c>
      <c r="E3132" s="88">
        <v>47</v>
      </c>
    </row>
    <row r="3133" spans="1:5" x14ac:dyDescent="0.2">
      <c r="A3133" s="87">
        <v>334</v>
      </c>
      <c r="B3133" s="83" t="s">
        <v>3614</v>
      </c>
      <c r="C3133" s="83" t="s">
        <v>2</v>
      </c>
      <c r="D3133" s="83" t="s">
        <v>4067</v>
      </c>
      <c r="E3133" s="88">
        <v>99</v>
      </c>
    </row>
    <row r="3134" spans="1:5" x14ac:dyDescent="0.2">
      <c r="A3134" s="87">
        <v>1609</v>
      </c>
      <c r="B3134" s="83" t="s">
        <v>11</v>
      </c>
      <c r="C3134" s="83" t="s">
        <v>3454</v>
      </c>
      <c r="D3134" s="83" t="s">
        <v>4067</v>
      </c>
      <c r="E3134" s="88">
        <v>86</v>
      </c>
    </row>
    <row r="3135" spans="1:5" x14ac:dyDescent="0.2">
      <c r="A3135" s="87">
        <v>106</v>
      </c>
      <c r="B3135" s="83" t="s">
        <v>2345</v>
      </c>
      <c r="C3135" s="83" t="s">
        <v>405</v>
      </c>
      <c r="D3135" s="83" t="s">
        <v>11286</v>
      </c>
      <c r="E3135" s="88">
        <v>1.1000000000000001</v>
      </c>
    </row>
    <row r="3136" spans="1:5" x14ac:dyDescent="0.2">
      <c r="A3136" s="87">
        <v>639</v>
      </c>
      <c r="B3136" s="83" t="s">
        <v>2345</v>
      </c>
      <c r="C3136" s="83" t="s">
        <v>3454</v>
      </c>
      <c r="D3136" s="83" t="s">
        <v>11284</v>
      </c>
      <c r="E3136" s="88">
        <v>2.2999999999999998</v>
      </c>
    </row>
    <row r="3137" spans="1:5" x14ac:dyDescent="0.2">
      <c r="A3137" s="87">
        <v>1610</v>
      </c>
      <c r="B3137" s="83" t="s">
        <v>2345</v>
      </c>
      <c r="C3137" s="83" t="s">
        <v>3454</v>
      </c>
      <c r="D3137" s="83" t="s">
        <v>4067</v>
      </c>
      <c r="E3137" s="88">
        <v>16</v>
      </c>
    </row>
    <row r="3138" spans="1:5" x14ac:dyDescent="0.2">
      <c r="A3138" s="87">
        <v>46</v>
      </c>
      <c r="B3138" s="83" t="s">
        <v>11987</v>
      </c>
      <c r="C3138" s="83" t="s">
        <v>11988</v>
      </c>
      <c r="D3138" s="83" t="s">
        <v>6697</v>
      </c>
      <c r="E3138" s="88">
        <v>1</v>
      </c>
    </row>
    <row r="3139" spans="1:5" x14ac:dyDescent="0.2">
      <c r="A3139" s="87">
        <v>649</v>
      </c>
      <c r="B3139" s="83" t="s">
        <v>10432</v>
      </c>
      <c r="C3139" s="83" t="s">
        <v>397</v>
      </c>
      <c r="D3139" s="83" t="s">
        <v>11284</v>
      </c>
      <c r="E3139" s="88">
        <v>29</v>
      </c>
    </row>
    <row r="3140" spans="1:5" x14ac:dyDescent="0.2">
      <c r="A3140" s="87">
        <v>1611</v>
      </c>
      <c r="B3140" s="83" t="s">
        <v>2346</v>
      </c>
      <c r="C3140" s="83" t="s">
        <v>3449</v>
      </c>
      <c r="D3140" s="83" t="s">
        <v>4067</v>
      </c>
      <c r="E3140" s="88">
        <v>135</v>
      </c>
    </row>
    <row r="3141" spans="1:5" x14ac:dyDescent="0.2">
      <c r="A3141" s="87">
        <v>335</v>
      </c>
      <c r="B3141" s="83" t="s">
        <v>3615</v>
      </c>
      <c r="C3141" s="83" t="s">
        <v>2</v>
      </c>
      <c r="D3141" s="83" t="s">
        <v>4067</v>
      </c>
      <c r="E3141" s="88">
        <v>46</v>
      </c>
    </row>
    <row r="3142" spans="1:5" x14ac:dyDescent="0.2">
      <c r="A3142" s="87">
        <v>1612</v>
      </c>
      <c r="B3142" s="83" t="s">
        <v>2347</v>
      </c>
      <c r="C3142" s="83" t="s">
        <v>3451</v>
      </c>
      <c r="D3142" s="83" t="s">
        <v>4067</v>
      </c>
      <c r="E3142" s="88">
        <v>119</v>
      </c>
    </row>
    <row r="3143" spans="1:5" x14ac:dyDescent="0.2">
      <c r="A3143" s="87">
        <v>1613</v>
      </c>
      <c r="B3143" s="83" t="s">
        <v>2348</v>
      </c>
      <c r="C3143" s="83" t="s">
        <v>3446</v>
      </c>
      <c r="D3143" s="83" t="s">
        <v>4067</v>
      </c>
      <c r="E3143" s="88">
        <v>81</v>
      </c>
    </row>
    <row r="3144" spans="1:5" x14ac:dyDescent="0.2">
      <c r="A3144" s="87">
        <v>1614</v>
      </c>
      <c r="B3144" s="83" t="s">
        <v>25</v>
      </c>
      <c r="C3144" s="83" t="s">
        <v>3448</v>
      </c>
      <c r="D3144" s="83" t="s">
        <v>4067</v>
      </c>
      <c r="E3144" s="88">
        <v>9</v>
      </c>
    </row>
    <row r="3145" spans="1:5" x14ac:dyDescent="0.2">
      <c r="A3145" s="84">
        <v>193</v>
      </c>
      <c r="B3145" s="85" t="s">
        <v>3616</v>
      </c>
      <c r="C3145" s="85" t="s">
        <v>2</v>
      </c>
      <c r="D3145" s="85" t="s">
        <v>6653</v>
      </c>
      <c r="E3145" s="86" t="s">
        <v>4819</v>
      </c>
    </row>
    <row r="3146" spans="1:5" x14ac:dyDescent="0.2">
      <c r="A3146" s="87">
        <v>103</v>
      </c>
      <c r="B3146" s="83" t="s">
        <v>3616</v>
      </c>
      <c r="C3146" s="83" t="s">
        <v>2</v>
      </c>
      <c r="D3146" s="83" t="s">
        <v>11284</v>
      </c>
      <c r="E3146" s="88">
        <v>20</v>
      </c>
    </row>
    <row r="3147" spans="1:5" x14ac:dyDescent="0.2">
      <c r="A3147" s="87">
        <v>336</v>
      </c>
      <c r="B3147" s="83" t="s">
        <v>3616</v>
      </c>
      <c r="C3147" s="83" t="s">
        <v>2</v>
      </c>
      <c r="D3147" s="83" t="s">
        <v>4067</v>
      </c>
      <c r="E3147" s="88" t="s">
        <v>1367</v>
      </c>
    </row>
    <row r="3148" spans="1:5" x14ac:dyDescent="0.2">
      <c r="A3148" s="84">
        <v>775</v>
      </c>
      <c r="B3148" s="85" t="s">
        <v>4553</v>
      </c>
      <c r="C3148" s="85" t="s">
        <v>3468</v>
      </c>
      <c r="D3148" s="85" t="s">
        <v>6653</v>
      </c>
      <c r="E3148" s="86">
        <v>71</v>
      </c>
    </row>
    <row r="3149" spans="1:5" x14ac:dyDescent="0.2">
      <c r="A3149" s="87">
        <v>640</v>
      </c>
      <c r="B3149" s="83" t="s">
        <v>11778</v>
      </c>
      <c r="C3149" s="83" t="s">
        <v>3507</v>
      </c>
      <c r="D3149" s="83" t="s">
        <v>11284</v>
      </c>
      <c r="E3149" s="88">
        <v>25</v>
      </c>
    </row>
    <row r="3150" spans="1:5" x14ac:dyDescent="0.2">
      <c r="A3150" s="87">
        <v>1615</v>
      </c>
      <c r="B3150" s="83" t="s">
        <v>2349</v>
      </c>
      <c r="C3150" s="83" t="s">
        <v>3494</v>
      </c>
      <c r="D3150" s="83" t="s">
        <v>4067</v>
      </c>
      <c r="E3150" s="88">
        <v>53.127000000000002</v>
      </c>
    </row>
    <row r="3151" spans="1:5" x14ac:dyDescent="0.2">
      <c r="A3151" s="87">
        <v>1616</v>
      </c>
      <c r="B3151" s="83" t="s">
        <v>2350</v>
      </c>
      <c r="C3151" s="83" t="s">
        <v>3494</v>
      </c>
      <c r="D3151" s="83" t="s">
        <v>4067</v>
      </c>
      <c r="E3151" s="88">
        <v>87</v>
      </c>
    </row>
    <row r="3152" spans="1:5" x14ac:dyDescent="0.2">
      <c r="A3152" s="87">
        <v>1617</v>
      </c>
      <c r="B3152" s="83" t="s">
        <v>2351</v>
      </c>
      <c r="C3152" s="83" t="s">
        <v>3494</v>
      </c>
      <c r="D3152" s="83" t="s">
        <v>4067</v>
      </c>
      <c r="E3152" s="88" t="s">
        <v>2352</v>
      </c>
    </row>
    <row r="3153" spans="1:5" x14ac:dyDescent="0.2">
      <c r="A3153" s="84">
        <v>776</v>
      </c>
      <c r="B3153" s="85" t="s">
        <v>2353</v>
      </c>
      <c r="C3153" s="85" t="s">
        <v>5028</v>
      </c>
      <c r="D3153" s="85" t="s">
        <v>6653</v>
      </c>
      <c r="E3153" s="86">
        <v>6</v>
      </c>
    </row>
    <row r="3154" spans="1:5" x14ac:dyDescent="0.2">
      <c r="A3154" s="87">
        <v>641</v>
      </c>
      <c r="B3154" s="83" t="s">
        <v>2353</v>
      </c>
      <c r="C3154" s="83" t="s">
        <v>5028</v>
      </c>
      <c r="D3154" s="83" t="s">
        <v>11284</v>
      </c>
      <c r="E3154" s="88">
        <v>34</v>
      </c>
    </row>
    <row r="3155" spans="1:5" x14ac:dyDescent="0.2">
      <c r="A3155" s="87">
        <v>1618</v>
      </c>
      <c r="B3155" s="83" t="s">
        <v>2353</v>
      </c>
      <c r="C3155" s="83" t="s">
        <v>3457</v>
      </c>
      <c r="D3155" s="83" t="s">
        <v>4067</v>
      </c>
      <c r="E3155" s="88" t="s">
        <v>2354</v>
      </c>
    </row>
    <row r="3156" spans="1:5" x14ac:dyDescent="0.2">
      <c r="A3156" s="87">
        <v>642</v>
      </c>
      <c r="B3156" s="83" t="s">
        <v>12299</v>
      </c>
      <c r="D3156" s="83" t="s">
        <v>11284</v>
      </c>
      <c r="E3156" s="88">
        <v>20</v>
      </c>
    </row>
    <row r="3157" spans="1:5" x14ac:dyDescent="0.2">
      <c r="A3157" s="84">
        <v>81</v>
      </c>
      <c r="B3157" s="85" t="s">
        <v>11342</v>
      </c>
      <c r="C3157" s="85" t="s">
        <v>2832</v>
      </c>
      <c r="D3157" s="85" t="s">
        <v>6653</v>
      </c>
      <c r="E3157" s="86" t="s">
        <v>4693</v>
      </c>
    </row>
    <row r="3158" spans="1:5" x14ac:dyDescent="0.2">
      <c r="A3158" s="87">
        <v>101</v>
      </c>
      <c r="B3158" s="83" t="s">
        <v>11377</v>
      </c>
      <c r="C3158" s="83" t="s">
        <v>2832</v>
      </c>
      <c r="D3158" s="83" t="s">
        <v>4067</v>
      </c>
      <c r="E3158" s="88">
        <v>81</v>
      </c>
    </row>
    <row r="3159" spans="1:5" x14ac:dyDescent="0.2">
      <c r="A3159" s="84">
        <v>83</v>
      </c>
      <c r="B3159" s="85" t="s">
        <v>11343</v>
      </c>
      <c r="C3159" s="85" t="s">
        <v>2832</v>
      </c>
      <c r="D3159" s="85" t="s">
        <v>6653</v>
      </c>
      <c r="E3159" s="86" t="s">
        <v>4798</v>
      </c>
    </row>
    <row r="3160" spans="1:5" x14ac:dyDescent="0.2">
      <c r="A3160" s="87">
        <v>102</v>
      </c>
      <c r="B3160" s="83" t="s">
        <v>11378</v>
      </c>
      <c r="C3160" s="83" t="s">
        <v>2832</v>
      </c>
      <c r="D3160" s="83" t="s">
        <v>4067</v>
      </c>
      <c r="E3160" s="88">
        <v>81</v>
      </c>
    </row>
    <row r="3161" spans="1:5" x14ac:dyDescent="0.2">
      <c r="A3161" s="87">
        <v>643</v>
      </c>
      <c r="B3161" s="83" t="s">
        <v>11741</v>
      </c>
      <c r="C3161" s="83" t="s">
        <v>5165</v>
      </c>
      <c r="D3161" s="83" t="s">
        <v>11284</v>
      </c>
      <c r="E3161" s="88" t="s">
        <v>11742</v>
      </c>
    </row>
    <row r="3162" spans="1:5" x14ac:dyDescent="0.2">
      <c r="A3162" s="87">
        <v>1619</v>
      </c>
      <c r="B3162" s="83" t="s">
        <v>2355</v>
      </c>
      <c r="C3162" s="83" t="s">
        <v>3509</v>
      </c>
      <c r="D3162" s="83" t="s">
        <v>4067</v>
      </c>
      <c r="E3162" s="88">
        <v>74</v>
      </c>
    </row>
    <row r="3163" spans="1:5" x14ac:dyDescent="0.2">
      <c r="A3163" s="87">
        <v>255</v>
      </c>
      <c r="B3163" s="83" t="s">
        <v>4001</v>
      </c>
      <c r="C3163" s="83" t="s">
        <v>7030</v>
      </c>
      <c r="D3163" s="83" t="s">
        <v>11284</v>
      </c>
      <c r="E3163" s="88">
        <v>34</v>
      </c>
    </row>
    <row r="3164" spans="1:5" x14ac:dyDescent="0.2">
      <c r="A3164" s="84">
        <v>322</v>
      </c>
      <c r="B3164" s="85" t="s">
        <v>4001</v>
      </c>
      <c r="C3164" s="85" t="s">
        <v>4778</v>
      </c>
      <c r="D3164" s="85" t="s">
        <v>6653</v>
      </c>
      <c r="E3164" s="86" t="s">
        <v>4855</v>
      </c>
    </row>
    <row r="3165" spans="1:5" x14ac:dyDescent="0.2">
      <c r="A3165" s="87">
        <v>577</v>
      </c>
      <c r="B3165" s="83" t="s">
        <v>4001</v>
      </c>
      <c r="C3165" s="83" t="s">
        <v>4778</v>
      </c>
      <c r="D3165" s="83" t="s">
        <v>4067</v>
      </c>
      <c r="E3165" s="88">
        <v>13</v>
      </c>
    </row>
    <row r="3166" spans="1:5" x14ac:dyDescent="0.2">
      <c r="A3166" s="87">
        <v>1620</v>
      </c>
      <c r="B3166" s="83" t="s">
        <v>2356</v>
      </c>
      <c r="C3166" s="83" t="s">
        <v>3445</v>
      </c>
      <c r="D3166" s="83" t="s">
        <v>4067</v>
      </c>
      <c r="E3166" s="88">
        <v>12</v>
      </c>
    </row>
    <row r="3167" spans="1:5" x14ac:dyDescent="0.2">
      <c r="A3167" s="84">
        <v>777</v>
      </c>
      <c r="B3167" s="85" t="s">
        <v>6116</v>
      </c>
      <c r="C3167" s="85" t="s">
        <v>4661</v>
      </c>
      <c r="D3167" s="85" t="s">
        <v>6653</v>
      </c>
      <c r="E3167" s="86" t="s">
        <v>4952</v>
      </c>
    </row>
    <row r="3168" spans="1:5" x14ac:dyDescent="0.2">
      <c r="A3168" s="84">
        <v>778</v>
      </c>
      <c r="B3168" s="85" t="s">
        <v>4231</v>
      </c>
      <c r="C3168" s="85"/>
      <c r="D3168" s="85" t="s">
        <v>6653</v>
      </c>
      <c r="E3168" s="86"/>
    </row>
    <row r="3169" spans="1:5" x14ac:dyDescent="0.2">
      <c r="A3169" s="87">
        <v>644</v>
      </c>
      <c r="B3169" s="83" t="s">
        <v>8675</v>
      </c>
      <c r="D3169" s="83" t="s">
        <v>11284</v>
      </c>
      <c r="E3169" s="88"/>
    </row>
    <row r="3170" spans="1:5" x14ac:dyDescent="0.2">
      <c r="A3170" s="87">
        <v>1125</v>
      </c>
      <c r="B3170" s="83" t="s">
        <v>3828</v>
      </c>
      <c r="C3170" s="83" t="s">
        <v>12</v>
      </c>
      <c r="D3170" s="83" t="s">
        <v>4067</v>
      </c>
      <c r="E3170" s="88">
        <v>7.6</v>
      </c>
    </row>
    <row r="3171" spans="1:5" x14ac:dyDescent="0.2">
      <c r="A3171" s="87">
        <v>452</v>
      </c>
      <c r="B3171" s="83" t="s">
        <v>3828</v>
      </c>
      <c r="C3171" s="83" t="s">
        <v>11860</v>
      </c>
      <c r="D3171" s="83" t="s">
        <v>11284</v>
      </c>
      <c r="E3171" s="88">
        <v>28</v>
      </c>
    </row>
    <row r="3172" spans="1:5" x14ac:dyDescent="0.2">
      <c r="A3172" s="87">
        <v>1621</v>
      </c>
      <c r="B3172" s="83" t="s">
        <v>2357</v>
      </c>
      <c r="C3172" s="83" t="s">
        <v>285</v>
      </c>
      <c r="D3172" s="83" t="s">
        <v>4067</v>
      </c>
      <c r="E3172" s="88">
        <v>53</v>
      </c>
    </row>
    <row r="3173" spans="1:5" x14ac:dyDescent="0.2">
      <c r="A3173" s="87">
        <v>720</v>
      </c>
      <c r="B3173" s="83" t="s">
        <v>3771</v>
      </c>
      <c r="C3173" s="83" t="s">
        <v>2729</v>
      </c>
      <c r="D3173" s="83" t="s">
        <v>4067</v>
      </c>
      <c r="E3173" s="88">
        <v>127</v>
      </c>
    </row>
    <row r="3174" spans="1:5" x14ac:dyDescent="0.2">
      <c r="A3174" s="87">
        <v>721</v>
      </c>
      <c r="B3174" s="83" t="s">
        <v>3772</v>
      </c>
      <c r="C3174" s="83" t="s">
        <v>2729</v>
      </c>
      <c r="D3174" s="83" t="s">
        <v>4067</v>
      </c>
      <c r="E3174" s="88">
        <v>126</v>
      </c>
    </row>
    <row r="3175" spans="1:5" x14ac:dyDescent="0.2">
      <c r="A3175" s="87">
        <v>1622</v>
      </c>
      <c r="B3175" s="83" t="s">
        <v>2358</v>
      </c>
      <c r="C3175" s="83" t="s">
        <v>3454</v>
      </c>
      <c r="D3175" s="83" t="s">
        <v>4067</v>
      </c>
      <c r="E3175" s="88">
        <v>86.87</v>
      </c>
    </row>
    <row r="3176" spans="1:5" x14ac:dyDescent="0.2">
      <c r="A3176" s="87">
        <v>1623</v>
      </c>
      <c r="B3176" s="83" t="s">
        <v>431</v>
      </c>
      <c r="C3176" s="83" t="s">
        <v>3454</v>
      </c>
      <c r="D3176" s="83" t="s">
        <v>4067</v>
      </c>
      <c r="E3176" s="88">
        <v>86</v>
      </c>
    </row>
    <row r="3177" spans="1:5" x14ac:dyDescent="0.2">
      <c r="A3177" s="87">
        <v>1624</v>
      </c>
      <c r="B3177" s="83" t="s">
        <v>2359</v>
      </c>
      <c r="C3177" s="83" t="s">
        <v>3454</v>
      </c>
      <c r="D3177" s="83" t="s">
        <v>4067</v>
      </c>
      <c r="E3177" s="88">
        <v>91</v>
      </c>
    </row>
    <row r="3178" spans="1:5" x14ac:dyDescent="0.2">
      <c r="A3178" s="87">
        <v>1625</v>
      </c>
      <c r="B3178" s="83" t="s">
        <v>2360</v>
      </c>
      <c r="C3178" s="83" t="s">
        <v>393</v>
      </c>
      <c r="D3178" s="83" t="s">
        <v>4067</v>
      </c>
      <c r="E3178" s="88">
        <v>40</v>
      </c>
    </row>
    <row r="3179" spans="1:5" x14ac:dyDescent="0.2">
      <c r="A3179" s="87">
        <v>1626</v>
      </c>
      <c r="B3179" s="83" t="s">
        <v>2361</v>
      </c>
      <c r="C3179" s="83" t="s">
        <v>3454</v>
      </c>
      <c r="D3179" s="83" t="s">
        <v>4067</v>
      </c>
      <c r="E3179" s="88">
        <v>18</v>
      </c>
    </row>
    <row r="3180" spans="1:5" x14ac:dyDescent="0.2">
      <c r="A3180" s="87">
        <v>1628</v>
      </c>
      <c r="B3180" s="83" t="s">
        <v>448</v>
      </c>
      <c r="C3180" s="83" t="s">
        <v>387</v>
      </c>
      <c r="D3180" s="83" t="s">
        <v>4067</v>
      </c>
      <c r="E3180" s="88">
        <v>77.84</v>
      </c>
    </row>
    <row r="3181" spans="1:5" x14ac:dyDescent="0.2">
      <c r="A3181" s="87">
        <v>1627</v>
      </c>
      <c r="B3181" s="83" t="s">
        <v>448</v>
      </c>
      <c r="C3181" s="83" t="s">
        <v>3454</v>
      </c>
      <c r="D3181" s="83" t="s">
        <v>4067</v>
      </c>
      <c r="E3181" s="88">
        <v>86</v>
      </c>
    </row>
    <row r="3182" spans="1:5" x14ac:dyDescent="0.2">
      <c r="A3182" s="87">
        <v>47</v>
      </c>
      <c r="B3182" s="83" t="s">
        <v>12066</v>
      </c>
      <c r="C3182" s="83" t="s">
        <v>3468</v>
      </c>
      <c r="D3182" s="83" t="s">
        <v>6697</v>
      </c>
      <c r="E3182" s="88" t="s">
        <v>12067</v>
      </c>
    </row>
    <row r="3183" spans="1:5" x14ac:dyDescent="0.2">
      <c r="A3183" s="87">
        <v>1629</v>
      </c>
      <c r="B3183" s="83" t="s">
        <v>2362</v>
      </c>
      <c r="C3183" s="83" t="s">
        <v>2778</v>
      </c>
      <c r="D3183" s="83" t="s">
        <v>4067</v>
      </c>
      <c r="E3183" s="88" t="s">
        <v>2363</v>
      </c>
    </row>
    <row r="3184" spans="1:5" x14ac:dyDescent="0.2">
      <c r="A3184" s="87">
        <v>1630</v>
      </c>
      <c r="B3184" s="83" t="s">
        <v>2364</v>
      </c>
      <c r="C3184" s="83" t="s">
        <v>2824</v>
      </c>
      <c r="D3184" s="83" t="s">
        <v>4067</v>
      </c>
      <c r="E3184" s="88">
        <v>112</v>
      </c>
    </row>
    <row r="3185" spans="1:5" x14ac:dyDescent="0.2">
      <c r="A3185" s="84">
        <v>782</v>
      </c>
      <c r="B3185" s="85" t="s">
        <v>4554</v>
      </c>
      <c r="C3185" s="85" t="s">
        <v>3468</v>
      </c>
      <c r="D3185" s="85" t="s">
        <v>6653</v>
      </c>
      <c r="E3185" s="86">
        <v>27</v>
      </c>
    </row>
    <row r="3186" spans="1:5" x14ac:dyDescent="0.2">
      <c r="A3186" s="87">
        <v>1631</v>
      </c>
      <c r="B3186" s="83" t="s">
        <v>2365</v>
      </c>
      <c r="C3186" s="83" t="s">
        <v>3468</v>
      </c>
      <c r="D3186" s="83" t="s">
        <v>4067</v>
      </c>
      <c r="E3186" s="88">
        <v>18</v>
      </c>
    </row>
    <row r="3187" spans="1:5" x14ac:dyDescent="0.2">
      <c r="A3187" s="87">
        <v>1632</v>
      </c>
      <c r="B3187" s="83" t="s">
        <v>2366</v>
      </c>
      <c r="C3187" s="83" t="s">
        <v>3502</v>
      </c>
      <c r="D3187" s="83" t="s">
        <v>4067</v>
      </c>
      <c r="E3187" s="88" t="s">
        <v>2367</v>
      </c>
    </row>
    <row r="3188" spans="1:5" x14ac:dyDescent="0.2">
      <c r="A3188" s="87">
        <v>1633</v>
      </c>
      <c r="B3188" s="83" t="s">
        <v>2368</v>
      </c>
      <c r="C3188" s="83" t="s">
        <v>2581</v>
      </c>
      <c r="D3188" s="83" t="s">
        <v>4067</v>
      </c>
      <c r="E3188" s="88">
        <v>129</v>
      </c>
    </row>
    <row r="3189" spans="1:5" x14ac:dyDescent="0.2">
      <c r="A3189" s="87">
        <v>1634</v>
      </c>
      <c r="B3189" s="83" t="s">
        <v>2369</v>
      </c>
      <c r="C3189" s="83" t="s">
        <v>1173</v>
      </c>
      <c r="D3189" s="83" t="s">
        <v>4067</v>
      </c>
      <c r="E3189" s="88">
        <v>82</v>
      </c>
    </row>
    <row r="3190" spans="1:5" x14ac:dyDescent="0.2">
      <c r="A3190" s="87">
        <v>1635</v>
      </c>
      <c r="B3190" s="83" t="s">
        <v>370</v>
      </c>
      <c r="C3190" s="83" t="s">
        <v>3509</v>
      </c>
      <c r="D3190" s="83" t="s">
        <v>4067</v>
      </c>
      <c r="E3190" s="88">
        <v>12.14</v>
      </c>
    </row>
    <row r="3191" spans="1:5" x14ac:dyDescent="0.2">
      <c r="A3191" s="84">
        <v>783</v>
      </c>
      <c r="B3191" s="85" t="s">
        <v>4555</v>
      </c>
      <c r="C3191" s="85" t="s">
        <v>393</v>
      </c>
      <c r="D3191" s="85" t="s">
        <v>6653</v>
      </c>
      <c r="E3191" s="86" t="s">
        <v>4954</v>
      </c>
    </row>
    <row r="3192" spans="1:5" x14ac:dyDescent="0.2">
      <c r="A3192" s="87">
        <v>1636</v>
      </c>
      <c r="B3192" s="83" t="s">
        <v>2370</v>
      </c>
      <c r="C3192" s="83" t="s">
        <v>272</v>
      </c>
      <c r="D3192" s="83" t="s">
        <v>4067</v>
      </c>
      <c r="E3192" s="88">
        <v>54</v>
      </c>
    </row>
    <row r="3193" spans="1:5" x14ac:dyDescent="0.2">
      <c r="A3193" s="87">
        <v>1638</v>
      </c>
      <c r="B3193" s="83" t="s">
        <v>2372</v>
      </c>
      <c r="C3193" s="83" t="s">
        <v>3494</v>
      </c>
      <c r="D3193" s="83" t="s">
        <v>4067</v>
      </c>
      <c r="E3193" s="88">
        <v>54.127000000000002</v>
      </c>
    </row>
    <row r="3194" spans="1:5" x14ac:dyDescent="0.2">
      <c r="A3194" s="87">
        <v>1637</v>
      </c>
      <c r="B3194" s="83" t="s">
        <v>2371</v>
      </c>
      <c r="C3194" s="83" t="s">
        <v>272</v>
      </c>
      <c r="D3194" s="83" t="s">
        <v>4067</v>
      </c>
      <c r="E3194" s="88">
        <v>75</v>
      </c>
    </row>
    <row r="3195" spans="1:5" x14ac:dyDescent="0.2">
      <c r="A3195" s="87">
        <v>650</v>
      </c>
      <c r="B3195" s="83" t="s">
        <v>376</v>
      </c>
      <c r="C3195" s="83" t="s">
        <v>3494</v>
      </c>
      <c r="D3195" s="83" t="s">
        <v>11284</v>
      </c>
      <c r="E3195" s="88">
        <v>8.1</v>
      </c>
    </row>
    <row r="3196" spans="1:5" x14ac:dyDescent="0.2">
      <c r="A3196" s="87">
        <v>1639</v>
      </c>
      <c r="B3196" s="83" t="s">
        <v>376</v>
      </c>
      <c r="C3196" s="83" t="s">
        <v>3494</v>
      </c>
      <c r="D3196" s="83" t="s">
        <v>4067</v>
      </c>
      <c r="E3196" s="88" t="s">
        <v>2373</v>
      </c>
    </row>
    <row r="3197" spans="1:5" x14ac:dyDescent="0.2">
      <c r="A3197" s="87">
        <v>1640</v>
      </c>
      <c r="B3197" s="83" t="s">
        <v>2805</v>
      </c>
      <c r="C3197" s="83" t="s">
        <v>272</v>
      </c>
      <c r="D3197" s="83" t="s">
        <v>4067</v>
      </c>
      <c r="E3197" s="88" t="s">
        <v>2374</v>
      </c>
    </row>
    <row r="3198" spans="1:5" x14ac:dyDescent="0.2">
      <c r="A3198" s="87">
        <v>1641</v>
      </c>
      <c r="B3198" s="83" t="s">
        <v>2806</v>
      </c>
      <c r="C3198" s="83" t="s">
        <v>272</v>
      </c>
      <c r="D3198" s="83" t="s">
        <v>4067</v>
      </c>
      <c r="E3198" s="88" t="s">
        <v>2375</v>
      </c>
    </row>
    <row r="3199" spans="1:5" x14ac:dyDescent="0.2">
      <c r="A3199" s="87">
        <v>168</v>
      </c>
      <c r="B3199" s="83" t="s">
        <v>12003</v>
      </c>
      <c r="C3199" s="83" t="s">
        <v>3467</v>
      </c>
      <c r="D3199" s="83" t="s">
        <v>11415</v>
      </c>
      <c r="E3199" s="88">
        <v>28</v>
      </c>
    </row>
    <row r="3200" spans="1:5" x14ac:dyDescent="0.2">
      <c r="A3200" s="87">
        <v>1642</v>
      </c>
      <c r="B3200" s="83" t="s">
        <v>2376</v>
      </c>
      <c r="C3200" s="83" t="s">
        <v>3494</v>
      </c>
      <c r="D3200" s="83" t="s">
        <v>4067</v>
      </c>
      <c r="E3200" s="88">
        <v>54.125999999999998</v>
      </c>
    </row>
    <row r="3201" spans="1:5" x14ac:dyDescent="0.2">
      <c r="A3201" s="87">
        <v>1643</v>
      </c>
      <c r="B3201" s="83" t="s">
        <v>2377</v>
      </c>
      <c r="C3201" s="83" t="s">
        <v>3469</v>
      </c>
      <c r="D3201" s="83" t="s">
        <v>4067</v>
      </c>
      <c r="E3201" s="88">
        <v>38</v>
      </c>
    </row>
    <row r="3202" spans="1:5" x14ac:dyDescent="0.2">
      <c r="A3202" s="84">
        <v>323</v>
      </c>
      <c r="B3202" s="85" t="s">
        <v>8091</v>
      </c>
      <c r="C3202" s="85" t="s">
        <v>4778</v>
      </c>
      <c r="D3202" s="85" t="s">
        <v>6653</v>
      </c>
      <c r="E3202" s="86" t="s">
        <v>5170</v>
      </c>
    </row>
    <row r="3203" spans="1:5" x14ac:dyDescent="0.2">
      <c r="A3203" s="87">
        <v>578</v>
      </c>
      <c r="B3203" s="83" t="s">
        <v>4002</v>
      </c>
      <c r="C3203" s="83" t="s">
        <v>4778</v>
      </c>
      <c r="D3203" s="83" t="s">
        <v>4067</v>
      </c>
      <c r="E3203" s="88" t="s">
        <v>1234</v>
      </c>
    </row>
    <row r="3204" spans="1:5" x14ac:dyDescent="0.2">
      <c r="A3204" s="87">
        <v>1644</v>
      </c>
      <c r="B3204" s="83" t="s">
        <v>372</v>
      </c>
      <c r="C3204" s="83" t="s">
        <v>3489</v>
      </c>
      <c r="D3204" s="83" t="s">
        <v>4067</v>
      </c>
      <c r="E3204" s="88" t="s">
        <v>2378</v>
      </c>
    </row>
    <row r="3205" spans="1:5" x14ac:dyDescent="0.2">
      <c r="A3205" s="87">
        <v>651</v>
      </c>
      <c r="B3205" s="83" t="s">
        <v>11498</v>
      </c>
      <c r="C3205" s="83" t="s">
        <v>11472</v>
      </c>
      <c r="D3205" s="83" t="s">
        <v>11284</v>
      </c>
      <c r="E3205" s="88">
        <v>7.31</v>
      </c>
    </row>
    <row r="3206" spans="1:5" x14ac:dyDescent="0.2">
      <c r="A3206" s="87">
        <v>169</v>
      </c>
      <c r="B3206" s="83" t="s">
        <v>11765</v>
      </c>
      <c r="C3206" s="83" t="s">
        <v>3502</v>
      </c>
      <c r="D3206" s="83" t="s">
        <v>11415</v>
      </c>
      <c r="E3206" s="88">
        <v>34</v>
      </c>
    </row>
    <row r="3207" spans="1:5" x14ac:dyDescent="0.2">
      <c r="A3207" s="87">
        <v>652</v>
      </c>
      <c r="B3207" s="83" t="s">
        <v>11765</v>
      </c>
      <c r="C3207" s="83" t="s">
        <v>11767</v>
      </c>
      <c r="D3207" s="83" t="s">
        <v>11284</v>
      </c>
      <c r="E3207" s="88">
        <v>4</v>
      </c>
    </row>
    <row r="3208" spans="1:5" x14ac:dyDescent="0.2">
      <c r="A3208" s="87">
        <v>416</v>
      </c>
      <c r="B3208" s="83" t="s">
        <v>3649</v>
      </c>
      <c r="C3208" s="83" t="s">
        <v>1409</v>
      </c>
      <c r="D3208" s="83" t="s">
        <v>4067</v>
      </c>
      <c r="E3208" s="88">
        <v>57</v>
      </c>
    </row>
    <row r="3209" spans="1:5" x14ac:dyDescent="0.2">
      <c r="A3209" s="87">
        <v>653</v>
      </c>
      <c r="B3209" s="83" t="s">
        <v>2379</v>
      </c>
      <c r="C3209" s="83" t="s">
        <v>3507</v>
      </c>
      <c r="D3209" s="83" t="s">
        <v>11284</v>
      </c>
      <c r="E3209" s="88">
        <v>31</v>
      </c>
    </row>
    <row r="3210" spans="1:5" x14ac:dyDescent="0.2">
      <c r="A3210" s="87">
        <v>1645</v>
      </c>
      <c r="B3210" s="83" t="s">
        <v>2379</v>
      </c>
      <c r="C3210" s="83" t="s">
        <v>3507</v>
      </c>
      <c r="D3210" s="83" t="s">
        <v>4067</v>
      </c>
      <c r="E3210" s="88">
        <v>26.27</v>
      </c>
    </row>
    <row r="3211" spans="1:5" x14ac:dyDescent="0.2">
      <c r="A3211" s="87">
        <v>1646</v>
      </c>
      <c r="B3211" s="83" t="s">
        <v>2380</v>
      </c>
      <c r="C3211" s="83" t="s">
        <v>3509</v>
      </c>
      <c r="D3211" s="83" t="s">
        <v>4067</v>
      </c>
      <c r="E3211" s="88">
        <v>76</v>
      </c>
    </row>
    <row r="3212" spans="1:5" x14ac:dyDescent="0.2">
      <c r="A3212" s="87">
        <v>1647</v>
      </c>
      <c r="B3212" s="83" t="s">
        <v>2381</v>
      </c>
      <c r="C3212" s="83" t="s">
        <v>3494</v>
      </c>
      <c r="D3212" s="83" t="s">
        <v>4067</v>
      </c>
      <c r="E3212" s="88" t="s">
        <v>2382</v>
      </c>
    </row>
    <row r="3213" spans="1:5" x14ac:dyDescent="0.2">
      <c r="A3213" s="87">
        <v>1648</v>
      </c>
      <c r="B3213" s="83" t="s">
        <v>2383</v>
      </c>
      <c r="C3213" s="83" t="s">
        <v>3494</v>
      </c>
      <c r="D3213" s="83" t="s">
        <v>4067</v>
      </c>
      <c r="E3213" s="88" t="s">
        <v>2384</v>
      </c>
    </row>
    <row r="3214" spans="1:5" x14ac:dyDescent="0.2">
      <c r="A3214" s="84">
        <v>784</v>
      </c>
      <c r="B3214" s="85" t="s">
        <v>4556</v>
      </c>
      <c r="C3214" s="85" t="s">
        <v>4660</v>
      </c>
      <c r="D3214" s="85" t="s">
        <v>6653</v>
      </c>
      <c r="E3214" s="86">
        <v>20.102</v>
      </c>
    </row>
    <row r="3215" spans="1:5" x14ac:dyDescent="0.2">
      <c r="A3215" s="87">
        <v>256</v>
      </c>
      <c r="B3215" s="83" t="s">
        <v>11693</v>
      </c>
      <c r="C3215" s="83" t="s">
        <v>7030</v>
      </c>
      <c r="D3215" s="83" t="s">
        <v>11284</v>
      </c>
      <c r="E3215" s="88">
        <v>30</v>
      </c>
    </row>
    <row r="3216" spans="1:5" x14ac:dyDescent="0.2">
      <c r="A3216" s="87">
        <v>654</v>
      </c>
      <c r="B3216" s="83" t="s">
        <v>12057</v>
      </c>
      <c r="C3216" s="83" t="s">
        <v>3468</v>
      </c>
      <c r="D3216" s="83" t="s">
        <v>11284</v>
      </c>
      <c r="E3216" s="88">
        <v>21</v>
      </c>
    </row>
    <row r="3217" spans="1:5" x14ac:dyDescent="0.2">
      <c r="A3217" s="87">
        <v>655</v>
      </c>
      <c r="B3217" s="83" t="s">
        <v>374</v>
      </c>
      <c r="C3217" s="83" t="s">
        <v>3466</v>
      </c>
      <c r="D3217" s="83" t="s">
        <v>11284</v>
      </c>
      <c r="E3217" s="88" t="s">
        <v>11953</v>
      </c>
    </row>
    <row r="3218" spans="1:5" x14ac:dyDescent="0.2">
      <c r="A3218" s="87">
        <v>107</v>
      </c>
      <c r="B3218" s="83" t="s">
        <v>374</v>
      </c>
      <c r="C3218" s="83" t="s">
        <v>3466</v>
      </c>
      <c r="D3218" s="83" t="s">
        <v>11286</v>
      </c>
      <c r="E3218" s="88">
        <v>2</v>
      </c>
    </row>
    <row r="3219" spans="1:5" x14ac:dyDescent="0.2">
      <c r="A3219" s="87">
        <v>1649</v>
      </c>
      <c r="B3219" s="83" t="s">
        <v>374</v>
      </c>
      <c r="C3219" s="83" t="s">
        <v>3466</v>
      </c>
      <c r="D3219" s="83" t="s">
        <v>4067</v>
      </c>
      <c r="E3219" s="88" t="s">
        <v>2807</v>
      </c>
    </row>
    <row r="3220" spans="1:5" x14ac:dyDescent="0.2">
      <c r="A3220" s="87">
        <v>170</v>
      </c>
      <c r="B3220" s="83" t="s">
        <v>374</v>
      </c>
      <c r="C3220" s="83" t="s">
        <v>3466</v>
      </c>
      <c r="D3220" s="83" t="s">
        <v>11415</v>
      </c>
      <c r="E3220" s="88">
        <v>37</v>
      </c>
    </row>
    <row r="3221" spans="1:5" x14ac:dyDescent="0.2">
      <c r="A3221" s="84">
        <v>785</v>
      </c>
      <c r="B3221" s="85" t="s">
        <v>4557</v>
      </c>
      <c r="C3221" s="85" t="s">
        <v>3466</v>
      </c>
      <c r="D3221" s="85" t="s">
        <v>6653</v>
      </c>
      <c r="E3221" s="86" t="s">
        <v>4955</v>
      </c>
    </row>
    <row r="3222" spans="1:5" x14ac:dyDescent="0.2">
      <c r="A3222" s="87">
        <v>722</v>
      </c>
      <c r="B3222" s="83" t="s">
        <v>3773</v>
      </c>
      <c r="C3222" s="83" t="s">
        <v>2729</v>
      </c>
      <c r="D3222" s="83" t="s">
        <v>4067</v>
      </c>
      <c r="E3222" s="88">
        <v>126</v>
      </c>
    </row>
    <row r="3223" spans="1:5" x14ac:dyDescent="0.2">
      <c r="A3223" s="87">
        <v>656</v>
      </c>
      <c r="B3223" s="83" t="s">
        <v>2385</v>
      </c>
      <c r="C3223" s="83" t="s">
        <v>3464</v>
      </c>
      <c r="D3223" s="83" t="s">
        <v>11284</v>
      </c>
      <c r="E3223" s="88">
        <v>32</v>
      </c>
    </row>
    <row r="3224" spans="1:5" x14ac:dyDescent="0.2">
      <c r="A3224" s="87">
        <v>1650</v>
      </c>
      <c r="B3224" s="83" t="s">
        <v>2385</v>
      </c>
      <c r="C3224" s="83" t="s">
        <v>3464</v>
      </c>
      <c r="D3224" s="83" t="s">
        <v>4067</v>
      </c>
      <c r="E3224" s="88" t="s">
        <v>2386</v>
      </c>
    </row>
    <row r="3225" spans="1:5" x14ac:dyDescent="0.2">
      <c r="A3225" s="87">
        <v>171</v>
      </c>
      <c r="B3225" s="83" t="s">
        <v>2385</v>
      </c>
      <c r="C3225" s="83" t="s">
        <v>3464</v>
      </c>
      <c r="D3225" s="83" t="s">
        <v>11415</v>
      </c>
      <c r="E3225" s="88">
        <v>5</v>
      </c>
    </row>
    <row r="3226" spans="1:5" x14ac:dyDescent="0.2">
      <c r="A3226" s="84">
        <v>786</v>
      </c>
      <c r="B3226" s="85" t="s">
        <v>4558</v>
      </c>
      <c r="C3226" s="85" t="s">
        <v>3464</v>
      </c>
      <c r="D3226" s="85" t="s">
        <v>6653</v>
      </c>
      <c r="E3226" s="86" t="s">
        <v>4920</v>
      </c>
    </row>
    <row r="3227" spans="1:5" x14ac:dyDescent="0.2">
      <c r="A3227" s="87">
        <v>1651</v>
      </c>
      <c r="B3227" s="83" t="s">
        <v>2387</v>
      </c>
      <c r="C3227" s="83" t="s">
        <v>3507</v>
      </c>
      <c r="D3227" s="83" t="s">
        <v>4067</v>
      </c>
      <c r="E3227" s="88">
        <v>2</v>
      </c>
    </row>
    <row r="3228" spans="1:5" x14ac:dyDescent="0.2">
      <c r="A3228" s="87">
        <v>172</v>
      </c>
      <c r="B3228" s="83" t="s">
        <v>2387</v>
      </c>
      <c r="C3228" s="83" t="s">
        <v>3507</v>
      </c>
      <c r="D3228" s="83" t="s">
        <v>11415</v>
      </c>
      <c r="E3228" s="88" t="s">
        <v>11781</v>
      </c>
    </row>
    <row r="3229" spans="1:5" x14ac:dyDescent="0.2">
      <c r="A3229" s="87">
        <v>657</v>
      </c>
      <c r="B3229" s="83" t="s">
        <v>11285</v>
      </c>
      <c r="C3229" s="83" t="s">
        <v>5028</v>
      </c>
      <c r="D3229" s="83" t="s">
        <v>11284</v>
      </c>
      <c r="E3229" s="88">
        <v>32</v>
      </c>
    </row>
    <row r="3230" spans="1:5" x14ac:dyDescent="0.2">
      <c r="A3230" s="87">
        <v>1652</v>
      </c>
      <c r="B3230" s="83" t="s">
        <v>2388</v>
      </c>
      <c r="C3230" s="83" t="s">
        <v>3509</v>
      </c>
      <c r="D3230" s="83" t="s">
        <v>4067</v>
      </c>
      <c r="E3230" s="88" t="s">
        <v>2389</v>
      </c>
    </row>
    <row r="3231" spans="1:5" x14ac:dyDescent="0.2">
      <c r="A3231" s="87">
        <v>1653</v>
      </c>
      <c r="B3231" s="83" t="s">
        <v>2390</v>
      </c>
      <c r="C3231" s="83" t="s">
        <v>3487</v>
      </c>
      <c r="D3231" s="83" t="s">
        <v>4067</v>
      </c>
      <c r="E3231" s="88">
        <v>35</v>
      </c>
    </row>
    <row r="3232" spans="1:5" x14ac:dyDescent="0.2">
      <c r="A3232" s="87">
        <v>1654</v>
      </c>
      <c r="B3232" s="83" t="s">
        <v>2391</v>
      </c>
      <c r="C3232" s="83" t="s">
        <v>3487</v>
      </c>
      <c r="D3232" s="83" t="s">
        <v>4067</v>
      </c>
      <c r="E3232" s="88" t="s">
        <v>2392</v>
      </c>
    </row>
    <row r="3233" spans="1:5" x14ac:dyDescent="0.2">
      <c r="A3233" s="87">
        <v>658</v>
      </c>
      <c r="B3233" s="83" t="s">
        <v>11779</v>
      </c>
      <c r="C3233" s="83" t="s">
        <v>3507</v>
      </c>
      <c r="D3233" s="83" t="s">
        <v>11284</v>
      </c>
      <c r="E3233" s="88">
        <v>24</v>
      </c>
    </row>
    <row r="3234" spans="1:5" x14ac:dyDescent="0.2">
      <c r="A3234" s="87">
        <v>1655</v>
      </c>
      <c r="B3234" s="83" t="s">
        <v>2393</v>
      </c>
      <c r="C3234" s="83" t="s">
        <v>3494</v>
      </c>
      <c r="D3234" s="83" t="s">
        <v>4067</v>
      </c>
      <c r="E3234" s="88" t="s">
        <v>2394</v>
      </c>
    </row>
    <row r="3235" spans="1:5" x14ac:dyDescent="0.2">
      <c r="A3235" s="87">
        <v>659</v>
      </c>
      <c r="B3235" s="83" t="s">
        <v>2393</v>
      </c>
      <c r="C3235" s="83" t="s">
        <v>11549</v>
      </c>
      <c r="D3235" s="83" t="s">
        <v>11284</v>
      </c>
      <c r="E3235" s="88" t="s">
        <v>11571</v>
      </c>
    </row>
    <row r="3236" spans="1:5" x14ac:dyDescent="0.2">
      <c r="A3236" s="87">
        <v>1656</v>
      </c>
      <c r="B3236" s="83" t="s">
        <v>2808</v>
      </c>
      <c r="C3236" s="83" t="s">
        <v>272</v>
      </c>
      <c r="D3236" s="83" t="s">
        <v>4067</v>
      </c>
      <c r="E3236" s="88" t="s">
        <v>2395</v>
      </c>
    </row>
    <row r="3237" spans="1:5" x14ac:dyDescent="0.2">
      <c r="A3237" s="87">
        <v>1657</v>
      </c>
      <c r="B3237" s="83" t="s">
        <v>2809</v>
      </c>
      <c r="C3237" s="83" t="s">
        <v>272</v>
      </c>
      <c r="D3237" s="83" t="s">
        <v>4067</v>
      </c>
      <c r="E3237" s="88" t="s">
        <v>2396</v>
      </c>
    </row>
    <row r="3238" spans="1:5" x14ac:dyDescent="0.2">
      <c r="A3238" s="87">
        <v>1658</v>
      </c>
      <c r="B3238" s="83" t="s">
        <v>2397</v>
      </c>
      <c r="C3238" s="83" t="s">
        <v>3500</v>
      </c>
      <c r="D3238" s="83" t="s">
        <v>4067</v>
      </c>
      <c r="E3238" s="88">
        <v>13</v>
      </c>
    </row>
    <row r="3239" spans="1:5" x14ac:dyDescent="0.2">
      <c r="A3239" s="87">
        <v>660</v>
      </c>
      <c r="B3239" s="83" t="s">
        <v>11464</v>
      </c>
      <c r="C3239" s="83" t="s">
        <v>3487</v>
      </c>
      <c r="D3239" s="83" t="s">
        <v>11284</v>
      </c>
      <c r="E3239" s="88">
        <v>14</v>
      </c>
    </row>
    <row r="3240" spans="1:5" x14ac:dyDescent="0.2">
      <c r="A3240" s="87">
        <v>723</v>
      </c>
      <c r="B3240" s="83" t="s">
        <v>3774</v>
      </c>
      <c r="C3240" s="83" t="s">
        <v>2729</v>
      </c>
      <c r="D3240" s="83" t="s">
        <v>4067</v>
      </c>
      <c r="E3240" s="88">
        <v>126</v>
      </c>
    </row>
    <row r="3241" spans="1:5" x14ac:dyDescent="0.2">
      <c r="A3241" s="87">
        <v>724</v>
      </c>
      <c r="B3241" s="83" t="s">
        <v>3775</v>
      </c>
      <c r="C3241" s="83" t="s">
        <v>2729</v>
      </c>
      <c r="D3241" s="83" t="s">
        <v>4067</v>
      </c>
      <c r="E3241" s="88">
        <v>126</v>
      </c>
    </row>
    <row r="3242" spans="1:5" x14ac:dyDescent="0.2">
      <c r="A3242" s="87">
        <v>1659</v>
      </c>
      <c r="B3242" s="83" t="s">
        <v>2398</v>
      </c>
      <c r="C3242" s="83" t="s">
        <v>3502</v>
      </c>
      <c r="D3242" s="83" t="s">
        <v>4067</v>
      </c>
      <c r="E3242" s="88">
        <v>9</v>
      </c>
    </row>
    <row r="3243" spans="1:5" x14ac:dyDescent="0.2">
      <c r="A3243" s="87">
        <v>661</v>
      </c>
      <c r="B3243" s="83" t="s">
        <v>2398</v>
      </c>
      <c r="C3243" s="83" t="s">
        <v>11767</v>
      </c>
      <c r="D3243" s="83" t="s">
        <v>11284</v>
      </c>
      <c r="E3243" s="88">
        <v>4.5</v>
      </c>
    </row>
    <row r="3244" spans="1:5" x14ac:dyDescent="0.2">
      <c r="A3244" s="87">
        <v>490</v>
      </c>
      <c r="B3244" s="83" t="s">
        <v>3668</v>
      </c>
      <c r="C3244" s="83" t="s">
        <v>3496</v>
      </c>
      <c r="D3244" s="83" t="s">
        <v>4067</v>
      </c>
      <c r="E3244" s="88">
        <v>96</v>
      </c>
    </row>
    <row r="3245" spans="1:5" x14ac:dyDescent="0.2">
      <c r="A3245" s="87">
        <v>1660</v>
      </c>
      <c r="B3245" s="83" t="s">
        <v>2399</v>
      </c>
      <c r="C3245" s="83" t="s">
        <v>2778</v>
      </c>
      <c r="D3245" s="83" t="s">
        <v>4067</v>
      </c>
      <c r="E3245" s="88">
        <v>96</v>
      </c>
    </row>
    <row r="3246" spans="1:5" x14ac:dyDescent="0.2">
      <c r="A3246" s="87">
        <v>1661</v>
      </c>
      <c r="B3246" s="83" t="s">
        <v>2400</v>
      </c>
      <c r="C3246" s="83" t="s">
        <v>3487</v>
      </c>
      <c r="D3246" s="83" t="s">
        <v>4067</v>
      </c>
      <c r="E3246" s="88">
        <v>35</v>
      </c>
    </row>
    <row r="3247" spans="1:5" x14ac:dyDescent="0.2">
      <c r="A3247" s="84">
        <v>787</v>
      </c>
      <c r="B3247" s="85" t="s">
        <v>4559</v>
      </c>
      <c r="C3247" s="85" t="s">
        <v>1587</v>
      </c>
      <c r="D3247" s="85" t="s">
        <v>6653</v>
      </c>
      <c r="E3247" s="86">
        <v>70</v>
      </c>
    </row>
    <row r="3248" spans="1:5" x14ac:dyDescent="0.2">
      <c r="A3248" s="87">
        <v>662</v>
      </c>
      <c r="B3248" s="83" t="s">
        <v>12133</v>
      </c>
      <c r="C3248" s="83" t="s">
        <v>3469</v>
      </c>
      <c r="D3248" s="83" t="s">
        <v>11284</v>
      </c>
      <c r="E3248" s="88">
        <v>2</v>
      </c>
    </row>
    <row r="3249" spans="1:5" x14ac:dyDescent="0.2">
      <c r="A3249" s="87">
        <v>1662</v>
      </c>
      <c r="B3249" s="83" t="s">
        <v>2401</v>
      </c>
      <c r="C3249" s="83" t="s">
        <v>3469</v>
      </c>
      <c r="D3249" s="83" t="s">
        <v>4067</v>
      </c>
      <c r="E3249" s="88">
        <v>76</v>
      </c>
    </row>
    <row r="3250" spans="1:5" x14ac:dyDescent="0.2">
      <c r="A3250" s="87">
        <v>663</v>
      </c>
      <c r="B3250" s="83" t="s">
        <v>12134</v>
      </c>
      <c r="C3250" s="83" t="s">
        <v>3469</v>
      </c>
      <c r="D3250" s="83" t="s">
        <v>11284</v>
      </c>
      <c r="E3250" s="88">
        <v>25</v>
      </c>
    </row>
    <row r="3251" spans="1:5" x14ac:dyDescent="0.2">
      <c r="A3251" s="87">
        <v>173</v>
      </c>
      <c r="B3251" s="83" t="s">
        <v>6554</v>
      </c>
      <c r="C3251" s="83" t="s">
        <v>3466</v>
      </c>
      <c r="D3251" s="83" t="s">
        <v>11415</v>
      </c>
      <c r="E3251" s="88">
        <v>38</v>
      </c>
    </row>
    <row r="3252" spans="1:5" x14ac:dyDescent="0.2">
      <c r="A3252" s="84">
        <v>788</v>
      </c>
      <c r="B3252" s="85" t="s">
        <v>4560</v>
      </c>
      <c r="C3252" s="85" t="s">
        <v>3468</v>
      </c>
      <c r="D3252" s="85" t="s">
        <v>6653</v>
      </c>
      <c r="E3252" s="86">
        <v>26</v>
      </c>
    </row>
    <row r="3253" spans="1:5" x14ac:dyDescent="0.2">
      <c r="A3253" s="87">
        <v>1663</v>
      </c>
      <c r="B3253" s="83" t="s">
        <v>378</v>
      </c>
      <c r="C3253" s="83" t="s">
        <v>3466</v>
      </c>
      <c r="D3253" s="83" t="s">
        <v>4067</v>
      </c>
      <c r="E3253" s="88" t="s">
        <v>2810</v>
      </c>
    </row>
    <row r="3254" spans="1:5" x14ac:dyDescent="0.2">
      <c r="A3254" s="87">
        <v>174</v>
      </c>
      <c r="B3254" s="83" t="s">
        <v>378</v>
      </c>
      <c r="C3254" s="83" t="s">
        <v>3466</v>
      </c>
      <c r="D3254" s="83" t="s">
        <v>11415</v>
      </c>
      <c r="E3254" s="88">
        <v>37</v>
      </c>
    </row>
    <row r="3255" spans="1:5" x14ac:dyDescent="0.2">
      <c r="A3255" s="87">
        <v>1664</v>
      </c>
      <c r="B3255" s="83" t="s">
        <v>2402</v>
      </c>
      <c r="C3255" s="83" t="s">
        <v>3468</v>
      </c>
      <c r="D3255" s="83" t="s">
        <v>4067</v>
      </c>
      <c r="E3255" s="88">
        <v>9.43</v>
      </c>
    </row>
    <row r="3256" spans="1:5" x14ac:dyDescent="0.2">
      <c r="A3256" s="87">
        <v>103</v>
      </c>
      <c r="B3256" s="83" t="s">
        <v>11379</v>
      </c>
      <c r="C3256" s="83" t="s">
        <v>2832</v>
      </c>
      <c r="D3256" s="83" t="s">
        <v>4067</v>
      </c>
      <c r="E3256" s="88">
        <v>81</v>
      </c>
    </row>
    <row r="3257" spans="1:5" x14ac:dyDescent="0.2">
      <c r="A3257" s="84">
        <v>85</v>
      </c>
      <c r="B3257" s="85" t="s">
        <v>11344</v>
      </c>
      <c r="C3257" s="85" t="s">
        <v>2832</v>
      </c>
      <c r="D3257" s="85" t="s">
        <v>6653</v>
      </c>
      <c r="E3257" s="86">
        <v>9.74</v>
      </c>
    </row>
    <row r="3258" spans="1:5" x14ac:dyDescent="0.2">
      <c r="A3258" s="84">
        <v>86</v>
      </c>
      <c r="B3258" s="85" t="s">
        <v>11345</v>
      </c>
      <c r="C3258" s="85" t="s">
        <v>2832</v>
      </c>
      <c r="D3258" s="85" t="s">
        <v>6653</v>
      </c>
      <c r="E3258" s="86" t="s">
        <v>4799</v>
      </c>
    </row>
    <row r="3259" spans="1:5" x14ac:dyDescent="0.2">
      <c r="A3259" s="87">
        <v>104</v>
      </c>
      <c r="B3259" s="83" t="s">
        <v>11380</v>
      </c>
      <c r="C3259" s="83" t="s">
        <v>2832</v>
      </c>
      <c r="D3259" s="83" t="s">
        <v>4067</v>
      </c>
      <c r="E3259" s="88">
        <v>81</v>
      </c>
    </row>
    <row r="3260" spans="1:5" x14ac:dyDescent="0.2">
      <c r="A3260" s="87">
        <v>36</v>
      </c>
      <c r="B3260" s="83" t="s">
        <v>11365</v>
      </c>
      <c r="C3260" s="83" t="s">
        <v>2832</v>
      </c>
      <c r="D3260" s="83" t="s">
        <v>11284</v>
      </c>
      <c r="E3260" s="88">
        <v>17</v>
      </c>
    </row>
    <row r="3261" spans="1:5" x14ac:dyDescent="0.2">
      <c r="A3261" s="84">
        <v>87</v>
      </c>
      <c r="B3261" s="85" t="s">
        <v>11346</v>
      </c>
      <c r="C3261" s="85" t="s">
        <v>2832</v>
      </c>
      <c r="D3261" s="85" t="s">
        <v>6653</v>
      </c>
      <c r="E3261" s="86">
        <v>48</v>
      </c>
    </row>
    <row r="3262" spans="1:5" x14ac:dyDescent="0.2">
      <c r="A3262" s="84">
        <v>88</v>
      </c>
      <c r="B3262" s="85" t="s">
        <v>11347</v>
      </c>
      <c r="C3262" s="85" t="s">
        <v>2832</v>
      </c>
      <c r="D3262" s="85" t="s">
        <v>6653</v>
      </c>
      <c r="E3262" s="86">
        <v>75.790000000000006</v>
      </c>
    </row>
    <row r="3263" spans="1:5" x14ac:dyDescent="0.2">
      <c r="A3263" s="84">
        <v>89</v>
      </c>
      <c r="B3263" s="85" t="s">
        <v>11348</v>
      </c>
      <c r="C3263" s="85" t="s">
        <v>2832</v>
      </c>
      <c r="D3263" s="85" t="s">
        <v>6653</v>
      </c>
      <c r="E3263" s="86">
        <v>75</v>
      </c>
    </row>
    <row r="3264" spans="1:5" x14ac:dyDescent="0.2">
      <c r="A3264" s="84">
        <v>90</v>
      </c>
      <c r="B3264" s="85" t="s">
        <v>11349</v>
      </c>
      <c r="C3264" s="85" t="s">
        <v>2832</v>
      </c>
      <c r="D3264" s="85" t="s">
        <v>6653</v>
      </c>
      <c r="E3264" s="86" t="s">
        <v>4800</v>
      </c>
    </row>
    <row r="3265" spans="1:5" x14ac:dyDescent="0.2">
      <c r="A3265" s="87">
        <v>105</v>
      </c>
      <c r="B3265" s="83" t="s">
        <v>11381</v>
      </c>
      <c r="C3265" s="83" t="s">
        <v>2832</v>
      </c>
      <c r="D3265" s="83" t="s">
        <v>4067</v>
      </c>
      <c r="E3265" s="88">
        <v>81</v>
      </c>
    </row>
    <row r="3266" spans="1:5" x14ac:dyDescent="0.2">
      <c r="A3266" s="87">
        <v>37</v>
      </c>
      <c r="B3266" s="83" t="s">
        <v>11366</v>
      </c>
      <c r="C3266" s="83" t="s">
        <v>2832</v>
      </c>
      <c r="D3266" s="83" t="s">
        <v>11284</v>
      </c>
      <c r="E3266" s="88">
        <v>28</v>
      </c>
    </row>
    <row r="3267" spans="1:5" x14ac:dyDescent="0.2">
      <c r="A3267" s="84">
        <v>91</v>
      </c>
      <c r="B3267" s="85" t="s">
        <v>11350</v>
      </c>
      <c r="C3267" s="85" t="s">
        <v>2832</v>
      </c>
      <c r="D3267" s="85" t="s">
        <v>6653</v>
      </c>
      <c r="E3267" s="86" t="s">
        <v>4801</v>
      </c>
    </row>
    <row r="3268" spans="1:5" x14ac:dyDescent="0.2">
      <c r="A3268" s="84">
        <v>92</v>
      </c>
      <c r="B3268" s="85" t="s">
        <v>11351</v>
      </c>
      <c r="C3268" s="85" t="s">
        <v>2832</v>
      </c>
      <c r="D3268" s="85" t="s">
        <v>6653</v>
      </c>
      <c r="E3268" s="86">
        <v>19</v>
      </c>
    </row>
    <row r="3269" spans="1:5" x14ac:dyDescent="0.2">
      <c r="A3269" s="84">
        <v>93</v>
      </c>
      <c r="B3269" s="85" t="s">
        <v>11352</v>
      </c>
      <c r="C3269" s="85" t="s">
        <v>2832</v>
      </c>
      <c r="D3269" s="85" t="s">
        <v>6653</v>
      </c>
      <c r="E3269" s="86" t="s">
        <v>4802</v>
      </c>
    </row>
    <row r="3270" spans="1:5" x14ac:dyDescent="0.2">
      <c r="A3270" s="84">
        <v>94</v>
      </c>
      <c r="B3270" s="85" t="s">
        <v>11353</v>
      </c>
      <c r="C3270" s="85" t="s">
        <v>2832</v>
      </c>
      <c r="D3270" s="85" t="s">
        <v>6653</v>
      </c>
      <c r="E3270" s="86" t="s">
        <v>4803</v>
      </c>
    </row>
    <row r="3271" spans="1:5" x14ac:dyDescent="0.2">
      <c r="A3271" s="87">
        <v>106</v>
      </c>
      <c r="B3271" s="83" t="s">
        <v>11382</v>
      </c>
      <c r="C3271" s="83" t="s">
        <v>2832</v>
      </c>
      <c r="D3271" s="83" t="s">
        <v>4067</v>
      </c>
      <c r="E3271" s="88">
        <v>81</v>
      </c>
    </row>
    <row r="3272" spans="1:5" x14ac:dyDescent="0.2">
      <c r="A3272" s="84">
        <v>96</v>
      </c>
      <c r="B3272" s="85" t="s">
        <v>11354</v>
      </c>
      <c r="C3272" s="85" t="s">
        <v>2832</v>
      </c>
      <c r="D3272" s="85" t="s">
        <v>6653</v>
      </c>
      <c r="E3272" s="86">
        <v>62</v>
      </c>
    </row>
    <row r="3273" spans="1:5" x14ac:dyDescent="0.2">
      <c r="A3273" s="84">
        <v>97</v>
      </c>
      <c r="B3273" s="85" t="s">
        <v>11355</v>
      </c>
      <c r="C3273" s="85" t="s">
        <v>2832</v>
      </c>
      <c r="D3273" s="85" t="s">
        <v>6653</v>
      </c>
      <c r="E3273" s="86" t="s">
        <v>4804</v>
      </c>
    </row>
    <row r="3274" spans="1:5" x14ac:dyDescent="0.2">
      <c r="A3274" s="87">
        <v>107</v>
      </c>
      <c r="B3274" s="83" t="s">
        <v>11394</v>
      </c>
      <c r="C3274" s="83" t="s">
        <v>2832</v>
      </c>
      <c r="D3274" s="83" t="s">
        <v>4067</v>
      </c>
      <c r="E3274" s="88" t="s">
        <v>1234</v>
      </c>
    </row>
    <row r="3275" spans="1:5" x14ac:dyDescent="0.2">
      <c r="A3275" s="84">
        <v>98</v>
      </c>
      <c r="B3275" s="85" t="s">
        <v>11356</v>
      </c>
      <c r="C3275" s="85" t="s">
        <v>2832</v>
      </c>
      <c r="D3275" s="85" t="s">
        <v>6653</v>
      </c>
      <c r="E3275" s="86" t="s">
        <v>4805</v>
      </c>
    </row>
    <row r="3276" spans="1:5" x14ac:dyDescent="0.2">
      <c r="A3276" s="84">
        <v>100</v>
      </c>
      <c r="B3276" s="85" t="s">
        <v>11357</v>
      </c>
      <c r="C3276" s="85" t="s">
        <v>2832</v>
      </c>
      <c r="D3276" s="85" t="s">
        <v>6653</v>
      </c>
      <c r="E3276" s="86" t="s">
        <v>4641</v>
      </c>
    </row>
    <row r="3277" spans="1:5" x14ac:dyDescent="0.2">
      <c r="A3277" s="87">
        <v>108</v>
      </c>
      <c r="B3277" s="83" t="s">
        <v>11383</v>
      </c>
      <c r="C3277" s="83" t="s">
        <v>2832</v>
      </c>
      <c r="D3277" s="83" t="s">
        <v>4067</v>
      </c>
      <c r="E3277" s="88">
        <v>81</v>
      </c>
    </row>
    <row r="3278" spans="1:5" x14ac:dyDescent="0.2">
      <c r="A3278" s="84">
        <v>101</v>
      </c>
      <c r="B3278" s="85" t="s">
        <v>11358</v>
      </c>
      <c r="C3278" s="85" t="s">
        <v>2832</v>
      </c>
      <c r="D3278" s="85" t="s">
        <v>6653</v>
      </c>
      <c r="E3278" s="86">
        <v>11</v>
      </c>
    </row>
    <row r="3279" spans="1:5" x14ac:dyDescent="0.2">
      <c r="A3279" s="87">
        <v>38</v>
      </c>
      <c r="B3279" s="83" t="s">
        <v>11593</v>
      </c>
      <c r="C3279" s="83" t="s">
        <v>11589</v>
      </c>
      <c r="D3279" s="83" t="s">
        <v>11415</v>
      </c>
      <c r="E3279" s="88">
        <v>50</v>
      </c>
    </row>
    <row r="3280" spans="1:5" x14ac:dyDescent="0.2">
      <c r="A3280" s="87">
        <v>1304</v>
      </c>
      <c r="B3280" s="83" t="s">
        <v>3923</v>
      </c>
      <c r="C3280" s="83" t="s">
        <v>2769</v>
      </c>
      <c r="D3280" s="83" t="s">
        <v>4067</v>
      </c>
      <c r="E3280" s="88">
        <v>92</v>
      </c>
    </row>
    <row r="3281" spans="1:5" x14ac:dyDescent="0.2">
      <c r="A3281" s="87">
        <v>1665</v>
      </c>
      <c r="B3281" s="83" t="s">
        <v>2403</v>
      </c>
      <c r="C3281" s="83" t="s">
        <v>3487</v>
      </c>
      <c r="D3281" s="83" t="s">
        <v>4067</v>
      </c>
      <c r="E3281" s="88" t="s">
        <v>2404</v>
      </c>
    </row>
    <row r="3282" spans="1:5" x14ac:dyDescent="0.2">
      <c r="A3282" s="84">
        <v>789</v>
      </c>
      <c r="B3282" s="85" t="s">
        <v>4561</v>
      </c>
      <c r="C3282" s="85" t="s">
        <v>3487</v>
      </c>
      <c r="D3282" s="85" t="s">
        <v>6653</v>
      </c>
      <c r="E3282" s="86" t="s">
        <v>4956</v>
      </c>
    </row>
    <row r="3283" spans="1:5" x14ac:dyDescent="0.2">
      <c r="A3283" s="84">
        <v>790</v>
      </c>
      <c r="B3283" s="85" t="s">
        <v>4562</v>
      </c>
      <c r="C3283" s="85" t="s">
        <v>3468</v>
      </c>
      <c r="D3283" s="85" t="s">
        <v>6653</v>
      </c>
      <c r="E3283" s="86">
        <v>20.21</v>
      </c>
    </row>
    <row r="3284" spans="1:5" x14ac:dyDescent="0.2">
      <c r="A3284" s="87">
        <v>337</v>
      </c>
      <c r="B3284" s="83" t="s">
        <v>3617</v>
      </c>
      <c r="C3284" s="83" t="s">
        <v>2</v>
      </c>
      <c r="D3284" s="83" t="s">
        <v>4067</v>
      </c>
      <c r="E3284" s="88">
        <v>46</v>
      </c>
    </row>
    <row r="3285" spans="1:5" x14ac:dyDescent="0.2">
      <c r="A3285" s="84">
        <v>194</v>
      </c>
      <c r="B3285" s="85" t="s">
        <v>3618</v>
      </c>
      <c r="C3285" s="85" t="s">
        <v>2</v>
      </c>
      <c r="D3285" s="85" t="s">
        <v>6653</v>
      </c>
      <c r="E3285" s="86">
        <v>57.58</v>
      </c>
    </row>
    <row r="3286" spans="1:5" x14ac:dyDescent="0.2">
      <c r="A3286" s="87">
        <v>338</v>
      </c>
      <c r="B3286" s="83" t="s">
        <v>3618</v>
      </c>
      <c r="C3286" s="83" t="s">
        <v>2</v>
      </c>
      <c r="D3286" s="83" t="s">
        <v>4067</v>
      </c>
      <c r="E3286" s="88">
        <v>46</v>
      </c>
    </row>
    <row r="3287" spans="1:5" x14ac:dyDescent="0.2">
      <c r="A3287" s="87">
        <v>175</v>
      </c>
      <c r="B3287" s="83" t="s">
        <v>6553</v>
      </c>
      <c r="C3287" s="83" t="s">
        <v>3466</v>
      </c>
      <c r="D3287" s="83" t="s">
        <v>11415</v>
      </c>
      <c r="E3287" s="88">
        <v>38</v>
      </c>
    </row>
    <row r="3288" spans="1:5" x14ac:dyDescent="0.2">
      <c r="A3288" s="87">
        <v>1666</v>
      </c>
      <c r="B3288" s="83" t="s">
        <v>2405</v>
      </c>
      <c r="D3288" s="83" t="s">
        <v>4067</v>
      </c>
      <c r="E3288" s="88">
        <v>85</v>
      </c>
    </row>
    <row r="3289" spans="1:5" x14ac:dyDescent="0.2">
      <c r="A3289" s="87">
        <v>1667</v>
      </c>
      <c r="B3289" s="83" t="s">
        <v>2406</v>
      </c>
      <c r="C3289" s="83" t="s">
        <v>1463</v>
      </c>
      <c r="D3289" s="83" t="s">
        <v>4067</v>
      </c>
      <c r="E3289" s="88">
        <v>51</v>
      </c>
    </row>
    <row r="3290" spans="1:5" x14ac:dyDescent="0.2">
      <c r="A3290" s="84">
        <v>791</v>
      </c>
      <c r="B3290" s="85" t="s">
        <v>4563</v>
      </c>
      <c r="C3290" s="85" t="s">
        <v>393</v>
      </c>
      <c r="D3290" s="85" t="s">
        <v>6653</v>
      </c>
      <c r="E3290" s="86">
        <v>26</v>
      </c>
    </row>
    <row r="3291" spans="1:5" x14ac:dyDescent="0.2">
      <c r="A3291" s="87">
        <v>725</v>
      </c>
      <c r="B3291" s="83" t="s">
        <v>3776</v>
      </c>
      <c r="C3291" s="83" t="s">
        <v>2729</v>
      </c>
      <c r="D3291" s="83" t="s">
        <v>4067</v>
      </c>
      <c r="E3291" s="88">
        <v>126</v>
      </c>
    </row>
    <row r="3292" spans="1:5" x14ac:dyDescent="0.2">
      <c r="A3292" s="87">
        <v>664</v>
      </c>
      <c r="B3292" s="83" t="s">
        <v>5238</v>
      </c>
      <c r="C3292" s="83" t="s">
        <v>3469</v>
      </c>
      <c r="D3292" s="83" t="s">
        <v>11284</v>
      </c>
      <c r="E3292" s="88">
        <v>22</v>
      </c>
    </row>
    <row r="3293" spans="1:5" x14ac:dyDescent="0.2">
      <c r="A3293" s="87">
        <v>1668</v>
      </c>
      <c r="B3293" s="83" t="s">
        <v>2407</v>
      </c>
      <c r="C3293" s="83" t="s">
        <v>3507</v>
      </c>
      <c r="D3293" s="83" t="s">
        <v>4067</v>
      </c>
      <c r="E3293" s="88">
        <v>2</v>
      </c>
    </row>
    <row r="3294" spans="1:5" x14ac:dyDescent="0.2">
      <c r="A3294" s="87">
        <v>339</v>
      </c>
      <c r="B3294" s="83" t="s">
        <v>3619</v>
      </c>
      <c r="C3294" s="83" t="s">
        <v>2</v>
      </c>
      <c r="D3294" s="83" t="s">
        <v>4067</v>
      </c>
      <c r="E3294" s="88">
        <v>47</v>
      </c>
    </row>
    <row r="3295" spans="1:5" x14ac:dyDescent="0.2">
      <c r="A3295" s="87">
        <v>1669</v>
      </c>
      <c r="B3295" s="83" t="s">
        <v>2408</v>
      </c>
      <c r="C3295" s="83" t="s">
        <v>3469</v>
      </c>
      <c r="D3295" s="83" t="s">
        <v>4067</v>
      </c>
      <c r="E3295" s="88">
        <v>63</v>
      </c>
    </row>
    <row r="3296" spans="1:5" x14ac:dyDescent="0.2">
      <c r="A3296" s="87">
        <v>1670</v>
      </c>
      <c r="B3296" s="83" t="s">
        <v>2409</v>
      </c>
      <c r="C3296" s="83" t="s">
        <v>3487</v>
      </c>
      <c r="D3296" s="83" t="s">
        <v>4067</v>
      </c>
      <c r="E3296" s="88">
        <v>76</v>
      </c>
    </row>
    <row r="3297" spans="1:5" x14ac:dyDescent="0.2">
      <c r="A3297" s="87">
        <v>1671</v>
      </c>
      <c r="B3297" s="83" t="s">
        <v>2410</v>
      </c>
      <c r="C3297" s="83" t="s">
        <v>3468</v>
      </c>
      <c r="D3297" s="83" t="s">
        <v>4067</v>
      </c>
      <c r="E3297" s="88">
        <v>9</v>
      </c>
    </row>
    <row r="3298" spans="1:5" x14ac:dyDescent="0.2">
      <c r="A3298" s="87">
        <v>1672</v>
      </c>
      <c r="B3298" s="83" t="s">
        <v>2411</v>
      </c>
      <c r="C3298" s="83" t="s">
        <v>1424</v>
      </c>
      <c r="D3298" s="83" t="s">
        <v>4067</v>
      </c>
      <c r="E3298" s="88">
        <v>53</v>
      </c>
    </row>
    <row r="3299" spans="1:5" x14ac:dyDescent="0.2">
      <c r="A3299" s="87">
        <v>1673</v>
      </c>
      <c r="B3299" s="83" t="s">
        <v>2412</v>
      </c>
      <c r="C3299" s="83" t="s">
        <v>3467</v>
      </c>
      <c r="D3299" s="83" t="s">
        <v>4067</v>
      </c>
      <c r="E3299" s="88">
        <v>5</v>
      </c>
    </row>
    <row r="3300" spans="1:5" x14ac:dyDescent="0.2">
      <c r="A3300" s="87">
        <v>176</v>
      </c>
      <c r="B3300" s="83" t="s">
        <v>2412</v>
      </c>
      <c r="C3300" s="83" t="s">
        <v>3467</v>
      </c>
      <c r="D3300" s="83" t="s">
        <v>11415</v>
      </c>
      <c r="E3300" s="88" t="s">
        <v>12004</v>
      </c>
    </row>
    <row r="3301" spans="1:5" x14ac:dyDescent="0.2">
      <c r="A3301" s="87">
        <v>1674</v>
      </c>
      <c r="B3301" s="83" t="s">
        <v>2413</v>
      </c>
      <c r="C3301" s="83" t="s">
        <v>3469</v>
      </c>
      <c r="D3301" s="83" t="s">
        <v>4067</v>
      </c>
      <c r="E3301" s="88">
        <v>8</v>
      </c>
    </row>
    <row r="3302" spans="1:5" x14ac:dyDescent="0.2">
      <c r="A3302" s="84">
        <v>918</v>
      </c>
      <c r="B3302" s="85" t="s">
        <v>12244</v>
      </c>
      <c r="C3302" s="85" t="s">
        <v>2665</v>
      </c>
      <c r="D3302" s="85" t="s">
        <v>6653</v>
      </c>
      <c r="E3302" s="86">
        <v>93</v>
      </c>
    </row>
    <row r="3303" spans="1:5" x14ac:dyDescent="0.2">
      <c r="A3303" s="87">
        <v>109</v>
      </c>
      <c r="B3303" s="83" t="s">
        <v>11390</v>
      </c>
      <c r="C3303" s="83" t="s">
        <v>2832</v>
      </c>
      <c r="D3303" s="83" t="s">
        <v>4067</v>
      </c>
      <c r="E3303" s="88">
        <v>62</v>
      </c>
    </row>
    <row r="3304" spans="1:5" x14ac:dyDescent="0.2">
      <c r="A3304" s="84">
        <v>919</v>
      </c>
      <c r="B3304" s="85" t="s">
        <v>11390</v>
      </c>
      <c r="C3304" s="85" t="s">
        <v>2665</v>
      </c>
      <c r="D3304" s="85" t="s">
        <v>6653</v>
      </c>
      <c r="E3304" s="86">
        <v>88</v>
      </c>
    </row>
    <row r="3305" spans="1:5" x14ac:dyDescent="0.2">
      <c r="A3305" s="87">
        <v>1675</v>
      </c>
      <c r="B3305" s="83" t="s">
        <v>2414</v>
      </c>
      <c r="C3305" s="83" t="s">
        <v>3507</v>
      </c>
      <c r="D3305" s="83" t="s">
        <v>4067</v>
      </c>
      <c r="E3305" s="88">
        <v>3.76</v>
      </c>
    </row>
    <row r="3306" spans="1:5" x14ac:dyDescent="0.2">
      <c r="A3306" s="87">
        <v>665</v>
      </c>
      <c r="B3306" s="83" t="s">
        <v>11743</v>
      </c>
      <c r="C3306" s="83" t="s">
        <v>5165</v>
      </c>
      <c r="D3306" s="83" t="s">
        <v>11284</v>
      </c>
      <c r="E3306" s="88">
        <v>26</v>
      </c>
    </row>
    <row r="3307" spans="1:5" x14ac:dyDescent="0.2">
      <c r="A3307" s="87">
        <v>1676</v>
      </c>
      <c r="B3307" s="83" t="s">
        <v>2415</v>
      </c>
      <c r="C3307" s="83" t="s">
        <v>3487</v>
      </c>
      <c r="D3307" s="83" t="s">
        <v>4067</v>
      </c>
      <c r="E3307" s="88">
        <v>10</v>
      </c>
    </row>
    <row r="3308" spans="1:5" x14ac:dyDescent="0.2">
      <c r="A3308" s="87">
        <v>1677</v>
      </c>
      <c r="B3308" s="83" t="s">
        <v>2416</v>
      </c>
      <c r="C3308" s="83" t="s">
        <v>331</v>
      </c>
      <c r="D3308" s="83" t="s">
        <v>4067</v>
      </c>
      <c r="E3308" s="88">
        <v>53</v>
      </c>
    </row>
    <row r="3309" spans="1:5" x14ac:dyDescent="0.2">
      <c r="A3309" s="84">
        <v>781</v>
      </c>
      <c r="B3309" s="85" t="s">
        <v>5036</v>
      </c>
      <c r="C3309" s="85" t="s">
        <v>5033</v>
      </c>
      <c r="D3309" s="85" t="s">
        <v>6653</v>
      </c>
      <c r="E3309" s="86">
        <v>52</v>
      </c>
    </row>
    <row r="3310" spans="1:5" x14ac:dyDescent="0.2">
      <c r="A3310" s="87">
        <v>1678</v>
      </c>
      <c r="B3310" s="83" t="s">
        <v>2417</v>
      </c>
      <c r="C3310" s="83" t="s">
        <v>291</v>
      </c>
      <c r="D3310" s="83" t="s">
        <v>4067</v>
      </c>
      <c r="E3310" s="88">
        <v>53</v>
      </c>
    </row>
    <row r="3311" spans="1:5" x14ac:dyDescent="0.2">
      <c r="A3311" s="87">
        <v>1679</v>
      </c>
      <c r="B3311" s="83" t="s">
        <v>2418</v>
      </c>
      <c r="C3311" s="83" t="s">
        <v>291</v>
      </c>
      <c r="D3311" s="83" t="s">
        <v>4067</v>
      </c>
      <c r="E3311" s="88">
        <v>53</v>
      </c>
    </row>
    <row r="3312" spans="1:5" x14ac:dyDescent="0.2">
      <c r="A3312" s="87">
        <v>340</v>
      </c>
      <c r="B3312" s="83" t="s">
        <v>3620</v>
      </c>
      <c r="C3312" s="83" t="s">
        <v>2</v>
      </c>
      <c r="D3312" s="83" t="s">
        <v>4067</v>
      </c>
      <c r="E3312" s="88">
        <v>97</v>
      </c>
    </row>
    <row r="3313" spans="1:5" x14ac:dyDescent="0.2">
      <c r="A3313" s="87">
        <v>1680</v>
      </c>
      <c r="B3313" s="83" t="s">
        <v>2419</v>
      </c>
      <c r="C3313" s="83" t="s">
        <v>3487</v>
      </c>
      <c r="D3313" s="83" t="s">
        <v>4067</v>
      </c>
      <c r="E3313" s="88" t="s">
        <v>2420</v>
      </c>
    </row>
    <row r="3314" spans="1:5" x14ac:dyDescent="0.2">
      <c r="A3314" s="87">
        <v>666</v>
      </c>
      <c r="B3314" s="83" t="s">
        <v>2419</v>
      </c>
      <c r="C3314" s="83" t="s">
        <v>11472</v>
      </c>
      <c r="D3314" s="83" t="s">
        <v>11284</v>
      </c>
      <c r="E3314" s="88" t="s">
        <v>11499</v>
      </c>
    </row>
    <row r="3315" spans="1:5" x14ac:dyDescent="0.2">
      <c r="A3315" s="84">
        <v>792</v>
      </c>
      <c r="B3315" s="85" t="s">
        <v>4564</v>
      </c>
      <c r="C3315" s="85" t="s">
        <v>3487</v>
      </c>
      <c r="D3315" s="85" t="s">
        <v>6653</v>
      </c>
      <c r="E3315" s="86" t="s">
        <v>4957</v>
      </c>
    </row>
    <row r="3316" spans="1:5" x14ac:dyDescent="0.2">
      <c r="A3316" s="87">
        <v>1681</v>
      </c>
      <c r="B3316" s="83" t="s">
        <v>2421</v>
      </c>
      <c r="C3316" s="83" t="s">
        <v>1424</v>
      </c>
      <c r="D3316" s="83" t="s">
        <v>4067</v>
      </c>
      <c r="E3316" s="88">
        <v>52</v>
      </c>
    </row>
    <row r="3317" spans="1:5" x14ac:dyDescent="0.2">
      <c r="A3317" s="84">
        <v>793</v>
      </c>
      <c r="B3317" s="85" t="s">
        <v>4565</v>
      </c>
      <c r="C3317" s="85" t="s">
        <v>6130</v>
      </c>
      <c r="D3317" s="85" t="s">
        <v>6653</v>
      </c>
      <c r="E3317" s="86">
        <v>68</v>
      </c>
    </row>
    <row r="3318" spans="1:5" x14ac:dyDescent="0.2">
      <c r="A3318" s="84">
        <v>794</v>
      </c>
      <c r="B3318" s="85" t="s">
        <v>4765</v>
      </c>
      <c r="C3318" s="85" t="s">
        <v>6130</v>
      </c>
      <c r="D3318" s="85" t="s">
        <v>6653</v>
      </c>
      <c r="E3318" s="86">
        <v>11</v>
      </c>
    </row>
    <row r="3319" spans="1:5" x14ac:dyDescent="0.2">
      <c r="A3319" s="87">
        <v>177</v>
      </c>
      <c r="B3319" s="83" t="s">
        <v>12163</v>
      </c>
      <c r="D3319" s="83" t="s">
        <v>11415</v>
      </c>
      <c r="E3319" s="88"/>
    </row>
    <row r="3320" spans="1:5" x14ac:dyDescent="0.2">
      <c r="A3320" s="87">
        <v>1682</v>
      </c>
      <c r="B3320" s="83" t="s">
        <v>2422</v>
      </c>
      <c r="C3320" s="83" t="s">
        <v>3507</v>
      </c>
      <c r="D3320" s="83" t="s">
        <v>4067</v>
      </c>
      <c r="E3320" s="88">
        <v>4.26</v>
      </c>
    </row>
    <row r="3321" spans="1:5" x14ac:dyDescent="0.2">
      <c r="A3321" s="87">
        <v>667</v>
      </c>
      <c r="B3321" s="83" t="s">
        <v>11789</v>
      </c>
      <c r="C3321" s="83" t="s">
        <v>11784</v>
      </c>
      <c r="D3321" s="83" t="s">
        <v>11284</v>
      </c>
      <c r="E3321" s="88" t="s">
        <v>11790</v>
      </c>
    </row>
    <row r="3322" spans="1:5" x14ac:dyDescent="0.2">
      <c r="A3322" s="87">
        <v>108</v>
      </c>
      <c r="B3322" s="83" t="s">
        <v>11789</v>
      </c>
      <c r="C3322" s="83" t="s">
        <v>11784</v>
      </c>
      <c r="D3322" s="83" t="s">
        <v>11286</v>
      </c>
      <c r="E3322" s="88">
        <v>4</v>
      </c>
    </row>
    <row r="3323" spans="1:5" x14ac:dyDescent="0.2">
      <c r="A3323" s="87">
        <v>1683</v>
      </c>
      <c r="B3323" s="83" t="s">
        <v>2423</v>
      </c>
      <c r="C3323" s="83" t="s">
        <v>3507</v>
      </c>
      <c r="D3323" s="83" t="s">
        <v>4067</v>
      </c>
      <c r="E3323" s="88">
        <v>4.26</v>
      </c>
    </row>
    <row r="3324" spans="1:5" x14ac:dyDescent="0.2">
      <c r="A3324" s="87">
        <v>668</v>
      </c>
      <c r="B3324" s="83" t="s">
        <v>2423</v>
      </c>
      <c r="C3324" s="83" t="s">
        <v>11784</v>
      </c>
      <c r="D3324" s="83" t="s">
        <v>11284</v>
      </c>
      <c r="E3324" s="88">
        <v>2</v>
      </c>
    </row>
    <row r="3325" spans="1:5" x14ac:dyDescent="0.2">
      <c r="A3325" s="87">
        <v>219</v>
      </c>
      <c r="B3325" s="83" t="s">
        <v>12005</v>
      </c>
      <c r="C3325" s="83" t="s">
        <v>3467</v>
      </c>
      <c r="D3325" s="83" t="s">
        <v>11415</v>
      </c>
      <c r="E3325" s="88" t="s">
        <v>12006</v>
      </c>
    </row>
    <row r="3326" spans="1:5" x14ac:dyDescent="0.2">
      <c r="A3326" s="87">
        <v>1684</v>
      </c>
      <c r="B3326" s="83" t="s">
        <v>2424</v>
      </c>
      <c r="C3326" s="83" t="s">
        <v>393</v>
      </c>
      <c r="D3326" s="83" t="s">
        <v>4067</v>
      </c>
      <c r="E3326" s="88">
        <v>34</v>
      </c>
    </row>
    <row r="3327" spans="1:5" x14ac:dyDescent="0.2">
      <c r="A3327" s="87">
        <v>1685</v>
      </c>
      <c r="B3327" s="83" t="s">
        <v>2425</v>
      </c>
      <c r="C3327" s="83" t="s">
        <v>4778</v>
      </c>
      <c r="D3327" s="83" t="s">
        <v>4067</v>
      </c>
      <c r="E3327" s="88">
        <v>11</v>
      </c>
    </row>
    <row r="3328" spans="1:5" x14ac:dyDescent="0.2">
      <c r="A3328" s="87">
        <v>220</v>
      </c>
      <c r="B3328" s="83" t="s">
        <v>8599</v>
      </c>
      <c r="D3328" s="83" t="s">
        <v>11415</v>
      </c>
      <c r="E3328" s="88">
        <v>31.4</v>
      </c>
    </row>
    <row r="3329" spans="1:5" x14ac:dyDescent="0.2">
      <c r="A3329" s="87">
        <v>41</v>
      </c>
      <c r="B3329" s="83" t="s">
        <v>11595</v>
      </c>
      <c r="C3329" s="83" t="s">
        <v>11589</v>
      </c>
      <c r="D3329" s="83" t="s">
        <v>11415</v>
      </c>
      <c r="E3329" s="88">
        <v>48</v>
      </c>
    </row>
    <row r="3330" spans="1:5" x14ac:dyDescent="0.2">
      <c r="A3330" s="87">
        <v>122</v>
      </c>
      <c r="B3330" s="83" t="s">
        <v>477</v>
      </c>
      <c r="C3330" s="83" t="s">
        <v>1409</v>
      </c>
      <c r="D3330" s="83" t="s">
        <v>11284</v>
      </c>
      <c r="E3330" s="88">
        <v>19</v>
      </c>
    </row>
    <row r="3331" spans="1:5" x14ac:dyDescent="0.2">
      <c r="A3331" s="87">
        <v>1686</v>
      </c>
      <c r="B3331" s="83" t="s">
        <v>2426</v>
      </c>
      <c r="C3331" s="83" t="s">
        <v>1424</v>
      </c>
      <c r="D3331" s="83" t="s">
        <v>4067</v>
      </c>
      <c r="E3331" s="88">
        <v>52</v>
      </c>
    </row>
    <row r="3332" spans="1:5" x14ac:dyDescent="0.2">
      <c r="A3332" s="87">
        <v>442</v>
      </c>
      <c r="B3332" s="83" t="s">
        <v>3659</v>
      </c>
      <c r="C3332" s="83" t="s">
        <v>1428</v>
      </c>
      <c r="D3332" s="83" t="s">
        <v>4067</v>
      </c>
      <c r="E3332" s="88">
        <v>21.44</v>
      </c>
    </row>
    <row r="3333" spans="1:5" x14ac:dyDescent="0.2">
      <c r="A3333" s="87">
        <v>669</v>
      </c>
      <c r="B3333" s="83" t="s">
        <v>2427</v>
      </c>
      <c r="C3333" s="83" t="s">
        <v>3507</v>
      </c>
      <c r="D3333" s="83" t="s">
        <v>11284</v>
      </c>
      <c r="E3333" s="88">
        <v>32</v>
      </c>
    </row>
    <row r="3334" spans="1:5" x14ac:dyDescent="0.2">
      <c r="A3334" s="87">
        <v>1687</v>
      </c>
      <c r="B3334" s="83" t="s">
        <v>2427</v>
      </c>
      <c r="C3334" s="83" t="s">
        <v>3507</v>
      </c>
      <c r="D3334" s="83" t="s">
        <v>4067</v>
      </c>
      <c r="E3334" s="88">
        <v>10</v>
      </c>
    </row>
    <row r="3335" spans="1:5" x14ac:dyDescent="0.2">
      <c r="A3335" s="87">
        <v>1688</v>
      </c>
      <c r="B3335" s="83" t="s">
        <v>2428</v>
      </c>
      <c r="C3335" s="83" t="s">
        <v>3463</v>
      </c>
      <c r="D3335" s="83" t="s">
        <v>4067</v>
      </c>
      <c r="E3335" s="88">
        <v>116</v>
      </c>
    </row>
    <row r="3336" spans="1:5" x14ac:dyDescent="0.2">
      <c r="A3336" s="87">
        <v>1215</v>
      </c>
      <c r="B3336" s="83" t="s">
        <v>3895</v>
      </c>
      <c r="C3336" s="83" t="s">
        <v>2759</v>
      </c>
      <c r="D3336" s="83" t="s">
        <v>4067</v>
      </c>
      <c r="E3336" s="88">
        <v>18</v>
      </c>
    </row>
    <row r="3337" spans="1:5" x14ac:dyDescent="0.2">
      <c r="A3337" s="84">
        <v>626</v>
      </c>
      <c r="B3337" s="85" t="s">
        <v>6114</v>
      </c>
      <c r="C3337" s="85" t="s">
        <v>2759</v>
      </c>
      <c r="D3337" s="85" t="s">
        <v>6653</v>
      </c>
      <c r="E3337" s="86">
        <v>82.83</v>
      </c>
    </row>
    <row r="3338" spans="1:5" x14ac:dyDescent="0.2">
      <c r="A3338" s="87">
        <v>1689</v>
      </c>
      <c r="B3338" s="83" t="s">
        <v>2429</v>
      </c>
      <c r="C3338" s="83" t="s">
        <v>3469</v>
      </c>
      <c r="D3338" s="83" t="s">
        <v>4067</v>
      </c>
      <c r="E3338" s="88">
        <v>38</v>
      </c>
    </row>
    <row r="3339" spans="1:5" x14ac:dyDescent="0.2">
      <c r="A3339" s="87">
        <v>48</v>
      </c>
      <c r="B3339" s="83" t="s">
        <v>2431</v>
      </c>
      <c r="C3339" s="83" t="s">
        <v>3487</v>
      </c>
      <c r="D3339" s="83" t="s">
        <v>6697</v>
      </c>
      <c r="E3339" s="88">
        <v>3.9</v>
      </c>
    </row>
    <row r="3340" spans="1:5" x14ac:dyDescent="0.2">
      <c r="A3340" s="87">
        <v>1691</v>
      </c>
      <c r="B3340" s="83" t="s">
        <v>2431</v>
      </c>
      <c r="C3340" s="83" t="s">
        <v>3487</v>
      </c>
      <c r="D3340" s="83" t="s">
        <v>4067</v>
      </c>
      <c r="E3340" s="88" t="s">
        <v>2432</v>
      </c>
    </row>
    <row r="3341" spans="1:5" x14ac:dyDescent="0.2">
      <c r="A3341" s="87">
        <v>109</v>
      </c>
      <c r="B3341" s="83" t="s">
        <v>2431</v>
      </c>
      <c r="C3341" s="83" t="s">
        <v>11472</v>
      </c>
      <c r="D3341" s="83" t="s">
        <v>11286</v>
      </c>
      <c r="E3341" s="88">
        <v>5</v>
      </c>
    </row>
    <row r="3342" spans="1:5" x14ac:dyDescent="0.2">
      <c r="A3342" s="87">
        <v>29</v>
      </c>
      <c r="B3342" s="83" t="s">
        <v>11857</v>
      </c>
      <c r="C3342" s="83" t="s">
        <v>12</v>
      </c>
      <c r="D3342" s="83" t="s">
        <v>6697</v>
      </c>
      <c r="E3342" s="88">
        <v>3</v>
      </c>
    </row>
    <row r="3343" spans="1:5" x14ac:dyDescent="0.2">
      <c r="A3343" s="87">
        <v>1690</v>
      </c>
      <c r="B3343" s="83" t="s">
        <v>2430</v>
      </c>
      <c r="C3343" s="83" t="s">
        <v>3478</v>
      </c>
      <c r="D3343" s="83" t="s">
        <v>4067</v>
      </c>
      <c r="E3343" s="88">
        <v>97</v>
      </c>
    </row>
    <row r="3344" spans="1:5" x14ac:dyDescent="0.2">
      <c r="A3344" s="84">
        <v>325</v>
      </c>
      <c r="B3344" s="85" t="s">
        <v>4003</v>
      </c>
      <c r="C3344" s="85" t="s">
        <v>4778</v>
      </c>
      <c r="D3344" s="85" t="s">
        <v>6653</v>
      </c>
      <c r="E3344" s="86" t="s">
        <v>4856</v>
      </c>
    </row>
    <row r="3345" spans="1:5" x14ac:dyDescent="0.2">
      <c r="A3345" s="87">
        <v>579</v>
      </c>
      <c r="B3345" s="83" t="s">
        <v>4003</v>
      </c>
      <c r="C3345" s="83" t="s">
        <v>4778</v>
      </c>
      <c r="D3345" s="83" t="s">
        <v>4067</v>
      </c>
      <c r="E3345" s="88">
        <v>13</v>
      </c>
    </row>
    <row r="3346" spans="1:5" x14ac:dyDescent="0.2">
      <c r="A3346" s="87">
        <v>1692</v>
      </c>
      <c r="B3346" s="83" t="s">
        <v>2433</v>
      </c>
      <c r="C3346" s="83" t="s">
        <v>3502</v>
      </c>
      <c r="D3346" s="83" t="s">
        <v>4067</v>
      </c>
      <c r="E3346" s="88">
        <v>6.1120000000000001</v>
      </c>
    </row>
    <row r="3347" spans="1:5" x14ac:dyDescent="0.2">
      <c r="A3347" s="87">
        <v>226</v>
      </c>
      <c r="B3347" s="83" t="s">
        <v>2433</v>
      </c>
      <c r="C3347" s="83" t="s">
        <v>3502</v>
      </c>
      <c r="D3347" s="83" t="s">
        <v>11415</v>
      </c>
      <c r="E3347" s="88">
        <v>35</v>
      </c>
    </row>
    <row r="3348" spans="1:5" x14ac:dyDescent="0.2">
      <c r="A3348" s="87">
        <v>670</v>
      </c>
      <c r="B3348" s="83" t="s">
        <v>2433</v>
      </c>
      <c r="C3348" s="83" t="s">
        <v>11767</v>
      </c>
      <c r="D3348" s="83" t="s">
        <v>11284</v>
      </c>
      <c r="E3348" s="88">
        <v>23.31</v>
      </c>
    </row>
    <row r="3349" spans="1:5" x14ac:dyDescent="0.2">
      <c r="A3349" s="87">
        <v>671</v>
      </c>
      <c r="B3349" s="83" t="s">
        <v>11500</v>
      </c>
      <c r="C3349" s="83" t="s">
        <v>11472</v>
      </c>
      <c r="D3349" s="83" t="s">
        <v>11284</v>
      </c>
      <c r="E3349" s="88">
        <v>7.16</v>
      </c>
    </row>
    <row r="3350" spans="1:5" x14ac:dyDescent="0.2">
      <c r="A3350" s="87">
        <v>123</v>
      </c>
      <c r="B3350" s="83" t="s">
        <v>208</v>
      </c>
      <c r="C3350" s="83" t="s">
        <v>1409</v>
      </c>
      <c r="D3350" s="83" t="s">
        <v>11284</v>
      </c>
      <c r="E3350" s="88">
        <v>16.329999999999998</v>
      </c>
    </row>
    <row r="3351" spans="1:5" x14ac:dyDescent="0.2">
      <c r="A3351" s="87">
        <v>412</v>
      </c>
      <c r="B3351" s="83" t="s">
        <v>208</v>
      </c>
      <c r="C3351" s="83" t="s">
        <v>1409</v>
      </c>
      <c r="D3351" s="83" t="s">
        <v>4067</v>
      </c>
      <c r="E3351" s="88" t="s">
        <v>1411</v>
      </c>
    </row>
    <row r="3352" spans="1:5" x14ac:dyDescent="0.2">
      <c r="A3352" s="84">
        <v>795</v>
      </c>
      <c r="B3352" s="85" t="s">
        <v>4566</v>
      </c>
      <c r="C3352" s="85" t="s">
        <v>3468</v>
      </c>
      <c r="D3352" s="85" t="s">
        <v>6653</v>
      </c>
      <c r="E3352" s="86">
        <v>54.55</v>
      </c>
    </row>
    <row r="3353" spans="1:5" x14ac:dyDescent="0.2">
      <c r="A3353" s="87">
        <v>1693</v>
      </c>
      <c r="B3353" s="83" t="s">
        <v>2434</v>
      </c>
      <c r="C3353" s="83" t="s">
        <v>3468</v>
      </c>
      <c r="D3353" s="83" t="s">
        <v>4067</v>
      </c>
      <c r="E3353" s="88">
        <v>16</v>
      </c>
    </row>
    <row r="3354" spans="1:5" x14ac:dyDescent="0.2">
      <c r="A3354" s="87">
        <v>1695</v>
      </c>
      <c r="B3354" s="83" t="s">
        <v>2436</v>
      </c>
      <c r="C3354" s="83" t="s">
        <v>3487</v>
      </c>
      <c r="D3354" s="83" t="s">
        <v>4067</v>
      </c>
      <c r="E3354" s="88" t="s">
        <v>2437</v>
      </c>
    </row>
    <row r="3355" spans="1:5" x14ac:dyDescent="0.2">
      <c r="A3355" s="87">
        <v>227</v>
      </c>
      <c r="B3355" s="83" t="s">
        <v>2436</v>
      </c>
      <c r="C3355" s="83" t="s">
        <v>3487</v>
      </c>
      <c r="D3355" s="83" t="s">
        <v>11415</v>
      </c>
      <c r="E3355" s="88">
        <v>32</v>
      </c>
    </row>
    <row r="3356" spans="1:5" x14ac:dyDescent="0.2">
      <c r="A3356" s="87">
        <v>672</v>
      </c>
      <c r="B3356" s="83" t="s">
        <v>2436</v>
      </c>
      <c r="C3356" s="83" t="s">
        <v>11472</v>
      </c>
      <c r="D3356" s="83" t="s">
        <v>11284</v>
      </c>
      <c r="E3356" s="88" t="s">
        <v>11501</v>
      </c>
    </row>
    <row r="3357" spans="1:5" x14ac:dyDescent="0.2">
      <c r="A3357" s="84">
        <v>796</v>
      </c>
      <c r="B3357" s="85" t="s">
        <v>4567</v>
      </c>
      <c r="C3357" s="85" t="s">
        <v>3487</v>
      </c>
      <c r="D3357" s="85" t="s">
        <v>6653</v>
      </c>
      <c r="E3357" s="86" t="s">
        <v>4958</v>
      </c>
    </row>
    <row r="3358" spans="1:5" x14ac:dyDescent="0.2">
      <c r="A3358" s="87">
        <v>1696</v>
      </c>
      <c r="B3358" s="83" t="s">
        <v>2438</v>
      </c>
      <c r="C3358" s="83" t="s">
        <v>3468</v>
      </c>
      <c r="D3358" s="83" t="s">
        <v>4067</v>
      </c>
      <c r="E3358" s="88">
        <v>81</v>
      </c>
    </row>
    <row r="3359" spans="1:5" x14ac:dyDescent="0.2">
      <c r="A3359" s="84">
        <v>797</v>
      </c>
      <c r="B3359" s="85" t="s">
        <v>4766</v>
      </c>
      <c r="C3359" s="85" t="s">
        <v>3507</v>
      </c>
      <c r="D3359" s="85" t="s">
        <v>6653</v>
      </c>
      <c r="E3359" s="86">
        <v>82</v>
      </c>
    </row>
    <row r="3360" spans="1:5" x14ac:dyDescent="0.2">
      <c r="A3360" s="87">
        <v>1697</v>
      </c>
      <c r="B3360" s="83" t="s">
        <v>2439</v>
      </c>
      <c r="C3360" s="83" t="s">
        <v>3509</v>
      </c>
      <c r="D3360" s="83" t="s">
        <v>4067</v>
      </c>
      <c r="E3360" s="88">
        <v>75</v>
      </c>
    </row>
    <row r="3361" spans="1:5" x14ac:dyDescent="0.2">
      <c r="A3361" s="87">
        <v>1698</v>
      </c>
      <c r="B3361" s="83" t="s">
        <v>2440</v>
      </c>
      <c r="C3361" s="83" t="s">
        <v>2778</v>
      </c>
      <c r="D3361" s="83" t="s">
        <v>4067</v>
      </c>
      <c r="E3361" s="88">
        <v>28</v>
      </c>
    </row>
    <row r="3362" spans="1:5" x14ac:dyDescent="0.2">
      <c r="A3362" s="87">
        <v>1699</v>
      </c>
      <c r="B3362" s="83" t="s">
        <v>2441</v>
      </c>
      <c r="C3362" s="83" t="s">
        <v>2824</v>
      </c>
      <c r="D3362" s="83" t="s">
        <v>4067</v>
      </c>
      <c r="E3362" s="88">
        <v>26.36</v>
      </c>
    </row>
    <row r="3363" spans="1:5" x14ac:dyDescent="0.2">
      <c r="A3363" s="87">
        <v>257</v>
      </c>
      <c r="B3363" s="83" t="s">
        <v>11694</v>
      </c>
      <c r="C3363" s="83" t="s">
        <v>7030</v>
      </c>
      <c r="D3363" s="83" t="s">
        <v>11284</v>
      </c>
      <c r="E3363" s="88">
        <v>26</v>
      </c>
    </row>
    <row r="3364" spans="1:5" x14ac:dyDescent="0.2">
      <c r="A3364" s="87">
        <v>24</v>
      </c>
      <c r="B3364" s="83" t="s">
        <v>11694</v>
      </c>
      <c r="C3364" s="83" t="s">
        <v>8583</v>
      </c>
      <c r="D3364" s="83" t="s">
        <v>11286</v>
      </c>
      <c r="E3364" s="88">
        <v>15</v>
      </c>
    </row>
    <row r="3365" spans="1:5" x14ac:dyDescent="0.2">
      <c r="A3365" s="87">
        <v>258</v>
      </c>
      <c r="B3365" s="83" t="s">
        <v>11695</v>
      </c>
      <c r="C3365" s="83" t="s">
        <v>7030</v>
      </c>
      <c r="D3365" s="83" t="s">
        <v>11284</v>
      </c>
      <c r="E3365" s="88">
        <v>26</v>
      </c>
    </row>
    <row r="3366" spans="1:5" x14ac:dyDescent="0.2">
      <c r="A3366" s="87">
        <v>259</v>
      </c>
      <c r="B3366" s="83" t="s">
        <v>11696</v>
      </c>
      <c r="C3366" s="83" t="s">
        <v>7030</v>
      </c>
      <c r="D3366" s="83" t="s">
        <v>11284</v>
      </c>
      <c r="E3366" s="88">
        <v>26</v>
      </c>
    </row>
    <row r="3367" spans="1:5" x14ac:dyDescent="0.2">
      <c r="A3367" s="87">
        <v>260</v>
      </c>
      <c r="B3367" s="83" t="s">
        <v>11697</v>
      </c>
      <c r="C3367" s="83" t="s">
        <v>7030</v>
      </c>
      <c r="D3367" s="83" t="s">
        <v>11284</v>
      </c>
      <c r="E3367" s="88">
        <v>26.27</v>
      </c>
    </row>
    <row r="3368" spans="1:5" x14ac:dyDescent="0.2">
      <c r="A3368" s="87">
        <v>25</v>
      </c>
      <c r="B3368" s="83" t="s">
        <v>11697</v>
      </c>
      <c r="C3368" s="83" t="s">
        <v>8583</v>
      </c>
      <c r="D3368" s="83" t="s">
        <v>11286</v>
      </c>
      <c r="E3368" s="88">
        <v>15</v>
      </c>
    </row>
    <row r="3369" spans="1:5" x14ac:dyDescent="0.2">
      <c r="A3369" s="87">
        <v>261</v>
      </c>
      <c r="B3369" s="83" t="s">
        <v>11698</v>
      </c>
      <c r="C3369" s="83" t="s">
        <v>7030</v>
      </c>
      <c r="D3369" s="83" t="s">
        <v>11284</v>
      </c>
      <c r="E3369" s="88">
        <v>27</v>
      </c>
    </row>
    <row r="3370" spans="1:5" x14ac:dyDescent="0.2">
      <c r="A3370" s="87">
        <v>262</v>
      </c>
      <c r="B3370" s="83" t="s">
        <v>11699</v>
      </c>
      <c r="C3370" s="83" t="s">
        <v>7030</v>
      </c>
      <c r="D3370" s="83" t="s">
        <v>11284</v>
      </c>
      <c r="E3370" s="88">
        <v>17</v>
      </c>
    </row>
    <row r="3371" spans="1:5" x14ac:dyDescent="0.2">
      <c r="A3371" s="84">
        <v>326</v>
      </c>
      <c r="B3371" s="85" t="s">
        <v>8092</v>
      </c>
      <c r="C3371" s="85" t="s">
        <v>4778</v>
      </c>
      <c r="D3371" s="85" t="s">
        <v>6653</v>
      </c>
      <c r="E3371" s="86">
        <v>26</v>
      </c>
    </row>
    <row r="3372" spans="1:5" x14ac:dyDescent="0.2">
      <c r="A3372" s="87">
        <v>580</v>
      </c>
      <c r="B3372" s="83" t="s">
        <v>4004</v>
      </c>
      <c r="C3372" s="83" t="s">
        <v>4778</v>
      </c>
      <c r="D3372" s="83" t="s">
        <v>4067</v>
      </c>
      <c r="E3372" s="88">
        <v>8.1</v>
      </c>
    </row>
    <row r="3373" spans="1:5" x14ac:dyDescent="0.2">
      <c r="A3373" s="87">
        <v>263</v>
      </c>
      <c r="B3373" s="83" t="s">
        <v>11700</v>
      </c>
      <c r="C3373" s="83" t="s">
        <v>7030</v>
      </c>
      <c r="D3373" s="83" t="s">
        <v>11284</v>
      </c>
      <c r="E3373" s="88">
        <v>17</v>
      </c>
    </row>
    <row r="3374" spans="1:5" x14ac:dyDescent="0.2">
      <c r="A3374" s="87">
        <v>264</v>
      </c>
      <c r="B3374" s="83" t="s">
        <v>11701</v>
      </c>
      <c r="C3374" s="83" t="s">
        <v>7030</v>
      </c>
      <c r="D3374" s="83" t="s">
        <v>11284</v>
      </c>
      <c r="E3374" s="88">
        <v>17</v>
      </c>
    </row>
    <row r="3375" spans="1:5" x14ac:dyDescent="0.2">
      <c r="A3375" s="84">
        <v>327</v>
      </c>
      <c r="B3375" s="85" t="s">
        <v>8093</v>
      </c>
      <c r="C3375" s="85" t="s">
        <v>4778</v>
      </c>
      <c r="D3375" s="85" t="s">
        <v>6653</v>
      </c>
      <c r="E3375" s="86">
        <v>26</v>
      </c>
    </row>
    <row r="3376" spans="1:5" x14ac:dyDescent="0.2">
      <c r="A3376" s="87">
        <v>265</v>
      </c>
      <c r="B3376" s="83" t="s">
        <v>11702</v>
      </c>
      <c r="C3376" s="83" t="s">
        <v>7030</v>
      </c>
      <c r="D3376" s="83" t="s">
        <v>11284</v>
      </c>
      <c r="E3376" s="88">
        <v>17.190000000000001</v>
      </c>
    </row>
    <row r="3377" spans="1:5" x14ac:dyDescent="0.2">
      <c r="A3377" s="87">
        <v>581</v>
      </c>
      <c r="B3377" s="83" t="s">
        <v>4005</v>
      </c>
      <c r="C3377" s="83" t="s">
        <v>4778</v>
      </c>
      <c r="D3377" s="83" t="s">
        <v>4067</v>
      </c>
      <c r="E3377" s="88">
        <v>8</v>
      </c>
    </row>
    <row r="3378" spans="1:5" x14ac:dyDescent="0.2">
      <c r="A3378" s="87">
        <v>272</v>
      </c>
      <c r="B3378" s="83" t="s">
        <v>11708</v>
      </c>
      <c r="C3378" s="83" t="s">
        <v>7030</v>
      </c>
      <c r="D3378" s="83" t="s">
        <v>11284</v>
      </c>
      <c r="E3378" s="88">
        <v>18</v>
      </c>
    </row>
    <row r="3379" spans="1:5" x14ac:dyDescent="0.2">
      <c r="A3379" s="87">
        <v>266</v>
      </c>
      <c r="B3379" s="83" t="s">
        <v>11703</v>
      </c>
      <c r="C3379" s="83" t="s">
        <v>7030</v>
      </c>
      <c r="D3379" s="83" t="s">
        <v>11284</v>
      </c>
      <c r="E3379" s="88"/>
    </row>
    <row r="3380" spans="1:5" x14ac:dyDescent="0.2">
      <c r="A3380" s="87">
        <v>268</v>
      </c>
      <c r="B3380" s="83" t="s">
        <v>11705</v>
      </c>
      <c r="C3380" s="83" t="s">
        <v>7030</v>
      </c>
      <c r="D3380" s="83" t="s">
        <v>11284</v>
      </c>
      <c r="E3380" s="88">
        <v>17</v>
      </c>
    </row>
    <row r="3381" spans="1:5" x14ac:dyDescent="0.2">
      <c r="A3381" s="87">
        <v>269</v>
      </c>
      <c r="B3381" s="83" t="s">
        <v>11705</v>
      </c>
      <c r="C3381" s="83" t="s">
        <v>7030</v>
      </c>
      <c r="D3381" s="83" t="s">
        <v>11284</v>
      </c>
      <c r="E3381" s="88">
        <v>18</v>
      </c>
    </row>
    <row r="3382" spans="1:5" x14ac:dyDescent="0.2">
      <c r="A3382" s="87">
        <v>270</v>
      </c>
      <c r="B3382" s="83" t="s">
        <v>11706</v>
      </c>
      <c r="C3382" s="83" t="s">
        <v>7030</v>
      </c>
      <c r="D3382" s="83" t="s">
        <v>11284</v>
      </c>
      <c r="E3382" s="88">
        <v>18</v>
      </c>
    </row>
    <row r="3383" spans="1:5" x14ac:dyDescent="0.2">
      <c r="A3383" s="87">
        <v>271</v>
      </c>
      <c r="B3383" s="83" t="s">
        <v>11707</v>
      </c>
      <c r="C3383" s="83" t="s">
        <v>7030</v>
      </c>
      <c r="D3383" s="83" t="s">
        <v>11284</v>
      </c>
      <c r="E3383" s="88">
        <v>18</v>
      </c>
    </row>
    <row r="3384" spans="1:5" x14ac:dyDescent="0.2">
      <c r="A3384" s="84">
        <v>798</v>
      </c>
      <c r="B3384" s="85" t="s">
        <v>4568</v>
      </c>
      <c r="C3384" s="85" t="s">
        <v>3468</v>
      </c>
      <c r="D3384" s="85" t="s">
        <v>6653</v>
      </c>
      <c r="E3384" s="86">
        <v>49.5</v>
      </c>
    </row>
    <row r="3385" spans="1:5" x14ac:dyDescent="0.2">
      <c r="A3385" s="87">
        <v>110</v>
      </c>
      <c r="B3385" s="83" t="s">
        <v>2442</v>
      </c>
      <c r="C3385" s="83" t="s">
        <v>3487</v>
      </c>
      <c r="D3385" s="83" t="s">
        <v>11286</v>
      </c>
      <c r="E3385" s="88">
        <v>5</v>
      </c>
    </row>
    <row r="3386" spans="1:5" x14ac:dyDescent="0.2">
      <c r="A3386" s="87">
        <v>1700</v>
      </c>
      <c r="B3386" s="83" t="s">
        <v>2442</v>
      </c>
      <c r="C3386" s="83" t="s">
        <v>3487</v>
      </c>
      <c r="D3386" s="83" t="s">
        <v>4067</v>
      </c>
      <c r="E3386" s="88" t="s">
        <v>2443</v>
      </c>
    </row>
    <row r="3387" spans="1:5" x14ac:dyDescent="0.2">
      <c r="A3387" s="87">
        <v>673</v>
      </c>
      <c r="B3387" s="83" t="s">
        <v>2442</v>
      </c>
      <c r="C3387" s="83" t="s">
        <v>11472</v>
      </c>
      <c r="D3387" s="83" t="s">
        <v>11284</v>
      </c>
      <c r="E3387" s="88">
        <v>1.32</v>
      </c>
    </row>
    <row r="3388" spans="1:5" x14ac:dyDescent="0.2">
      <c r="A3388" s="87">
        <v>1701</v>
      </c>
      <c r="B3388" s="83" t="s">
        <v>2444</v>
      </c>
      <c r="C3388" s="83" t="s">
        <v>3487</v>
      </c>
      <c r="D3388" s="83" t="s">
        <v>4067</v>
      </c>
      <c r="E3388" s="88" t="s">
        <v>2445</v>
      </c>
    </row>
    <row r="3389" spans="1:5" x14ac:dyDescent="0.2">
      <c r="A3389" s="87">
        <v>1702</v>
      </c>
      <c r="B3389" s="83" t="s">
        <v>2446</v>
      </c>
      <c r="C3389" s="83" t="s">
        <v>3464</v>
      </c>
      <c r="D3389" s="83" t="s">
        <v>4067</v>
      </c>
      <c r="E3389" s="88">
        <v>54.76</v>
      </c>
    </row>
    <row r="3390" spans="1:5" x14ac:dyDescent="0.2">
      <c r="A3390" s="87">
        <v>1126</v>
      </c>
      <c r="B3390" s="83" t="s">
        <v>3829</v>
      </c>
      <c r="C3390" s="83" t="s">
        <v>12</v>
      </c>
      <c r="D3390" s="83" t="s">
        <v>4067</v>
      </c>
      <c r="E3390" s="88">
        <v>76</v>
      </c>
    </row>
    <row r="3391" spans="1:5" x14ac:dyDescent="0.2">
      <c r="A3391" s="87">
        <v>1694</v>
      </c>
      <c r="B3391" s="83" t="s">
        <v>2435</v>
      </c>
      <c r="C3391" s="83" t="s">
        <v>3487</v>
      </c>
      <c r="D3391" s="83" t="s">
        <v>4067</v>
      </c>
      <c r="E3391" s="88">
        <v>38</v>
      </c>
    </row>
    <row r="3392" spans="1:5" x14ac:dyDescent="0.2">
      <c r="A3392" s="87">
        <v>1703</v>
      </c>
      <c r="B3392" s="83" t="s">
        <v>2447</v>
      </c>
      <c r="C3392" s="83" t="s">
        <v>3507</v>
      </c>
      <c r="D3392" s="83" t="s">
        <v>4067</v>
      </c>
      <c r="E3392" s="88">
        <v>82</v>
      </c>
    </row>
    <row r="3393" spans="1:5" x14ac:dyDescent="0.2">
      <c r="A3393" s="87">
        <v>111</v>
      </c>
      <c r="B3393" s="83" t="s">
        <v>380</v>
      </c>
      <c r="C3393" s="83" t="s">
        <v>3466</v>
      </c>
      <c r="D3393" s="83" t="s">
        <v>11286</v>
      </c>
      <c r="E3393" s="88">
        <v>2.2999999999999998</v>
      </c>
    </row>
    <row r="3394" spans="1:5" x14ac:dyDescent="0.2">
      <c r="A3394" s="87">
        <v>1704</v>
      </c>
      <c r="B3394" s="83" t="s">
        <v>380</v>
      </c>
      <c r="C3394" s="83" t="s">
        <v>3466</v>
      </c>
      <c r="D3394" s="83" t="s">
        <v>4067</v>
      </c>
      <c r="E3394" s="88" t="s">
        <v>2811</v>
      </c>
    </row>
    <row r="3395" spans="1:5" x14ac:dyDescent="0.2">
      <c r="A3395" s="87">
        <v>228</v>
      </c>
      <c r="B3395" s="83" t="s">
        <v>380</v>
      </c>
      <c r="C3395" s="83" t="s">
        <v>3466</v>
      </c>
      <c r="D3395" s="83" t="s">
        <v>11415</v>
      </c>
      <c r="E3395" s="88">
        <v>37</v>
      </c>
    </row>
    <row r="3396" spans="1:5" x14ac:dyDescent="0.2">
      <c r="A3396" s="87">
        <v>674</v>
      </c>
      <c r="B3396" s="83" t="s">
        <v>380</v>
      </c>
      <c r="C3396" s="83" t="s">
        <v>11959</v>
      </c>
      <c r="D3396" s="83" t="s">
        <v>11284</v>
      </c>
      <c r="E3396" s="88">
        <v>8.32</v>
      </c>
    </row>
    <row r="3397" spans="1:5" x14ac:dyDescent="0.2">
      <c r="A3397" s="84">
        <v>799</v>
      </c>
      <c r="B3397" s="85" t="s">
        <v>4569</v>
      </c>
      <c r="C3397" s="85" t="s">
        <v>3466</v>
      </c>
      <c r="D3397" s="85" t="s">
        <v>6653</v>
      </c>
      <c r="E3397" s="86" t="s">
        <v>4959</v>
      </c>
    </row>
    <row r="3398" spans="1:5" x14ac:dyDescent="0.2">
      <c r="A3398" s="87">
        <v>1897</v>
      </c>
      <c r="B3398" s="83" t="s">
        <v>12279</v>
      </c>
      <c r="C3398" s="83" t="s">
        <v>2665</v>
      </c>
      <c r="D3398" s="83" t="s">
        <v>4067</v>
      </c>
      <c r="E3398" s="88">
        <v>7</v>
      </c>
    </row>
    <row r="3399" spans="1:5" x14ac:dyDescent="0.2">
      <c r="A3399" s="87">
        <v>1705</v>
      </c>
      <c r="B3399" s="83" t="s">
        <v>2448</v>
      </c>
      <c r="C3399" s="83" t="s">
        <v>3487</v>
      </c>
      <c r="D3399" s="83" t="s">
        <v>4067</v>
      </c>
      <c r="E3399" s="88" t="s">
        <v>2449</v>
      </c>
    </row>
    <row r="3400" spans="1:5" x14ac:dyDescent="0.2">
      <c r="A3400" s="87">
        <v>675</v>
      </c>
      <c r="B3400" s="83" t="s">
        <v>11502</v>
      </c>
      <c r="C3400" s="83" t="s">
        <v>11472</v>
      </c>
      <c r="D3400" s="83" t="s">
        <v>11284</v>
      </c>
      <c r="E3400" s="88" t="s">
        <v>11501</v>
      </c>
    </row>
    <row r="3401" spans="1:5" x14ac:dyDescent="0.2">
      <c r="A3401" s="87">
        <v>1706</v>
      </c>
      <c r="B3401" s="83" t="s">
        <v>2450</v>
      </c>
      <c r="C3401" s="83" t="s">
        <v>3464</v>
      </c>
      <c r="D3401" s="83" t="s">
        <v>4067</v>
      </c>
      <c r="E3401" s="88" t="s">
        <v>2451</v>
      </c>
    </row>
    <row r="3402" spans="1:5" x14ac:dyDescent="0.2">
      <c r="A3402" s="87">
        <v>112</v>
      </c>
      <c r="B3402" s="83" t="s">
        <v>2450</v>
      </c>
      <c r="C3402" s="83" t="s">
        <v>11934</v>
      </c>
      <c r="D3402" s="83" t="s">
        <v>11286</v>
      </c>
      <c r="E3402" s="88">
        <v>3</v>
      </c>
    </row>
    <row r="3403" spans="1:5" x14ac:dyDescent="0.2">
      <c r="A3403" s="87">
        <v>676</v>
      </c>
      <c r="B3403" s="83" t="s">
        <v>483</v>
      </c>
      <c r="C3403" s="83" t="s">
        <v>11549</v>
      </c>
      <c r="D3403" s="83" t="s">
        <v>11284</v>
      </c>
      <c r="E3403" s="88" t="s">
        <v>11572</v>
      </c>
    </row>
    <row r="3404" spans="1:5" x14ac:dyDescent="0.2">
      <c r="A3404" s="84">
        <v>800</v>
      </c>
      <c r="B3404" s="85" t="s">
        <v>4570</v>
      </c>
      <c r="C3404" s="85" t="s">
        <v>3494</v>
      </c>
      <c r="D3404" s="85" t="s">
        <v>6653</v>
      </c>
      <c r="E3404" s="86">
        <v>31.45</v>
      </c>
    </row>
    <row r="3405" spans="1:5" x14ac:dyDescent="0.2">
      <c r="A3405" s="87">
        <v>1707</v>
      </c>
      <c r="B3405" s="83" t="s">
        <v>2452</v>
      </c>
      <c r="C3405" s="83" t="s">
        <v>272</v>
      </c>
      <c r="D3405" s="83" t="s">
        <v>4067</v>
      </c>
      <c r="E3405" s="88" t="s">
        <v>2453</v>
      </c>
    </row>
    <row r="3406" spans="1:5" x14ac:dyDescent="0.2">
      <c r="A3406" s="87">
        <v>1708</v>
      </c>
      <c r="B3406" s="83" t="s">
        <v>2812</v>
      </c>
      <c r="C3406" s="83" t="s">
        <v>272</v>
      </c>
      <c r="D3406" s="83" t="s">
        <v>4067</v>
      </c>
      <c r="E3406" s="88" t="s">
        <v>2454</v>
      </c>
    </row>
    <row r="3407" spans="1:5" x14ac:dyDescent="0.2">
      <c r="A3407" s="87">
        <v>1709</v>
      </c>
      <c r="B3407" s="83" t="s">
        <v>2813</v>
      </c>
      <c r="C3407" s="83" t="s">
        <v>272</v>
      </c>
      <c r="D3407" s="83" t="s">
        <v>4067</v>
      </c>
      <c r="E3407" s="88" t="s">
        <v>2455</v>
      </c>
    </row>
    <row r="3408" spans="1:5" x14ac:dyDescent="0.2">
      <c r="A3408" s="87">
        <v>1710</v>
      </c>
      <c r="B3408" s="83" t="s">
        <v>2814</v>
      </c>
      <c r="C3408" s="83" t="s">
        <v>272</v>
      </c>
      <c r="D3408" s="83" t="s">
        <v>4067</v>
      </c>
      <c r="E3408" s="88" t="s">
        <v>2456</v>
      </c>
    </row>
    <row r="3409" spans="1:5" x14ac:dyDescent="0.2">
      <c r="A3409" s="84">
        <v>801</v>
      </c>
      <c r="B3409" s="85" t="s">
        <v>12976</v>
      </c>
      <c r="C3409" s="85" t="s">
        <v>3494</v>
      </c>
      <c r="D3409" s="85" t="s">
        <v>6653</v>
      </c>
      <c r="E3409" s="86" t="s">
        <v>4960</v>
      </c>
    </row>
    <row r="3410" spans="1:5" x14ac:dyDescent="0.2">
      <c r="A3410" s="84">
        <v>802</v>
      </c>
      <c r="B3410" s="85" t="s">
        <v>12975</v>
      </c>
      <c r="C3410" s="85" t="s">
        <v>3494</v>
      </c>
      <c r="D3410" s="85" t="s">
        <v>6653</v>
      </c>
      <c r="E3410" s="86" t="s">
        <v>4767</v>
      </c>
    </row>
    <row r="3411" spans="1:5" x14ac:dyDescent="0.2">
      <c r="A3411" s="84">
        <v>803</v>
      </c>
      <c r="B3411" s="85" t="s">
        <v>12974</v>
      </c>
      <c r="C3411" s="85" t="s">
        <v>3494</v>
      </c>
      <c r="D3411" s="85" t="s">
        <v>6653</v>
      </c>
      <c r="E3411" s="86" t="s">
        <v>4961</v>
      </c>
    </row>
    <row r="3412" spans="1:5" x14ac:dyDescent="0.2">
      <c r="A3412" s="84">
        <v>804</v>
      </c>
      <c r="B3412" s="85" t="s">
        <v>12973</v>
      </c>
      <c r="C3412" s="85" t="s">
        <v>3494</v>
      </c>
      <c r="D3412" s="85" t="s">
        <v>6653</v>
      </c>
      <c r="E3412" s="86" t="s">
        <v>4962</v>
      </c>
    </row>
    <row r="3413" spans="1:5" x14ac:dyDescent="0.2">
      <c r="A3413" s="87">
        <v>341</v>
      </c>
      <c r="B3413" s="83" t="s">
        <v>3621</v>
      </c>
      <c r="C3413" s="83" t="s">
        <v>2</v>
      </c>
      <c r="D3413" s="83" t="s">
        <v>4067</v>
      </c>
      <c r="E3413" s="88">
        <v>46</v>
      </c>
    </row>
    <row r="3414" spans="1:5" x14ac:dyDescent="0.2">
      <c r="A3414" s="87">
        <v>1711</v>
      </c>
      <c r="B3414" s="83" t="s">
        <v>2457</v>
      </c>
      <c r="C3414" s="83" t="s">
        <v>1839</v>
      </c>
      <c r="D3414" s="83" t="s">
        <v>4067</v>
      </c>
      <c r="E3414" s="88">
        <v>53</v>
      </c>
    </row>
    <row r="3415" spans="1:5" x14ac:dyDescent="0.2">
      <c r="A3415" s="87">
        <v>1712</v>
      </c>
      <c r="B3415" s="83" t="s">
        <v>2458</v>
      </c>
      <c r="D3415" s="83" t="s">
        <v>4067</v>
      </c>
      <c r="E3415" s="88">
        <v>50</v>
      </c>
    </row>
    <row r="3416" spans="1:5" x14ac:dyDescent="0.2">
      <c r="A3416" s="87">
        <v>680</v>
      </c>
      <c r="B3416" s="83" t="s">
        <v>12300</v>
      </c>
      <c r="D3416" s="83" t="s">
        <v>11284</v>
      </c>
      <c r="E3416" s="88">
        <v>23</v>
      </c>
    </row>
    <row r="3417" spans="1:5" x14ac:dyDescent="0.2">
      <c r="A3417" s="84">
        <v>805</v>
      </c>
      <c r="B3417" s="85" t="s">
        <v>4571</v>
      </c>
      <c r="C3417" s="85" t="s">
        <v>6123</v>
      </c>
      <c r="D3417" s="85" t="s">
        <v>6653</v>
      </c>
      <c r="E3417" s="86">
        <v>31</v>
      </c>
    </row>
    <row r="3418" spans="1:5" x14ac:dyDescent="0.2">
      <c r="A3418" s="87">
        <v>1713</v>
      </c>
      <c r="B3418" s="83" t="s">
        <v>2459</v>
      </c>
      <c r="C3418" s="83" t="s">
        <v>393</v>
      </c>
      <c r="D3418" s="83" t="s">
        <v>4067</v>
      </c>
      <c r="E3418" s="88">
        <v>85</v>
      </c>
    </row>
    <row r="3419" spans="1:5" x14ac:dyDescent="0.2">
      <c r="A3419" s="84">
        <v>195</v>
      </c>
      <c r="B3419" s="85" t="s">
        <v>3622</v>
      </c>
      <c r="C3419" s="85" t="s">
        <v>2</v>
      </c>
      <c r="D3419" s="85" t="s">
        <v>6653</v>
      </c>
      <c r="E3419" s="86">
        <v>74</v>
      </c>
    </row>
    <row r="3420" spans="1:5" x14ac:dyDescent="0.2">
      <c r="A3420" s="87">
        <v>342</v>
      </c>
      <c r="B3420" s="83" t="s">
        <v>3622</v>
      </c>
      <c r="C3420" s="83" t="s">
        <v>2</v>
      </c>
      <c r="D3420" s="83" t="s">
        <v>4067</v>
      </c>
      <c r="E3420" s="88">
        <v>46</v>
      </c>
    </row>
    <row r="3421" spans="1:5" x14ac:dyDescent="0.2">
      <c r="A3421" s="84">
        <v>196</v>
      </c>
      <c r="B3421" s="85" t="s">
        <v>3623</v>
      </c>
      <c r="C3421" s="85" t="s">
        <v>2</v>
      </c>
      <c r="D3421" s="85" t="s">
        <v>6653</v>
      </c>
      <c r="E3421" s="86">
        <v>56</v>
      </c>
    </row>
    <row r="3422" spans="1:5" x14ac:dyDescent="0.2">
      <c r="A3422" s="87">
        <v>343</v>
      </c>
      <c r="B3422" s="83" t="s">
        <v>3623</v>
      </c>
      <c r="C3422" s="83" t="s">
        <v>2</v>
      </c>
      <c r="D3422" s="83" t="s">
        <v>4067</v>
      </c>
      <c r="E3422" s="88">
        <v>47</v>
      </c>
    </row>
    <row r="3423" spans="1:5" x14ac:dyDescent="0.2">
      <c r="A3423" s="84">
        <v>197</v>
      </c>
      <c r="B3423" s="85" t="s">
        <v>3624</v>
      </c>
      <c r="C3423" s="85" t="s">
        <v>2</v>
      </c>
      <c r="D3423" s="85" t="s">
        <v>6653</v>
      </c>
      <c r="E3423" s="86" t="s">
        <v>4820</v>
      </c>
    </row>
    <row r="3424" spans="1:5" x14ac:dyDescent="0.2">
      <c r="A3424" s="87">
        <v>344</v>
      </c>
      <c r="B3424" s="83" t="s">
        <v>3624</v>
      </c>
      <c r="C3424" s="83" t="s">
        <v>2</v>
      </c>
      <c r="D3424" s="83" t="s">
        <v>4067</v>
      </c>
      <c r="E3424" s="88">
        <v>45</v>
      </c>
    </row>
    <row r="3425" spans="1:5" x14ac:dyDescent="0.2">
      <c r="A3425" s="84">
        <v>806</v>
      </c>
      <c r="B3425" s="85" t="s">
        <v>4768</v>
      </c>
      <c r="C3425" s="85" t="s">
        <v>4661</v>
      </c>
      <c r="D3425" s="85" t="s">
        <v>6653</v>
      </c>
      <c r="E3425" s="86">
        <v>17</v>
      </c>
    </row>
    <row r="3426" spans="1:5" x14ac:dyDescent="0.2">
      <c r="A3426" s="87">
        <v>681</v>
      </c>
      <c r="B3426" s="83" t="s">
        <v>4768</v>
      </c>
      <c r="D3426" s="83" t="s">
        <v>11284</v>
      </c>
      <c r="E3426" s="88">
        <v>26</v>
      </c>
    </row>
    <row r="3427" spans="1:5" x14ac:dyDescent="0.2">
      <c r="A3427" s="87">
        <v>345</v>
      </c>
      <c r="B3427" s="83" t="s">
        <v>3625</v>
      </c>
      <c r="C3427" s="83" t="s">
        <v>2</v>
      </c>
      <c r="D3427" s="83" t="s">
        <v>4067</v>
      </c>
      <c r="E3427" s="88">
        <v>44</v>
      </c>
    </row>
    <row r="3428" spans="1:5" x14ac:dyDescent="0.2">
      <c r="A3428" s="87">
        <v>1714</v>
      </c>
      <c r="B3428" s="83" t="s">
        <v>2460</v>
      </c>
      <c r="C3428" s="83" t="s">
        <v>3445</v>
      </c>
      <c r="D3428" s="83" t="s">
        <v>4067</v>
      </c>
      <c r="E3428" s="88">
        <v>5</v>
      </c>
    </row>
    <row r="3429" spans="1:5" x14ac:dyDescent="0.2">
      <c r="A3429" s="87">
        <v>346</v>
      </c>
      <c r="B3429" s="83" t="s">
        <v>3626</v>
      </c>
      <c r="C3429" s="83" t="s">
        <v>2</v>
      </c>
      <c r="D3429" s="83" t="s">
        <v>4067</v>
      </c>
      <c r="E3429" s="88">
        <v>97</v>
      </c>
    </row>
    <row r="3430" spans="1:5" x14ac:dyDescent="0.2">
      <c r="A3430" s="87">
        <v>1715</v>
      </c>
      <c r="B3430" s="83" t="s">
        <v>2461</v>
      </c>
      <c r="C3430" s="83" t="s">
        <v>2581</v>
      </c>
      <c r="D3430" s="83" t="s">
        <v>4067</v>
      </c>
      <c r="E3430" s="88">
        <v>132</v>
      </c>
    </row>
    <row r="3431" spans="1:5" x14ac:dyDescent="0.2">
      <c r="A3431" s="87">
        <v>29</v>
      </c>
      <c r="B3431" s="83" t="s">
        <v>6581</v>
      </c>
      <c r="C3431" s="83" t="s">
        <v>2719</v>
      </c>
      <c r="D3431" s="83" t="s">
        <v>11415</v>
      </c>
      <c r="E3431" s="88">
        <v>38</v>
      </c>
    </row>
    <row r="3432" spans="1:5" x14ac:dyDescent="0.2">
      <c r="A3432" s="84">
        <v>807</v>
      </c>
      <c r="B3432" s="85" t="s">
        <v>4769</v>
      </c>
      <c r="C3432" s="85" t="s">
        <v>4661</v>
      </c>
      <c r="D3432" s="85" t="s">
        <v>6653</v>
      </c>
      <c r="E3432" s="86">
        <v>26</v>
      </c>
    </row>
    <row r="3433" spans="1:5" x14ac:dyDescent="0.2">
      <c r="A3433" s="87">
        <v>682</v>
      </c>
      <c r="B3433" s="83" t="s">
        <v>12301</v>
      </c>
      <c r="D3433" s="83" t="s">
        <v>11284</v>
      </c>
      <c r="E3433" s="88">
        <v>23</v>
      </c>
    </row>
    <row r="3434" spans="1:5" x14ac:dyDescent="0.2">
      <c r="A3434" s="84">
        <v>809</v>
      </c>
      <c r="B3434" s="85" t="s">
        <v>4573</v>
      </c>
      <c r="C3434" s="85" t="s">
        <v>303</v>
      </c>
      <c r="D3434" s="85" t="s">
        <v>6653</v>
      </c>
      <c r="E3434" s="86">
        <v>95</v>
      </c>
    </row>
    <row r="3435" spans="1:5" x14ac:dyDescent="0.2">
      <c r="A3435" s="87">
        <v>1716</v>
      </c>
      <c r="B3435" s="83" t="s">
        <v>2462</v>
      </c>
      <c r="C3435" s="83" t="s">
        <v>3468</v>
      </c>
      <c r="D3435" s="83" t="s">
        <v>4067</v>
      </c>
      <c r="E3435" s="88" t="s">
        <v>2463</v>
      </c>
    </row>
    <row r="3436" spans="1:5" x14ac:dyDescent="0.2">
      <c r="A3436" s="87">
        <v>229</v>
      </c>
      <c r="B3436" s="83" t="s">
        <v>2462</v>
      </c>
      <c r="C3436" s="83" t="s">
        <v>3468</v>
      </c>
      <c r="D3436" s="83" t="s">
        <v>11415</v>
      </c>
      <c r="E3436" s="88">
        <v>29.3</v>
      </c>
    </row>
    <row r="3437" spans="1:5" x14ac:dyDescent="0.2">
      <c r="A3437" s="87">
        <v>683</v>
      </c>
      <c r="B3437" s="83" t="s">
        <v>2462</v>
      </c>
      <c r="C3437" s="83" t="s">
        <v>12086</v>
      </c>
      <c r="D3437" s="83" t="s">
        <v>11284</v>
      </c>
      <c r="E3437" s="88">
        <v>33</v>
      </c>
    </row>
    <row r="3438" spans="1:5" x14ac:dyDescent="0.2">
      <c r="A3438" s="84">
        <v>920</v>
      </c>
      <c r="B3438" s="85" t="s">
        <v>12245</v>
      </c>
      <c r="C3438" s="85" t="s">
        <v>2665</v>
      </c>
      <c r="D3438" s="85" t="s">
        <v>6653</v>
      </c>
      <c r="E3438" s="86" t="s">
        <v>4991</v>
      </c>
    </row>
    <row r="3439" spans="1:5" x14ac:dyDescent="0.2">
      <c r="A3439" s="87">
        <v>1898</v>
      </c>
      <c r="B3439" s="83" t="s">
        <v>12276</v>
      </c>
      <c r="C3439" s="83" t="s">
        <v>2665</v>
      </c>
      <c r="D3439" s="83" t="s">
        <v>4067</v>
      </c>
      <c r="E3439" s="88">
        <v>13</v>
      </c>
    </row>
    <row r="3440" spans="1:5" x14ac:dyDescent="0.2">
      <c r="A3440" s="84">
        <v>810</v>
      </c>
      <c r="B3440" s="85" t="s">
        <v>4574</v>
      </c>
      <c r="C3440" s="85" t="s">
        <v>393</v>
      </c>
      <c r="D3440" s="85" t="s">
        <v>6653</v>
      </c>
      <c r="E3440" s="86">
        <v>67</v>
      </c>
    </row>
    <row r="3441" spans="1:5" x14ac:dyDescent="0.2">
      <c r="A3441" s="84">
        <v>921</v>
      </c>
      <c r="B3441" s="85" t="s">
        <v>12246</v>
      </c>
      <c r="C3441" s="85" t="s">
        <v>2665</v>
      </c>
      <c r="D3441" s="85" t="s">
        <v>6653</v>
      </c>
      <c r="E3441" s="86" t="s">
        <v>5045</v>
      </c>
    </row>
    <row r="3442" spans="1:5" x14ac:dyDescent="0.2">
      <c r="A3442" s="87">
        <v>1899</v>
      </c>
      <c r="B3442" s="83" t="s">
        <v>12266</v>
      </c>
      <c r="C3442" s="83" t="s">
        <v>2665</v>
      </c>
      <c r="D3442" s="83" t="s">
        <v>4067</v>
      </c>
      <c r="E3442" s="88">
        <v>15</v>
      </c>
    </row>
    <row r="3443" spans="1:5" x14ac:dyDescent="0.2">
      <c r="A3443" s="87">
        <v>1717</v>
      </c>
      <c r="B3443" s="83" t="s">
        <v>2464</v>
      </c>
      <c r="C3443" s="83" t="s">
        <v>3507</v>
      </c>
      <c r="D3443" s="83" t="s">
        <v>4067</v>
      </c>
      <c r="E3443" s="88">
        <v>27</v>
      </c>
    </row>
    <row r="3444" spans="1:5" x14ac:dyDescent="0.2">
      <c r="A3444" s="84">
        <v>808</v>
      </c>
      <c r="B3444" s="85" t="s">
        <v>4572</v>
      </c>
      <c r="C3444" s="85" t="s">
        <v>3468</v>
      </c>
      <c r="D3444" s="85" t="s">
        <v>6653</v>
      </c>
      <c r="E3444" s="86">
        <v>70.709999999999994</v>
      </c>
    </row>
    <row r="3445" spans="1:5" x14ac:dyDescent="0.2">
      <c r="A3445" s="87">
        <v>726</v>
      </c>
      <c r="B3445" s="83" t="s">
        <v>3777</v>
      </c>
      <c r="C3445" s="83" t="s">
        <v>2729</v>
      </c>
      <c r="D3445" s="83" t="s">
        <v>4067</v>
      </c>
      <c r="E3445" s="88">
        <v>125</v>
      </c>
    </row>
    <row r="3446" spans="1:5" x14ac:dyDescent="0.2">
      <c r="A3446" s="87">
        <v>1718</v>
      </c>
      <c r="B3446" s="83" t="s">
        <v>2465</v>
      </c>
      <c r="C3446" s="83" t="s">
        <v>3463</v>
      </c>
      <c r="D3446" s="83" t="s">
        <v>4067</v>
      </c>
      <c r="E3446" s="88">
        <v>116</v>
      </c>
    </row>
    <row r="3447" spans="1:5" x14ac:dyDescent="0.2">
      <c r="A3447" s="87">
        <v>347</v>
      </c>
      <c r="B3447" s="83" t="s">
        <v>3627</v>
      </c>
      <c r="C3447" s="83" t="s">
        <v>2</v>
      </c>
      <c r="D3447" s="83" t="s">
        <v>4067</v>
      </c>
      <c r="E3447" s="88">
        <v>76</v>
      </c>
    </row>
    <row r="3448" spans="1:5" x14ac:dyDescent="0.2">
      <c r="A3448" s="87">
        <v>1719</v>
      </c>
      <c r="B3448" s="83" t="s">
        <v>2466</v>
      </c>
      <c r="C3448" s="83" t="s">
        <v>3487</v>
      </c>
      <c r="D3448" s="83" t="s">
        <v>4067</v>
      </c>
      <c r="E3448" s="88" t="s">
        <v>2467</v>
      </c>
    </row>
    <row r="3449" spans="1:5" x14ac:dyDescent="0.2">
      <c r="A3449" s="84">
        <v>811</v>
      </c>
      <c r="B3449" s="85" t="s">
        <v>4575</v>
      </c>
      <c r="C3449" s="85" t="s">
        <v>3487</v>
      </c>
      <c r="D3449" s="85" t="s">
        <v>6653</v>
      </c>
      <c r="E3449" s="86" t="s">
        <v>4963</v>
      </c>
    </row>
    <row r="3450" spans="1:5" x14ac:dyDescent="0.2">
      <c r="A3450" s="87">
        <v>582</v>
      </c>
      <c r="B3450" s="83" t="s">
        <v>4006</v>
      </c>
      <c r="C3450" s="83" t="s">
        <v>4778</v>
      </c>
      <c r="D3450" s="83" t="s">
        <v>4067</v>
      </c>
      <c r="E3450" s="88">
        <v>14</v>
      </c>
    </row>
    <row r="3451" spans="1:5" x14ac:dyDescent="0.2">
      <c r="A3451" s="84">
        <v>328</v>
      </c>
      <c r="B3451" s="85" t="s">
        <v>8094</v>
      </c>
      <c r="C3451" s="85" t="s">
        <v>4778</v>
      </c>
      <c r="D3451" s="85" t="s">
        <v>6653</v>
      </c>
      <c r="E3451" s="86">
        <v>4</v>
      </c>
    </row>
    <row r="3452" spans="1:5" x14ac:dyDescent="0.2">
      <c r="A3452" s="87">
        <v>1127</v>
      </c>
      <c r="B3452" s="83" t="s">
        <v>3830</v>
      </c>
      <c r="C3452" s="83" t="s">
        <v>12</v>
      </c>
      <c r="D3452" s="83" t="s">
        <v>4067</v>
      </c>
      <c r="E3452" s="88">
        <v>60</v>
      </c>
    </row>
    <row r="3453" spans="1:5" x14ac:dyDescent="0.2">
      <c r="A3453" s="87">
        <v>453</v>
      </c>
      <c r="B3453" s="83" t="s">
        <v>3830</v>
      </c>
      <c r="C3453" s="83" t="s">
        <v>11860</v>
      </c>
      <c r="D3453" s="83" t="s">
        <v>11284</v>
      </c>
      <c r="E3453" s="88">
        <v>30.33</v>
      </c>
    </row>
    <row r="3454" spans="1:5" x14ac:dyDescent="0.2">
      <c r="A3454" s="87">
        <v>68</v>
      </c>
      <c r="B3454" s="83" t="s">
        <v>3830</v>
      </c>
      <c r="C3454" s="83" t="s">
        <v>266</v>
      </c>
      <c r="D3454" s="83" t="s">
        <v>11286</v>
      </c>
      <c r="E3454" s="88">
        <v>4.5</v>
      </c>
    </row>
    <row r="3455" spans="1:5" x14ac:dyDescent="0.2">
      <c r="A3455" s="87">
        <v>107</v>
      </c>
      <c r="B3455" s="83" t="s">
        <v>3830</v>
      </c>
      <c r="C3455" s="83" t="s">
        <v>11886</v>
      </c>
      <c r="D3455" s="83" t="s">
        <v>11415</v>
      </c>
      <c r="E3455" s="88" t="s">
        <v>11897</v>
      </c>
    </row>
    <row r="3456" spans="1:5" x14ac:dyDescent="0.2">
      <c r="A3456" s="87">
        <v>1720</v>
      </c>
      <c r="B3456" s="83" t="s">
        <v>2468</v>
      </c>
      <c r="C3456" s="83" t="s">
        <v>3487</v>
      </c>
      <c r="D3456" s="83" t="s">
        <v>4067</v>
      </c>
      <c r="E3456" s="88">
        <v>60</v>
      </c>
    </row>
    <row r="3457" spans="1:5" x14ac:dyDescent="0.2">
      <c r="A3457" s="87">
        <v>684</v>
      </c>
      <c r="B3457" s="83" t="s">
        <v>2853</v>
      </c>
      <c r="C3457" s="83" t="s">
        <v>3492</v>
      </c>
      <c r="D3457" s="83" t="s">
        <v>11284</v>
      </c>
      <c r="E3457" s="88">
        <v>16.29</v>
      </c>
    </row>
    <row r="3458" spans="1:5" x14ac:dyDescent="0.2">
      <c r="A3458" s="87">
        <v>1721</v>
      </c>
      <c r="B3458" s="83" t="s">
        <v>2469</v>
      </c>
      <c r="C3458" s="83" t="s">
        <v>3469</v>
      </c>
      <c r="D3458" s="83" t="s">
        <v>4067</v>
      </c>
      <c r="E3458" s="88">
        <v>101</v>
      </c>
    </row>
    <row r="3459" spans="1:5" x14ac:dyDescent="0.2">
      <c r="A3459" s="87">
        <v>1722</v>
      </c>
      <c r="B3459" s="83" t="s">
        <v>2470</v>
      </c>
      <c r="D3459" s="83" t="s">
        <v>4067</v>
      </c>
      <c r="E3459" s="88">
        <v>119</v>
      </c>
    </row>
    <row r="3460" spans="1:5" x14ac:dyDescent="0.2">
      <c r="A3460" s="87">
        <v>1723</v>
      </c>
      <c r="B3460" s="83" t="s">
        <v>2471</v>
      </c>
      <c r="C3460" s="83" t="s">
        <v>313</v>
      </c>
      <c r="D3460" s="83" t="s">
        <v>4067</v>
      </c>
      <c r="E3460" s="88" t="s">
        <v>2472</v>
      </c>
    </row>
    <row r="3461" spans="1:5" x14ac:dyDescent="0.2">
      <c r="A3461" s="87">
        <v>1724</v>
      </c>
      <c r="B3461" s="83" t="s">
        <v>2473</v>
      </c>
      <c r="C3461" s="83" t="s">
        <v>311</v>
      </c>
      <c r="D3461" s="83" t="s">
        <v>4067</v>
      </c>
      <c r="E3461" s="88" t="s">
        <v>2010</v>
      </c>
    </row>
    <row r="3462" spans="1:5" x14ac:dyDescent="0.2">
      <c r="A3462" s="87">
        <v>1725</v>
      </c>
      <c r="B3462" s="83" t="s">
        <v>2474</v>
      </c>
      <c r="C3462" s="83" t="s">
        <v>3509</v>
      </c>
      <c r="D3462" s="83" t="s">
        <v>4067</v>
      </c>
      <c r="E3462" s="88">
        <v>76</v>
      </c>
    </row>
    <row r="3463" spans="1:5" x14ac:dyDescent="0.2">
      <c r="A3463" s="87">
        <v>1726</v>
      </c>
      <c r="B3463" s="83" t="s">
        <v>2475</v>
      </c>
      <c r="C3463" s="83" t="s">
        <v>3494</v>
      </c>
      <c r="D3463" s="83" t="s">
        <v>4067</v>
      </c>
      <c r="E3463" s="88" t="s">
        <v>2476</v>
      </c>
    </row>
    <row r="3464" spans="1:5" x14ac:dyDescent="0.2">
      <c r="A3464" s="87">
        <v>685</v>
      </c>
      <c r="B3464" s="83" t="s">
        <v>2477</v>
      </c>
      <c r="C3464" s="83" t="s">
        <v>3509</v>
      </c>
      <c r="D3464" s="83" t="s">
        <v>11284</v>
      </c>
      <c r="E3464" s="88">
        <v>25</v>
      </c>
    </row>
    <row r="3465" spans="1:5" x14ac:dyDescent="0.2">
      <c r="A3465" s="87">
        <v>1727</v>
      </c>
      <c r="B3465" s="83" t="s">
        <v>2477</v>
      </c>
      <c r="C3465" s="83" t="s">
        <v>3509</v>
      </c>
      <c r="D3465" s="83" t="s">
        <v>4067</v>
      </c>
      <c r="E3465" s="88">
        <v>71</v>
      </c>
    </row>
    <row r="3466" spans="1:5" x14ac:dyDescent="0.2">
      <c r="A3466" s="87">
        <v>230</v>
      </c>
      <c r="B3466" s="83" t="s">
        <v>12081</v>
      </c>
      <c r="C3466" s="83" t="s">
        <v>3468</v>
      </c>
      <c r="D3466" s="83" t="s">
        <v>11415</v>
      </c>
      <c r="E3466" s="88">
        <v>38</v>
      </c>
    </row>
    <row r="3467" spans="1:5" x14ac:dyDescent="0.2">
      <c r="A3467" s="84">
        <v>812</v>
      </c>
      <c r="B3467" s="85" t="s">
        <v>4576</v>
      </c>
      <c r="C3467" s="85" t="s">
        <v>3507</v>
      </c>
      <c r="D3467" s="85" t="s">
        <v>6653</v>
      </c>
      <c r="E3467" s="86">
        <v>92</v>
      </c>
    </row>
    <row r="3468" spans="1:5" x14ac:dyDescent="0.2">
      <c r="A3468" s="87">
        <v>1728</v>
      </c>
      <c r="B3468" s="83" t="s">
        <v>2478</v>
      </c>
      <c r="C3468" s="83" t="s">
        <v>3468</v>
      </c>
      <c r="D3468" s="83" t="s">
        <v>4067</v>
      </c>
      <c r="E3468" s="88">
        <v>16</v>
      </c>
    </row>
    <row r="3469" spans="1:5" x14ac:dyDescent="0.2">
      <c r="A3469" s="87">
        <v>1729</v>
      </c>
      <c r="B3469" s="83" t="s">
        <v>2479</v>
      </c>
      <c r="C3469" s="83" t="s">
        <v>3466</v>
      </c>
      <c r="D3469" s="83" t="s">
        <v>4067</v>
      </c>
      <c r="E3469" s="88" t="s">
        <v>2815</v>
      </c>
    </row>
    <row r="3470" spans="1:5" x14ac:dyDescent="0.2">
      <c r="A3470" s="87">
        <v>686</v>
      </c>
      <c r="B3470" s="83" t="s">
        <v>2479</v>
      </c>
      <c r="C3470" s="83" t="s">
        <v>11959</v>
      </c>
      <c r="D3470" s="83" t="s">
        <v>11284</v>
      </c>
      <c r="E3470" s="88">
        <v>2.3199999999999998</v>
      </c>
    </row>
    <row r="3471" spans="1:5" x14ac:dyDescent="0.2">
      <c r="A3471" s="84">
        <v>813</v>
      </c>
      <c r="B3471" s="85" t="s">
        <v>4577</v>
      </c>
      <c r="C3471" s="85" t="s">
        <v>3466</v>
      </c>
      <c r="D3471" s="85" t="s">
        <v>6653</v>
      </c>
      <c r="E3471" s="86">
        <v>34.51</v>
      </c>
    </row>
    <row r="3472" spans="1:5" x14ac:dyDescent="0.2">
      <c r="A3472" s="87">
        <v>1730</v>
      </c>
      <c r="B3472" s="83" t="s">
        <v>2480</v>
      </c>
      <c r="C3472" s="83" t="s">
        <v>3507</v>
      </c>
      <c r="D3472" s="83" t="s">
        <v>4067</v>
      </c>
      <c r="E3472" s="88">
        <v>26</v>
      </c>
    </row>
    <row r="3473" spans="1:5" x14ac:dyDescent="0.2">
      <c r="A3473" s="87">
        <v>348</v>
      </c>
      <c r="B3473" s="83" t="s">
        <v>3628</v>
      </c>
      <c r="C3473" s="83" t="s">
        <v>2</v>
      </c>
      <c r="D3473" s="83" t="s">
        <v>4067</v>
      </c>
      <c r="E3473" s="88">
        <v>47</v>
      </c>
    </row>
    <row r="3474" spans="1:5" x14ac:dyDescent="0.2">
      <c r="A3474" s="87">
        <v>1599</v>
      </c>
      <c r="B3474" s="83" t="s">
        <v>3942</v>
      </c>
      <c r="C3474" s="83" t="s">
        <v>2795</v>
      </c>
      <c r="D3474" s="83" t="s">
        <v>4067</v>
      </c>
      <c r="E3474" s="88">
        <v>37</v>
      </c>
    </row>
    <row r="3475" spans="1:5" x14ac:dyDescent="0.2">
      <c r="A3475" s="87">
        <v>1731</v>
      </c>
      <c r="B3475" s="83" t="s">
        <v>2481</v>
      </c>
      <c r="C3475" s="83" t="s">
        <v>790</v>
      </c>
      <c r="D3475" s="83" t="s">
        <v>4067</v>
      </c>
      <c r="E3475" s="88">
        <v>37</v>
      </c>
    </row>
    <row r="3476" spans="1:5" x14ac:dyDescent="0.2">
      <c r="A3476" s="84">
        <v>198</v>
      </c>
      <c r="B3476" s="85" t="s">
        <v>3629</v>
      </c>
      <c r="C3476" s="85" t="s">
        <v>2</v>
      </c>
      <c r="D3476" s="85" t="s">
        <v>6653</v>
      </c>
      <c r="E3476" s="86">
        <v>25.26</v>
      </c>
    </row>
    <row r="3477" spans="1:5" x14ac:dyDescent="0.2">
      <c r="A3477" s="87">
        <v>104</v>
      </c>
      <c r="B3477" s="83" t="s">
        <v>3629</v>
      </c>
      <c r="C3477" s="83" t="s">
        <v>2</v>
      </c>
      <c r="D3477" s="83" t="s">
        <v>11284</v>
      </c>
      <c r="E3477" s="88">
        <v>20</v>
      </c>
    </row>
    <row r="3478" spans="1:5" x14ac:dyDescent="0.2">
      <c r="A3478" s="87">
        <v>349</v>
      </c>
      <c r="B3478" s="83" t="s">
        <v>3629</v>
      </c>
      <c r="C3478" s="83" t="s">
        <v>2</v>
      </c>
      <c r="D3478" s="83" t="s">
        <v>4067</v>
      </c>
      <c r="E3478" s="88">
        <v>45</v>
      </c>
    </row>
    <row r="3479" spans="1:5" x14ac:dyDescent="0.2">
      <c r="A3479" s="87">
        <v>1732</v>
      </c>
      <c r="B3479" s="83" t="s">
        <v>2482</v>
      </c>
      <c r="C3479" s="83" t="s">
        <v>3460</v>
      </c>
      <c r="D3479" s="83" t="s">
        <v>4067</v>
      </c>
      <c r="E3479" s="88">
        <v>76</v>
      </c>
    </row>
    <row r="3480" spans="1:5" x14ac:dyDescent="0.2">
      <c r="A3480" s="87">
        <v>105</v>
      </c>
      <c r="B3480" s="83" t="s">
        <v>3630</v>
      </c>
      <c r="C3480" s="83" t="s">
        <v>2</v>
      </c>
      <c r="D3480" s="83" t="s">
        <v>11284</v>
      </c>
      <c r="E3480" s="88">
        <v>20</v>
      </c>
    </row>
    <row r="3481" spans="1:5" x14ac:dyDescent="0.2">
      <c r="A3481" s="87">
        <v>350</v>
      </c>
      <c r="B3481" s="83" t="s">
        <v>3630</v>
      </c>
      <c r="C3481" s="83" t="s">
        <v>2</v>
      </c>
      <c r="D3481" s="83" t="s">
        <v>4067</v>
      </c>
      <c r="E3481" s="88">
        <v>45</v>
      </c>
    </row>
    <row r="3482" spans="1:5" x14ac:dyDescent="0.2">
      <c r="A3482" s="87">
        <v>1733</v>
      </c>
      <c r="B3482" s="83" t="s">
        <v>2483</v>
      </c>
      <c r="C3482" s="83" t="s">
        <v>327</v>
      </c>
      <c r="D3482" s="83" t="s">
        <v>4067</v>
      </c>
      <c r="E3482" s="88">
        <v>53</v>
      </c>
    </row>
    <row r="3483" spans="1:5" x14ac:dyDescent="0.2">
      <c r="A3483" s="84">
        <v>814</v>
      </c>
      <c r="B3483" s="85" t="s">
        <v>4578</v>
      </c>
      <c r="C3483" s="85" t="s">
        <v>3564</v>
      </c>
      <c r="D3483" s="85" t="s">
        <v>6653</v>
      </c>
      <c r="E3483" s="86">
        <v>42</v>
      </c>
    </row>
    <row r="3484" spans="1:5" x14ac:dyDescent="0.2">
      <c r="A3484" s="87">
        <v>1734</v>
      </c>
      <c r="B3484" s="83" t="s">
        <v>2484</v>
      </c>
      <c r="C3484" s="83" t="s">
        <v>1309</v>
      </c>
      <c r="D3484" s="83" t="s">
        <v>4067</v>
      </c>
      <c r="E3484" s="88">
        <v>52</v>
      </c>
    </row>
    <row r="3485" spans="1:5" x14ac:dyDescent="0.2">
      <c r="A3485" s="87">
        <v>687</v>
      </c>
      <c r="B3485" s="83" t="s">
        <v>11503</v>
      </c>
      <c r="C3485" s="83" t="s">
        <v>11472</v>
      </c>
      <c r="D3485" s="83" t="s">
        <v>11284</v>
      </c>
      <c r="E3485" s="88">
        <v>14</v>
      </c>
    </row>
    <row r="3486" spans="1:5" x14ac:dyDescent="0.2">
      <c r="A3486" s="87">
        <v>1305</v>
      </c>
      <c r="B3486" s="83" t="s">
        <v>3924</v>
      </c>
      <c r="C3486" s="83" t="s">
        <v>2769</v>
      </c>
      <c r="D3486" s="83" t="s">
        <v>4067</v>
      </c>
      <c r="E3486" s="88">
        <v>92</v>
      </c>
    </row>
    <row r="3487" spans="1:5" x14ac:dyDescent="0.2">
      <c r="A3487" s="87">
        <v>231</v>
      </c>
      <c r="B3487" s="83" t="s">
        <v>9280</v>
      </c>
      <c r="C3487" s="83" t="s">
        <v>3466</v>
      </c>
      <c r="D3487" s="83" t="s">
        <v>11415</v>
      </c>
      <c r="E3487" s="88">
        <v>38</v>
      </c>
    </row>
    <row r="3488" spans="1:5" x14ac:dyDescent="0.2">
      <c r="A3488" s="87">
        <v>1736</v>
      </c>
      <c r="B3488" s="83" t="s">
        <v>2486</v>
      </c>
      <c r="C3488" s="83" t="s">
        <v>3467</v>
      </c>
      <c r="D3488" s="83" t="s">
        <v>4067</v>
      </c>
      <c r="E3488" s="88">
        <v>37</v>
      </c>
    </row>
    <row r="3489" spans="1:5" x14ac:dyDescent="0.2">
      <c r="A3489" s="87">
        <v>113</v>
      </c>
      <c r="B3489" s="83" t="s">
        <v>2487</v>
      </c>
      <c r="C3489" s="83" t="s">
        <v>4661</v>
      </c>
      <c r="D3489" s="83" t="s">
        <v>11286</v>
      </c>
      <c r="E3489" s="88">
        <v>2</v>
      </c>
    </row>
    <row r="3490" spans="1:5" x14ac:dyDescent="0.2">
      <c r="A3490" s="87">
        <v>1737</v>
      </c>
      <c r="B3490" s="83" t="s">
        <v>2487</v>
      </c>
      <c r="C3490" s="83" t="s">
        <v>3450</v>
      </c>
      <c r="D3490" s="83" t="s">
        <v>4067</v>
      </c>
      <c r="E3490" s="88">
        <v>5</v>
      </c>
    </row>
    <row r="3491" spans="1:5" x14ac:dyDescent="0.2">
      <c r="A3491" s="87">
        <v>114</v>
      </c>
      <c r="B3491" s="83" t="s">
        <v>11403</v>
      </c>
      <c r="C3491" s="83" t="s">
        <v>4661</v>
      </c>
      <c r="D3491" s="83" t="s">
        <v>11286</v>
      </c>
      <c r="E3491" s="88">
        <v>25</v>
      </c>
    </row>
    <row r="3492" spans="1:5" x14ac:dyDescent="0.2">
      <c r="A3492" s="84">
        <v>923</v>
      </c>
      <c r="B3492" s="85" t="s">
        <v>12247</v>
      </c>
      <c r="C3492" s="85" t="s">
        <v>2665</v>
      </c>
      <c r="D3492" s="85" t="s">
        <v>6653</v>
      </c>
      <c r="E3492" s="86" t="s">
        <v>5046</v>
      </c>
    </row>
    <row r="3493" spans="1:5" x14ac:dyDescent="0.2">
      <c r="A3493" s="87">
        <v>1900</v>
      </c>
      <c r="B3493" s="83" t="s">
        <v>12270</v>
      </c>
      <c r="C3493" s="83" t="s">
        <v>2665</v>
      </c>
      <c r="D3493" s="83" t="s">
        <v>4067</v>
      </c>
      <c r="E3493" s="88">
        <v>15</v>
      </c>
    </row>
    <row r="3494" spans="1:5" x14ac:dyDescent="0.2">
      <c r="A3494" s="84">
        <v>102</v>
      </c>
      <c r="B3494" s="85" t="s">
        <v>11359</v>
      </c>
      <c r="C3494" s="85" t="s">
        <v>2832</v>
      </c>
      <c r="D3494" s="85" t="s">
        <v>6653</v>
      </c>
      <c r="E3494" s="86">
        <v>39</v>
      </c>
    </row>
    <row r="3495" spans="1:5" x14ac:dyDescent="0.2">
      <c r="A3495" s="84">
        <v>925</v>
      </c>
      <c r="B3495" s="85" t="s">
        <v>12248</v>
      </c>
      <c r="C3495" s="85" t="s">
        <v>2665</v>
      </c>
      <c r="D3495" s="85" t="s">
        <v>6653</v>
      </c>
      <c r="E3495" s="86" t="s">
        <v>4992</v>
      </c>
    </row>
    <row r="3496" spans="1:5" x14ac:dyDescent="0.2">
      <c r="A3496" s="87">
        <v>1901</v>
      </c>
      <c r="B3496" s="83" t="s">
        <v>12268</v>
      </c>
      <c r="C3496" s="83" t="s">
        <v>2665</v>
      </c>
      <c r="D3496" s="83" t="s">
        <v>4067</v>
      </c>
      <c r="E3496" s="88">
        <v>15</v>
      </c>
    </row>
    <row r="3497" spans="1:5" x14ac:dyDescent="0.2">
      <c r="A3497" s="84">
        <v>926</v>
      </c>
      <c r="B3497" s="85" t="s">
        <v>12249</v>
      </c>
      <c r="C3497" s="85" t="s">
        <v>2665</v>
      </c>
      <c r="D3497" s="85" t="s">
        <v>6653</v>
      </c>
      <c r="E3497" s="86" t="s">
        <v>5047</v>
      </c>
    </row>
    <row r="3498" spans="1:5" x14ac:dyDescent="0.2">
      <c r="A3498" s="87">
        <v>1902</v>
      </c>
      <c r="B3498" s="83" t="s">
        <v>12269</v>
      </c>
      <c r="C3498" s="83" t="s">
        <v>2665</v>
      </c>
      <c r="D3498" s="83" t="s">
        <v>4067</v>
      </c>
      <c r="E3498" s="88">
        <v>15</v>
      </c>
    </row>
    <row r="3499" spans="1:5" x14ac:dyDescent="0.2">
      <c r="A3499" s="87">
        <v>1128</v>
      </c>
      <c r="B3499" s="83" t="s">
        <v>3831</v>
      </c>
      <c r="C3499" s="83" t="s">
        <v>12</v>
      </c>
      <c r="D3499" s="83" t="s">
        <v>4067</v>
      </c>
      <c r="E3499" s="88">
        <v>59</v>
      </c>
    </row>
    <row r="3500" spans="1:5" x14ac:dyDescent="0.2">
      <c r="A3500" s="87">
        <v>69</v>
      </c>
      <c r="B3500" s="83" t="s">
        <v>3831</v>
      </c>
      <c r="C3500" s="83" t="s">
        <v>266</v>
      </c>
      <c r="D3500" s="83" t="s">
        <v>11286</v>
      </c>
      <c r="E3500" s="88">
        <v>2</v>
      </c>
    </row>
    <row r="3501" spans="1:5" x14ac:dyDescent="0.2">
      <c r="A3501" s="87">
        <v>1738</v>
      </c>
      <c r="B3501" s="83" t="s">
        <v>2488</v>
      </c>
      <c r="C3501" s="83" t="s">
        <v>3507</v>
      </c>
      <c r="D3501" s="83" t="s">
        <v>4067</v>
      </c>
      <c r="E3501" s="88">
        <v>66.105999999999995</v>
      </c>
    </row>
    <row r="3502" spans="1:5" x14ac:dyDescent="0.2">
      <c r="A3502" s="87">
        <v>1739</v>
      </c>
      <c r="B3502" s="83" t="s">
        <v>2489</v>
      </c>
      <c r="C3502" s="83" t="s">
        <v>3464</v>
      </c>
      <c r="D3502" s="83" t="s">
        <v>4067</v>
      </c>
      <c r="E3502" s="88" t="s">
        <v>2490</v>
      </c>
    </row>
    <row r="3503" spans="1:5" x14ac:dyDescent="0.2">
      <c r="A3503" s="87">
        <v>232</v>
      </c>
      <c r="B3503" s="83" t="s">
        <v>2489</v>
      </c>
      <c r="C3503" s="83" t="s">
        <v>3464</v>
      </c>
      <c r="D3503" s="83" t="s">
        <v>11415</v>
      </c>
      <c r="E3503" s="88">
        <v>5</v>
      </c>
    </row>
    <row r="3504" spans="1:5" x14ac:dyDescent="0.2">
      <c r="A3504" s="87">
        <v>1740</v>
      </c>
      <c r="B3504" s="83" t="s">
        <v>2491</v>
      </c>
      <c r="C3504" s="83" t="s">
        <v>3494</v>
      </c>
      <c r="D3504" s="83" t="s">
        <v>4067</v>
      </c>
      <c r="E3504" s="88">
        <v>21</v>
      </c>
    </row>
    <row r="3505" spans="1:5" x14ac:dyDescent="0.2">
      <c r="A3505" s="84">
        <v>329</v>
      </c>
      <c r="B3505" s="85" t="s">
        <v>8095</v>
      </c>
      <c r="C3505" s="85" t="s">
        <v>4778</v>
      </c>
      <c r="D3505" s="85" t="s">
        <v>6653</v>
      </c>
      <c r="E3505" s="86" t="s">
        <v>4857</v>
      </c>
    </row>
    <row r="3506" spans="1:5" x14ac:dyDescent="0.2">
      <c r="A3506" s="87">
        <v>583</v>
      </c>
      <c r="B3506" s="83" t="s">
        <v>4007</v>
      </c>
      <c r="C3506" s="83" t="s">
        <v>4778</v>
      </c>
      <c r="D3506" s="83" t="s">
        <v>4067</v>
      </c>
      <c r="E3506" s="88">
        <v>14</v>
      </c>
    </row>
    <row r="3507" spans="1:5" x14ac:dyDescent="0.2">
      <c r="A3507" s="84">
        <v>330</v>
      </c>
      <c r="B3507" s="85" t="s">
        <v>4008</v>
      </c>
      <c r="C3507" s="85" t="s">
        <v>4778</v>
      </c>
      <c r="D3507" s="85" t="s">
        <v>6653</v>
      </c>
      <c r="E3507" s="86" t="s">
        <v>4858</v>
      </c>
    </row>
    <row r="3508" spans="1:5" x14ac:dyDescent="0.2">
      <c r="A3508" s="87">
        <v>584</v>
      </c>
      <c r="B3508" s="83" t="s">
        <v>4008</v>
      </c>
      <c r="C3508" s="83" t="s">
        <v>4778</v>
      </c>
      <c r="D3508" s="83" t="s">
        <v>4067</v>
      </c>
      <c r="E3508" s="88">
        <v>14</v>
      </c>
    </row>
    <row r="3509" spans="1:5" x14ac:dyDescent="0.2">
      <c r="A3509" s="87">
        <v>273</v>
      </c>
      <c r="B3509" s="83" t="s">
        <v>11709</v>
      </c>
      <c r="C3509" s="83" t="s">
        <v>7030</v>
      </c>
      <c r="D3509" s="83" t="s">
        <v>11284</v>
      </c>
      <c r="E3509" s="88">
        <v>12</v>
      </c>
    </row>
    <row r="3510" spans="1:5" x14ac:dyDescent="0.2">
      <c r="A3510" s="87">
        <v>274</v>
      </c>
      <c r="B3510" s="83" t="s">
        <v>11710</v>
      </c>
      <c r="C3510" s="83" t="s">
        <v>7030</v>
      </c>
      <c r="D3510" s="83" t="s">
        <v>11284</v>
      </c>
      <c r="E3510" s="88">
        <v>12</v>
      </c>
    </row>
    <row r="3511" spans="1:5" x14ac:dyDescent="0.2">
      <c r="A3511" s="87">
        <v>275</v>
      </c>
      <c r="B3511" s="83" t="s">
        <v>11711</v>
      </c>
      <c r="C3511" s="83" t="s">
        <v>7030</v>
      </c>
      <c r="D3511" s="83" t="s">
        <v>11284</v>
      </c>
      <c r="E3511" s="88">
        <v>12</v>
      </c>
    </row>
    <row r="3512" spans="1:5" x14ac:dyDescent="0.2">
      <c r="A3512" s="87">
        <v>276</v>
      </c>
      <c r="B3512" s="83" t="s">
        <v>11712</v>
      </c>
      <c r="C3512" s="83" t="s">
        <v>7030</v>
      </c>
      <c r="D3512" s="83" t="s">
        <v>11284</v>
      </c>
      <c r="E3512" s="88">
        <v>12</v>
      </c>
    </row>
    <row r="3513" spans="1:5" x14ac:dyDescent="0.2">
      <c r="A3513" s="87">
        <v>281</v>
      </c>
      <c r="B3513" s="83" t="s">
        <v>11717</v>
      </c>
      <c r="C3513" s="83" t="s">
        <v>7030</v>
      </c>
      <c r="D3513" s="83" t="s">
        <v>11284</v>
      </c>
      <c r="E3513" s="88">
        <v>12</v>
      </c>
    </row>
    <row r="3514" spans="1:5" x14ac:dyDescent="0.2">
      <c r="A3514" s="87">
        <v>277</v>
      </c>
      <c r="B3514" s="83" t="s">
        <v>11713</v>
      </c>
      <c r="C3514" s="83" t="s">
        <v>7030</v>
      </c>
      <c r="D3514" s="83" t="s">
        <v>11284</v>
      </c>
      <c r="E3514" s="88">
        <v>12</v>
      </c>
    </row>
    <row r="3515" spans="1:5" x14ac:dyDescent="0.2">
      <c r="A3515" s="87">
        <v>278</v>
      </c>
      <c r="B3515" s="83" t="s">
        <v>11714</v>
      </c>
      <c r="C3515" s="83" t="s">
        <v>7030</v>
      </c>
      <c r="D3515" s="83" t="s">
        <v>11284</v>
      </c>
      <c r="E3515" s="88">
        <v>12</v>
      </c>
    </row>
    <row r="3516" spans="1:5" x14ac:dyDescent="0.2">
      <c r="A3516" s="87">
        <v>279</v>
      </c>
      <c r="B3516" s="83" t="s">
        <v>11715</v>
      </c>
      <c r="C3516" s="83" t="s">
        <v>7030</v>
      </c>
      <c r="D3516" s="83" t="s">
        <v>11284</v>
      </c>
      <c r="E3516" s="88">
        <v>12</v>
      </c>
    </row>
    <row r="3517" spans="1:5" x14ac:dyDescent="0.2">
      <c r="A3517" s="87">
        <v>280</v>
      </c>
      <c r="B3517" s="83" t="s">
        <v>11716</v>
      </c>
      <c r="C3517" s="83" t="s">
        <v>7030</v>
      </c>
      <c r="D3517" s="83" t="s">
        <v>11284</v>
      </c>
      <c r="E3517" s="88">
        <v>12</v>
      </c>
    </row>
    <row r="3518" spans="1:5" x14ac:dyDescent="0.2">
      <c r="A3518" s="87">
        <v>282</v>
      </c>
      <c r="B3518" s="83" t="s">
        <v>11718</v>
      </c>
      <c r="C3518" s="83" t="s">
        <v>7030</v>
      </c>
      <c r="D3518" s="83" t="s">
        <v>11284</v>
      </c>
      <c r="E3518" s="88">
        <v>12</v>
      </c>
    </row>
    <row r="3519" spans="1:5" x14ac:dyDescent="0.2">
      <c r="A3519" s="87">
        <v>283</v>
      </c>
      <c r="B3519" s="83" t="s">
        <v>11719</v>
      </c>
      <c r="C3519" s="83" t="s">
        <v>7030</v>
      </c>
      <c r="D3519" s="83" t="s">
        <v>11284</v>
      </c>
      <c r="E3519" s="88">
        <v>12</v>
      </c>
    </row>
    <row r="3520" spans="1:5" x14ac:dyDescent="0.2">
      <c r="A3520" s="87">
        <v>284</v>
      </c>
      <c r="B3520" s="83" t="s">
        <v>11720</v>
      </c>
      <c r="C3520" s="83" t="s">
        <v>7030</v>
      </c>
      <c r="D3520" s="83" t="s">
        <v>11284</v>
      </c>
      <c r="E3520" s="88">
        <v>12</v>
      </c>
    </row>
    <row r="3521" spans="1:5" x14ac:dyDescent="0.2">
      <c r="A3521" s="87">
        <v>285</v>
      </c>
      <c r="B3521" s="83" t="s">
        <v>11721</v>
      </c>
      <c r="C3521" s="83" t="s">
        <v>7030</v>
      </c>
      <c r="D3521" s="83" t="s">
        <v>11284</v>
      </c>
      <c r="E3521" s="88">
        <v>13.14</v>
      </c>
    </row>
    <row r="3522" spans="1:5" x14ac:dyDescent="0.2">
      <c r="A3522" s="87">
        <v>115</v>
      </c>
      <c r="B3522" s="83" t="s">
        <v>11913</v>
      </c>
      <c r="C3522" s="83" t="s">
        <v>11914</v>
      </c>
      <c r="D3522" s="83" t="s">
        <v>11286</v>
      </c>
      <c r="E3522" s="88">
        <v>34</v>
      </c>
    </row>
    <row r="3523" spans="1:5" x14ac:dyDescent="0.2">
      <c r="A3523" s="87">
        <v>688</v>
      </c>
      <c r="B3523" s="83" t="s">
        <v>11465</v>
      </c>
      <c r="C3523" s="83" t="s">
        <v>3487</v>
      </c>
      <c r="D3523" s="83" t="s">
        <v>11284</v>
      </c>
      <c r="E3523" s="88">
        <v>23</v>
      </c>
    </row>
    <row r="3524" spans="1:5" x14ac:dyDescent="0.2">
      <c r="A3524" s="87">
        <v>1742</v>
      </c>
      <c r="B3524" s="83" t="s">
        <v>2493</v>
      </c>
      <c r="C3524" s="83" t="s">
        <v>3463</v>
      </c>
      <c r="D3524" s="83" t="s">
        <v>4067</v>
      </c>
      <c r="E3524" s="88">
        <v>116</v>
      </c>
    </row>
    <row r="3525" spans="1:5" x14ac:dyDescent="0.2">
      <c r="A3525" s="87">
        <v>1741</v>
      </c>
      <c r="B3525" s="83" t="s">
        <v>2492</v>
      </c>
      <c r="C3525" s="83" t="s">
        <v>2824</v>
      </c>
      <c r="D3525" s="83" t="s">
        <v>4067</v>
      </c>
      <c r="E3525" s="88">
        <v>102</v>
      </c>
    </row>
    <row r="3526" spans="1:5" x14ac:dyDescent="0.2">
      <c r="A3526" s="87">
        <v>1743</v>
      </c>
      <c r="B3526" s="83" t="s">
        <v>2494</v>
      </c>
      <c r="C3526" s="83" t="s">
        <v>2824</v>
      </c>
      <c r="D3526" s="83" t="s">
        <v>4067</v>
      </c>
      <c r="E3526" s="88">
        <v>110</v>
      </c>
    </row>
    <row r="3527" spans="1:5" x14ac:dyDescent="0.2">
      <c r="A3527" s="87">
        <v>1744</v>
      </c>
      <c r="B3527" s="83" t="s">
        <v>2495</v>
      </c>
      <c r="C3527" s="83" t="s">
        <v>2778</v>
      </c>
      <c r="D3527" s="83" t="s">
        <v>4067</v>
      </c>
      <c r="E3527" s="88">
        <v>109</v>
      </c>
    </row>
    <row r="3528" spans="1:5" x14ac:dyDescent="0.2">
      <c r="A3528" s="87">
        <v>1745</v>
      </c>
      <c r="B3528" s="83" t="s">
        <v>2496</v>
      </c>
      <c r="C3528" s="83" t="s">
        <v>3507</v>
      </c>
      <c r="D3528" s="83" t="s">
        <v>4067</v>
      </c>
      <c r="E3528" s="88" t="s">
        <v>2497</v>
      </c>
    </row>
    <row r="3529" spans="1:5" x14ac:dyDescent="0.2">
      <c r="A3529" s="87">
        <v>689</v>
      </c>
      <c r="B3529" s="83" t="s">
        <v>2496</v>
      </c>
      <c r="D3529" s="83" t="s">
        <v>11284</v>
      </c>
      <c r="E3529" s="88" t="s">
        <v>12302</v>
      </c>
    </row>
    <row r="3530" spans="1:5" x14ac:dyDescent="0.2">
      <c r="A3530" s="87">
        <v>116</v>
      </c>
      <c r="B3530" s="83" t="s">
        <v>2496</v>
      </c>
      <c r="D3530" s="83" t="s">
        <v>11286</v>
      </c>
      <c r="E3530" s="88">
        <v>2</v>
      </c>
    </row>
    <row r="3531" spans="1:5" x14ac:dyDescent="0.2">
      <c r="A3531" s="87">
        <v>233</v>
      </c>
      <c r="B3531" s="83" t="s">
        <v>2496</v>
      </c>
      <c r="D3531" s="83" t="s">
        <v>11415</v>
      </c>
      <c r="E3531" s="88" t="s">
        <v>12308</v>
      </c>
    </row>
    <row r="3532" spans="1:5" x14ac:dyDescent="0.2">
      <c r="A3532" s="87">
        <v>27</v>
      </c>
      <c r="B3532" s="83" t="s">
        <v>4691</v>
      </c>
      <c r="C3532" s="83" t="s">
        <v>4246</v>
      </c>
      <c r="D3532" s="83" t="s">
        <v>11284</v>
      </c>
      <c r="E3532" s="88" t="s">
        <v>11288</v>
      </c>
    </row>
    <row r="3533" spans="1:5" x14ac:dyDescent="0.2">
      <c r="A3533" s="87">
        <v>42</v>
      </c>
      <c r="B3533" s="83" t="s">
        <v>4691</v>
      </c>
      <c r="C3533" s="83" t="s">
        <v>4249</v>
      </c>
      <c r="D3533" s="83" t="s">
        <v>11284</v>
      </c>
      <c r="E3533" s="88" t="s">
        <v>11395</v>
      </c>
    </row>
    <row r="3534" spans="1:5" x14ac:dyDescent="0.2">
      <c r="A3534" s="87">
        <v>69</v>
      </c>
      <c r="B3534" s="83" t="s">
        <v>4691</v>
      </c>
      <c r="C3534" s="83" t="s">
        <v>4263</v>
      </c>
      <c r="D3534" s="83" t="s">
        <v>11284</v>
      </c>
      <c r="E3534" s="88" t="s">
        <v>11441</v>
      </c>
    </row>
    <row r="3535" spans="1:5" x14ac:dyDescent="0.2">
      <c r="A3535" s="87">
        <v>133</v>
      </c>
      <c r="B3535" s="83" t="s">
        <v>4691</v>
      </c>
      <c r="C3535" s="83" t="s">
        <v>4290</v>
      </c>
      <c r="D3535" s="83" t="s">
        <v>11284</v>
      </c>
      <c r="E3535" s="88">
        <v>10.29</v>
      </c>
    </row>
    <row r="3536" spans="1:5" x14ac:dyDescent="0.2">
      <c r="A3536" s="87">
        <v>328</v>
      </c>
      <c r="B3536" s="83" t="s">
        <v>4691</v>
      </c>
      <c r="C3536" s="83" t="s">
        <v>4342</v>
      </c>
      <c r="D3536" s="83" t="s">
        <v>11284</v>
      </c>
      <c r="E3536" s="88">
        <v>14.25</v>
      </c>
    </row>
    <row r="3537" spans="1:5" x14ac:dyDescent="0.2">
      <c r="A3537" s="87">
        <v>337</v>
      </c>
      <c r="B3537" s="83" t="s">
        <v>4691</v>
      </c>
      <c r="C3537" s="83" t="s">
        <v>4353</v>
      </c>
      <c r="D3537" s="83" t="s">
        <v>11284</v>
      </c>
      <c r="E3537" s="88" t="s">
        <v>11839</v>
      </c>
    </row>
    <row r="3538" spans="1:5" x14ac:dyDescent="0.2">
      <c r="A3538" s="87">
        <v>362</v>
      </c>
      <c r="B3538" s="83" t="s">
        <v>4691</v>
      </c>
      <c r="C3538" s="83" t="s">
        <v>4383</v>
      </c>
      <c r="D3538" s="83" t="s">
        <v>11284</v>
      </c>
      <c r="E3538" s="88" t="s">
        <v>11845</v>
      </c>
    </row>
    <row r="3539" spans="1:5" x14ac:dyDescent="0.2">
      <c r="A3539" s="87">
        <v>373</v>
      </c>
      <c r="B3539" s="83" t="s">
        <v>4691</v>
      </c>
      <c r="C3539" s="83" t="s">
        <v>4390</v>
      </c>
      <c r="D3539" s="83" t="s">
        <v>11284</v>
      </c>
      <c r="E3539" s="88">
        <v>24</v>
      </c>
    </row>
    <row r="3540" spans="1:5" x14ac:dyDescent="0.2">
      <c r="A3540" s="87">
        <v>401</v>
      </c>
      <c r="B3540" s="83" t="s">
        <v>4691</v>
      </c>
      <c r="C3540" s="83" t="s">
        <v>4411</v>
      </c>
      <c r="D3540" s="83" t="s">
        <v>11284</v>
      </c>
      <c r="E3540" s="88" t="s">
        <v>11850</v>
      </c>
    </row>
    <row r="3541" spans="1:5" x14ac:dyDescent="0.2">
      <c r="A3541" s="87">
        <v>424</v>
      </c>
      <c r="B3541" s="83" t="s">
        <v>4691</v>
      </c>
      <c r="C3541" s="83" t="s">
        <v>4430</v>
      </c>
      <c r="D3541" s="83" t="s">
        <v>11284</v>
      </c>
      <c r="E3541" s="88" t="s">
        <v>11852</v>
      </c>
    </row>
    <row r="3542" spans="1:5" x14ac:dyDescent="0.2">
      <c r="A3542" s="87">
        <v>582</v>
      </c>
      <c r="B3542" s="83" t="s">
        <v>4691</v>
      </c>
      <c r="C3542" s="83" t="s">
        <v>4516</v>
      </c>
      <c r="D3542" s="83" t="s">
        <v>11284</v>
      </c>
      <c r="E3542" s="88" t="s">
        <v>12018</v>
      </c>
    </row>
    <row r="3543" spans="1:5" x14ac:dyDescent="0.2">
      <c r="A3543" s="87">
        <v>632</v>
      </c>
      <c r="B3543" s="83" t="s">
        <v>4691</v>
      </c>
      <c r="C3543" s="83" t="s">
        <v>4552</v>
      </c>
      <c r="D3543" s="83" t="s">
        <v>11284</v>
      </c>
      <c r="E3543" s="88" t="s">
        <v>12149</v>
      </c>
    </row>
    <row r="3544" spans="1:5" x14ac:dyDescent="0.2">
      <c r="A3544" s="87">
        <v>679</v>
      </c>
      <c r="B3544" s="83" t="s">
        <v>4691</v>
      </c>
      <c r="C3544" s="83" t="s">
        <v>4570</v>
      </c>
      <c r="D3544" s="83" t="s">
        <v>11284</v>
      </c>
      <c r="E3544" s="88" t="s">
        <v>12219</v>
      </c>
    </row>
    <row r="3545" spans="1:5" x14ac:dyDescent="0.2">
      <c r="A3545" s="87">
        <v>712</v>
      </c>
      <c r="B3545" s="83" t="s">
        <v>4691</v>
      </c>
      <c r="C3545" s="83" t="s">
        <v>4584</v>
      </c>
      <c r="D3545" s="83" t="s">
        <v>11284</v>
      </c>
      <c r="E3545" s="88" t="s">
        <v>12222</v>
      </c>
    </row>
    <row r="3546" spans="1:5" x14ac:dyDescent="0.2">
      <c r="A3546" s="87">
        <v>733</v>
      </c>
      <c r="B3546" s="83" t="s">
        <v>4691</v>
      </c>
      <c r="C3546" s="83" t="s">
        <v>4591</v>
      </c>
      <c r="D3546" s="83" t="s">
        <v>11284</v>
      </c>
      <c r="E3546" s="88" t="s">
        <v>12223</v>
      </c>
    </row>
    <row r="3547" spans="1:5" x14ac:dyDescent="0.2">
      <c r="A3547" s="87">
        <v>774</v>
      </c>
      <c r="B3547" s="83" t="s">
        <v>4691</v>
      </c>
      <c r="C3547" s="83" t="s">
        <v>4615</v>
      </c>
      <c r="D3547" s="83" t="s">
        <v>11284</v>
      </c>
      <c r="E3547" s="88" t="s">
        <v>12284</v>
      </c>
    </row>
    <row r="3548" spans="1:5" x14ac:dyDescent="0.2">
      <c r="A3548" s="87">
        <v>1746</v>
      </c>
      <c r="B3548" s="83" t="s">
        <v>429</v>
      </c>
      <c r="C3548" s="83" t="s">
        <v>3454</v>
      </c>
      <c r="D3548" s="83" t="s">
        <v>4067</v>
      </c>
      <c r="E3548" s="88" t="s">
        <v>2498</v>
      </c>
    </row>
    <row r="3549" spans="1:5" x14ac:dyDescent="0.2">
      <c r="A3549" s="87">
        <v>1747</v>
      </c>
      <c r="B3549" s="83" t="s">
        <v>2499</v>
      </c>
      <c r="C3549" s="83" t="s">
        <v>3469</v>
      </c>
      <c r="D3549" s="83" t="s">
        <v>4067</v>
      </c>
      <c r="E3549" s="88">
        <v>122</v>
      </c>
    </row>
    <row r="3550" spans="1:5" x14ac:dyDescent="0.2">
      <c r="A3550" s="87">
        <v>1748</v>
      </c>
      <c r="B3550" s="83" t="s">
        <v>2500</v>
      </c>
      <c r="C3550" s="83" t="s">
        <v>3469</v>
      </c>
      <c r="D3550" s="83" t="s">
        <v>4067</v>
      </c>
      <c r="E3550" s="88">
        <v>60</v>
      </c>
    </row>
    <row r="3551" spans="1:5" x14ac:dyDescent="0.2">
      <c r="A3551" s="87">
        <v>690</v>
      </c>
      <c r="B3551" s="83" t="s">
        <v>2500</v>
      </c>
      <c r="C3551" s="83" t="s">
        <v>12136</v>
      </c>
      <c r="D3551" s="83" t="s">
        <v>11284</v>
      </c>
      <c r="E3551" s="88">
        <v>32</v>
      </c>
    </row>
    <row r="3552" spans="1:5" x14ac:dyDescent="0.2">
      <c r="A3552" s="84">
        <v>815</v>
      </c>
      <c r="B3552" s="85" t="s">
        <v>4579</v>
      </c>
      <c r="C3552" s="85" t="s">
        <v>2209</v>
      </c>
      <c r="D3552" s="85" t="s">
        <v>6653</v>
      </c>
      <c r="E3552" s="86">
        <v>102</v>
      </c>
    </row>
    <row r="3553" spans="1:5" x14ac:dyDescent="0.2">
      <c r="A3553" s="87">
        <v>1749</v>
      </c>
      <c r="B3553" s="83" t="s">
        <v>2501</v>
      </c>
      <c r="C3553" s="83" t="s">
        <v>3469</v>
      </c>
      <c r="D3553" s="83" t="s">
        <v>4067</v>
      </c>
      <c r="E3553" s="88">
        <v>87</v>
      </c>
    </row>
    <row r="3554" spans="1:5" x14ac:dyDescent="0.2">
      <c r="A3554" s="87">
        <v>691</v>
      </c>
      <c r="B3554" s="83" t="s">
        <v>12224</v>
      </c>
      <c r="C3554" s="83" t="s">
        <v>3454</v>
      </c>
      <c r="D3554" s="83" t="s">
        <v>11284</v>
      </c>
      <c r="E3554" s="88">
        <v>12</v>
      </c>
    </row>
    <row r="3555" spans="1:5" x14ac:dyDescent="0.2">
      <c r="A3555" s="87">
        <v>1750</v>
      </c>
      <c r="B3555" s="83" t="s">
        <v>2502</v>
      </c>
      <c r="C3555" s="83" t="s">
        <v>3455</v>
      </c>
      <c r="D3555" s="83" t="s">
        <v>4067</v>
      </c>
      <c r="E3555" s="88">
        <v>56</v>
      </c>
    </row>
    <row r="3556" spans="1:5" x14ac:dyDescent="0.2">
      <c r="A3556" s="87">
        <v>1751</v>
      </c>
      <c r="B3556" s="83" t="s">
        <v>2503</v>
      </c>
      <c r="C3556" s="83" t="s">
        <v>3463</v>
      </c>
      <c r="D3556" s="83" t="s">
        <v>4067</v>
      </c>
      <c r="E3556" s="88">
        <v>116</v>
      </c>
    </row>
    <row r="3557" spans="1:5" x14ac:dyDescent="0.2">
      <c r="A3557" s="87">
        <v>1752</v>
      </c>
      <c r="B3557" s="83" t="s">
        <v>2504</v>
      </c>
      <c r="C3557" s="83" t="s">
        <v>3468</v>
      </c>
      <c r="D3557" s="83" t="s">
        <v>4067</v>
      </c>
      <c r="E3557" s="88">
        <v>124</v>
      </c>
    </row>
    <row r="3558" spans="1:5" x14ac:dyDescent="0.2">
      <c r="A3558" s="87">
        <v>692</v>
      </c>
      <c r="B3558" s="83" t="s">
        <v>2505</v>
      </c>
      <c r="C3558" s="83" t="s">
        <v>3478</v>
      </c>
      <c r="D3558" s="83" t="s">
        <v>11284</v>
      </c>
      <c r="E3558" s="88">
        <v>22</v>
      </c>
    </row>
    <row r="3559" spans="1:5" x14ac:dyDescent="0.2">
      <c r="A3559" s="87">
        <v>1753</v>
      </c>
      <c r="B3559" s="83" t="s">
        <v>2505</v>
      </c>
      <c r="C3559" s="83" t="s">
        <v>3478</v>
      </c>
      <c r="D3559" s="83" t="s">
        <v>4067</v>
      </c>
      <c r="E3559" s="88">
        <v>97</v>
      </c>
    </row>
    <row r="3560" spans="1:5" x14ac:dyDescent="0.2">
      <c r="A3560" s="87">
        <v>234</v>
      </c>
      <c r="B3560" s="83" t="s">
        <v>12007</v>
      </c>
      <c r="C3560" s="83" t="s">
        <v>3467</v>
      </c>
      <c r="D3560" s="83" t="s">
        <v>11415</v>
      </c>
      <c r="E3560" s="88">
        <v>29</v>
      </c>
    </row>
    <row r="3561" spans="1:5" x14ac:dyDescent="0.2">
      <c r="A3561" s="87">
        <v>1754</v>
      </c>
      <c r="B3561" s="83" t="s">
        <v>2506</v>
      </c>
      <c r="C3561" s="83" t="s">
        <v>3507</v>
      </c>
      <c r="D3561" s="83" t="s">
        <v>4067</v>
      </c>
      <c r="E3561" s="88">
        <v>3</v>
      </c>
    </row>
    <row r="3562" spans="1:5" x14ac:dyDescent="0.2">
      <c r="A3562" s="87">
        <v>693</v>
      </c>
      <c r="B3562" s="83" t="s">
        <v>12116</v>
      </c>
      <c r="C3562" s="83" t="s">
        <v>12086</v>
      </c>
      <c r="D3562" s="83" t="s">
        <v>11284</v>
      </c>
      <c r="E3562" s="88">
        <v>21</v>
      </c>
    </row>
    <row r="3563" spans="1:5" x14ac:dyDescent="0.2">
      <c r="A3563" s="87">
        <v>1755</v>
      </c>
      <c r="B3563" s="83" t="s">
        <v>2507</v>
      </c>
      <c r="C3563" s="83" t="s">
        <v>3487</v>
      </c>
      <c r="D3563" s="83" t="s">
        <v>4067</v>
      </c>
      <c r="E3563" s="88" t="s">
        <v>2508</v>
      </c>
    </row>
    <row r="3564" spans="1:5" x14ac:dyDescent="0.2">
      <c r="A3564" s="87">
        <v>694</v>
      </c>
      <c r="B3564" s="83" t="s">
        <v>12117</v>
      </c>
      <c r="C3564" s="83" t="s">
        <v>12086</v>
      </c>
      <c r="D3564" s="83" t="s">
        <v>11284</v>
      </c>
      <c r="E3564" s="88">
        <v>28</v>
      </c>
    </row>
    <row r="3565" spans="1:5" x14ac:dyDescent="0.2">
      <c r="A3565" s="87">
        <v>286</v>
      </c>
      <c r="B3565" s="83" t="s">
        <v>11722</v>
      </c>
      <c r="C3565" s="83" t="s">
        <v>7030</v>
      </c>
      <c r="D3565" s="83" t="s">
        <v>11284</v>
      </c>
      <c r="E3565" s="88">
        <v>18</v>
      </c>
    </row>
    <row r="3566" spans="1:5" x14ac:dyDescent="0.2">
      <c r="A3566" s="87">
        <v>1756</v>
      </c>
      <c r="B3566" s="83" t="s">
        <v>2509</v>
      </c>
      <c r="C3566" s="83" t="s">
        <v>3468</v>
      </c>
      <c r="D3566" s="83" t="s">
        <v>4067</v>
      </c>
      <c r="E3566" s="88">
        <v>5</v>
      </c>
    </row>
    <row r="3567" spans="1:5" x14ac:dyDescent="0.2">
      <c r="A3567" s="87">
        <v>31</v>
      </c>
      <c r="B3567" s="83" t="s">
        <v>11947</v>
      </c>
      <c r="C3567" s="83" t="s">
        <v>11934</v>
      </c>
      <c r="D3567" s="83" t="s">
        <v>11412</v>
      </c>
      <c r="E3567" s="88">
        <v>1</v>
      </c>
    </row>
    <row r="3568" spans="1:5" x14ac:dyDescent="0.2">
      <c r="A3568" s="87">
        <v>696</v>
      </c>
      <c r="B3568" s="83" t="s">
        <v>11541</v>
      </c>
      <c r="C3568" s="83" t="s">
        <v>3494</v>
      </c>
      <c r="D3568" s="83" t="s">
        <v>11284</v>
      </c>
      <c r="E3568" s="88" t="s">
        <v>11542</v>
      </c>
    </row>
    <row r="3569" spans="1:5" x14ac:dyDescent="0.2">
      <c r="A3569" s="87">
        <v>695</v>
      </c>
      <c r="B3569" s="83" t="s">
        <v>11466</v>
      </c>
      <c r="C3569" s="83" t="s">
        <v>3487</v>
      </c>
      <c r="D3569" s="83" t="s">
        <v>11284</v>
      </c>
      <c r="E3569" s="88" t="s">
        <v>11467</v>
      </c>
    </row>
    <row r="3570" spans="1:5" x14ac:dyDescent="0.2">
      <c r="A3570" s="87">
        <v>1757</v>
      </c>
      <c r="B3570" s="83" t="s">
        <v>2510</v>
      </c>
      <c r="C3570" s="83" t="s">
        <v>3507</v>
      </c>
      <c r="D3570" s="83" t="s">
        <v>4067</v>
      </c>
      <c r="E3570" s="88" t="s">
        <v>2511</v>
      </c>
    </row>
    <row r="3571" spans="1:5" x14ac:dyDescent="0.2">
      <c r="A3571" s="84">
        <v>816</v>
      </c>
      <c r="B3571" s="85" t="s">
        <v>4580</v>
      </c>
      <c r="C3571" s="85" t="s">
        <v>3507</v>
      </c>
      <c r="D3571" s="85" t="s">
        <v>6653</v>
      </c>
      <c r="E3571" s="86" t="s">
        <v>4581</v>
      </c>
    </row>
    <row r="3572" spans="1:5" x14ac:dyDescent="0.2">
      <c r="A3572" s="87">
        <v>413</v>
      </c>
      <c r="B3572" s="83" t="s">
        <v>3647</v>
      </c>
      <c r="C3572" s="83" t="s">
        <v>1409</v>
      </c>
      <c r="D3572" s="83" t="s">
        <v>4067</v>
      </c>
      <c r="E3572" s="88">
        <v>38</v>
      </c>
    </row>
    <row r="3573" spans="1:5" x14ac:dyDescent="0.2">
      <c r="A3573" s="87">
        <v>697</v>
      </c>
      <c r="B3573" s="83" t="s">
        <v>11853</v>
      </c>
      <c r="C3573" s="83" t="s">
        <v>4430</v>
      </c>
      <c r="D3573" s="83" t="s">
        <v>11284</v>
      </c>
      <c r="E3573" s="88">
        <v>20</v>
      </c>
    </row>
    <row r="3574" spans="1:5" x14ac:dyDescent="0.2">
      <c r="A3574" s="87">
        <v>32</v>
      </c>
      <c r="B3574" s="83" t="s">
        <v>11413</v>
      </c>
      <c r="C3574" s="83" t="s">
        <v>4661</v>
      </c>
      <c r="D3574" s="83" t="s">
        <v>11412</v>
      </c>
      <c r="E3574" s="88">
        <v>10</v>
      </c>
    </row>
    <row r="3575" spans="1:5" x14ac:dyDescent="0.2">
      <c r="A3575" s="87">
        <v>117</v>
      </c>
      <c r="B3575" s="83" t="s">
        <v>11404</v>
      </c>
      <c r="C3575" s="83" t="s">
        <v>4661</v>
      </c>
      <c r="D3575" s="83" t="s">
        <v>11286</v>
      </c>
      <c r="E3575" s="88">
        <v>26</v>
      </c>
    </row>
    <row r="3576" spans="1:5" x14ac:dyDescent="0.2">
      <c r="A3576" s="87">
        <v>698</v>
      </c>
      <c r="B3576" s="83" t="s">
        <v>11419</v>
      </c>
      <c r="C3576" s="83" t="s">
        <v>11420</v>
      </c>
      <c r="D3576" s="83" t="s">
        <v>11284</v>
      </c>
      <c r="E3576" s="88">
        <v>22</v>
      </c>
    </row>
    <row r="3577" spans="1:5" x14ac:dyDescent="0.2">
      <c r="A3577" s="87">
        <v>699</v>
      </c>
      <c r="B3577" s="83" t="s">
        <v>11421</v>
      </c>
      <c r="C3577" s="83" t="s">
        <v>11420</v>
      </c>
      <c r="D3577" s="83" t="s">
        <v>11284</v>
      </c>
      <c r="E3577" s="88">
        <v>27</v>
      </c>
    </row>
    <row r="3578" spans="1:5" x14ac:dyDescent="0.2">
      <c r="A3578" s="87">
        <v>700</v>
      </c>
      <c r="B3578" s="83" t="s">
        <v>11422</v>
      </c>
      <c r="C3578" s="83" t="s">
        <v>11420</v>
      </c>
      <c r="D3578" s="83" t="s">
        <v>11284</v>
      </c>
      <c r="E3578" s="88">
        <v>22</v>
      </c>
    </row>
    <row r="3579" spans="1:5" x14ac:dyDescent="0.2">
      <c r="A3579" s="84">
        <v>817</v>
      </c>
      <c r="B3579" s="85" t="s">
        <v>4770</v>
      </c>
      <c r="C3579" s="85" t="s">
        <v>4661</v>
      </c>
      <c r="D3579" s="85" t="s">
        <v>6653</v>
      </c>
      <c r="E3579" s="86">
        <v>24</v>
      </c>
    </row>
    <row r="3580" spans="1:5" x14ac:dyDescent="0.2">
      <c r="A3580" s="87">
        <v>701</v>
      </c>
      <c r="B3580" s="83" t="s">
        <v>11597</v>
      </c>
      <c r="C3580" s="83" t="s">
        <v>4290</v>
      </c>
      <c r="D3580" s="83" t="s">
        <v>11284</v>
      </c>
      <c r="E3580" s="88">
        <v>3</v>
      </c>
    </row>
    <row r="3581" spans="1:5" x14ac:dyDescent="0.2">
      <c r="A3581" s="87">
        <v>118</v>
      </c>
      <c r="B3581" s="83" t="s">
        <v>11433</v>
      </c>
      <c r="C3581" s="83" t="s">
        <v>11420</v>
      </c>
      <c r="D3581" s="83" t="s">
        <v>11286</v>
      </c>
      <c r="E3581" s="88">
        <v>26</v>
      </c>
    </row>
    <row r="3582" spans="1:5" x14ac:dyDescent="0.2">
      <c r="A3582" s="87">
        <v>49</v>
      </c>
      <c r="B3582" s="83" t="s">
        <v>11409</v>
      </c>
      <c r="C3582" s="83" t="s">
        <v>4661</v>
      </c>
      <c r="D3582" s="83" t="s">
        <v>6697</v>
      </c>
      <c r="E3582" s="88">
        <v>1</v>
      </c>
    </row>
    <row r="3583" spans="1:5" x14ac:dyDescent="0.2">
      <c r="A3583" s="87">
        <v>702</v>
      </c>
      <c r="B3583" s="83" t="s">
        <v>11423</v>
      </c>
      <c r="C3583" s="83" t="s">
        <v>11420</v>
      </c>
      <c r="D3583" s="83" t="s">
        <v>11284</v>
      </c>
      <c r="E3583" s="88">
        <v>1</v>
      </c>
    </row>
    <row r="3584" spans="1:5" x14ac:dyDescent="0.2">
      <c r="A3584" s="84">
        <v>818</v>
      </c>
      <c r="B3584" s="85" t="s">
        <v>4771</v>
      </c>
      <c r="C3584" s="85" t="s">
        <v>4661</v>
      </c>
      <c r="D3584" s="85" t="s">
        <v>6653</v>
      </c>
      <c r="E3584" s="86">
        <v>54</v>
      </c>
    </row>
    <row r="3585" spans="1:5" x14ac:dyDescent="0.2">
      <c r="A3585" s="87">
        <v>119</v>
      </c>
      <c r="B3585" s="83" t="s">
        <v>11434</v>
      </c>
      <c r="C3585" s="83" t="s">
        <v>11420</v>
      </c>
      <c r="D3585" s="83" t="s">
        <v>11286</v>
      </c>
      <c r="E3585" s="88">
        <v>1</v>
      </c>
    </row>
    <row r="3586" spans="1:5" x14ac:dyDescent="0.2">
      <c r="A3586" s="87">
        <v>703</v>
      </c>
      <c r="B3586" s="83" t="s">
        <v>12303</v>
      </c>
      <c r="D3586" s="83" t="s">
        <v>11284</v>
      </c>
      <c r="E3586" s="88">
        <v>24</v>
      </c>
    </row>
    <row r="3587" spans="1:5" x14ac:dyDescent="0.2">
      <c r="A3587" s="87">
        <v>121</v>
      </c>
      <c r="B3587" s="83" t="s">
        <v>11435</v>
      </c>
      <c r="C3587" s="83" t="s">
        <v>11420</v>
      </c>
      <c r="D3587" s="83" t="s">
        <v>11286</v>
      </c>
      <c r="E3587" s="88">
        <v>13</v>
      </c>
    </row>
    <row r="3588" spans="1:5" x14ac:dyDescent="0.2">
      <c r="A3588" s="87">
        <v>1758</v>
      </c>
      <c r="B3588" s="83" t="s">
        <v>2512</v>
      </c>
      <c r="C3588" s="83" t="s">
        <v>3460</v>
      </c>
      <c r="D3588" s="83" t="s">
        <v>4067</v>
      </c>
      <c r="E3588" s="88">
        <v>12.16</v>
      </c>
    </row>
    <row r="3589" spans="1:5" x14ac:dyDescent="0.2">
      <c r="A3589" s="87">
        <v>1591</v>
      </c>
      <c r="B3589" s="83" t="s">
        <v>3937</v>
      </c>
      <c r="C3589" s="83" t="s">
        <v>2795</v>
      </c>
      <c r="D3589" s="83" t="s">
        <v>4067</v>
      </c>
      <c r="E3589" s="88">
        <v>21</v>
      </c>
    </row>
    <row r="3590" spans="1:5" x14ac:dyDescent="0.2">
      <c r="A3590" s="84">
        <v>774</v>
      </c>
      <c r="B3590" s="85" t="s">
        <v>12152</v>
      </c>
      <c r="C3590" s="85" t="s">
        <v>12151</v>
      </c>
      <c r="D3590" s="85" t="s">
        <v>6653</v>
      </c>
      <c r="E3590" s="86">
        <v>100</v>
      </c>
    </row>
    <row r="3591" spans="1:5" x14ac:dyDescent="0.2">
      <c r="A3591" s="87">
        <v>704</v>
      </c>
      <c r="B3591" s="83" t="s">
        <v>8367</v>
      </c>
      <c r="C3591" s="83" t="s">
        <v>1839</v>
      </c>
      <c r="D3591" s="83" t="s">
        <v>11284</v>
      </c>
      <c r="E3591" s="88">
        <v>3</v>
      </c>
    </row>
    <row r="3592" spans="1:5" x14ac:dyDescent="0.2">
      <c r="A3592" s="84">
        <v>819</v>
      </c>
      <c r="B3592" s="85" t="s">
        <v>5037</v>
      </c>
      <c r="C3592" s="85" t="s">
        <v>2919</v>
      </c>
      <c r="D3592" s="85" t="s">
        <v>6653</v>
      </c>
      <c r="E3592" s="86">
        <v>11</v>
      </c>
    </row>
    <row r="3593" spans="1:5" x14ac:dyDescent="0.2">
      <c r="A3593" s="87">
        <v>705</v>
      </c>
      <c r="B3593" s="83" t="s">
        <v>11442</v>
      </c>
      <c r="C3593" s="83" t="s">
        <v>1309</v>
      </c>
      <c r="D3593" s="83" t="s">
        <v>11284</v>
      </c>
      <c r="E3593" s="88">
        <v>3</v>
      </c>
    </row>
    <row r="3594" spans="1:5" x14ac:dyDescent="0.2">
      <c r="A3594" s="84">
        <v>821</v>
      </c>
      <c r="B3594" s="85" t="s">
        <v>4582</v>
      </c>
      <c r="C3594" s="85" t="s">
        <v>1309</v>
      </c>
      <c r="D3594" s="85" t="s">
        <v>6653</v>
      </c>
      <c r="E3594" s="86" t="s">
        <v>4680</v>
      </c>
    </row>
    <row r="3595" spans="1:5" x14ac:dyDescent="0.2">
      <c r="A3595" s="84">
        <v>822</v>
      </c>
      <c r="B3595" s="85" t="s">
        <v>8039</v>
      </c>
      <c r="C3595" s="85" t="s">
        <v>4661</v>
      </c>
      <c r="D3595" s="85" t="s">
        <v>6653</v>
      </c>
      <c r="E3595" s="86">
        <v>2</v>
      </c>
    </row>
    <row r="3596" spans="1:5" x14ac:dyDescent="0.2">
      <c r="A3596" s="84">
        <v>824</v>
      </c>
      <c r="B3596" s="85" t="s">
        <v>4772</v>
      </c>
      <c r="C3596" s="85" t="s">
        <v>4661</v>
      </c>
      <c r="D3596" s="85" t="s">
        <v>6653</v>
      </c>
      <c r="E3596" s="86">
        <v>2</v>
      </c>
    </row>
    <row r="3597" spans="1:5" x14ac:dyDescent="0.2">
      <c r="A3597" s="87">
        <v>706</v>
      </c>
      <c r="B3597" s="83" t="s">
        <v>11602</v>
      </c>
      <c r="C3597" s="83" t="s">
        <v>4298</v>
      </c>
      <c r="D3597" s="83" t="s">
        <v>11284</v>
      </c>
      <c r="E3597" s="88">
        <v>3</v>
      </c>
    </row>
    <row r="3598" spans="1:5" x14ac:dyDescent="0.2">
      <c r="A3598" s="87">
        <v>707</v>
      </c>
      <c r="B3598" s="83" t="s">
        <v>12304</v>
      </c>
      <c r="D3598" s="83" t="s">
        <v>11284</v>
      </c>
      <c r="E3598" s="88">
        <v>5.6</v>
      </c>
    </row>
    <row r="3599" spans="1:5" x14ac:dyDescent="0.2">
      <c r="A3599" s="84">
        <v>825</v>
      </c>
      <c r="B3599" s="85" t="s">
        <v>4583</v>
      </c>
      <c r="C3599" s="85" t="s">
        <v>1839</v>
      </c>
      <c r="D3599" s="85" t="s">
        <v>6653</v>
      </c>
      <c r="E3599" s="86">
        <v>68</v>
      </c>
    </row>
    <row r="3600" spans="1:5" x14ac:dyDescent="0.2">
      <c r="A3600" s="87">
        <v>123</v>
      </c>
      <c r="B3600" s="83" t="s">
        <v>11436</v>
      </c>
      <c r="C3600" s="83" t="s">
        <v>11420</v>
      </c>
      <c r="D3600" s="83" t="s">
        <v>11286</v>
      </c>
      <c r="E3600" s="88"/>
    </row>
    <row r="3601" spans="1:5" x14ac:dyDescent="0.2">
      <c r="A3601" s="87">
        <v>708</v>
      </c>
      <c r="B3601" s="83" t="s">
        <v>11543</v>
      </c>
      <c r="C3601" s="83" t="s">
        <v>3494</v>
      </c>
      <c r="D3601" s="83" t="s">
        <v>11284</v>
      </c>
      <c r="E3601" s="88">
        <v>8</v>
      </c>
    </row>
    <row r="3602" spans="1:5" x14ac:dyDescent="0.2">
      <c r="A3602" s="87">
        <v>709</v>
      </c>
      <c r="B3602" s="83" t="s">
        <v>4162</v>
      </c>
      <c r="C3602" s="83" t="s">
        <v>3494</v>
      </c>
      <c r="D3602" s="83" t="s">
        <v>11284</v>
      </c>
      <c r="E3602" s="88" t="s">
        <v>11544</v>
      </c>
    </row>
    <row r="3603" spans="1:5" x14ac:dyDescent="0.2">
      <c r="A3603" s="84">
        <v>826</v>
      </c>
      <c r="B3603" s="85" t="s">
        <v>4584</v>
      </c>
      <c r="C3603" s="85" t="s">
        <v>3494</v>
      </c>
      <c r="D3603" s="85" t="s">
        <v>6653</v>
      </c>
      <c r="E3603" s="86" t="s">
        <v>4795</v>
      </c>
    </row>
    <row r="3604" spans="1:5" x14ac:dyDescent="0.2">
      <c r="A3604" s="87">
        <v>713</v>
      </c>
      <c r="B3604" s="83" t="s">
        <v>11573</v>
      </c>
      <c r="C3604" s="83" t="s">
        <v>11549</v>
      </c>
      <c r="D3604" s="83" t="s">
        <v>11284</v>
      </c>
      <c r="E3604" s="88" t="s">
        <v>11574</v>
      </c>
    </row>
    <row r="3605" spans="1:5" x14ac:dyDescent="0.2">
      <c r="A3605" s="87">
        <v>714</v>
      </c>
      <c r="B3605" s="83" t="s">
        <v>11575</v>
      </c>
      <c r="C3605" s="83" t="s">
        <v>11549</v>
      </c>
      <c r="D3605" s="83" t="s">
        <v>11284</v>
      </c>
      <c r="E3605" s="88">
        <v>8</v>
      </c>
    </row>
    <row r="3606" spans="1:5" x14ac:dyDescent="0.2">
      <c r="A3606" s="87">
        <v>715</v>
      </c>
      <c r="B3606" s="83" t="s">
        <v>11424</v>
      </c>
      <c r="C3606" s="83" t="s">
        <v>11420</v>
      </c>
      <c r="D3606" s="83" t="s">
        <v>11284</v>
      </c>
      <c r="E3606" s="88">
        <v>15</v>
      </c>
    </row>
    <row r="3607" spans="1:5" x14ac:dyDescent="0.2">
      <c r="A3607" s="87">
        <v>716</v>
      </c>
      <c r="B3607" s="83" t="s">
        <v>11425</v>
      </c>
      <c r="C3607" s="83" t="s">
        <v>11420</v>
      </c>
      <c r="D3607" s="83" t="s">
        <v>11284</v>
      </c>
      <c r="E3607" s="88">
        <v>22</v>
      </c>
    </row>
    <row r="3608" spans="1:5" x14ac:dyDescent="0.2">
      <c r="A3608" s="87">
        <v>1597</v>
      </c>
      <c r="B3608" s="83" t="s">
        <v>3941</v>
      </c>
      <c r="C3608" s="83" t="s">
        <v>2795</v>
      </c>
      <c r="D3608" s="83" t="s">
        <v>4067</v>
      </c>
      <c r="E3608" s="88">
        <v>118</v>
      </c>
    </row>
    <row r="3609" spans="1:5" x14ac:dyDescent="0.2">
      <c r="A3609" s="87">
        <v>717</v>
      </c>
      <c r="B3609" s="83" t="s">
        <v>11426</v>
      </c>
      <c r="C3609" s="83" t="s">
        <v>11420</v>
      </c>
      <c r="D3609" s="83" t="s">
        <v>11284</v>
      </c>
      <c r="E3609" s="88">
        <v>22</v>
      </c>
    </row>
    <row r="3610" spans="1:5" x14ac:dyDescent="0.2">
      <c r="A3610" s="87">
        <v>50</v>
      </c>
      <c r="B3610" s="83" t="s">
        <v>11410</v>
      </c>
      <c r="C3610" s="83" t="s">
        <v>4661</v>
      </c>
      <c r="D3610" s="83" t="s">
        <v>6697</v>
      </c>
      <c r="E3610" s="88">
        <v>17</v>
      </c>
    </row>
    <row r="3611" spans="1:5" x14ac:dyDescent="0.2">
      <c r="A3611" s="84">
        <v>827</v>
      </c>
      <c r="B3611" s="85" t="s">
        <v>4773</v>
      </c>
      <c r="C3611" s="85" t="s">
        <v>4661</v>
      </c>
      <c r="D3611" s="85" t="s">
        <v>6653</v>
      </c>
      <c r="E3611" s="86">
        <v>15</v>
      </c>
    </row>
    <row r="3612" spans="1:5" x14ac:dyDescent="0.2">
      <c r="A3612" s="87">
        <v>125</v>
      </c>
      <c r="B3612" s="83" t="s">
        <v>11406</v>
      </c>
      <c r="C3612" s="83" t="s">
        <v>4661</v>
      </c>
      <c r="D3612" s="83" t="s">
        <v>11286</v>
      </c>
      <c r="E3612" s="88">
        <v>25</v>
      </c>
    </row>
    <row r="3613" spans="1:5" x14ac:dyDescent="0.2">
      <c r="A3613" s="87">
        <v>719</v>
      </c>
      <c r="B3613" s="83" t="s">
        <v>11427</v>
      </c>
      <c r="C3613" s="83" t="s">
        <v>11420</v>
      </c>
      <c r="D3613" s="83" t="s">
        <v>11284</v>
      </c>
      <c r="E3613" s="88" t="s">
        <v>11428</v>
      </c>
    </row>
    <row r="3614" spans="1:5" x14ac:dyDescent="0.2">
      <c r="A3614" s="87">
        <v>126</v>
      </c>
      <c r="B3614" s="83" t="s">
        <v>11407</v>
      </c>
      <c r="C3614" s="83" t="s">
        <v>4661</v>
      </c>
      <c r="D3614" s="83" t="s">
        <v>11286</v>
      </c>
      <c r="E3614" s="88" t="s">
        <v>11408</v>
      </c>
    </row>
    <row r="3615" spans="1:5" x14ac:dyDescent="0.2">
      <c r="A3615" s="87">
        <v>720</v>
      </c>
      <c r="B3615" s="83" t="s">
        <v>11429</v>
      </c>
      <c r="C3615" s="83" t="s">
        <v>11420</v>
      </c>
      <c r="D3615" s="83" t="s">
        <v>11284</v>
      </c>
      <c r="E3615" s="88">
        <v>22</v>
      </c>
    </row>
    <row r="3616" spans="1:5" x14ac:dyDescent="0.2">
      <c r="A3616" s="84">
        <v>627</v>
      </c>
      <c r="B3616" s="85" t="s">
        <v>6115</v>
      </c>
      <c r="C3616" s="85" t="s">
        <v>2759</v>
      </c>
      <c r="D3616" s="85" t="s">
        <v>6653</v>
      </c>
      <c r="E3616" s="86">
        <v>80.81</v>
      </c>
    </row>
    <row r="3617" spans="1:5" x14ac:dyDescent="0.2">
      <c r="A3617" s="84">
        <v>828</v>
      </c>
      <c r="B3617" s="85" t="s">
        <v>4585</v>
      </c>
      <c r="C3617" s="85" t="s">
        <v>313</v>
      </c>
      <c r="D3617" s="85" t="s">
        <v>6653</v>
      </c>
      <c r="E3617" s="86">
        <v>33</v>
      </c>
    </row>
    <row r="3618" spans="1:5" x14ac:dyDescent="0.2">
      <c r="A3618" s="87">
        <v>721</v>
      </c>
      <c r="B3618" s="83" t="s">
        <v>11430</v>
      </c>
      <c r="C3618" s="83" t="s">
        <v>11420</v>
      </c>
      <c r="D3618" s="83" t="s">
        <v>11284</v>
      </c>
      <c r="E3618" s="88">
        <v>27</v>
      </c>
    </row>
    <row r="3619" spans="1:5" x14ac:dyDescent="0.2">
      <c r="A3619" s="87">
        <v>722</v>
      </c>
      <c r="B3619" s="83" t="s">
        <v>11601</v>
      </c>
      <c r="C3619" s="83" t="s">
        <v>1463</v>
      </c>
      <c r="D3619" s="83" t="s">
        <v>11284</v>
      </c>
      <c r="E3619" s="88">
        <v>3</v>
      </c>
    </row>
    <row r="3620" spans="1:5" x14ac:dyDescent="0.2">
      <c r="A3620" s="84">
        <v>829</v>
      </c>
      <c r="B3620" s="85" t="s">
        <v>4586</v>
      </c>
      <c r="C3620" s="85" t="s">
        <v>724</v>
      </c>
      <c r="D3620" s="85" t="s">
        <v>6653</v>
      </c>
      <c r="E3620" s="86">
        <v>48.77</v>
      </c>
    </row>
    <row r="3621" spans="1:5" x14ac:dyDescent="0.2">
      <c r="A3621" s="84">
        <v>830</v>
      </c>
      <c r="B3621" s="85" t="s">
        <v>4587</v>
      </c>
      <c r="C3621" s="85" t="s">
        <v>4661</v>
      </c>
      <c r="D3621" s="85" t="s">
        <v>6653</v>
      </c>
      <c r="E3621" s="86">
        <v>79</v>
      </c>
    </row>
    <row r="3622" spans="1:5" x14ac:dyDescent="0.2">
      <c r="A3622" s="84">
        <v>628</v>
      </c>
      <c r="B3622" s="85" t="s">
        <v>6095</v>
      </c>
      <c r="C3622" s="85" t="s">
        <v>2759</v>
      </c>
      <c r="D3622" s="85" t="s">
        <v>6653</v>
      </c>
      <c r="E3622" s="86">
        <v>55.56</v>
      </c>
    </row>
    <row r="3623" spans="1:5" x14ac:dyDescent="0.2">
      <c r="A3623" s="87">
        <v>723</v>
      </c>
      <c r="B3623" s="83" t="s">
        <v>11431</v>
      </c>
      <c r="C3623" s="83" t="s">
        <v>11420</v>
      </c>
      <c r="D3623" s="83" t="s">
        <v>11284</v>
      </c>
      <c r="E3623" s="88">
        <v>25</v>
      </c>
    </row>
    <row r="3624" spans="1:5" x14ac:dyDescent="0.2">
      <c r="A3624" s="87">
        <v>638</v>
      </c>
      <c r="B3624" s="83" t="s">
        <v>12157</v>
      </c>
      <c r="C3624" s="83" t="s">
        <v>12151</v>
      </c>
      <c r="D3624" s="83" t="s">
        <v>11284</v>
      </c>
      <c r="E3624" s="88"/>
    </row>
    <row r="3625" spans="1:5" x14ac:dyDescent="0.2">
      <c r="A3625" s="87">
        <v>1759</v>
      </c>
      <c r="B3625" s="83" t="s">
        <v>2513</v>
      </c>
      <c r="C3625" s="83" t="s">
        <v>3507</v>
      </c>
      <c r="D3625" s="83" t="s">
        <v>4067</v>
      </c>
      <c r="E3625" s="88" t="s">
        <v>2514</v>
      </c>
    </row>
    <row r="3626" spans="1:5" x14ac:dyDescent="0.2">
      <c r="A3626" s="87">
        <v>724</v>
      </c>
      <c r="B3626" s="83" t="s">
        <v>2513</v>
      </c>
      <c r="C3626" s="83" t="s">
        <v>11784</v>
      </c>
      <c r="D3626" s="83" t="s">
        <v>11284</v>
      </c>
      <c r="E3626" s="88">
        <v>19</v>
      </c>
    </row>
    <row r="3627" spans="1:5" x14ac:dyDescent="0.2">
      <c r="A3627" s="84">
        <v>831</v>
      </c>
      <c r="B3627" s="85" t="s">
        <v>4588</v>
      </c>
      <c r="C3627" s="85" t="s">
        <v>3507</v>
      </c>
      <c r="D3627" s="85" t="s">
        <v>6653</v>
      </c>
      <c r="E3627" s="86" t="s">
        <v>4964</v>
      </c>
    </row>
    <row r="3628" spans="1:5" x14ac:dyDescent="0.2">
      <c r="A3628" s="87">
        <v>1760</v>
      </c>
      <c r="B3628" s="83" t="s">
        <v>2515</v>
      </c>
      <c r="C3628" s="83" t="s">
        <v>3507</v>
      </c>
      <c r="D3628" s="83" t="s">
        <v>4067</v>
      </c>
      <c r="E3628" s="88">
        <v>8.1</v>
      </c>
    </row>
    <row r="3629" spans="1:5" x14ac:dyDescent="0.2">
      <c r="A3629" s="87">
        <v>1761</v>
      </c>
      <c r="B3629" s="83" t="s">
        <v>2516</v>
      </c>
      <c r="C3629" s="83" t="s">
        <v>3488</v>
      </c>
      <c r="D3629" s="83" t="s">
        <v>4067</v>
      </c>
      <c r="E3629" s="88" t="s">
        <v>2517</v>
      </c>
    </row>
    <row r="3630" spans="1:5" x14ac:dyDescent="0.2">
      <c r="A3630" s="87">
        <v>725</v>
      </c>
      <c r="B3630" s="83" t="s">
        <v>11750</v>
      </c>
      <c r="C3630" s="83" t="s">
        <v>11746</v>
      </c>
      <c r="D3630" s="83" t="s">
        <v>11284</v>
      </c>
      <c r="E3630" s="88">
        <v>24.26</v>
      </c>
    </row>
    <row r="3631" spans="1:5" x14ac:dyDescent="0.2">
      <c r="A3631" s="87">
        <v>239</v>
      </c>
      <c r="B3631" s="83" t="s">
        <v>12309</v>
      </c>
      <c r="D3631" s="83" t="s">
        <v>11415</v>
      </c>
      <c r="E3631" s="88"/>
    </row>
    <row r="3632" spans="1:5" x14ac:dyDescent="0.2">
      <c r="A3632" s="87">
        <v>1762</v>
      </c>
      <c r="B3632" s="83" t="s">
        <v>2518</v>
      </c>
      <c r="C3632" s="83" t="s">
        <v>3509</v>
      </c>
      <c r="D3632" s="83" t="s">
        <v>4067</v>
      </c>
      <c r="E3632" s="88">
        <v>74</v>
      </c>
    </row>
    <row r="3633" spans="1:5" x14ac:dyDescent="0.2">
      <c r="A3633" s="87">
        <v>1763</v>
      </c>
      <c r="B3633" s="83" t="s">
        <v>2519</v>
      </c>
      <c r="C3633" s="83" t="s">
        <v>3509</v>
      </c>
      <c r="D3633" s="83" t="s">
        <v>4067</v>
      </c>
      <c r="E3633" s="88" t="s">
        <v>2520</v>
      </c>
    </row>
    <row r="3634" spans="1:5" x14ac:dyDescent="0.2">
      <c r="A3634" s="87">
        <v>241</v>
      </c>
      <c r="B3634" s="83" t="s">
        <v>12082</v>
      </c>
      <c r="C3634" s="83" t="s">
        <v>3468</v>
      </c>
      <c r="D3634" s="83" t="s">
        <v>11415</v>
      </c>
      <c r="E3634" s="88">
        <v>30</v>
      </c>
    </row>
    <row r="3635" spans="1:5" x14ac:dyDescent="0.2">
      <c r="A3635" s="87">
        <v>726</v>
      </c>
      <c r="B3635" s="83" t="s">
        <v>12082</v>
      </c>
      <c r="C3635" s="83" t="s">
        <v>12086</v>
      </c>
      <c r="D3635" s="83" t="s">
        <v>11284</v>
      </c>
      <c r="E3635" s="88">
        <v>33</v>
      </c>
    </row>
    <row r="3636" spans="1:5" x14ac:dyDescent="0.2">
      <c r="A3636" s="87">
        <v>1764</v>
      </c>
      <c r="B3636" s="83" t="s">
        <v>2521</v>
      </c>
      <c r="C3636" s="83" t="s">
        <v>3468</v>
      </c>
      <c r="D3636" s="83" t="s">
        <v>4067</v>
      </c>
      <c r="E3636" s="88">
        <v>11.38</v>
      </c>
    </row>
    <row r="3637" spans="1:5" x14ac:dyDescent="0.2">
      <c r="A3637" s="87">
        <v>1765</v>
      </c>
      <c r="B3637" s="83" t="s">
        <v>2522</v>
      </c>
      <c r="C3637" s="83" t="s">
        <v>3485</v>
      </c>
      <c r="D3637" s="83" t="s">
        <v>4067</v>
      </c>
      <c r="E3637" s="88">
        <v>110</v>
      </c>
    </row>
    <row r="3638" spans="1:5" x14ac:dyDescent="0.2">
      <c r="A3638" s="87">
        <v>1600</v>
      </c>
      <c r="B3638" s="83" t="s">
        <v>3928</v>
      </c>
      <c r="C3638" s="83" t="s">
        <v>2799</v>
      </c>
      <c r="D3638" s="83" t="s">
        <v>4067</v>
      </c>
      <c r="E3638" s="88">
        <v>36</v>
      </c>
    </row>
    <row r="3639" spans="1:5" x14ac:dyDescent="0.2">
      <c r="A3639" s="87">
        <v>1766</v>
      </c>
      <c r="B3639" s="83" t="s">
        <v>2523</v>
      </c>
      <c r="C3639" s="83" t="s">
        <v>3487</v>
      </c>
      <c r="D3639" s="83" t="s">
        <v>4067</v>
      </c>
      <c r="E3639" s="88" t="s">
        <v>2524</v>
      </c>
    </row>
    <row r="3640" spans="1:5" x14ac:dyDescent="0.2">
      <c r="A3640" s="87">
        <v>727</v>
      </c>
      <c r="B3640" s="83" t="s">
        <v>2523</v>
      </c>
      <c r="C3640" s="83" t="s">
        <v>11472</v>
      </c>
      <c r="D3640" s="83" t="s">
        <v>11284</v>
      </c>
      <c r="E3640" s="88">
        <v>12</v>
      </c>
    </row>
    <row r="3641" spans="1:5" x14ac:dyDescent="0.2">
      <c r="A3641" s="87">
        <v>127</v>
      </c>
      <c r="B3641" s="83" t="s">
        <v>2523</v>
      </c>
      <c r="C3641" s="83" t="s">
        <v>11472</v>
      </c>
      <c r="D3641" s="83" t="s">
        <v>11286</v>
      </c>
      <c r="E3641" s="88">
        <v>2.2999999999999998</v>
      </c>
    </row>
    <row r="3642" spans="1:5" x14ac:dyDescent="0.2">
      <c r="A3642" s="84">
        <v>832</v>
      </c>
      <c r="B3642" s="85" t="s">
        <v>4589</v>
      </c>
      <c r="C3642" s="85" t="s">
        <v>3487</v>
      </c>
      <c r="D3642" s="85" t="s">
        <v>6653</v>
      </c>
      <c r="E3642" s="86" t="s">
        <v>4965</v>
      </c>
    </row>
    <row r="3643" spans="1:5" x14ac:dyDescent="0.2">
      <c r="A3643" s="87">
        <v>728</v>
      </c>
      <c r="B3643" s="83" t="s">
        <v>2525</v>
      </c>
      <c r="C3643" s="83" t="s">
        <v>3464</v>
      </c>
      <c r="D3643" s="83" t="s">
        <v>11284</v>
      </c>
      <c r="E3643" s="88">
        <v>1.9</v>
      </c>
    </row>
    <row r="3644" spans="1:5" x14ac:dyDescent="0.2">
      <c r="A3644" s="87">
        <v>128</v>
      </c>
      <c r="B3644" s="83" t="s">
        <v>2525</v>
      </c>
      <c r="C3644" s="83" t="s">
        <v>3464</v>
      </c>
      <c r="D3644" s="83" t="s">
        <v>11286</v>
      </c>
      <c r="E3644" s="88">
        <v>2.2999999999999998</v>
      </c>
    </row>
    <row r="3645" spans="1:5" x14ac:dyDescent="0.2">
      <c r="A3645" s="87">
        <v>51</v>
      </c>
      <c r="B3645" s="83" t="s">
        <v>2525</v>
      </c>
      <c r="C3645" s="83" t="s">
        <v>3464</v>
      </c>
      <c r="D3645" s="83" t="s">
        <v>6697</v>
      </c>
      <c r="E3645" s="88">
        <v>2</v>
      </c>
    </row>
    <row r="3646" spans="1:5" x14ac:dyDescent="0.2">
      <c r="A3646" s="87">
        <v>1767</v>
      </c>
      <c r="B3646" s="83" t="s">
        <v>2525</v>
      </c>
      <c r="C3646" s="83" t="s">
        <v>3464</v>
      </c>
      <c r="D3646" s="83" t="s">
        <v>4067</v>
      </c>
      <c r="E3646" s="88" t="s">
        <v>2526</v>
      </c>
    </row>
    <row r="3647" spans="1:5" x14ac:dyDescent="0.2">
      <c r="A3647" s="87">
        <v>1768</v>
      </c>
      <c r="B3647" s="83" t="s">
        <v>2527</v>
      </c>
      <c r="D3647" s="83" t="s">
        <v>4067</v>
      </c>
      <c r="E3647" s="88">
        <v>3.4</v>
      </c>
    </row>
    <row r="3648" spans="1:5" x14ac:dyDescent="0.2">
      <c r="A3648" s="87">
        <v>1769</v>
      </c>
      <c r="B3648" s="83" t="s">
        <v>2528</v>
      </c>
      <c r="C3648" s="83" t="s">
        <v>3469</v>
      </c>
      <c r="D3648" s="83" t="s">
        <v>4067</v>
      </c>
      <c r="E3648" s="88">
        <v>117</v>
      </c>
    </row>
    <row r="3649" spans="1:5" x14ac:dyDescent="0.2">
      <c r="A3649" s="87">
        <v>729</v>
      </c>
      <c r="B3649" s="83" t="s">
        <v>2529</v>
      </c>
      <c r="C3649" s="83" t="s">
        <v>3487</v>
      </c>
      <c r="D3649" s="83" t="s">
        <v>11284</v>
      </c>
      <c r="E3649" s="88">
        <v>22</v>
      </c>
    </row>
    <row r="3650" spans="1:5" x14ac:dyDescent="0.2">
      <c r="A3650" s="87">
        <v>1770</v>
      </c>
      <c r="B3650" s="83" t="s">
        <v>2529</v>
      </c>
      <c r="C3650" s="83" t="s">
        <v>3487</v>
      </c>
      <c r="D3650" s="83" t="s">
        <v>4067</v>
      </c>
      <c r="E3650" s="88" t="s">
        <v>2530</v>
      </c>
    </row>
    <row r="3651" spans="1:5" x14ac:dyDescent="0.2">
      <c r="A3651" s="84">
        <v>833</v>
      </c>
      <c r="B3651" s="85" t="s">
        <v>4590</v>
      </c>
      <c r="C3651" s="85" t="s">
        <v>3487</v>
      </c>
      <c r="D3651" s="85" t="s">
        <v>6653</v>
      </c>
      <c r="E3651" s="86" t="s">
        <v>4966</v>
      </c>
    </row>
    <row r="3652" spans="1:5" x14ac:dyDescent="0.2">
      <c r="A3652" s="87">
        <v>730</v>
      </c>
      <c r="B3652" s="83" t="s">
        <v>11836</v>
      </c>
      <c r="C3652" s="83" t="s">
        <v>11831</v>
      </c>
      <c r="D3652" s="83" t="s">
        <v>11284</v>
      </c>
      <c r="E3652" s="88">
        <v>10</v>
      </c>
    </row>
    <row r="3653" spans="1:5" x14ac:dyDescent="0.2">
      <c r="A3653" s="87">
        <v>731</v>
      </c>
      <c r="B3653" s="83" t="s">
        <v>11825</v>
      </c>
      <c r="C3653" s="83" t="s">
        <v>3509</v>
      </c>
      <c r="D3653" s="83" t="s">
        <v>11284</v>
      </c>
      <c r="E3653" s="88">
        <v>10</v>
      </c>
    </row>
    <row r="3654" spans="1:5" x14ac:dyDescent="0.2">
      <c r="A3654" s="87">
        <v>242</v>
      </c>
      <c r="B3654" s="83" t="s">
        <v>12083</v>
      </c>
      <c r="C3654" s="83" t="s">
        <v>3468</v>
      </c>
      <c r="D3654" s="83" t="s">
        <v>11415</v>
      </c>
      <c r="E3654" s="88">
        <v>38</v>
      </c>
    </row>
    <row r="3655" spans="1:5" x14ac:dyDescent="0.2">
      <c r="A3655" s="87">
        <v>732</v>
      </c>
      <c r="B3655" s="83" t="s">
        <v>385</v>
      </c>
      <c r="C3655" s="83" t="s">
        <v>3494</v>
      </c>
      <c r="D3655" s="83" t="s">
        <v>11284</v>
      </c>
      <c r="E3655" s="88" t="s">
        <v>11545</v>
      </c>
    </row>
    <row r="3656" spans="1:5" x14ac:dyDescent="0.2">
      <c r="A3656" s="87">
        <v>1771</v>
      </c>
      <c r="B3656" s="83" t="s">
        <v>385</v>
      </c>
      <c r="C3656" s="83" t="s">
        <v>3494</v>
      </c>
      <c r="D3656" s="83" t="s">
        <v>4067</v>
      </c>
      <c r="E3656" s="88" t="s">
        <v>2531</v>
      </c>
    </row>
    <row r="3657" spans="1:5" x14ac:dyDescent="0.2">
      <c r="A3657" s="84">
        <v>834</v>
      </c>
      <c r="B3657" s="85" t="s">
        <v>4591</v>
      </c>
      <c r="C3657" s="85" t="s">
        <v>3494</v>
      </c>
      <c r="D3657" s="85" t="s">
        <v>6653</v>
      </c>
      <c r="E3657" s="86">
        <v>31.99</v>
      </c>
    </row>
    <row r="3658" spans="1:5" x14ac:dyDescent="0.2">
      <c r="A3658" s="84">
        <v>835</v>
      </c>
      <c r="B3658" s="85" t="s">
        <v>11511</v>
      </c>
      <c r="C3658" s="85" t="s">
        <v>3494</v>
      </c>
      <c r="D3658" s="85" t="s">
        <v>6653</v>
      </c>
      <c r="E3658" s="86" t="s">
        <v>4774</v>
      </c>
    </row>
    <row r="3659" spans="1:5" x14ac:dyDescent="0.2">
      <c r="A3659" s="84">
        <v>836</v>
      </c>
      <c r="B3659" s="85" t="s">
        <v>11512</v>
      </c>
      <c r="C3659" s="85" t="s">
        <v>3494</v>
      </c>
      <c r="D3659" s="85" t="s">
        <v>6653</v>
      </c>
      <c r="E3659" s="86" t="s">
        <v>4967</v>
      </c>
    </row>
    <row r="3660" spans="1:5" x14ac:dyDescent="0.2">
      <c r="A3660" s="87">
        <v>1772</v>
      </c>
      <c r="B3660" s="83" t="s">
        <v>2816</v>
      </c>
      <c r="C3660" s="83" t="s">
        <v>272</v>
      </c>
      <c r="D3660" s="83" t="s">
        <v>4067</v>
      </c>
      <c r="E3660" s="88" t="s">
        <v>2532</v>
      </c>
    </row>
    <row r="3661" spans="1:5" x14ac:dyDescent="0.2">
      <c r="A3661" s="84">
        <v>837</v>
      </c>
      <c r="B3661" s="85" t="s">
        <v>2817</v>
      </c>
      <c r="C3661" s="85" t="s">
        <v>3494</v>
      </c>
      <c r="D3661" s="85" t="s">
        <v>6653</v>
      </c>
      <c r="E3661" s="86" t="s">
        <v>4968</v>
      </c>
    </row>
    <row r="3662" spans="1:5" x14ac:dyDescent="0.2">
      <c r="A3662" s="87">
        <v>1773</v>
      </c>
      <c r="B3662" s="83" t="s">
        <v>2817</v>
      </c>
      <c r="C3662" s="83" t="s">
        <v>272</v>
      </c>
      <c r="D3662" s="83" t="s">
        <v>4067</v>
      </c>
      <c r="E3662" s="88" t="s">
        <v>2533</v>
      </c>
    </row>
    <row r="3663" spans="1:5" x14ac:dyDescent="0.2">
      <c r="A3663" s="87">
        <v>1774</v>
      </c>
      <c r="B3663" s="83" t="s">
        <v>2534</v>
      </c>
      <c r="C3663" s="83" t="s">
        <v>3466</v>
      </c>
      <c r="D3663" s="83" t="s">
        <v>4067</v>
      </c>
      <c r="E3663" s="88">
        <v>11.38</v>
      </c>
    </row>
    <row r="3664" spans="1:5" x14ac:dyDescent="0.2">
      <c r="A3664" s="87">
        <v>1129</v>
      </c>
      <c r="B3664" s="83" t="s">
        <v>3832</v>
      </c>
      <c r="C3664" s="83" t="s">
        <v>12</v>
      </c>
      <c r="D3664" s="83" t="s">
        <v>4067</v>
      </c>
      <c r="E3664" s="88">
        <v>60</v>
      </c>
    </row>
    <row r="3665" spans="1:5" x14ac:dyDescent="0.2">
      <c r="A3665" s="87">
        <v>454</v>
      </c>
      <c r="B3665" s="83" t="s">
        <v>3832</v>
      </c>
      <c r="C3665" s="83" t="s">
        <v>11860</v>
      </c>
      <c r="D3665" s="83" t="s">
        <v>11284</v>
      </c>
      <c r="E3665" s="88">
        <v>28.33</v>
      </c>
    </row>
    <row r="3666" spans="1:5" x14ac:dyDescent="0.2">
      <c r="A3666" s="87">
        <v>70</v>
      </c>
      <c r="B3666" s="83" t="s">
        <v>3832</v>
      </c>
      <c r="C3666" s="83" t="s">
        <v>266</v>
      </c>
      <c r="D3666" s="83" t="s">
        <v>11286</v>
      </c>
      <c r="E3666" s="88">
        <v>4</v>
      </c>
    </row>
    <row r="3667" spans="1:5" x14ac:dyDescent="0.2">
      <c r="A3667" s="87">
        <v>734</v>
      </c>
      <c r="B3667" s="83" t="s">
        <v>11504</v>
      </c>
      <c r="C3667" s="83" t="s">
        <v>11472</v>
      </c>
      <c r="D3667" s="83" t="s">
        <v>11284</v>
      </c>
      <c r="E3667" s="88">
        <v>12</v>
      </c>
    </row>
    <row r="3668" spans="1:5" x14ac:dyDescent="0.2">
      <c r="A3668" s="87">
        <v>1775</v>
      </c>
      <c r="B3668" s="83" t="s">
        <v>2535</v>
      </c>
      <c r="C3668" s="83" t="s">
        <v>3468</v>
      </c>
      <c r="D3668" s="83" t="s">
        <v>4067</v>
      </c>
      <c r="E3668" s="88">
        <v>117</v>
      </c>
    </row>
    <row r="3669" spans="1:5" x14ac:dyDescent="0.2">
      <c r="A3669" s="84">
        <v>838</v>
      </c>
      <c r="B3669" s="85" t="s">
        <v>4592</v>
      </c>
      <c r="C3669" s="85" t="s">
        <v>5024</v>
      </c>
      <c r="D3669" s="85" t="s">
        <v>6653</v>
      </c>
      <c r="E3669" s="86" t="s">
        <v>4969</v>
      </c>
    </row>
    <row r="3670" spans="1:5" x14ac:dyDescent="0.2">
      <c r="A3670" s="87">
        <v>735</v>
      </c>
      <c r="B3670" s="83" t="s">
        <v>2536</v>
      </c>
      <c r="C3670" s="83" t="s">
        <v>11746</v>
      </c>
      <c r="D3670" s="83" t="s">
        <v>11284</v>
      </c>
      <c r="E3670" s="88" t="s">
        <v>11751</v>
      </c>
    </row>
    <row r="3671" spans="1:5" x14ac:dyDescent="0.2">
      <c r="A3671" s="87">
        <v>129</v>
      </c>
      <c r="B3671" s="83" t="s">
        <v>2536</v>
      </c>
      <c r="C3671" s="83" t="s">
        <v>3500</v>
      </c>
      <c r="D3671" s="83" t="s">
        <v>11286</v>
      </c>
      <c r="E3671" s="88">
        <v>2.4</v>
      </c>
    </row>
    <row r="3672" spans="1:5" x14ac:dyDescent="0.2">
      <c r="A3672" s="87">
        <v>1776</v>
      </c>
      <c r="B3672" s="83" t="s">
        <v>2536</v>
      </c>
      <c r="C3672" s="83" t="s">
        <v>3500</v>
      </c>
      <c r="D3672" s="83" t="s">
        <v>4067</v>
      </c>
      <c r="E3672" s="88" t="s">
        <v>2537</v>
      </c>
    </row>
    <row r="3673" spans="1:5" x14ac:dyDescent="0.2">
      <c r="A3673" s="87">
        <v>52</v>
      </c>
      <c r="B3673" s="83" t="s">
        <v>2536</v>
      </c>
      <c r="C3673" s="83" t="s">
        <v>11752</v>
      </c>
      <c r="D3673" s="83" t="s">
        <v>6697</v>
      </c>
      <c r="E3673" s="88">
        <v>2</v>
      </c>
    </row>
    <row r="3674" spans="1:5" x14ac:dyDescent="0.2">
      <c r="A3674" s="84">
        <v>839</v>
      </c>
      <c r="B3674" s="85" t="s">
        <v>2536</v>
      </c>
      <c r="C3674" s="85" t="s">
        <v>5024</v>
      </c>
      <c r="D3674" s="85" t="s">
        <v>6653</v>
      </c>
      <c r="E3674" s="86">
        <v>101</v>
      </c>
    </row>
    <row r="3675" spans="1:5" x14ac:dyDescent="0.2">
      <c r="A3675" s="87">
        <v>1777</v>
      </c>
      <c r="B3675" s="83" t="s">
        <v>2538</v>
      </c>
      <c r="C3675" s="83" t="s">
        <v>3500</v>
      </c>
      <c r="D3675" s="83" t="s">
        <v>4067</v>
      </c>
      <c r="E3675" s="88" t="s">
        <v>2539</v>
      </c>
    </row>
    <row r="3676" spans="1:5" x14ac:dyDescent="0.2">
      <c r="A3676" s="84">
        <v>840</v>
      </c>
      <c r="B3676" s="85" t="s">
        <v>11840</v>
      </c>
      <c r="C3676" s="85" t="s">
        <v>11841</v>
      </c>
      <c r="D3676" s="85" t="s">
        <v>6653</v>
      </c>
      <c r="E3676" s="86" t="s">
        <v>4970</v>
      </c>
    </row>
    <row r="3677" spans="1:5" x14ac:dyDescent="0.2">
      <c r="A3677" s="87">
        <v>1778</v>
      </c>
      <c r="B3677" s="83" t="s">
        <v>2540</v>
      </c>
      <c r="C3677" s="83" t="s">
        <v>3500</v>
      </c>
      <c r="D3677" s="83" t="s">
        <v>4067</v>
      </c>
      <c r="E3677" s="88">
        <v>14</v>
      </c>
    </row>
    <row r="3678" spans="1:5" x14ac:dyDescent="0.2">
      <c r="A3678" s="84">
        <v>841</v>
      </c>
      <c r="B3678" s="85" t="s">
        <v>11842</v>
      </c>
      <c r="C3678" s="85" t="s">
        <v>11841</v>
      </c>
      <c r="D3678" s="85" t="s">
        <v>6653</v>
      </c>
      <c r="E3678" s="86" t="s">
        <v>4971</v>
      </c>
    </row>
    <row r="3679" spans="1:5" x14ac:dyDescent="0.2">
      <c r="A3679" s="87">
        <v>736</v>
      </c>
      <c r="B3679" s="83" t="s">
        <v>2541</v>
      </c>
      <c r="C3679" s="83" t="s">
        <v>5165</v>
      </c>
      <c r="D3679" s="83" t="s">
        <v>11284</v>
      </c>
      <c r="E3679" s="88" t="s">
        <v>11744</v>
      </c>
    </row>
    <row r="3680" spans="1:5" x14ac:dyDescent="0.2">
      <c r="A3680" s="87">
        <v>33</v>
      </c>
      <c r="B3680" s="83" t="s">
        <v>2541</v>
      </c>
      <c r="C3680" s="83" t="s">
        <v>3500</v>
      </c>
      <c r="D3680" s="83" t="s">
        <v>11412</v>
      </c>
      <c r="E3680" s="88">
        <v>10</v>
      </c>
    </row>
    <row r="3681" spans="1:5" x14ac:dyDescent="0.2">
      <c r="A3681" s="87">
        <v>1779</v>
      </c>
      <c r="B3681" s="83" t="s">
        <v>2541</v>
      </c>
      <c r="C3681" s="83" t="s">
        <v>3500</v>
      </c>
      <c r="D3681" s="83" t="s">
        <v>4067</v>
      </c>
      <c r="E3681" s="88" t="s">
        <v>2542</v>
      </c>
    </row>
    <row r="3682" spans="1:5" x14ac:dyDescent="0.2">
      <c r="A3682" s="87">
        <v>53</v>
      </c>
      <c r="B3682" s="83" t="s">
        <v>2541</v>
      </c>
      <c r="C3682" s="83" t="s">
        <v>11752</v>
      </c>
      <c r="D3682" s="83" t="s">
        <v>6697</v>
      </c>
      <c r="E3682" s="88">
        <v>2</v>
      </c>
    </row>
    <row r="3683" spans="1:5" x14ac:dyDescent="0.2">
      <c r="A3683" s="87">
        <v>1780</v>
      </c>
      <c r="B3683" s="83" t="s">
        <v>2543</v>
      </c>
      <c r="C3683" s="83" t="s">
        <v>3500</v>
      </c>
      <c r="D3683" s="83" t="s">
        <v>4067</v>
      </c>
      <c r="E3683" s="88">
        <v>13</v>
      </c>
    </row>
    <row r="3684" spans="1:5" x14ac:dyDescent="0.2">
      <c r="A3684" s="84">
        <v>842</v>
      </c>
      <c r="B3684" s="85" t="s">
        <v>11843</v>
      </c>
      <c r="C3684" s="85" t="s">
        <v>11841</v>
      </c>
      <c r="D3684" s="85" t="s">
        <v>6653</v>
      </c>
      <c r="E3684" s="86" t="s">
        <v>4972</v>
      </c>
    </row>
    <row r="3685" spans="1:5" x14ac:dyDescent="0.2">
      <c r="A3685" s="87">
        <v>1781</v>
      </c>
      <c r="B3685" s="83" t="s">
        <v>2544</v>
      </c>
      <c r="C3685" s="83" t="s">
        <v>3500</v>
      </c>
      <c r="D3685" s="83" t="s">
        <v>4067</v>
      </c>
      <c r="E3685" s="88">
        <v>15</v>
      </c>
    </row>
    <row r="3686" spans="1:5" x14ac:dyDescent="0.2">
      <c r="A3686" s="84">
        <v>843</v>
      </c>
      <c r="B3686" s="85" t="s">
        <v>11844</v>
      </c>
      <c r="C3686" s="85" t="s">
        <v>11841</v>
      </c>
      <c r="D3686" s="85" t="s">
        <v>6653</v>
      </c>
      <c r="E3686" s="86" t="s">
        <v>5166</v>
      </c>
    </row>
    <row r="3687" spans="1:5" x14ac:dyDescent="0.2">
      <c r="A3687" s="84">
        <v>845</v>
      </c>
      <c r="B3687" s="85" t="s">
        <v>4593</v>
      </c>
      <c r="C3687" s="85" t="s">
        <v>5024</v>
      </c>
      <c r="D3687" s="85" t="s">
        <v>6653</v>
      </c>
      <c r="E3687" s="86">
        <v>29</v>
      </c>
    </row>
    <row r="3688" spans="1:5" x14ac:dyDescent="0.2">
      <c r="A3688" s="87">
        <v>1782</v>
      </c>
      <c r="B3688" s="83" t="s">
        <v>387</v>
      </c>
      <c r="C3688" s="83" t="s">
        <v>3466</v>
      </c>
      <c r="D3688" s="83" t="s">
        <v>4067</v>
      </c>
      <c r="E3688" s="88" t="s">
        <v>2818</v>
      </c>
    </row>
    <row r="3689" spans="1:5" x14ac:dyDescent="0.2">
      <c r="A3689" s="87">
        <v>737</v>
      </c>
      <c r="B3689" s="83" t="s">
        <v>387</v>
      </c>
      <c r="C3689" s="83" t="s">
        <v>11959</v>
      </c>
      <c r="D3689" s="83" t="s">
        <v>11284</v>
      </c>
      <c r="E3689" s="88">
        <v>2</v>
      </c>
    </row>
    <row r="3690" spans="1:5" x14ac:dyDescent="0.2">
      <c r="A3690" s="84">
        <v>846</v>
      </c>
      <c r="B3690" s="85" t="s">
        <v>4594</v>
      </c>
      <c r="C3690" s="85" t="s">
        <v>3466</v>
      </c>
      <c r="D3690" s="85" t="s">
        <v>6653</v>
      </c>
      <c r="E3690" s="86">
        <v>51.89</v>
      </c>
    </row>
    <row r="3691" spans="1:5" x14ac:dyDescent="0.2">
      <c r="A3691" s="87">
        <v>738</v>
      </c>
      <c r="B3691" s="83" t="s">
        <v>12118</v>
      </c>
      <c r="C3691" s="83" t="s">
        <v>12086</v>
      </c>
      <c r="D3691" s="83" t="s">
        <v>11284</v>
      </c>
      <c r="E3691" s="88">
        <v>12</v>
      </c>
    </row>
    <row r="3692" spans="1:5" x14ac:dyDescent="0.2">
      <c r="A3692" s="87">
        <v>739</v>
      </c>
      <c r="B3692" s="83" t="s">
        <v>12119</v>
      </c>
      <c r="C3692" s="83" t="s">
        <v>12086</v>
      </c>
      <c r="D3692" s="83" t="s">
        <v>11284</v>
      </c>
      <c r="E3692" s="88">
        <v>27.28</v>
      </c>
    </row>
    <row r="3693" spans="1:5" x14ac:dyDescent="0.2">
      <c r="A3693" s="87">
        <v>740</v>
      </c>
      <c r="B3693" s="83" t="s">
        <v>11837</v>
      </c>
      <c r="C3693" s="83" t="s">
        <v>11831</v>
      </c>
      <c r="D3693" s="83" t="s">
        <v>11284</v>
      </c>
      <c r="E3693" s="88">
        <v>10</v>
      </c>
    </row>
    <row r="3694" spans="1:5" x14ac:dyDescent="0.2">
      <c r="A3694" s="87">
        <v>1783</v>
      </c>
      <c r="B3694" s="83" t="s">
        <v>2545</v>
      </c>
      <c r="C3694" s="83" t="s">
        <v>2778</v>
      </c>
      <c r="D3694" s="83" t="s">
        <v>4067</v>
      </c>
      <c r="E3694" s="88" t="s">
        <v>2546</v>
      </c>
    </row>
    <row r="3695" spans="1:5" x14ac:dyDescent="0.2">
      <c r="A3695" s="87">
        <v>1784</v>
      </c>
      <c r="B3695" s="83" t="s">
        <v>2547</v>
      </c>
      <c r="C3695" s="83" t="s">
        <v>2824</v>
      </c>
      <c r="D3695" s="83" t="s">
        <v>4067</v>
      </c>
      <c r="E3695" s="88">
        <v>111.11199999999999</v>
      </c>
    </row>
    <row r="3696" spans="1:5" x14ac:dyDescent="0.2">
      <c r="A3696" s="87">
        <v>1130</v>
      </c>
      <c r="B3696" s="83" t="s">
        <v>3833</v>
      </c>
      <c r="C3696" s="83" t="s">
        <v>12</v>
      </c>
      <c r="D3696" s="83" t="s">
        <v>4067</v>
      </c>
      <c r="E3696" s="88">
        <v>60</v>
      </c>
    </row>
    <row r="3697" spans="1:5" x14ac:dyDescent="0.2">
      <c r="A3697" s="87">
        <v>1735</v>
      </c>
      <c r="B3697" s="83" t="s">
        <v>2485</v>
      </c>
      <c r="C3697" s="83" t="s">
        <v>3509</v>
      </c>
      <c r="D3697" s="83" t="s">
        <v>4067</v>
      </c>
      <c r="E3697" s="88">
        <v>76</v>
      </c>
    </row>
    <row r="3698" spans="1:5" x14ac:dyDescent="0.2">
      <c r="A3698" s="87">
        <v>414</v>
      </c>
      <c r="B3698" s="83" t="s">
        <v>3648</v>
      </c>
      <c r="C3698" s="83" t="s">
        <v>1409</v>
      </c>
      <c r="D3698" s="83" t="s">
        <v>4067</v>
      </c>
      <c r="E3698" s="88">
        <v>57</v>
      </c>
    </row>
    <row r="3699" spans="1:5" x14ac:dyDescent="0.2">
      <c r="A3699" s="87">
        <v>1785</v>
      </c>
      <c r="B3699" s="83" t="s">
        <v>2548</v>
      </c>
      <c r="C3699" s="83" t="s">
        <v>3487</v>
      </c>
      <c r="D3699" s="83" t="s">
        <v>4067</v>
      </c>
      <c r="E3699" s="88">
        <v>3.38</v>
      </c>
    </row>
    <row r="3700" spans="1:5" x14ac:dyDescent="0.2">
      <c r="A3700" s="87">
        <v>1786</v>
      </c>
      <c r="B3700" s="83" t="s">
        <v>2549</v>
      </c>
      <c r="C3700" s="83" t="s">
        <v>3487</v>
      </c>
      <c r="D3700" s="83" t="s">
        <v>4067</v>
      </c>
      <c r="E3700" s="88">
        <v>76.126999999999995</v>
      </c>
    </row>
    <row r="3701" spans="1:5" x14ac:dyDescent="0.2">
      <c r="A3701" s="87">
        <v>351</v>
      </c>
      <c r="B3701" s="83" t="s">
        <v>389</v>
      </c>
      <c r="C3701" s="83" t="s">
        <v>2</v>
      </c>
      <c r="D3701" s="83" t="s">
        <v>4067</v>
      </c>
      <c r="E3701" s="88" t="s">
        <v>1368</v>
      </c>
    </row>
    <row r="3702" spans="1:5" x14ac:dyDescent="0.2">
      <c r="A3702" s="87">
        <v>741</v>
      </c>
      <c r="B3702" s="83" t="s">
        <v>11826</v>
      </c>
      <c r="C3702" s="83" t="s">
        <v>3509</v>
      </c>
      <c r="D3702" s="83" t="s">
        <v>11284</v>
      </c>
      <c r="E3702" s="88">
        <v>34</v>
      </c>
    </row>
    <row r="3703" spans="1:5" x14ac:dyDescent="0.2">
      <c r="A3703" s="87">
        <v>1787</v>
      </c>
      <c r="B3703" s="83" t="s">
        <v>2550</v>
      </c>
      <c r="C3703" s="83" t="s">
        <v>3487</v>
      </c>
      <c r="D3703" s="83" t="s">
        <v>4067</v>
      </c>
      <c r="E3703" s="88">
        <v>8</v>
      </c>
    </row>
    <row r="3704" spans="1:5" x14ac:dyDescent="0.2">
      <c r="A3704" s="87">
        <v>1788</v>
      </c>
      <c r="B3704" s="83" t="s">
        <v>2551</v>
      </c>
      <c r="C3704" s="83" t="s">
        <v>3468</v>
      </c>
      <c r="D3704" s="83" t="s">
        <v>4067</v>
      </c>
      <c r="E3704" s="88">
        <v>18</v>
      </c>
    </row>
    <row r="3705" spans="1:5" x14ac:dyDescent="0.2">
      <c r="A3705" s="84">
        <v>847</v>
      </c>
      <c r="B3705" s="85" t="s">
        <v>4595</v>
      </c>
      <c r="C3705" s="85" t="s">
        <v>3468</v>
      </c>
      <c r="D3705" s="85" t="s">
        <v>6653</v>
      </c>
      <c r="E3705" s="86">
        <v>36.83</v>
      </c>
    </row>
    <row r="3706" spans="1:5" x14ac:dyDescent="0.2">
      <c r="A3706" s="87">
        <v>1789</v>
      </c>
      <c r="B3706" s="83" t="s">
        <v>766</v>
      </c>
      <c r="C3706" s="83" t="s">
        <v>3487</v>
      </c>
      <c r="D3706" s="83" t="s">
        <v>4067</v>
      </c>
      <c r="E3706" s="88" t="s">
        <v>1592</v>
      </c>
    </row>
    <row r="3707" spans="1:5" x14ac:dyDescent="0.2">
      <c r="A3707" s="87">
        <v>130</v>
      </c>
      <c r="B3707" s="83" t="s">
        <v>766</v>
      </c>
      <c r="C3707" s="83" t="s">
        <v>11472</v>
      </c>
      <c r="D3707" s="83" t="s">
        <v>11286</v>
      </c>
      <c r="E3707" s="88">
        <v>8</v>
      </c>
    </row>
    <row r="3708" spans="1:5" x14ac:dyDescent="0.2">
      <c r="A3708" s="87">
        <v>1790</v>
      </c>
      <c r="B3708" s="83" t="s">
        <v>2552</v>
      </c>
      <c r="C3708" s="83" t="s">
        <v>3507</v>
      </c>
      <c r="D3708" s="83" t="s">
        <v>4067</v>
      </c>
      <c r="E3708" s="88" t="s">
        <v>2553</v>
      </c>
    </row>
    <row r="3709" spans="1:5" x14ac:dyDescent="0.2">
      <c r="A3709" s="87">
        <v>54</v>
      </c>
      <c r="B3709" s="83" t="s">
        <v>2552</v>
      </c>
      <c r="C3709" s="83" t="s">
        <v>11784</v>
      </c>
      <c r="D3709" s="83" t="s">
        <v>6697</v>
      </c>
      <c r="E3709" s="88">
        <v>3</v>
      </c>
    </row>
    <row r="3710" spans="1:5" x14ac:dyDescent="0.2">
      <c r="A3710" s="87">
        <v>30</v>
      </c>
      <c r="B3710" s="83" t="s">
        <v>11858</v>
      </c>
      <c r="C3710" s="83" t="s">
        <v>12</v>
      </c>
      <c r="D3710" s="83" t="s">
        <v>6697</v>
      </c>
      <c r="E3710" s="88">
        <v>3</v>
      </c>
    </row>
    <row r="3711" spans="1:5" x14ac:dyDescent="0.2">
      <c r="A3711" s="87">
        <v>1791</v>
      </c>
      <c r="B3711" s="83" t="s">
        <v>2554</v>
      </c>
      <c r="C3711" s="83" t="s">
        <v>3507</v>
      </c>
      <c r="D3711" s="83" t="s">
        <v>4067</v>
      </c>
      <c r="E3711" s="88">
        <v>28.54</v>
      </c>
    </row>
    <row r="3712" spans="1:5" x14ac:dyDescent="0.2">
      <c r="A3712" s="87">
        <v>1792</v>
      </c>
      <c r="B3712" s="83" t="s">
        <v>2555</v>
      </c>
      <c r="C3712" s="83" t="s">
        <v>3468</v>
      </c>
      <c r="D3712" s="83" t="s">
        <v>4067</v>
      </c>
      <c r="E3712" s="88">
        <v>75</v>
      </c>
    </row>
    <row r="3713" spans="1:5" x14ac:dyDescent="0.2">
      <c r="A3713" s="87">
        <v>742</v>
      </c>
      <c r="B3713" s="83" t="s">
        <v>2556</v>
      </c>
      <c r="C3713" s="83" t="s">
        <v>3468</v>
      </c>
      <c r="D3713" s="83" t="s">
        <v>11284</v>
      </c>
      <c r="E3713" s="88">
        <v>26</v>
      </c>
    </row>
    <row r="3714" spans="1:5" x14ac:dyDescent="0.2">
      <c r="A3714" s="87">
        <v>1793</v>
      </c>
      <c r="B3714" s="83" t="s">
        <v>2556</v>
      </c>
      <c r="C3714" s="83" t="s">
        <v>3468</v>
      </c>
      <c r="D3714" s="83" t="s">
        <v>4067</v>
      </c>
      <c r="E3714" s="88">
        <v>11</v>
      </c>
    </row>
    <row r="3715" spans="1:5" x14ac:dyDescent="0.2">
      <c r="A3715" s="87">
        <v>743</v>
      </c>
      <c r="B3715" s="83" t="s">
        <v>6298</v>
      </c>
      <c r="C3715" s="83" t="s">
        <v>11472</v>
      </c>
      <c r="D3715" s="83" t="s">
        <v>11284</v>
      </c>
      <c r="E3715" s="88">
        <v>32</v>
      </c>
    </row>
    <row r="3716" spans="1:5" x14ac:dyDescent="0.2">
      <c r="A3716" s="84">
        <v>848</v>
      </c>
      <c r="B3716" s="85" t="s">
        <v>4596</v>
      </c>
      <c r="C3716" s="85" t="s">
        <v>3487</v>
      </c>
      <c r="D3716" s="85" t="s">
        <v>6653</v>
      </c>
      <c r="E3716" s="86" t="s">
        <v>4973</v>
      </c>
    </row>
    <row r="3717" spans="1:5" x14ac:dyDescent="0.2">
      <c r="A3717" s="87">
        <v>1794</v>
      </c>
      <c r="B3717" s="83" t="s">
        <v>2557</v>
      </c>
      <c r="C3717" s="83" t="s">
        <v>3487</v>
      </c>
      <c r="D3717" s="83" t="s">
        <v>4067</v>
      </c>
      <c r="E3717" s="88">
        <v>74</v>
      </c>
    </row>
    <row r="3718" spans="1:5" x14ac:dyDescent="0.2">
      <c r="A3718" s="87">
        <v>744</v>
      </c>
      <c r="B3718" s="83" t="s">
        <v>12120</v>
      </c>
      <c r="C3718" s="83" t="s">
        <v>12086</v>
      </c>
      <c r="D3718" s="83" t="s">
        <v>11284</v>
      </c>
      <c r="E3718" s="88">
        <v>30</v>
      </c>
    </row>
    <row r="3719" spans="1:5" x14ac:dyDescent="0.2">
      <c r="A3719" s="87">
        <v>287</v>
      </c>
      <c r="B3719" s="83" t="s">
        <v>11723</v>
      </c>
      <c r="C3719" s="83" t="s">
        <v>7030</v>
      </c>
      <c r="D3719" s="83" t="s">
        <v>11284</v>
      </c>
      <c r="E3719" s="88">
        <v>30.33</v>
      </c>
    </row>
    <row r="3720" spans="1:5" x14ac:dyDescent="0.2">
      <c r="A3720" s="84">
        <v>849</v>
      </c>
      <c r="B3720" s="85" t="s">
        <v>4597</v>
      </c>
      <c r="C3720" s="85" t="s">
        <v>3468</v>
      </c>
      <c r="D3720" s="85" t="s">
        <v>6653</v>
      </c>
      <c r="E3720" s="86">
        <v>69</v>
      </c>
    </row>
    <row r="3721" spans="1:5" x14ac:dyDescent="0.2">
      <c r="A3721" s="87">
        <v>1601</v>
      </c>
      <c r="B3721" s="83" t="s">
        <v>3943</v>
      </c>
      <c r="C3721" s="83" t="s">
        <v>2795</v>
      </c>
      <c r="D3721" s="83" t="s">
        <v>4067</v>
      </c>
      <c r="E3721" s="88">
        <v>59</v>
      </c>
    </row>
    <row r="3722" spans="1:5" x14ac:dyDescent="0.2">
      <c r="A3722" s="87">
        <v>1602</v>
      </c>
      <c r="B3722" s="83" t="s">
        <v>3944</v>
      </c>
      <c r="C3722" s="83" t="s">
        <v>2795</v>
      </c>
      <c r="D3722" s="83" t="s">
        <v>4067</v>
      </c>
      <c r="E3722" s="88">
        <v>116</v>
      </c>
    </row>
    <row r="3723" spans="1:5" x14ac:dyDescent="0.2">
      <c r="A3723" s="87">
        <v>288</v>
      </c>
      <c r="B3723" s="83" t="s">
        <v>11724</v>
      </c>
      <c r="C3723" s="83" t="s">
        <v>7030</v>
      </c>
      <c r="D3723" s="83" t="s">
        <v>11284</v>
      </c>
      <c r="E3723" s="88">
        <v>34</v>
      </c>
    </row>
    <row r="3724" spans="1:5" x14ac:dyDescent="0.2">
      <c r="A3724" s="84">
        <v>331</v>
      </c>
      <c r="B3724" s="85" t="s">
        <v>4009</v>
      </c>
      <c r="C3724" s="85" t="s">
        <v>4778</v>
      </c>
      <c r="D3724" s="85" t="s">
        <v>6653</v>
      </c>
      <c r="E3724" s="86">
        <v>2</v>
      </c>
    </row>
    <row r="3725" spans="1:5" x14ac:dyDescent="0.2">
      <c r="A3725" s="87">
        <v>585</v>
      </c>
      <c r="B3725" s="83" t="s">
        <v>4009</v>
      </c>
      <c r="C3725" s="83" t="s">
        <v>4778</v>
      </c>
      <c r="D3725" s="83" t="s">
        <v>4067</v>
      </c>
      <c r="E3725" s="88">
        <v>13</v>
      </c>
    </row>
    <row r="3726" spans="1:5" x14ac:dyDescent="0.2">
      <c r="A3726" s="84">
        <v>332</v>
      </c>
      <c r="B3726" s="85" t="s">
        <v>4010</v>
      </c>
      <c r="C3726" s="85" t="s">
        <v>4778</v>
      </c>
      <c r="D3726" s="85" t="s">
        <v>6653</v>
      </c>
      <c r="E3726" s="86" t="s">
        <v>4736</v>
      </c>
    </row>
    <row r="3727" spans="1:5" x14ac:dyDescent="0.2">
      <c r="A3727" s="87">
        <v>586</v>
      </c>
      <c r="B3727" s="83" t="s">
        <v>4010</v>
      </c>
      <c r="C3727" s="83" t="s">
        <v>4778</v>
      </c>
      <c r="D3727" s="83" t="s">
        <v>4067</v>
      </c>
      <c r="E3727" s="88">
        <v>14</v>
      </c>
    </row>
    <row r="3728" spans="1:5" x14ac:dyDescent="0.2">
      <c r="A3728" s="87">
        <v>1795</v>
      </c>
      <c r="B3728" s="83" t="s">
        <v>2558</v>
      </c>
      <c r="C3728" s="83" t="s">
        <v>3469</v>
      </c>
      <c r="D3728" s="83" t="s">
        <v>4067</v>
      </c>
      <c r="E3728" s="88" t="s">
        <v>2559</v>
      </c>
    </row>
    <row r="3729" spans="1:5" x14ac:dyDescent="0.2">
      <c r="A3729" s="87">
        <v>745</v>
      </c>
      <c r="B3729" s="83" t="s">
        <v>2558</v>
      </c>
      <c r="C3729" s="83" t="s">
        <v>12136</v>
      </c>
      <c r="D3729" s="83" t="s">
        <v>11284</v>
      </c>
      <c r="E3729" s="88">
        <v>17.25</v>
      </c>
    </row>
    <row r="3730" spans="1:5" x14ac:dyDescent="0.2">
      <c r="A3730" s="84">
        <v>850</v>
      </c>
      <c r="B3730" s="85" t="s">
        <v>4598</v>
      </c>
      <c r="C3730" s="85" t="s">
        <v>2708</v>
      </c>
      <c r="D3730" s="85" t="s">
        <v>6653</v>
      </c>
      <c r="E3730" s="86" t="s">
        <v>4974</v>
      </c>
    </row>
    <row r="3731" spans="1:5" x14ac:dyDescent="0.2">
      <c r="A3731" s="87">
        <v>1796</v>
      </c>
      <c r="B3731" s="83" t="s">
        <v>2560</v>
      </c>
      <c r="D3731" s="83" t="s">
        <v>4067</v>
      </c>
      <c r="E3731" s="88" t="s">
        <v>2561</v>
      </c>
    </row>
    <row r="3732" spans="1:5" x14ac:dyDescent="0.2">
      <c r="A3732" s="87">
        <v>746</v>
      </c>
      <c r="B3732" s="83" t="s">
        <v>50</v>
      </c>
      <c r="C3732" s="83" t="s">
        <v>11420</v>
      </c>
      <c r="D3732" s="83" t="s">
        <v>11284</v>
      </c>
      <c r="E3732" s="88">
        <v>27</v>
      </c>
    </row>
    <row r="3733" spans="1:5" x14ac:dyDescent="0.2">
      <c r="A3733" s="87">
        <v>1797</v>
      </c>
      <c r="B3733" s="83" t="s">
        <v>50</v>
      </c>
      <c r="C3733" s="83" t="s">
        <v>3453</v>
      </c>
      <c r="D3733" s="83" t="s">
        <v>4067</v>
      </c>
      <c r="E3733" s="88" t="s">
        <v>2562</v>
      </c>
    </row>
    <row r="3734" spans="1:5" x14ac:dyDescent="0.2">
      <c r="A3734" s="87">
        <v>415</v>
      </c>
      <c r="B3734" s="83" t="s">
        <v>216</v>
      </c>
      <c r="C3734" s="83" t="s">
        <v>1409</v>
      </c>
      <c r="D3734" s="83" t="s">
        <v>4067</v>
      </c>
      <c r="E3734" s="88">
        <v>116</v>
      </c>
    </row>
    <row r="3735" spans="1:5" x14ac:dyDescent="0.2">
      <c r="A3735" s="87">
        <v>142</v>
      </c>
      <c r="B3735" s="83" t="s">
        <v>11971</v>
      </c>
      <c r="C3735" s="83" t="s">
        <v>11970</v>
      </c>
      <c r="D3735" s="83" t="s">
        <v>11415</v>
      </c>
      <c r="E3735" s="88" t="s">
        <v>11972</v>
      </c>
    </row>
    <row r="3736" spans="1:5" x14ac:dyDescent="0.2">
      <c r="A3736" s="87">
        <v>149</v>
      </c>
      <c r="B3736" s="83" t="s">
        <v>11981</v>
      </c>
      <c r="C3736" s="83" t="s">
        <v>11970</v>
      </c>
      <c r="D3736" s="83" t="s">
        <v>11415</v>
      </c>
      <c r="E3736" s="88" t="s">
        <v>11982</v>
      </c>
    </row>
    <row r="3737" spans="1:5" x14ac:dyDescent="0.2">
      <c r="A3737" s="87">
        <v>147</v>
      </c>
      <c r="B3737" s="83" t="s">
        <v>11980</v>
      </c>
      <c r="C3737" s="83" t="s">
        <v>11970</v>
      </c>
      <c r="D3737" s="83" t="s">
        <v>11415</v>
      </c>
      <c r="E3737" s="88">
        <v>33.369999999999997</v>
      </c>
    </row>
    <row r="3738" spans="1:5" x14ac:dyDescent="0.2">
      <c r="A3738" s="87">
        <v>146</v>
      </c>
      <c r="B3738" s="83" t="s">
        <v>11978</v>
      </c>
      <c r="C3738" s="83" t="s">
        <v>11970</v>
      </c>
      <c r="D3738" s="83" t="s">
        <v>11415</v>
      </c>
      <c r="E3738" s="88" t="s">
        <v>11979</v>
      </c>
    </row>
    <row r="3739" spans="1:5" x14ac:dyDescent="0.2">
      <c r="A3739" s="87">
        <v>1131</v>
      </c>
      <c r="B3739" s="83" t="s">
        <v>3834</v>
      </c>
      <c r="C3739" s="83" t="s">
        <v>12</v>
      </c>
      <c r="D3739" s="83" t="s">
        <v>4067</v>
      </c>
      <c r="E3739" s="88">
        <v>60</v>
      </c>
    </row>
    <row r="3740" spans="1:5" x14ac:dyDescent="0.2">
      <c r="A3740" s="87">
        <v>455</v>
      </c>
      <c r="B3740" s="83" t="s">
        <v>3834</v>
      </c>
      <c r="C3740" s="83" t="s">
        <v>11860</v>
      </c>
      <c r="D3740" s="83" t="s">
        <v>11284</v>
      </c>
      <c r="E3740" s="88">
        <v>28</v>
      </c>
    </row>
    <row r="3741" spans="1:5" x14ac:dyDescent="0.2">
      <c r="A3741" s="87">
        <v>144</v>
      </c>
      <c r="B3741" s="83" t="s">
        <v>11975</v>
      </c>
      <c r="C3741" s="83" t="s">
        <v>11970</v>
      </c>
      <c r="D3741" s="83" t="s">
        <v>11415</v>
      </c>
      <c r="E3741" s="88" t="s">
        <v>11976</v>
      </c>
    </row>
    <row r="3742" spans="1:5" x14ac:dyDescent="0.2">
      <c r="A3742" s="87">
        <v>151</v>
      </c>
      <c r="B3742" s="83" t="s">
        <v>11983</v>
      </c>
      <c r="C3742" s="83" t="s">
        <v>11970</v>
      </c>
      <c r="D3742" s="83" t="s">
        <v>11415</v>
      </c>
      <c r="E3742" s="88" t="s">
        <v>11984</v>
      </c>
    </row>
    <row r="3743" spans="1:5" x14ac:dyDescent="0.2">
      <c r="A3743" s="87">
        <v>143</v>
      </c>
      <c r="B3743" s="83" t="s">
        <v>11973</v>
      </c>
      <c r="C3743" s="83" t="s">
        <v>11970</v>
      </c>
      <c r="D3743" s="83" t="s">
        <v>11415</v>
      </c>
      <c r="E3743" s="88" t="s">
        <v>11974</v>
      </c>
    </row>
    <row r="3744" spans="1:5" x14ac:dyDescent="0.2">
      <c r="A3744" s="87">
        <v>240</v>
      </c>
      <c r="B3744" s="83" t="s">
        <v>11418</v>
      </c>
      <c r="C3744" s="83" t="s">
        <v>4661</v>
      </c>
      <c r="D3744" s="83" t="s">
        <v>11415</v>
      </c>
      <c r="E3744" s="88">
        <v>1</v>
      </c>
    </row>
    <row r="3745" spans="1:5" x14ac:dyDescent="0.2">
      <c r="A3745" s="87">
        <v>141</v>
      </c>
      <c r="B3745" s="83" t="s">
        <v>11969</v>
      </c>
      <c r="C3745" s="83" t="s">
        <v>11970</v>
      </c>
      <c r="D3745" s="83" t="s">
        <v>11415</v>
      </c>
      <c r="E3745" s="88">
        <v>33.39</v>
      </c>
    </row>
    <row r="3746" spans="1:5" x14ac:dyDescent="0.2">
      <c r="A3746" s="84">
        <v>333</v>
      </c>
      <c r="B3746" s="85" t="s">
        <v>4011</v>
      </c>
      <c r="C3746" s="85" t="s">
        <v>4778</v>
      </c>
      <c r="D3746" s="85" t="s">
        <v>6653</v>
      </c>
      <c r="E3746" s="86" t="s">
        <v>4737</v>
      </c>
    </row>
    <row r="3747" spans="1:5" x14ac:dyDescent="0.2">
      <c r="A3747" s="87">
        <v>587</v>
      </c>
      <c r="B3747" s="83" t="s">
        <v>4011</v>
      </c>
      <c r="C3747" s="83" t="s">
        <v>4778</v>
      </c>
      <c r="D3747" s="83" t="s">
        <v>4067</v>
      </c>
      <c r="E3747" s="88">
        <v>14</v>
      </c>
    </row>
    <row r="3748" spans="1:5" x14ac:dyDescent="0.2">
      <c r="A3748" s="87">
        <v>243</v>
      </c>
      <c r="B3748" s="83" t="s">
        <v>9269</v>
      </c>
      <c r="C3748" s="83" t="s">
        <v>3468</v>
      </c>
      <c r="D3748" s="83" t="s">
        <v>11415</v>
      </c>
      <c r="E3748" s="88">
        <v>38</v>
      </c>
    </row>
    <row r="3749" spans="1:5" x14ac:dyDescent="0.2">
      <c r="A3749" s="84">
        <v>851</v>
      </c>
      <c r="B3749" s="85" t="s">
        <v>4599</v>
      </c>
      <c r="C3749" s="85" t="s">
        <v>708</v>
      </c>
      <c r="D3749" s="85" t="s">
        <v>6653</v>
      </c>
      <c r="E3749" s="86">
        <v>84</v>
      </c>
    </row>
    <row r="3750" spans="1:5" x14ac:dyDescent="0.2">
      <c r="A3750" s="87">
        <v>1798</v>
      </c>
      <c r="B3750" s="83" t="s">
        <v>2563</v>
      </c>
      <c r="C3750" s="83" t="s">
        <v>3469</v>
      </c>
      <c r="D3750" s="83" t="s">
        <v>4067</v>
      </c>
      <c r="E3750" s="88">
        <v>70</v>
      </c>
    </row>
    <row r="3751" spans="1:5" x14ac:dyDescent="0.2">
      <c r="A3751" s="87">
        <v>727</v>
      </c>
      <c r="B3751" s="83" t="s">
        <v>3778</v>
      </c>
      <c r="C3751" s="83" t="s">
        <v>2729</v>
      </c>
      <c r="D3751" s="83" t="s">
        <v>4067</v>
      </c>
      <c r="E3751" s="88">
        <v>126</v>
      </c>
    </row>
    <row r="3752" spans="1:5" x14ac:dyDescent="0.2">
      <c r="A3752" s="87">
        <v>728</v>
      </c>
      <c r="B3752" s="83" t="s">
        <v>3779</v>
      </c>
      <c r="C3752" s="83" t="s">
        <v>2729</v>
      </c>
      <c r="D3752" s="83" t="s">
        <v>4067</v>
      </c>
      <c r="E3752" s="88">
        <v>125</v>
      </c>
    </row>
    <row r="3753" spans="1:5" x14ac:dyDescent="0.2">
      <c r="A3753" s="84">
        <v>852</v>
      </c>
      <c r="B3753" s="85" t="s">
        <v>4600</v>
      </c>
      <c r="C3753" s="85" t="s">
        <v>2641</v>
      </c>
      <c r="D3753" s="85" t="s">
        <v>6653</v>
      </c>
      <c r="E3753" s="86">
        <v>80</v>
      </c>
    </row>
    <row r="3754" spans="1:5" x14ac:dyDescent="0.2">
      <c r="A3754" s="87">
        <v>1799</v>
      </c>
      <c r="B3754" s="83" t="s">
        <v>2564</v>
      </c>
      <c r="C3754" s="83" t="s">
        <v>3469</v>
      </c>
      <c r="D3754" s="83" t="s">
        <v>4067</v>
      </c>
      <c r="E3754" s="88">
        <v>38</v>
      </c>
    </row>
    <row r="3755" spans="1:5" x14ac:dyDescent="0.2">
      <c r="A3755" s="87">
        <v>1800</v>
      </c>
      <c r="B3755" s="83" t="s">
        <v>2565</v>
      </c>
      <c r="C3755" s="83" t="s">
        <v>3469</v>
      </c>
      <c r="D3755" s="83" t="s">
        <v>4067</v>
      </c>
      <c r="E3755" s="88">
        <v>101</v>
      </c>
    </row>
    <row r="3756" spans="1:5" x14ac:dyDescent="0.2">
      <c r="A3756" s="87">
        <v>1801</v>
      </c>
      <c r="B3756" s="83" t="s">
        <v>2566</v>
      </c>
      <c r="C3756" s="83" t="s">
        <v>3469</v>
      </c>
      <c r="D3756" s="83" t="s">
        <v>4067</v>
      </c>
      <c r="E3756" s="88">
        <v>117</v>
      </c>
    </row>
    <row r="3757" spans="1:5" x14ac:dyDescent="0.2">
      <c r="A3757" s="87">
        <v>747</v>
      </c>
      <c r="B3757" s="83" t="s">
        <v>2567</v>
      </c>
      <c r="C3757" s="83" t="s">
        <v>3487</v>
      </c>
      <c r="D3757" s="83" t="s">
        <v>11284</v>
      </c>
      <c r="E3757" s="88">
        <v>14</v>
      </c>
    </row>
    <row r="3758" spans="1:5" x14ac:dyDescent="0.2">
      <c r="A3758" s="87">
        <v>1802</v>
      </c>
      <c r="B3758" s="83" t="s">
        <v>2567</v>
      </c>
      <c r="C3758" s="83" t="s">
        <v>3487</v>
      </c>
      <c r="D3758" s="83" t="s">
        <v>4067</v>
      </c>
      <c r="E3758" s="88">
        <v>74</v>
      </c>
    </row>
    <row r="3759" spans="1:5" x14ac:dyDescent="0.2">
      <c r="A3759" s="87">
        <v>289</v>
      </c>
      <c r="B3759" s="83" t="s">
        <v>4012</v>
      </c>
      <c r="C3759" s="83" t="s">
        <v>7030</v>
      </c>
      <c r="D3759" s="83" t="s">
        <v>11284</v>
      </c>
      <c r="E3759" s="88">
        <v>34</v>
      </c>
    </row>
    <row r="3760" spans="1:5" x14ac:dyDescent="0.2">
      <c r="A3760" s="84">
        <v>334</v>
      </c>
      <c r="B3760" s="85" t="s">
        <v>4012</v>
      </c>
      <c r="C3760" s="85" t="s">
        <v>4778</v>
      </c>
      <c r="D3760" s="85" t="s">
        <v>6653</v>
      </c>
      <c r="E3760" s="86" t="s">
        <v>4859</v>
      </c>
    </row>
    <row r="3761" spans="1:5" x14ac:dyDescent="0.2">
      <c r="A3761" s="87">
        <v>588</v>
      </c>
      <c r="B3761" s="83" t="s">
        <v>4012</v>
      </c>
      <c r="C3761" s="83" t="s">
        <v>4778</v>
      </c>
      <c r="D3761" s="83" t="s">
        <v>4067</v>
      </c>
      <c r="E3761" s="88" t="s">
        <v>1510</v>
      </c>
    </row>
    <row r="3762" spans="1:5" x14ac:dyDescent="0.2">
      <c r="A3762" s="84">
        <v>335</v>
      </c>
      <c r="B3762" s="85" t="s">
        <v>4013</v>
      </c>
      <c r="C3762" s="85" t="s">
        <v>4778</v>
      </c>
      <c r="D3762" s="85" t="s">
        <v>6653</v>
      </c>
      <c r="E3762" s="86" t="s">
        <v>4738</v>
      </c>
    </row>
    <row r="3763" spans="1:5" x14ac:dyDescent="0.2">
      <c r="A3763" s="87">
        <v>589</v>
      </c>
      <c r="B3763" s="83" t="s">
        <v>4013</v>
      </c>
      <c r="C3763" s="83" t="s">
        <v>4778</v>
      </c>
      <c r="D3763" s="83" t="s">
        <v>4067</v>
      </c>
      <c r="E3763" s="88">
        <v>13</v>
      </c>
    </row>
    <row r="3764" spans="1:5" x14ac:dyDescent="0.2">
      <c r="A3764" s="84">
        <v>336</v>
      </c>
      <c r="B3764" s="85" t="s">
        <v>4014</v>
      </c>
      <c r="C3764" s="85" t="s">
        <v>4778</v>
      </c>
      <c r="D3764" s="85" t="s">
        <v>6653</v>
      </c>
      <c r="E3764" s="86" t="s">
        <v>4860</v>
      </c>
    </row>
    <row r="3765" spans="1:5" x14ac:dyDescent="0.2">
      <c r="A3765" s="87">
        <v>590</v>
      </c>
      <c r="B3765" s="83" t="s">
        <v>4014</v>
      </c>
      <c r="C3765" s="83" t="s">
        <v>4778</v>
      </c>
      <c r="D3765" s="83" t="s">
        <v>4067</v>
      </c>
      <c r="E3765" s="88">
        <v>13.124000000000001</v>
      </c>
    </row>
    <row r="3766" spans="1:5" x14ac:dyDescent="0.2">
      <c r="A3766" s="87">
        <v>729</v>
      </c>
      <c r="B3766" s="83" t="s">
        <v>3780</v>
      </c>
      <c r="C3766" s="83" t="s">
        <v>2729</v>
      </c>
      <c r="D3766" s="83" t="s">
        <v>4067</v>
      </c>
      <c r="E3766" s="88">
        <v>127</v>
      </c>
    </row>
    <row r="3767" spans="1:5" x14ac:dyDescent="0.2">
      <c r="A3767" s="87">
        <v>26</v>
      </c>
      <c r="B3767" s="83" t="s">
        <v>11731</v>
      </c>
      <c r="C3767" s="83" t="s">
        <v>8583</v>
      </c>
      <c r="D3767" s="83" t="s">
        <v>11286</v>
      </c>
      <c r="E3767" s="88">
        <v>23</v>
      </c>
    </row>
    <row r="3768" spans="1:5" x14ac:dyDescent="0.2">
      <c r="A3768" s="87">
        <v>290</v>
      </c>
      <c r="B3768" s="83" t="s">
        <v>11725</v>
      </c>
      <c r="C3768" s="83" t="s">
        <v>7030</v>
      </c>
      <c r="D3768" s="83" t="s">
        <v>11284</v>
      </c>
      <c r="E3768" s="88">
        <v>26.27</v>
      </c>
    </row>
    <row r="3769" spans="1:5" x14ac:dyDescent="0.2">
      <c r="A3769" s="87">
        <v>291</v>
      </c>
      <c r="B3769" s="83" t="s">
        <v>11726</v>
      </c>
      <c r="C3769" s="83" t="s">
        <v>7030</v>
      </c>
      <c r="D3769" s="83" t="s">
        <v>11284</v>
      </c>
      <c r="E3769" s="88">
        <v>26</v>
      </c>
    </row>
    <row r="3770" spans="1:5" x14ac:dyDescent="0.2">
      <c r="A3770" s="87">
        <v>292</v>
      </c>
      <c r="B3770" s="83" t="s">
        <v>11727</v>
      </c>
      <c r="C3770" s="83" t="s">
        <v>7030</v>
      </c>
      <c r="D3770" s="83" t="s">
        <v>11284</v>
      </c>
      <c r="E3770" s="88">
        <v>26</v>
      </c>
    </row>
    <row r="3771" spans="1:5" x14ac:dyDescent="0.2">
      <c r="A3771" s="87">
        <v>293</v>
      </c>
      <c r="B3771" s="83" t="s">
        <v>11728</v>
      </c>
      <c r="C3771" s="83" t="s">
        <v>7030</v>
      </c>
      <c r="D3771" s="83" t="s">
        <v>11284</v>
      </c>
      <c r="E3771" s="88">
        <v>27</v>
      </c>
    </row>
    <row r="3772" spans="1:5" x14ac:dyDescent="0.2">
      <c r="A3772" s="84">
        <v>853</v>
      </c>
      <c r="B3772" s="85" t="s">
        <v>4601</v>
      </c>
      <c r="C3772" s="85" t="s">
        <v>393</v>
      </c>
      <c r="D3772" s="85" t="s">
        <v>6653</v>
      </c>
      <c r="E3772" s="86">
        <v>88</v>
      </c>
    </row>
    <row r="3773" spans="1:5" x14ac:dyDescent="0.2">
      <c r="A3773" s="84">
        <v>854</v>
      </c>
      <c r="B3773" s="85" t="s">
        <v>4602</v>
      </c>
      <c r="C3773" s="85" t="s">
        <v>393</v>
      </c>
      <c r="D3773" s="85" t="s">
        <v>6653</v>
      </c>
      <c r="E3773" s="86">
        <v>78</v>
      </c>
    </row>
    <row r="3774" spans="1:5" x14ac:dyDescent="0.2">
      <c r="A3774" s="87">
        <v>1803</v>
      </c>
      <c r="B3774" s="83" t="s">
        <v>2568</v>
      </c>
      <c r="C3774" s="83" t="s">
        <v>3509</v>
      </c>
      <c r="D3774" s="83" t="s">
        <v>4067</v>
      </c>
      <c r="E3774" s="88">
        <v>14</v>
      </c>
    </row>
    <row r="3775" spans="1:5" x14ac:dyDescent="0.2">
      <c r="A3775" s="84">
        <v>855</v>
      </c>
      <c r="B3775" s="85" t="s">
        <v>4603</v>
      </c>
      <c r="C3775" s="85" t="s">
        <v>393</v>
      </c>
      <c r="D3775" s="85" t="s">
        <v>6653</v>
      </c>
      <c r="E3775" s="86">
        <v>3.4</v>
      </c>
    </row>
    <row r="3776" spans="1:5" x14ac:dyDescent="0.2">
      <c r="A3776" s="84">
        <v>856</v>
      </c>
      <c r="B3776" s="85" t="s">
        <v>4604</v>
      </c>
      <c r="C3776" s="85" t="s">
        <v>393</v>
      </c>
      <c r="D3776" s="85" t="s">
        <v>6653</v>
      </c>
      <c r="E3776" s="86" t="s">
        <v>4975</v>
      </c>
    </row>
    <row r="3777" spans="1:5" x14ac:dyDescent="0.2">
      <c r="A3777" s="84">
        <v>857</v>
      </c>
      <c r="B3777" s="85" t="s">
        <v>4605</v>
      </c>
      <c r="C3777" s="85" t="s">
        <v>393</v>
      </c>
      <c r="D3777" s="85" t="s">
        <v>6653</v>
      </c>
      <c r="E3777" s="86">
        <v>18</v>
      </c>
    </row>
    <row r="3778" spans="1:5" x14ac:dyDescent="0.2">
      <c r="A3778" s="87">
        <v>1804</v>
      </c>
      <c r="B3778" s="83" t="s">
        <v>2569</v>
      </c>
      <c r="C3778" s="83" t="s">
        <v>3509</v>
      </c>
      <c r="D3778" s="83" t="s">
        <v>4067</v>
      </c>
      <c r="E3778" s="88">
        <v>77</v>
      </c>
    </row>
    <row r="3779" spans="1:5" x14ac:dyDescent="0.2">
      <c r="A3779" s="87">
        <v>244</v>
      </c>
      <c r="B3779" s="83" t="s">
        <v>12008</v>
      </c>
      <c r="C3779" s="83" t="s">
        <v>3467</v>
      </c>
      <c r="D3779" s="83" t="s">
        <v>11415</v>
      </c>
      <c r="E3779" s="88">
        <v>28.29</v>
      </c>
    </row>
    <row r="3780" spans="1:5" x14ac:dyDescent="0.2">
      <c r="A3780" s="87">
        <v>1805</v>
      </c>
      <c r="B3780" s="83" t="s">
        <v>2570</v>
      </c>
      <c r="C3780" s="83" t="s">
        <v>3502</v>
      </c>
      <c r="D3780" s="83" t="s">
        <v>4067</v>
      </c>
      <c r="E3780" s="88">
        <v>111</v>
      </c>
    </row>
    <row r="3781" spans="1:5" x14ac:dyDescent="0.2">
      <c r="A3781" s="87">
        <v>1806</v>
      </c>
      <c r="B3781" s="83" t="s">
        <v>2571</v>
      </c>
      <c r="C3781" s="83" t="s">
        <v>3468</v>
      </c>
      <c r="D3781" s="83" t="s">
        <v>4067</v>
      </c>
      <c r="E3781" s="88">
        <v>76.89</v>
      </c>
    </row>
    <row r="3782" spans="1:5" x14ac:dyDescent="0.2">
      <c r="A3782" s="87">
        <v>798</v>
      </c>
      <c r="B3782" s="83" t="s">
        <v>3808</v>
      </c>
      <c r="C3782" s="83" t="s">
        <v>2730</v>
      </c>
      <c r="D3782" s="83" t="s">
        <v>4067</v>
      </c>
      <c r="E3782" s="88">
        <v>99</v>
      </c>
    </row>
    <row r="3783" spans="1:5" x14ac:dyDescent="0.2">
      <c r="A3783" s="87">
        <v>1807</v>
      </c>
      <c r="B3783" s="83" t="s">
        <v>2572</v>
      </c>
      <c r="C3783" s="83" t="s">
        <v>1868</v>
      </c>
      <c r="D3783" s="83" t="s">
        <v>4067</v>
      </c>
      <c r="E3783" s="88">
        <v>54</v>
      </c>
    </row>
    <row r="3784" spans="1:5" x14ac:dyDescent="0.2">
      <c r="A3784" s="84">
        <v>199</v>
      </c>
      <c r="B3784" s="85" t="s">
        <v>6398</v>
      </c>
      <c r="C3784" s="85" t="s">
        <v>2</v>
      </c>
      <c r="D3784" s="85" t="s">
        <v>6653</v>
      </c>
      <c r="E3784" s="86">
        <v>49</v>
      </c>
    </row>
    <row r="3785" spans="1:5" x14ac:dyDescent="0.2">
      <c r="A3785" s="87">
        <v>748</v>
      </c>
      <c r="B3785" s="83" t="s">
        <v>2573</v>
      </c>
      <c r="C3785" s="83" t="s">
        <v>3487</v>
      </c>
      <c r="D3785" s="83" t="s">
        <v>11284</v>
      </c>
      <c r="E3785" s="88">
        <v>23</v>
      </c>
    </row>
    <row r="3786" spans="1:5" x14ac:dyDescent="0.2">
      <c r="A3786" s="87">
        <v>1808</v>
      </c>
      <c r="B3786" s="83" t="s">
        <v>2573</v>
      </c>
      <c r="C3786" s="83" t="s">
        <v>3487</v>
      </c>
      <c r="D3786" s="83" t="s">
        <v>4067</v>
      </c>
      <c r="E3786" s="88" t="s">
        <v>2574</v>
      </c>
    </row>
    <row r="3787" spans="1:5" x14ac:dyDescent="0.2">
      <c r="A3787" s="87">
        <v>749</v>
      </c>
      <c r="B3787" s="83" t="s">
        <v>2575</v>
      </c>
      <c r="C3787" s="83" t="s">
        <v>3487</v>
      </c>
      <c r="D3787" s="83" t="s">
        <v>11284</v>
      </c>
      <c r="E3787" s="88">
        <v>21</v>
      </c>
    </row>
    <row r="3788" spans="1:5" x14ac:dyDescent="0.2">
      <c r="A3788" s="87">
        <v>1809</v>
      </c>
      <c r="B3788" s="83" t="s">
        <v>2575</v>
      </c>
      <c r="C3788" s="83" t="s">
        <v>3487</v>
      </c>
      <c r="D3788" s="83" t="s">
        <v>4067</v>
      </c>
      <c r="E3788" s="88" t="s">
        <v>2576</v>
      </c>
    </row>
    <row r="3789" spans="1:5" x14ac:dyDescent="0.2">
      <c r="A3789" s="87">
        <v>245</v>
      </c>
      <c r="B3789" s="83" t="s">
        <v>2575</v>
      </c>
      <c r="C3789" s="83" t="s">
        <v>3487</v>
      </c>
      <c r="D3789" s="83" t="s">
        <v>11415</v>
      </c>
      <c r="E3789" s="88">
        <v>5</v>
      </c>
    </row>
    <row r="3790" spans="1:5" x14ac:dyDescent="0.2">
      <c r="A3790" s="87">
        <v>1810</v>
      </c>
      <c r="B3790" s="83" t="s">
        <v>2577</v>
      </c>
      <c r="C3790" s="83" t="s">
        <v>3509</v>
      </c>
      <c r="D3790" s="83" t="s">
        <v>4067</v>
      </c>
      <c r="E3790" s="88">
        <v>76</v>
      </c>
    </row>
    <row r="3791" spans="1:5" x14ac:dyDescent="0.2">
      <c r="A3791" s="87">
        <v>799</v>
      </c>
      <c r="B3791" s="83" t="s">
        <v>3809</v>
      </c>
      <c r="C3791" s="83" t="s">
        <v>2730</v>
      </c>
      <c r="D3791" s="83" t="s">
        <v>4067</v>
      </c>
      <c r="E3791" s="88">
        <v>98.111999999999995</v>
      </c>
    </row>
    <row r="3792" spans="1:5" x14ac:dyDescent="0.2">
      <c r="A3792" s="87">
        <v>750</v>
      </c>
      <c r="B3792" s="83" t="s">
        <v>2578</v>
      </c>
      <c r="C3792" s="83" t="s">
        <v>3487</v>
      </c>
      <c r="D3792" s="83" t="s">
        <v>11284</v>
      </c>
      <c r="E3792" s="88" t="s">
        <v>11468</v>
      </c>
    </row>
    <row r="3793" spans="1:5" x14ac:dyDescent="0.2">
      <c r="A3793" s="87">
        <v>55</v>
      </c>
      <c r="B3793" s="83" t="s">
        <v>2578</v>
      </c>
      <c r="C3793" s="83" t="s">
        <v>3487</v>
      </c>
      <c r="D3793" s="83" t="s">
        <v>6697</v>
      </c>
      <c r="E3793" s="88">
        <v>2</v>
      </c>
    </row>
    <row r="3794" spans="1:5" x14ac:dyDescent="0.2">
      <c r="A3794" s="87">
        <v>1811</v>
      </c>
      <c r="B3794" s="83" t="s">
        <v>2578</v>
      </c>
      <c r="C3794" s="83" t="s">
        <v>3487</v>
      </c>
      <c r="D3794" s="83" t="s">
        <v>4067</v>
      </c>
      <c r="E3794" s="88" t="s">
        <v>2579</v>
      </c>
    </row>
    <row r="3795" spans="1:5" x14ac:dyDescent="0.2">
      <c r="A3795" s="87">
        <v>246</v>
      </c>
      <c r="B3795" s="83" t="s">
        <v>2578</v>
      </c>
      <c r="C3795" s="83" t="s">
        <v>3487</v>
      </c>
      <c r="D3795" s="83" t="s">
        <v>11415</v>
      </c>
      <c r="E3795" s="88" t="s">
        <v>11471</v>
      </c>
    </row>
    <row r="3796" spans="1:5" x14ac:dyDescent="0.2">
      <c r="A3796" s="87">
        <v>131</v>
      </c>
      <c r="B3796" s="83" t="s">
        <v>2578</v>
      </c>
      <c r="C3796" s="83" t="s">
        <v>11472</v>
      </c>
      <c r="D3796" s="83" t="s">
        <v>11286</v>
      </c>
      <c r="E3796" s="88">
        <v>2.25</v>
      </c>
    </row>
    <row r="3797" spans="1:5" x14ac:dyDescent="0.2">
      <c r="A3797" s="84">
        <v>858</v>
      </c>
      <c r="B3797" s="85" t="s">
        <v>4606</v>
      </c>
      <c r="C3797" s="85" t="s">
        <v>3487</v>
      </c>
      <c r="D3797" s="85" t="s">
        <v>6653</v>
      </c>
      <c r="E3797" s="86" t="s">
        <v>4976</v>
      </c>
    </row>
    <row r="3798" spans="1:5" x14ac:dyDescent="0.2">
      <c r="A3798" s="87">
        <v>31</v>
      </c>
      <c r="B3798" s="83" t="s">
        <v>11859</v>
      </c>
      <c r="C3798" s="83" t="s">
        <v>12</v>
      </c>
      <c r="D3798" s="83" t="s">
        <v>6697</v>
      </c>
      <c r="E3798" s="88">
        <v>2.2999999999999998</v>
      </c>
    </row>
    <row r="3799" spans="1:5" x14ac:dyDescent="0.2">
      <c r="A3799" s="87">
        <v>111</v>
      </c>
      <c r="B3799" s="83" t="s">
        <v>11859</v>
      </c>
      <c r="C3799" s="83" t="s">
        <v>11886</v>
      </c>
      <c r="D3799" s="83" t="s">
        <v>11415</v>
      </c>
      <c r="E3799" s="88">
        <v>10</v>
      </c>
    </row>
    <row r="3800" spans="1:5" x14ac:dyDescent="0.2">
      <c r="A3800" s="87">
        <v>751</v>
      </c>
      <c r="B3800" s="83" t="s">
        <v>391</v>
      </c>
      <c r="C3800" s="83" t="s">
        <v>11909</v>
      </c>
      <c r="D3800" s="83" t="s">
        <v>11284</v>
      </c>
      <c r="E3800" s="88">
        <v>15</v>
      </c>
    </row>
    <row r="3801" spans="1:5" x14ac:dyDescent="0.2">
      <c r="A3801" s="87">
        <v>23</v>
      </c>
      <c r="B3801" s="83" t="s">
        <v>11889</v>
      </c>
      <c r="C3801" s="83" t="s">
        <v>11886</v>
      </c>
      <c r="D3801" s="83" t="s">
        <v>11412</v>
      </c>
      <c r="E3801" s="88" t="s">
        <v>11890</v>
      </c>
    </row>
    <row r="3802" spans="1:5" x14ac:dyDescent="0.2">
      <c r="A3802" s="84">
        <v>859</v>
      </c>
      <c r="B3802" s="85" t="s">
        <v>3835</v>
      </c>
      <c r="C3802" s="85" t="s">
        <v>12</v>
      </c>
      <c r="D3802" s="85" t="s">
        <v>6653</v>
      </c>
      <c r="E3802" s="86">
        <v>83</v>
      </c>
    </row>
    <row r="3803" spans="1:5" x14ac:dyDescent="0.2">
      <c r="A3803" s="87">
        <v>1132</v>
      </c>
      <c r="B3803" s="83" t="s">
        <v>3835</v>
      </c>
      <c r="C3803" s="83" t="s">
        <v>12</v>
      </c>
      <c r="D3803" s="83" t="s">
        <v>4067</v>
      </c>
      <c r="E3803" s="88" t="s">
        <v>1926</v>
      </c>
    </row>
    <row r="3804" spans="1:5" x14ac:dyDescent="0.2">
      <c r="A3804" s="87">
        <v>456</v>
      </c>
      <c r="B3804" s="83" t="s">
        <v>3835</v>
      </c>
      <c r="C3804" s="83" t="s">
        <v>11860</v>
      </c>
      <c r="D3804" s="83" t="s">
        <v>11284</v>
      </c>
      <c r="E3804" s="88">
        <v>28.33</v>
      </c>
    </row>
    <row r="3805" spans="1:5" x14ac:dyDescent="0.2">
      <c r="A3805" s="87">
        <v>1812</v>
      </c>
      <c r="B3805" s="83" t="s">
        <v>2580</v>
      </c>
      <c r="C3805" s="83" t="s">
        <v>2581</v>
      </c>
      <c r="D3805" s="83" t="s">
        <v>4067</v>
      </c>
      <c r="E3805" s="88">
        <v>134</v>
      </c>
    </row>
    <row r="3806" spans="1:5" x14ac:dyDescent="0.2">
      <c r="A3806" s="87">
        <v>1813</v>
      </c>
      <c r="B3806" s="83" t="s">
        <v>2582</v>
      </c>
      <c r="C3806" s="83" t="s">
        <v>3468</v>
      </c>
      <c r="D3806" s="83" t="s">
        <v>4067</v>
      </c>
      <c r="E3806" s="88">
        <v>7</v>
      </c>
    </row>
    <row r="3807" spans="1:5" x14ac:dyDescent="0.2">
      <c r="A3807" s="87">
        <v>1814</v>
      </c>
      <c r="B3807" s="83" t="s">
        <v>2583</v>
      </c>
      <c r="C3807" s="83" t="s">
        <v>3487</v>
      </c>
      <c r="D3807" s="83" t="s">
        <v>4067</v>
      </c>
      <c r="E3807" s="88" t="s">
        <v>2584</v>
      </c>
    </row>
    <row r="3808" spans="1:5" x14ac:dyDescent="0.2">
      <c r="A3808" s="87">
        <v>247</v>
      </c>
      <c r="B3808" s="83" t="s">
        <v>2583</v>
      </c>
      <c r="C3808" s="83" t="s">
        <v>3487</v>
      </c>
      <c r="D3808" s="83" t="s">
        <v>11415</v>
      </c>
      <c r="E3808" s="88">
        <v>25</v>
      </c>
    </row>
    <row r="3809" spans="1:5" x14ac:dyDescent="0.2">
      <c r="A3809" s="87">
        <v>752</v>
      </c>
      <c r="B3809" s="83" t="s">
        <v>2583</v>
      </c>
      <c r="C3809" s="83" t="s">
        <v>11472</v>
      </c>
      <c r="D3809" s="83" t="s">
        <v>11284</v>
      </c>
      <c r="E3809" s="88">
        <v>2.2200000000000002</v>
      </c>
    </row>
    <row r="3810" spans="1:5" x14ac:dyDescent="0.2">
      <c r="A3810" s="84">
        <v>860</v>
      </c>
      <c r="B3810" s="85" t="s">
        <v>4607</v>
      </c>
      <c r="C3810" s="85" t="s">
        <v>3487</v>
      </c>
      <c r="D3810" s="85" t="s">
        <v>6653</v>
      </c>
      <c r="E3810" s="86" t="s">
        <v>4977</v>
      </c>
    </row>
    <row r="3811" spans="1:5" x14ac:dyDescent="0.2">
      <c r="A3811" s="87">
        <v>1815</v>
      </c>
      <c r="B3811" s="83" t="s">
        <v>2585</v>
      </c>
      <c r="C3811" s="83" t="s">
        <v>3509</v>
      </c>
      <c r="D3811" s="83" t="s">
        <v>4067</v>
      </c>
      <c r="E3811" s="88">
        <v>76</v>
      </c>
    </row>
    <row r="3812" spans="1:5" x14ac:dyDescent="0.2">
      <c r="A3812" s="87">
        <v>753</v>
      </c>
      <c r="B3812" s="83" t="s">
        <v>11985</v>
      </c>
      <c r="C3812" s="83" t="s">
        <v>11986</v>
      </c>
      <c r="D3812" s="83" t="s">
        <v>11284</v>
      </c>
      <c r="E3812" s="88">
        <v>12</v>
      </c>
    </row>
    <row r="3813" spans="1:5" x14ac:dyDescent="0.2">
      <c r="A3813" s="87">
        <v>1816</v>
      </c>
      <c r="B3813" s="83" t="s">
        <v>2586</v>
      </c>
      <c r="C3813" s="83" t="s">
        <v>3502</v>
      </c>
      <c r="D3813" s="83" t="s">
        <v>4067</v>
      </c>
      <c r="E3813" s="88" t="s">
        <v>2587</v>
      </c>
    </row>
    <row r="3814" spans="1:5" x14ac:dyDescent="0.2">
      <c r="A3814" s="87">
        <v>248</v>
      </c>
      <c r="B3814" s="83" t="s">
        <v>2586</v>
      </c>
      <c r="C3814" s="83" t="s">
        <v>3502</v>
      </c>
      <c r="D3814" s="83" t="s">
        <v>11415</v>
      </c>
      <c r="E3814" s="88">
        <v>34.42</v>
      </c>
    </row>
    <row r="3815" spans="1:5" x14ac:dyDescent="0.2">
      <c r="A3815" s="87">
        <v>754</v>
      </c>
      <c r="B3815" s="83" t="s">
        <v>2588</v>
      </c>
      <c r="C3815" s="83" t="s">
        <v>3464</v>
      </c>
      <c r="D3815" s="83" t="s">
        <v>11284</v>
      </c>
      <c r="E3815" s="88" t="s">
        <v>11921</v>
      </c>
    </row>
    <row r="3816" spans="1:5" x14ac:dyDescent="0.2">
      <c r="A3816" s="87">
        <v>1817</v>
      </c>
      <c r="B3816" s="83" t="s">
        <v>2588</v>
      </c>
      <c r="C3816" s="83" t="s">
        <v>3464</v>
      </c>
      <c r="D3816" s="83" t="s">
        <v>4067</v>
      </c>
      <c r="E3816" s="88" t="s">
        <v>2819</v>
      </c>
    </row>
    <row r="3817" spans="1:5" x14ac:dyDescent="0.2">
      <c r="A3817" s="87">
        <v>132</v>
      </c>
      <c r="B3817" s="83" t="s">
        <v>2588</v>
      </c>
      <c r="C3817" s="83" t="s">
        <v>11934</v>
      </c>
      <c r="D3817" s="83" t="s">
        <v>11286</v>
      </c>
      <c r="E3817" s="88">
        <v>7</v>
      </c>
    </row>
    <row r="3818" spans="1:5" x14ac:dyDescent="0.2">
      <c r="A3818" s="87">
        <v>32</v>
      </c>
      <c r="B3818" s="83" t="s">
        <v>3836</v>
      </c>
      <c r="C3818" s="83" t="s">
        <v>12</v>
      </c>
      <c r="D3818" s="83" t="s">
        <v>6697</v>
      </c>
      <c r="E3818" s="88">
        <v>2</v>
      </c>
    </row>
    <row r="3819" spans="1:5" x14ac:dyDescent="0.2">
      <c r="A3819" s="87">
        <v>1133</v>
      </c>
      <c r="B3819" s="83" t="s">
        <v>3836</v>
      </c>
      <c r="C3819" s="83" t="s">
        <v>12</v>
      </c>
      <c r="D3819" s="83" t="s">
        <v>4067</v>
      </c>
      <c r="E3819" s="88">
        <v>59.6</v>
      </c>
    </row>
    <row r="3820" spans="1:5" x14ac:dyDescent="0.2">
      <c r="A3820" s="87">
        <v>71</v>
      </c>
      <c r="B3820" s="83" t="s">
        <v>3836</v>
      </c>
      <c r="C3820" s="83" t="s">
        <v>266</v>
      </c>
      <c r="D3820" s="83" t="s">
        <v>11286</v>
      </c>
      <c r="E3820" s="88">
        <v>3</v>
      </c>
    </row>
    <row r="3821" spans="1:5" x14ac:dyDescent="0.2">
      <c r="A3821" s="87">
        <v>33</v>
      </c>
      <c r="B3821" s="83" t="s">
        <v>20</v>
      </c>
      <c r="C3821" s="83" t="s">
        <v>12</v>
      </c>
      <c r="D3821" s="83" t="s">
        <v>6697</v>
      </c>
      <c r="E3821" s="88">
        <v>2</v>
      </c>
    </row>
    <row r="3822" spans="1:5" x14ac:dyDescent="0.2">
      <c r="A3822" s="87">
        <v>1134</v>
      </c>
      <c r="B3822" s="83" t="s">
        <v>20</v>
      </c>
      <c r="C3822" s="83" t="s">
        <v>12</v>
      </c>
      <c r="D3822" s="83" t="s">
        <v>4067</v>
      </c>
      <c r="E3822" s="88" t="s">
        <v>1927</v>
      </c>
    </row>
    <row r="3823" spans="1:5" x14ac:dyDescent="0.2">
      <c r="A3823" s="87">
        <v>457</v>
      </c>
      <c r="B3823" s="83" t="s">
        <v>20</v>
      </c>
      <c r="C3823" s="83" t="s">
        <v>11860</v>
      </c>
      <c r="D3823" s="83" t="s">
        <v>11284</v>
      </c>
      <c r="E3823" s="88">
        <v>2.23</v>
      </c>
    </row>
    <row r="3824" spans="1:5" x14ac:dyDescent="0.2">
      <c r="A3824" s="87">
        <v>72</v>
      </c>
      <c r="B3824" s="83" t="s">
        <v>20</v>
      </c>
      <c r="C3824" s="83" t="s">
        <v>266</v>
      </c>
      <c r="D3824" s="83" t="s">
        <v>11286</v>
      </c>
      <c r="E3824" s="88" t="s">
        <v>11883</v>
      </c>
    </row>
    <row r="3825" spans="1:5" x14ac:dyDescent="0.2">
      <c r="A3825" s="87">
        <v>24</v>
      </c>
      <c r="B3825" s="83" t="s">
        <v>20</v>
      </c>
      <c r="C3825" s="83" t="s">
        <v>11886</v>
      </c>
      <c r="D3825" s="83" t="s">
        <v>11412</v>
      </c>
      <c r="E3825" s="88" t="s">
        <v>11891</v>
      </c>
    </row>
    <row r="3826" spans="1:5" x14ac:dyDescent="0.2">
      <c r="A3826" s="87">
        <v>108</v>
      </c>
      <c r="B3826" s="83" t="s">
        <v>20</v>
      </c>
      <c r="C3826" s="83" t="s">
        <v>11886</v>
      </c>
      <c r="D3826" s="83" t="s">
        <v>11415</v>
      </c>
      <c r="E3826" s="88">
        <v>8.1199999999999992</v>
      </c>
    </row>
    <row r="3827" spans="1:5" x14ac:dyDescent="0.2">
      <c r="A3827" s="87">
        <v>73</v>
      </c>
      <c r="B3827" s="83" t="s">
        <v>11884</v>
      </c>
      <c r="C3827" s="83" t="s">
        <v>266</v>
      </c>
      <c r="D3827" s="83" t="s">
        <v>11286</v>
      </c>
      <c r="E3827" s="88">
        <v>5</v>
      </c>
    </row>
    <row r="3828" spans="1:5" x14ac:dyDescent="0.2">
      <c r="A3828" s="87">
        <v>755</v>
      </c>
      <c r="B3828" s="83" t="s">
        <v>393</v>
      </c>
      <c r="C3828" s="83" t="s">
        <v>3464</v>
      </c>
      <c r="D3828" s="83" t="s">
        <v>11284</v>
      </c>
      <c r="E3828" s="88" t="s">
        <v>11922</v>
      </c>
    </row>
    <row r="3829" spans="1:5" x14ac:dyDescent="0.2">
      <c r="A3829" s="87">
        <v>56</v>
      </c>
      <c r="B3829" s="83" t="s">
        <v>393</v>
      </c>
      <c r="C3829" s="83" t="s">
        <v>3464</v>
      </c>
      <c r="D3829" s="83" t="s">
        <v>6697</v>
      </c>
      <c r="E3829" s="88">
        <v>17</v>
      </c>
    </row>
    <row r="3830" spans="1:5" x14ac:dyDescent="0.2">
      <c r="A3830" s="87">
        <v>34</v>
      </c>
      <c r="B3830" s="83" t="s">
        <v>393</v>
      </c>
      <c r="C3830" s="83" t="s">
        <v>3464</v>
      </c>
      <c r="D3830" s="83" t="s">
        <v>11412</v>
      </c>
      <c r="E3830" s="88" t="s">
        <v>11928</v>
      </c>
    </row>
    <row r="3831" spans="1:5" x14ac:dyDescent="0.2">
      <c r="A3831" s="87">
        <v>1818</v>
      </c>
      <c r="B3831" s="83" t="s">
        <v>393</v>
      </c>
      <c r="C3831" s="83" t="s">
        <v>3464</v>
      </c>
      <c r="D3831" s="83" t="s">
        <v>4067</v>
      </c>
      <c r="E3831" s="88" t="s">
        <v>2820</v>
      </c>
    </row>
    <row r="3832" spans="1:5" x14ac:dyDescent="0.2">
      <c r="A3832" s="87">
        <v>249</v>
      </c>
      <c r="B3832" s="83" t="s">
        <v>393</v>
      </c>
      <c r="C3832" s="83" t="s">
        <v>3464</v>
      </c>
      <c r="D3832" s="83" t="s">
        <v>11415</v>
      </c>
      <c r="E3832" s="88" t="s">
        <v>11933</v>
      </c>
    </row>
    <row r="3833" spans="1:5" x14ac:dyDescent="0.2">
      <c r="A3833" s="87">
        <v>133</v>
      </c>
      <c r="B3833" s="83" t="s">
        <v>393</v>
      </c>
      <c r="C3833" s="83" t="s">
        <v>11934</v>
      </c>
      <c r="D3833" s="83" t="s">
        <v>11286</v>
      </c>
      <c r="E3833" s="88" t="s">
        <v>11946</v>
      </c>
    </row>
    <row r="3834" spans="1:5" x14ac:dyDescent="0.2">
      <c r="A3834" s="87">
        <v>1819</v>
      </c>
      <c r="B3834" s="83" t="s">
        <v>2589</v>
      </c>
      <c r="C3834" s="83" t="s">
        <v>3509</v>
      </c>
      <c r="D3834" s="83" t="s">
        <v>4067</v>
      </c>
      <c r="E3834" s="88">
        <v>76</v>
      </c>
    </row>
    <row r="3835" spans="1:5" x14ac:dyDescent="0.2">
      <c r="A3835" s="87">
        <v>1820</v>
      </c>
      <c r="B3835" s="83" t="s">
        <v>2590</v>
      </c>
      <c r="C3835" s="83" t="s">
        <v>3481</v>
      </c>
      <c r="D3835" s="83" t="s">
        <v>4067</v>
      </c>
      <c r="E3835" s="88">
        <v>27</v>
      </c>
    </row>
    <row r="3836" spans="1:5" x14ac:dyDescent="0.2">
      <c r="A3836" s="87">
        <v>1821</v>
      </c>
      <c r="B3836" s="83" t="s">
        <v>2591</v>
      </c>
      <c r="C3836" s="83" t="s">
        <v>3468</v>
      </c>
      <c r="D3836" s="83" t="s">
        <v>4067</v>
      </c>
      <c r="E3836" s="88">
        <v>18</v>
      </c>
    </row>
    <row r="3837" spans="1:5" x14ac:dyDescent="0.2">
      <c r="A3837" s="84">
        <v>861</v>
      </c>
      <c r="B3837" s="85" t="s">
        <v>4608</v>
      </c>
      <c r="C3837" s="85" t="s">
        <v>3468</v>
      </c>
      <c r="D3837" s="85" t="s">
        <v>6653</v>
      </c>
      <c r="E3837" s="86">
        <v>66</v>
      </c>
    </row>
    <row r="3838" spans="1:5" x14ac:dyDescent="0.2">
      <c r="A3838" s="87">
        <v>1822</v>
      </c>
      <c r="B3838" s="83" t="s">
        <v>2592</v>
      </c>
      <c r="C3838" s="83" t="s">
        <v>3490</v>
      </c>
      <c r="D3838" s="83" t="s">
        <v>4067</v>
      </c>
      <c r="E3838" s="88">
        <v>104</v>
      </c>
    </row>
    <row r="3839" spans="1:5" x14ac:dyDescent="0.2">
      <c r="A3839" s="87">
        <v>1823</v>
      </c>
      <c r="B3839" s="83" t="s">
        <v>2593</v>
      </c>
      <c r="C3839" s="83" t="s">
        <v>3487</v>
      </c>
      <c r="D3839" s="83" t="s">
        <v>4067</v>
      </c>
      <c r="E3839" s="88" t="s">
        <v>2594</v>
      </c>
    </row>
    <row r="3840" spans="1:5" x14ac:dyDescent="0.2">
      <c r="A3840" s="87">
        <v>1824</v>
      </c>
      <c r="B3840" s="83" t="s">
        <v>2595</v>
      </c>
      <c r="C3840" s="83" t="s">
        <v>2778</v>
      </c>
      <c r="D3840" s="83" t="s">
        <v>4067</v>
      </c>
      <c r="E3840" s="88">
        <v>121</v>
      </c>
    </row>
    <row r="3841" spans="1:5" x14ac:dyDescent="0.2">
      <c r="A3841" s="87">
        <v>1825</v>
      </c>
      <c r="B3841" s="83" t="s">
        <v>2596</v>
      </c>
      <c r="C3841" s="83" t="s">
        <v>3487</v>
      </c>
      <c r="D3841" s="83" t="s">
        <v>4067</v>
      </c>
      <c r="E3841" s="88" t="s">
        <v>1365</v>
      </c>
    </row>
    <row r="3842" spans="1:5" x14ac:dyDescent="0.2">
      <c r="A3842" s="87">
        <v>1826</v>
      </c>
      <c r="B3842" s="83" t="s">
        <v>2597</v>
      </c>
      <c r="C3842" s="83" t="s">
        <v>3457</v>
      </c>
      <c r="D3842" s="83" t="s">
        <v>4067</v>
      </c>
      <c r="E3842" s="88" t="s">
        <v>2598</v>
      </c>
    </row>
    <row r="3843" spans="1:5" x14ac:dyDescent="0.2">
      <c r="A3843" s="87">
        <v>757</v>
      </c>
      <c r="B3843" s="83" t="s">
        <v>2597</v>
      </c>
      <c r="D3843" s="83" t="s">
        <v>11284</v>
      </c>
      <c r="E3843" s="88">
        <v>15</v>
      </c>
    </row>
    <row r="3844" spans="1:5" x14ac:dyDescent="0.2">
      <c r="A3844" s="87">
        <v>1827</v>
      </c>
      <c r="B3844" s="83" t="s">
        <v>2599</v>
      </c>
      <c r="C3844" s="83" t="s">
        <v>3468</v>
      </c>
      <c r="D3844" s="83" t="s">
        <v>4067</v>
      </c>
      <c r="E3844" s="88">
        <v>82</v>
      </c>
    </row>
    <row r="3845" spans="1:5" x14ac:dyDescent="0.2">
      <c r="A3845" s="87">
        <v>1828</v>
      </c>
      <c r="B3845" s="83" t="s">
        <v>2600</v>
      </c>
      <c r="C3845" s="83" t="s">
        <v>3468</v>
      </c>
      <c r="D3845" s="83" t="s">
        <v>4067</v>
      </c>
      <c r="E3845" s="88">
        <v>81</v>
      </c>
    </row>
    <row r="3846" spans="1:5" x14ac:dyDescent="0.2">
      <c r="A3846" s="87">
        <v>134</v>
      </c>
      <c r="B3846" s="83" t="s">
        <v>2601</v>
      </c>
      <c r="C3846" s="83" t="s">
        <v>3487</v>
      </c>
      <c r="D3846" s="83" t="s">
        <v>11286</v>
      </c>
      <c r="E3846" s="88">
        <v>26</v>
      </c>
    </row>
    <row r="3847" spans="1:5" x14ac:dyDescent="0.2">
      <c r="A3847" s="87">
        <v>1829</v>
      </c>
      <c r="B3847" s="83" t="s">
        <v>2601</v>
      </c>
      <c r="C3847" s="83" t="s">
        <v>3487</v>
      </c>
      <c r="D3847" s="83" t="s">
        <v>4067</v>
      </c>
      <c r="E3847" s="88" t="s">
        <v>2602</v>
      </c>
    </row>
    <row r="3848" spans="1:5" x14ac:dyDescent="0.2">
      <c r="A3848" s="87">
        <v>758</v>
      </c>
      <c r="B3848" s="83" t="s">
        <v>2601</v>
      </c>
      <c r="C3848" s="83" t="s">
        <v>11472</v>
      </c>
      <c r="D3848" s="83" t="s">
        <v>11284</v>
      </c>
      <c r="E3848" s="88" t="s">
        <v>11467</v>
      </c>
    </row>
    <row r="3849" spans="1:5" x14ac:dyDescent="0.2">
      <c r="A3849" s="84">
        <v>863</v>
      </c>
      <c r="B3849" s="85" t="s">
        <v>4610</v>
      </c>
      <c r="C3849" s="85" t="s">
        <v>3487</v>
      </c>
      <c r="D3849" s="85" t="s">
        <v>6653</v>
      </c>
      <c r="E3849" s="86" t="s">
        <v>5167</v>
      </c>
    </row>
    <row r="3850" spans="1:5" x14ac:dyDescent="0.2">
      <c r="A3850" s="87">
        <v>1830</v>
      </c>
      <c r="B3850" s="83" t="s">
        <v>2603</v>
      </c>
      <c r="C3850" s="83" t="s">
        <v>3478</v>
      </c>
      <c r="D3850" s="83" t="s">
        <v>4067</v>
      </c>
      <c r="E3850" s="88" t="s">
        <v>2604</v>
      </c>
    </row>
    <row r="3851" spans="1:5" x14ac:dyDescent="0.2">
      <c r="A3851" s="84">
        <v>865</v>
      </c>
      <c r="B3851" s="85" t="s">
        <v>4611</v>
      </c>
      <c r="C3851" s="85" t="s">
        <v>4691</v>
      </c>
      <c r="D3851" s="85" t="s">
        <v>6653</v>
      </c>
      <c r="E3851" s="86">
        <v>1</v>
      </c>
    </row>
    <row r="3852" spans="1:5" x14ac:dyDescent="0.2">
      <c r="A3852" s="87">
        <v>1831</v>
      </c>
      <c r="B3852" s="83" t="s">
        <v>2605</v>
      </c>
      <c r="C3852" s="83" t="s">
        <v>3504</v>
      </c>
      <c r="D3852" s="83" t="s">
        <v>4067</v>
      </c>
      <c r="E3852" s="88">
        <v>27</v>
      </c>
    </row>
    <row r="3853" spans="1:5" x14ac:dyDescent="0.2">
      <c r="A3853" s="87">
        <v>135</v>
      </c>
      <c r="B3853" s="83" t="s">
        <v>12064</v>
      </c>
      <c r="C3853" s="83" t="s">
        <v>3468</v>
      </c>
      <c r="D3853" s="83" t="s">
        <v>11286</v>
      </c>
      <c r="E3853" s="88">
        <v>1.2</v>
      </c>
    </row>
    <row r="3854" spans="1:5" x14ac:dyDescent="0.2">
      <c r="A3854" s="87">
        <v>352</v>
      </c>
      <c r="B3854" s="83" t="s">
        <v>3631</v>
      </c>
      <c r="C3854" s="83" t="s">
        <v>2</v>
      </c>
      <c r="D3854" s="83" t="s">
        <v>4067</v>
      </c>
      <c r="E3854" s="88">
        <v>47</v>
      </c>
    </row>
    <row r="3855" spans="1:5" x14ac:dyDescent="0.2">
      <c r="A3855" s="87">
        <v>1832</v>
      </c>
      <c r="B3855" s="83" t="s">
        <v>2606</v>
      </c>
      <c r="C3855" s="83" t="s">
        <v>3468</v>
      </c>
      <c r="D3855" s="83" t="s">
        <v>4067</v>
      </c>
      <c r="E3855" s="88" t="s">
        <v>2607</v>
      </c>
    </row>
    <row r="3856" spans="1:5" x14ac:dyDescent="0.2">
      <c r="A3856" s="87">
        <v>251</v>
      </c>
      <c r="B3856" s="83" t="s">
        <v>2606</v>
      </c>
      <c r="C3856" s="83" t="s">
        <v>3468</v>
      </c>
      <c r="D3856" s="83" t="s">
        <v>11415</v>
      </c>
      <c r="E3856" s="88">
        <v>30</v>
      </c>
    </row>
    <row r="3857" spans="1:5" x14ac:dyDescent="0.2">
      <c r="A3857" s="84">
        <v>866</v>
      </c>
      <c r="B3857" s="85" t="s">
        <v>4612</v>
      </c>
      <c r="C3857" s="85" t="s">
        <v>3468</v>
      </c>
      <c r="D3857" s="85" t="s">
        <v>6653</v>
      </c>
      <c r="E3857" s="86">
        <v>25</v>
      </c>
    </row>
    <row r="3858" spans="1:5" x14ac:dyDescent="0.2">
      <c r="A3858" s="87">
        <v>250</v>
      </c>
      <c r="B3858" s="83" t="s">
        <v>12009</v>
      </c>
      <c r="C3858" s="83" t="s">
        <v>3467</v>
      </c>
      <c r="D3858" s="83" t="s">
        <v>11415</v>
      </c>
      <c r="E3858" s="88">
        <v>38</v>
      </c>
    </row>
    <row r="3859" spans="1:5" x14ac:dyDescent="0.2">
      <c r="A3859" s="87">
        <v>756</v>
      </c>
      <c r="B3859" s="83" t="s">
        <v>11505</v>
      </c>
      <c r="C3859" s="83" t="s">
        <v>11472</v>
      </c>
      <c r="D3859" s="83" t="s">
        <v>11284</v>
      </c>
      <c r="E3859" s="88">
        <v>30</v>
      </c>
    </row>
    <row r="3860" spans="1:5" x14ac:dyDescent="0.2">
      <c r="A3860" s="87">
        <v>136</v>
      </c>
      <c r="B3860" s="83" t="s">
        <v>11507</v>
      </c>
      <c r="C3860" s="83" t="s">
        <v>11472</v>
      </c>
      <c r="D3860" s="83" t="s">
        <v>11286</v>
      </c>
      <c r="E3860" s="88">
        <v>25</v>
      </c>
    </row>
    <row r="3861" spans="1:5" x14ac:dyDescent="0.2">
      <c r="A3861" s="84">
        <v>862</v>
      </c>
      <c r="B3861" s="85" t="s">
        <v>4609</v>
      </c>
      <c r="C3861" s="85" t="s">
        <v>3487</v>
      </c>
      <c r="D3861" s="85" t="s">
        <v>6653</v>
      </c>
      <c r="E3861" s="86" t="s">
        <v>4978</v>
      </c>
    </row>
    <row r="3862" spans="1:5" x14ac:dyDescent="0.2">
      <c r="A3862" s="87">
        <v>39</v>
      </c>
      <c r="B3862" s="83" t="s">
        <v>11594</v>
      </c>
      <c r="C3862" s="83" t="s">
        <v>11589</v>
      </c>
      <c r="D3862" s="83" t="s">
        <v>11415</v>
      </c>
      <c r="E3862" s="88">
        <v>48</v>
      </c>
    </row>
    <row r="3863" spans="1:5" x14ac:dyDescent="0.2">
      <c r="A3863" s="87">
        <v>759</v>
      </c>
      <c r="B3863" s="83" t="s">
        <v>12305</v>
      </c>
      <c r="D3863" s="83" t="s">
        <v>11284</v>
      </c>
      <c r="E3863" s="88">
        <v>18</v>
      </c>
    </row>
    <row r="3864" spans="1:5" x14ac:dyDescent="0.2">
      <c r="A3864" s="87">
        <v>1833</v>
      </c>
      <c r="B3864" s="83" t="s">
        <v>2608</v>
      </c>
      <c r="C3864" s="83" t="s">
        <v>3460</v>
      </c>
      <c r="D3864" s="83" t="s">
        <v>4067</v>
      </c>
      <c r="E3864" s="88">
        <v>111</v>
      </c>
    </row>
    <row r="3865" spans="1:5" x14ac:dyDescent="0.2">
      <c r="A3865" s="87">
        <v>1834</v>
      </c>
      <c r="B3865" s="83" t="s">
        <v>2609</v>
      </c>
      <c r="C3865" s="83" t="s">
        <v>3445</v>
      </c>
      <c r="D3865" s="83" t="s">
        <v>4067</v>
      </c>
      <c r="E3865" s="88">
        <v>81</v>
      </c>
    </row>
    <row r="3866" spans="1:5" x14ac:dyDescent="0.2">
      <c r="A3866" s="87">
        <v>760</v>
      </c>
      <c r="B3866" s="83" t="s">
        <v>11546</v>
      </c>
      <c r="C3866" s="83" t="s">
        <v>3494</v>
      </c>
      <c r="D3866" s="83" t="s">
        <v>11284</v>
      </c>
      <c r="E3866" s="88" t="s">
        <v>11547</v>
      </c>
    </row>
    <row r="3867" spans="1:5" x14ac:dyDescent="0.2">
      <c r="A3867" s="87">
        <v>1835</v>
      </c>
      <c r="B3867" s="83" t="s">
        <v>2610</v>
      </c>
      <c r="C3867" s="83" t="s">
        <v>3502</v>
      </c>
      <c r="D3867" s="83" t="s">
        <v>4067</v>
      </c>
      <c r="E3867" s="88">
        <v>28</v>
      </c>
    </row>
    <row r="3868" spans="1:5" x14ac:dyDescent="0.2">
      <c r="A3868" s="87">
        <v>1837</v>
      </c>
      <c r="B3868" s="83" t="s">
        <v>2612</v>
      </c>
      <c r="D3868" s="83" t="s">
        <v>4067</v>
      </c>
      <c r="E3868" s="88">
        <v>55</v>
      </c>
    </row>
    <row r="3869" spans="1:5" x14ac:dyDescent="0.2">
      <c r="A3869" s="87">
        <v>1838</v>
      </c>
      <c r="B3869" s="83" t="s">
        <v>2613</v>
      </c>
      <c r="C3869" s="83" t="s">
        <v>3469</v>
      </c>
      <c r="D3869" s="83" t="s">
        <v>4067</v>
      </c>
      <c r="E3869" s="88">
        <v>70</v>
      </c>
    </row>
    <row r="3870" spans="1:5" x14ac:dyDescent="0.2">
      <c r="A3870" s="87">
        <v>1839</v>
      </c>
      <c r="B3870" s="83" t="s">
        <v>2614</v>
      </c>
      <c r="C3870" s="83" t="s">
        <v>327</v>
      </c>
      <c r="D3870" s="83" t="s">
        <v>4067</v>
      </c>
      <c r="E3870" s="88">
        <v>9.5</v>
      </c>
    </row>
    <row r="3871" spans="1:5" x14ac:dyDescent="0.2">
      <c r="A3871" s="87">
        <v>1840</v>
      </c>
      <c r="B3871" s="83" t="s">
        <v>2615</v>
      </c>
      <c r="C3871" s="83" t="s">
        <v>1463</v>
      </c>
      <c r="D3871" s="83" t="s">
        <v>4067</v>
      </c>
      <c r="E3871" s="88">
        <v>51</v>
      </c>
    </row>
    <row r="3872" spans="1:5" x14ac:dyDescent="0.2">
      <c r="A3872" s="87">
        <v>730</v>
      </c>
      <c r="B3872" s="83" t="s">
        <v>3781</v>
      </c>
      <c r="C3872" s="83" t="s">
        <v>2729</v>
      </c>
      <c r="D3872" s="83" t="s">
        <v>4067</v>
      </c>
      <c r="E3872" s="88">
        <v>126</v>
      </c>
    </row>
    <row r="3873" spans="1:5" x14ac:dyDescent="0.2">
      <c r="A3873" s="87">
        <v>761</v>
      </c>
      <c r="B3873" s="83" t="s">
        <v>2616</v>
      </c>
      <c r="C3873" s="83" t="s">
        <v>3507</v>
      </c>
      <c r="D3873" s="83" t="s">
        <v>11284</v>
      </c>
      <c r="E3873" s="88">
        <v>17.32</v>
      </c>
    </row>
    <row r="3874" spans="1:5" x14ac:dyDescent="0.2">
      <c r="A3874" s="87">
        <v>1841</v>
      </c>
      <c r="B3874" s="83" t="s">
        <v>2616</v>
      </c>
      <c r="C3874" s="83" t="s">
        <v>3507</v>
      </c>
      <c r="D3874" s="83" t="s">
        <v>4067</v>
      </c>
      <c r="E3874" s="88" t="s">
        <v>2617</v>
      </c>
    </row>
    <row r="3875" spans="1:5" x14ac:dyDescent="0.2">
      <c r="A3875" s="84">
        <v>867</v>
      </c>
      <c r="B3875" s="85" t="s">
        <v>2616</v>
      </c>
      <c r="C3875" s="85"/>
      <c r="D3875" s="85" t="s">
        <v>6653</v>
      </c>
      <c r="E3875" s="86">
        <v>49</v>
      </c>
    </row>
    <row r="3876" spans="1:5" x14ac:dyDescent="0.2">
      <c r="A3876" s="87">
        <v>253</v>
      </c>
      <c r="B3876" s="83" t="s">
        <v>12010</v>
      </c>
      <c r="C3876" s="83" t="s">
        <v>3467</v>
      </c>
      <c r="D3876" s="83" t="s">
        <v>11415</v>
      </c>
      <c r="E3876" s="88">
        <v>30</v>
      </c>
    </row>
    <row r="3877" spans="1:5" x14ac:dyDescent="0.2">
      <c r="A3877" s="87">
        <v>762</v>
      </c>
      <c r="B3877" s="83" t="s">
        <v>12010</v>
      </c>
      <c r="D3877" s="83" t="s">
        <v>11284</v>
      </c>
      <c r="E3877" s="88">
        <v>33</v>
      </c>
    </row>
    <row r="3878" spans="1:5" x14ac:dyDescent="0.2">
      <c r="A3878" s="87">
        <v>254</v>
      </c>
      <c r="B3878" s="83" t="s">
        <v>10052</v>
      </c>
      <c r="C3878" s="83" t="s">
        <v>3467</v>
      </c>
      <c r="D3878" s="83" t="s">
        <v>11415</v>
      </c>
      <c r="E3878" s="88">
        <v>2</v>
      </c>
    </row>
    <row r="3879" spans="1:5" x14ac:dyDescent="0.2">
      <c r="A3879" s="87">
        <v>255</v>
      </c>
      <c r="B3879" s="83" t="s">
        <v>5850</v>
      </c>
      <c r="C3879" s="83" t="s">
        <v>4661</v>
      </c>
      <c r="D3879" s="83" t="s">
        <v>11415</v>
      </c>
      <c r="E3879" s="88">
        <v>8</v>
      </c>
    </row>
    <row r="3880" spans="1:5" x14ac:dyDescent="0.2">
      <c r="A3880" s="87">
        <v>1842</v>
      </c>
      <c r="B3880" s="83" t="s">
        <v>2618</v>
      </c>
      <c r="C3880" s="83" t="s">
        <v>3455</v>
      </c>
      <c r="D3880" s="83" t="s">
        <v>4067</v>
      </c>
      <c r="E3880" s="88">
        <v>56</v>
      </c>
    </row>
    <row r="3881" spans="1:5" x14ac:dyDescent="0.2">
      <c r="A3881" s="87">
        <v>1843</v>
      </c>
      <c r="B3881" s="83" t="s">
        <v>2619</v>
      </c>
      <c r="C3881" s="83" t="s">
        <v>3507</v>
      </c>
      <c r="D3881" s="83" t="s">
        <v>4067</v>
      </c>
      <c r="E3881" s="88" t="s">
        <v>2620</v>
      </c>
    </row>
    <row r="3882" spans="1:5" x14ac:dyDescent="0.2">
      <c r="A3882" s="87">
        <v>731</v>
      </c>
      <c r="B3882" s="83" t="s">
        <v>3782</v>
      </c>
      <c r="C3882" s="83" t="s">
        <v>2729</v>
      </c>
      <c r="D3882" s="83" t="s">
        <v>4067</v>
      </c>
      <c r="E3882" s="88">
        <v>127</v>
      </c>
    </row>
    <row r="3883" spans="1:5" x14ac:dyDescent="0.2">
      <c r="A3883" s="87">
        <v>732</v>
      </c>
      <c r="B3883" s="83" t="s">
        <v>3783</v>
      </c>
      <c r="C3883" s="83" t="s">
        <v>2729</v>
      </c>
      <c r="D3883" s="83" t="s">
        <v>4067</v>
      </c>
      <c r="E3883" s="88">
        <v>126</v>
      </c>
    </row>
    <row r="3884" spans="1:5" x14ac:dyDescent="0.2">
      <c r="A3884" s="87">
        <v>763</v>
      </c>
      <c r="B3884" s="83" t="s">
        <v>2621</v>
      </c>
      <c r="C3884" s="83" t="s">
        <v>3487</v>
      </c>
      <c r="D3884" s="83" t="s">
        <v>11284</v>
      </c>
      <c r="E3884" s="88">
        <v>26.33</v>
      </c>
    </row>
    <row r="3885" spans="1:5" x14ac:dyDescent="0.2">
      <c r="A3885" s="87">
        <v>1844</v>
      </c>
      <c r="B3885" s="83" t="s">
        <v>2621</v>
      </c>
      <c r="C3885" s="83" t="s">
        <v>3487</v>
      </c>
      <c r="D3885" s="83" t="s">
        <v>4067</v>
      </c>
      <c r="E3885" s="88">
        <v>11</v>
      </c>
    </row>
    <row r="3886" spans="1:5" x14ac:dyDescent="0.2">
      <c r="A3886" s="87">
        <v>256</v>
      </c>
      <c r="B3886" s="83" t="s">
        <v>2621</v>
      </c>
      <c r="C3886" s="83" t="s">
        <v>3487</v>
      </c>
      <c r="D3886" s="83" t="s">
        <v>11415</v>
      </c>
      <c r="E3886" s="88">
        <v>30</v>
      </c>
    </row>
    <row r="3887" spans="1:5" x14ac:dyDescent="0.2">
      <c r="A3887" s="87">
        <v>1845</v>
      </c>
      <c r="B3887" s="83" t="s">
        <v>2622</v>
      </c>
      <c r="C3887" s="83" t="s">
        <v>3507</v>
      </c>
      <c r="D3887" s="83" t="s">
        <v>4067</v>
      </c>
      <c r="E3887" s="88">
        <v>4</v>
      </c>
    </row>
    <row r="3888" spans="1:5" x14ac:dyDescent="0.2">
      <c r="A3888" s="87">
        <v>733</v>
      </c>
      <c r="B3888" s="83" t="s">
        <v>3784</v>
      </c>
      <c r="C3888" s="83" t="s">
        <v>2729</v>
      </c>
      <c r="D3888" s="83" t="s">
        <v>4067</v>
      </c>
      <c r="E3888" s="88">
        <v>126</v>
      </c>
    </row>
    <row r="3889" spans="1:5" x14ac:dyDescent="0.2">
      <c r="A3889" s="84">
        <v>928</v>
      </c>
      <c r="B3889" s="85" t="s">
        <v>12250</v>
      </c>
      <c r="C3889" s="85" t="s">
        <v>2665</v>
      </c>
      <c r="D3889" s="85" t="s">
        <v>6653</v>
      </c>
      <c r="E3889" s="86">
        <v>97</v>
      </c>
    </row>
    <row r="3890" spans="1:5" x14ac:dyDescent="0.2">
      <c r="A3890" s="84">
        <v>929</v>
      </c>
      <c r="B3890" s="85" t="s">
        <v>12251</v>
      </c>
      <c r="C3890" s="85" t="s">
        <v>2665</v>
      </c>
      <c r="D3890" s="85" t="s">
        <v>6653</v>
      </c>
      <c r="E3890" s="86">
        <v>97</v>
      </c>
    </row>
    <row r="3891" spans="1:5" x14ac:dyDescent="0.2">
      <c r="A3891" s="87">
        <v>30</v>
      </c>
      <c r="B3891" s="83" t="s">
        <v>6533</v>
      </c>
      <c r="C3891" s="83" t="s">
        <v>2719</v>
      </c>
      <c r="D3891" s="83" t="s">
        <v>11415</v>
      </c>
      <c r="E3891" s="88">
        <v>38</v>
      </c>
    </row>
    <row r="3892" spans="1:5" x14ac:dyDescent="0.2">
      <c r="A3892" s="87">
        <v>764</v>
      </c>
      <c r="B3892" s="83" t="s">
        <v>2623</v>
      </c>
      <c r="C3892" s="83" t="s">
        <v>3487</v>
      </c>
      <c r="D3892" s="83" t="s">
        <v>11284</v>
      </c>
      <c r="E3892" s="88" t="s">
        <v>11469</v>
      </c>
    </row>
    <row r="3893" spans="1:5" x14ac:dyDescent="0.2">
      <c r="A3893" s="87">
        <v>1846</v>
      </c>
      <c r="B3893" s="83" t="s">
        <v>2623</v>
      </c>
      <c r="C3893" s="83" t="s">
        <v>3487</v>
      </c>
      <c r="D3893" s="83" t="s">
        <v>4067</v>
      </c>
      <c r="E3893" s="88" t="s">
        <v>2624</v>
      </c>
    </row>
    <row r="3894" spans="1:5" x14ac:dyDescent="0.2">
      <c r="A3894" s="87">
        <v>137</v>
      </c>
      <c r="B3894" s="83" t="s">
        <v>2623</v>
      </c>
      <c r="C3894" s="83" t="s">
        <v>11472</v>
      </c>
      <c r="D3894" s="83" t="s">
        <v>11286</v>
      </c>
      <c r="E3894" s="88">
        <v>2</v>
      </c>
    </row>
    <row r="3895" spans="1:5" x14ac:dyDescent="0.2">
      <c r="A3895" s="84">
        <v>868</v>
      </c>
      <c r="B3895" s="85" t="s">
        <v>4613</v>
      </c>
      <c r="C3895" s="85" t="s">
        <v>3487</v>
      </c>
      <c r="D3895" s="85" t="s">
        <v>6653</v>
      </c>
      <c r="E3895" s="86" t="s">
        <v>4979</v>
      </c>
    </row>
    <row r="3896" spans="1:5" x14ac:dyDescent="0.2">
      <c r="A3896" s="87">
        <v>1847</v>
      </c>
      <c r="B3896" s="83" t="s">
        <v>2625</v>
      </c>
      <c r="C3896" s="83" t="s">
        <v>2778</v>
      </c>
      <c r="D3896" s="83" t="s">
        <v>4067</v>
      </c>
      <c r="E3896" s="88">
        <v>27</v>
      </c>
    </row>
    <row r="3897" spans="1:5" x14ac:dyDescent="0.2">
      <c r="A3897" s="87">
        <v>1848</v>
      </c>
      <c r="B3897" s="83" t="s">
        <v>395</v>
      </c>
      <c r="C3897" s="83" t="s">
        <v>3466</v>
      </c>
      <c r="D3897" s="83" t="s">
        <v>4067</v>
      </c>
      <c r="E3897" s="88" t="s">
        <v>2821</v>
      </c>
    </row>
    <row r="3898" spans="1:5" x14ac:dyDescent="0.2">
      <c r="A3898" s="84">
        <v>869</v>
      </c>
      <c r="B3898" s="85" t="s">
        <v>2626</v>
      </c>
      <c r="C3898" s="85" t="s">
        <v>3487</v>
      </c>
      <c r="D3898" s="85" t="s">
        <v>6653</v>
      </c>
      <c r="E3898" s="86">
        <v>56.101999999999997</v>
      </c>
    </row>
    <row r="3899" spans="1:5" x14ac:dyDescent="0.2">
      <c r="A3899" s="87">
        <v>1849</v>
      </c>
      <c r="B3899" s="83" t="s">
        <v>2626</v>
      </c>
      <c r="C3899" s="83" t="s">
        <v>3487</v>
      </c>
      <c r="D3899" s="83" t="s">
        <v>4067</v>
      </c>
      <c r="E3899" s="88" t="s">
        <v>2627</v>
      </c>
    </row>
    <row r="3900" spans="1:5" x14ac:dyDescent="0.2">
      <c r="A3900" s="87">
        <v>765</v>
      </c>
      <c r="B3900" s="83" t="s">
        <v>2626</v>
      </c>
      <c r="C3900" s="83" t="s">
        <v>11472</v>
      </c>
      <c r="D3900" s="83" t="s">
        <v>11284</v>
      </c>
      <c r="E3900" s="88">
        <v>7.31</v>
      </c>
    </row>
    <row r="3901" spans="1:5" x14ac:dyDescent="0.2">
      <c r="A3901" s="84">
        <v>870</v>
      </c>
      <c r="B3901" s="85" t="s">
        <v>4659</v>
      </c>
      <c r="C3901" s="85" t="s">
        <v>3487</v>
      </c>
      <c r="D3901" s="85" t="s">
        <v>6653</v>
      </c>
      <c r="E3901" s="86">
        <v>16</v>
      </c>
    </row>
    <row r="3902" spans="1:5" x14ac:dyDescent="0.2">
      <c r="A3902" s="121"/>
      <c r="B3902" s="85" t="s">
        <v>4659</v>
      </c>
      <c r="C3902" s="122" t="s">
        <v>3469</v>
      </c>
      <c r="D3902" s="85" t="s">
        <v>13802</v>
      </c>
      <c r="E3902" s="86">
        <v>329</v>
      </c>
    </row>
    <row r="3903" spans="1:5" x14ac:dyDescent="0.2">
      <c r="A3903" s="87">
        <v>591</v>
      </c>
      <c r="B3903" s="83" t="s">
        <v>4015</v>
      </c>
      <c r="C3903" s="83" t="s">
        <v>4778</v>
      </c>
      <c r="D3903" s="83" t="s">
        <v>4067</v>
      </c>
      <c r="E3903" s="88">
        <v>8</v>
      </c>
    </row>
    <row r="3904" spans="1:5" x14ac:dyDescent="0.2">
      <c r="A3904" s="87">
        <v>1850</v>
      </c>
      <c r="B3904" s="83" t="s">
        <v>2628</v>
      </c>
      <c r="D3904" s="83" t="s">
        <v>4067</v>
      </c>
      <c r="E3904" s="88">
        <v>85</v>
      </c>
    </row>
    <row r="3905" spans="1:5" x14ac:dyDescent="0.2">
      <c r="A3905" s="87">
        <v>1836</v>
      </c>
      <c r="B3905" s="83" t="s">
        <v>2611</v>
      </c>
      <c r="C3905" s="83" t="s">
        <v>3492</v>
      </c>
      <c r="D3905" s="83" t="s">
        <v>4067</v>
      </c>
      <c r="E3905" s="88">
        <v>63</v>
      </c>
    </row>
    <row r="3906" spans="1:5" x14ac:dyDescent="0.2">
      <c r="A3906" s="87">
        <v>766</v>
      </c>
      <c r="B3906" s="83" t="s">
        <v>11791</v>
      </c>
      <c r="C3906" s="83" t="s">
        <v>11784</v>
      </c>
      <c r="D3906" s="83" t="s">
        <v>11284</v>
      </c>
      <c r="E3906" s="88">
        <v>17</v>
      </c>
    </row>
    <row r="3907" spans="1:5" x14ac:dyDescent="0.2">
      <c r="A3907" s="87">
        <v>257</v>
      </c>
      <c r="B3907" s="83" t="s">
        <v>11782</v>
      </c>
      <c r="C3907" s="83" t="s">
        <v>3507</v>
      </c>
      <c r="D3907" s="83" t="s">
        <v>11415</v>
      </c>
      <c r="E3907" s="88">
        <v>39</v>
      </c>
    </row>
    <row r="3908" spans="1:5" x14ac:dyDescent="0.2">
      <c r="A3908" s="87">
        <v>767</v>
      </c>
      <c r="B3908" s="83" t="s">
        <v>11576</v>
      </c>
      <c r="C3908" s="83" t="s">
        <v>11549</v>
      </c>
      <c r="D3908" s="83" t="s">
        <v>11284</v>
      </c>
      <c r="E3908" s="88" t="s">
        <v>11577</v>
      </c>
    </row>
    <row r="3909" spans="1:5" x14ac:dyDescent="0.2">
      <c r="A3909" s="87">
        <v>40</v>
      </c>
      <c r="B3909" s="83" t="s">
        <v>7475</v>
      </c>
      <c r="C3909" s="83" t="s">
        <v>11589</v>
      </c>
      <c r="D3909" s="83" t="s">
        <v>11415</v>
      </c>
      <c r="E3909" s="88">
        <v>48</v>
      </c>
    </row>
    <row r="3910" spans="1:5" x14ac:dyDescent="0.2">
      <c r="A3910" s="87">
        <v>1851</v>
      </c>
      <c r="B3910" s="83" t="s">
        <v>2629</v>
      </c>
      <c r="C3910" s="83" t="s">
        <v>3494</v>
      </c>
      <c r="D3910" s="83" t="s">
        <v>4067</v>
      </c>
      <c r="E3910" s="88" t="s">
        <v>1204</v>
      </c>
    </row>
    <row r="3911" spans="1:5" x14ac:dyDescent="0.2">
      <c r="A3911" s="84">
        <v>337</v>
      </c>
      <c r="B3911" s="85" t="s">
        <v>4016</v>
      </c>
      <c r="C3911" s="85" t="s">
        <v>4778</v>
      </c>
      <c r="D3911" s="85" t="s">
        <v>6653</v>
      </c>
      <c r="E3911" s="86" t="s">
        <v>4861</v>
      </c>
    </row>
    <row r="3912" spans="1:5" x14ac:dyDescent="0.2">
      <c r="A3912" s="87">
        <v>592</v>
      </c>
      <c r="B3912" s="83" t="s">
        <v>4016</v>
      </c>
      <c r="C3912" s="83" t="s">
        <v>4778</v>
      </c>
      <c r="D3912" s="83" t="s">
        <v>4067</v>
      </c>
      <c r="E3912" s="88">
        <v>14</v>
      </c>
    </row>
    <row r="3913" spans="1:5" x14ac:dyDescent="0.2">
      <c r="A3913" s="87">
        <v>1852</v>
      </c>
      <c r="B3913" s="83" t="s">
        <v>2630</v>
      </c>
      <c r="C3913" s="83" t="s">
        <v>2778</v>
      </c>
      <c r="D3913" s="83" t="s">
        <v>4067</v>
      </c>
      <c r="E3913" s="88">
        <v>96</v>
      </c>
    </row>
    <row r="3914" spans="1:5" x14ac:dyDescent="0.2">
      <c r="A3914" s="84">
        <v>871</v>
      </c>
      <c r="B3914" s="85" t="s">
        <v>4614</v>
      </c>
      <c r="C3914" s="85" t="s">
        <v>3468</v>
      </c>
      <c r="D3914" s="85" t="s">
        <v>6653</v>
      </c>
      <c r="E3914" s="86">
        <v>51</v>
      </c>
    </row>
    <row r="3915" spans="1:5" x14ac:dyDescent="0.2">
      <c r="A3915" s="87">
        <v>1853</v>
      </c>
      <c r="B3915" s="83" t="s">
        <v>2631</v>
      </c>
      <c r="D3915" s="83" t="s">
        <v>4067</v>
      </c>
      <c r="E3915" s="88">
        <v>52</v>
      </c>
    </row>
    <row r="3916" spans="1:5" x14ac:dyDescent="0.2">
      <c r="A3916" s="87">
        <v>1854</v>
      </c>
      <c r="B3916" s="83" t="s">
        <v>2632</v>
      </c>
      <c r="C3916" s="83" t="s">
        <v>2778</v>
      </c>
      <c r="D3916" s="83" t="s">
        <v>4067</v>
      </c>
      <c r="E3916" s="88">
        <v>102</v>
      </c>
    </row>
    <row r="3917" spans="1:5" x14ac:dyDescent="0.2">
      <c r="A3917" s="87">
        <v>768</v>
      </c>
      <c r="B3917" s="83" t="s">
        <v>11827</v>
      </c>
      <c r="C3917" s="83" t="s">
        <v>3509</v>
      </c>
      <c r="D3917" s="83" t="s">
        <v>11284</v>
      </c>
      <c r="E3917" s="88" t="s">
        <v>11828</v>
      </c>
    </row>
    <row r="3918" spans="1:5" x14ac:dyDescent="0.2">
      <c r="A3918" s="87">
        <v>769</v>
      </c>
      <c r="B3918" s="83" t="s">
        <v>11838</v>
      </c>
      <c r="C3918" s="83" t="s">
        <v>11831</v>
      </c>
      <c r="D3918" s="83" t="s">
        <v>11284</v>
      </c>
      <c r="E3918" s="88">
        <v>26</v>
      </c>
    </row>
    <row r="3919" spans="1:5" x14ac:dyDescent="0.2">
      <c r="A3919" s="87">
        <v>353</v>
      </c>
      <c r="B3919" s="83" t="s">
        <v>3632</v>
      </c>
      <c r="C3919" s="83" t="s">
        <v>2</v>
      </c>
      <c r="D3919" s="83" t="s">
        <v>4067</v>
      </c>
      <c r="E3919" s="88">
        <v>46</v>
      </c>
    </row>
    <row r="3920" spans="1:5" x14ac:dyDescent="0.2">
      <c r="A3920" s="87">
        <v>1855</v>
      </c>
      <c r="B3920" s="83" t="s">
        <v>2633</v>
      </c>
      <c r="C3920" s="83" t="s">
        <v>1309</v>
      </c>
      <c r="D3920" s="83" t="s">
        <v>4067</v>
      </c>
      <c r="E3920" s="88">
        <v>52</v>
      </c>
    </row>
    <row r="3921" spans="1:5" x14ac:dyDescent="0.2">
      <c r="A3921" s="84">
        <v>930</v>
      </c>
      <c r="B3921" s="85" t="s">
        <v>12252</v>
      </c>
      <c r="C3921" s="85" t="s">
        <v>2665</v>
      </c>
      <c r="D3921" s="85" t="s">
        <v>6653</v>
      </c>
      <c r="E3921" s="86">
        <v>6</v>
      </c>
    </row>
    <row r="3922" spans="1:5" x14ac:dyDescent="0.2">
      <c r="A3922" s="87">
        <v>770</v>
      </c>
      <c r="B3922" s="83" t="s">
        <v>12121</v>
      </c>
      <c r="C3922" s="83" t="s">
        <v>12086</v>
      </c>
      <c r="D3922" s="83" t="s">
        <v>11284</v>
      </c>
      <c r="E3922" s="88">
        <v>27.28</v>
      </c>
    </row>
    <row r="3923" spans="1:5" x14ac:dyDescent="0.2">
      <c r="A3923" s="87">
        <v>1856</v>
      </c>
      <c r="B3923" s="83" t="s">
        <v>2634</v>
      </c>
      <c r="C3923" s="83" t="s">
        <v>3469</v>
      </c>
      <c r="D3923" s="83" t="s">
        <v>4067</v>
      </c>
      <c r="E3923" s="88">
        <v>101</v>
      </c>
    </row>
    <row r="3924" spans="1:5" x14ac:dyDescent="0.2">
      <c r="A3924" s="87">
        <v>1857</v>
      </c>
      <c r="B3924" s="83" t="s">
        <v>397</v>
      </c>
      <c r="C3924" s="83" t="s">
        <v>3494</v>
      </c>
      <c r="D3924" s="83" t="s">
        <v>4067</v>
      </c>
      <c r="E3924" s="88" t="s">
        <v>2635</v>
      </c>
    </row>
    <row r="3925" spans="1:5" x14ac:dyDescent="0.2">
      <c r="A3925" s="87">
        <v>771</v>
      </c>
      <c r="B3925" s="83" t="s">
        <v>397</v>
      </c>
      <c r="C3925" s="83" t="s">
        <v>11549</v>
      </c>
      <c r="D3925" s="83" t="s">
        <v>11284</v>
      </c>
      <c r="E3925" s="88" t="s">
        <v>11578</v>
      </c>
    </row>
    <row r="3926" spans="1:5" x14ac:dyDescent="0.2">
      <c r="A3926" s="84">
        <v>872</v>
      </c>
      <c r="B3926" s="85" t="s">
        <v>4615</v>
      </c>
      <c r="C3926" s="85" t="s">
        <v>3494</v>
      </c>
      <c r="D3926" s="85" t="s">
        <v>6653</v>
      </c>
      <c r="E3926" s="86" t="s">
        <v>4980</v>
      </c>
    </row>
    <row r="3927" spans="1:5" x14ac:dyDescent="0.2">
      <c r="A3927" s="84">
        <v>873</v>
      </c>
      <c r="B3927" s="85" t="s">
        <v>12977</v>
      </c>
      <c r="C3927" s="85" t="s">
        <v>3494</v>
      </c>
      <c r="D3927" s="85" t="s">
        <v>6653</v>
      </c>
      <c r="E3927" s="86" t="s">
        <v>4981</v>
      </c>
    </row>
    <row r="3928" spans="1:5" x14ac:dyDescent="0.2">
      <c r="A3928" s="84">
        <v>874</v>
      </c>
      <c r="B3928" s="85" t="s">
        <v>12978</v>
      </c>
      <c r="C3928" s="85" t="s">
        <v>3494</v>
      </c>
      <c r="D3928" s="85" t="s">
        <v>6653</v>
      </c>
      <c r="E3928" s="86" t="s">
        <v>5038</v>
      </c>
    </row>
    <row r="3929" spans="1:5" x14ac:dyDescent="0.2">
      <c r="A3929" s="87">
        <v>1858</v>
      </c>
      <c r="B3929" s="83" t="s">
        <v>2822</v>
      </c>
      <c r="C3929" s="83" t="s">
        <v>272</v>
      </c>
      <c r="D3929" s="83" t="s">
        <v>4067</v>
      </c>
      <c r="E3929" s="88" t="s">
        <v>2636</v>
      </c>
    </row>
    <row r="3930" spans="1:5" x14ac:dyDescent="0.2">
      <c r="A3930" s="84">
        <v>876</v>
      </c>
      <c r="B3930" s="85" t="s">
        <v>2823</v>
      </c>
      <c r="C3930" s="85" t="s">
        <v>3494</v>
      </c>
      <c r="D3930" s="85" t="s">
        <v>6653</v>
      </c>
      <c r="E3930" s="86" t="s">
        <v>4982</v>
      </c>
    </row>
    <row r="3931" spans="1:5" x14ac:dyDescent="0.2">
      <c r="A3931" s="87">
        <v>1859</v>
      </c>
      <c r="B3931" s="83" t="s">
        <v>2823</v>
      </c>
      <c r="C3931" s="83" t="s">
        <v>272</v>
      </c>
      <c r="D3931" s="83" t="s">
        <v>4067</v>
      </c>
      <c r="E3931" s="88" t="s">
        <v>2637</v>
      </c>
    </row>
    <row r="3932" spans="1:5" x14ac:dyDescent="0.2">
      <c r="A3932" s="87">
        <v>1860</v>
      </c>
      <c r="B3932" s="83" t="s">
        <v>2638</v>
      </c>
      <c r="C3932" s="83" t="s">
        <v>3445</v>
      </c>
      <c r="D3932" s="83" t="s">
        <v>4067</v>
      </c>
      <c r="E3932" s="88">
        <v>97</v>
      </c>
    </row>
    <row r="3933" spans="1:5" x14ac:dyDescent="0.2">
      <c r="A3933" s="87">
        <v>491</v>
      </c>
      <c r="B3933" s="83" t="s">
        <v>3669</v>
      </c>
      <c r="C3933" s="83" t="s">
        <v>3496</v>
      </c>
      <c r="D3933" s="83" t="s">
        <v>4067</v>
      </c>
      <c r="E3933" s="88">
        <v>96</v>
      </c>
    </row>
    <row r="3934" spans="1:5" x14ac:dyDescent="0.2">
      <c r="A3934" s="84">
        <v>877</v>
      </c>
      <c r="B3934" s="85" t="s">
        <v>4616</v>
      </c>
      <c r="C3934" s="85" t="s">
        <v>1424</v>
      </c>
      <c r="D3934" s="85" t="s">
        <v>6653</v>
      </c>
      <c r="E3934" s="86">
        <v>58</v>
      </c>
    </row>
    <row r="3935" spans="1:5" x14ac:dyDescent="0.2">
      <c r="A3935" s="87">
        <v>1861</v>
      </c>
      <c r="B3935" s="83" t="s">
        <v>2639</v>
      </c>
      <c r="C3935" s="83" t="s">
        <v>3468</v>
      </c>
      <c r="D3935" s="83" t="s">
        <v>4067</v>
      </c>
      <c r="E3935" s="88">
        <v>43</v>
      </c>
    </row>
    <row r="3936" spans="1:5" x14ac:dyDescent="0.2">
      <c r="A3936" s="87">
        <v>775</v>
      </c>
      <c r="B3936" s="83" t="s">
        <v>12122</v>
      </c>
      <c r="C3936" s="83" t="s">
        <v>12086</v>
      </c>
      <c r="D3936" s="83" t="s">
        <v>11284</v>
      </c>
      <c r="E3936" s="88">
        <v>28</v>
      </c>
    </row>
    <row r="3937" spans="1:5" x14ac:dyDescent="0.2">
      <c r="A3937" s="87">
        <v>734</v>
      </c>
      <c r="B3937" s="83" t="s">
        <v>3785</v>
      </c>
      <c r="C3937" s="83" t="s">
        <v>2729</v>
      </c>
      <c r="D3937" s="83" t="s">
        <v>4067</v>
      </c>
      <c r="E3937" s="88">
        <v>127</v>
      </c>
    </row>
    <row r="3938" spans="1:5" x14ac:dyDescent="0.2">
      <c r="A3938" s="87">
        <v>735</v>
      </c>
      <c r="B3938" s="83" t="s">
        <v>3786</v>
      </c>
      <c r="C3938" s="83" t="s">
        <v>2729</v>
      </c>
      <c r="D3938" s="83" t="s">
        <v>4067</v>
      </c>
      <c r="E3938" s="88">
        <v>125</v>
      </c>
    </row>
    <row r="3939" spans="1:5" x14ac:dyDescent="0.2">
      <c r="A3939" s="87">
        <v>736</v>
      </c>
      <c r="B3939" s="83" t="s">
        <v>3787</v>
      </c>
      <c r="C3939" s="83" t="s">
        <v>2729</v>
      </c>
      <c r="D3939" s="83" t="s">
        <v>4067</v>
      </c>
      <c r="E3939" s="88">
        <v>126</v>
      </c>
    </row>
    <row r="3940" spans="1:5" x14ac:dyDescent="0.2">
      <c r="A3940" s="87">
        <v>1862</v>
      </c>
      <c r="B3940" s="83" t="s">
        <v>2640</v>
      </c>
      <c r="C3940" s="83" t="s">
        <v>3468</v>
      </c>
      <c r="D3940" s="83" t="s">
        <v>4067</v>
      </c>
      <c r="E3940" s="88">
        <v>117</v>
      </c>
    </row>
    <row r="3941" spans="1:5" x14ac:dyDescent="0.2">
      <c r="A3941" s="84">
        <v>878</v>
      </c>
      <c r="B3941" s="85" t="s">
        <v>4617</v>
      </c>
      <c r="C3941" s="85" t="s">
        <v>4660</v>
      </c>
      <c r="D3941" s="85" t="s">
        <v>6653</v>
      </c>
      <c r="E3941" s="86">
        <v>102</v>
      </c>
    </row>
    <row r="3942" spans="1:5" x14ac:dyDescent="0.2">
      <c r="A3942" s="84">
        <v>881</v>
      </c>
      <c r="B3942" s="85" t="s">
        <v>2641</v>
      </c>
      <c r="C3942" s="85" t="s">
        <v>3487</v>
      </c>
      <c r="D3942" s="85" t="s">
        <v>6653</v>
      </c>
      <c r="E3942" s="86" t="s">
        <v>4619</v>
      </c>
    </row>
    <row r="3943" spans="1:5" x14ac:dyDescent="0.2">
      <c r="A3943" s="87">
        <v>1863</v>
      </c>
      <c r="B3943" s="83" t="s">
        <v>2641</v>
      </c>
      <c r="C3943" s="83" t="s">
        <v>3487</v>
      </c>
      <c r="D3943" s="83" t="s">
        <v>4067</v>
      </c>
      <c r="E3943" s="88">
        <v>127</v>
      </c>
    </row>
    <row r="3944" spans="1:5" x14ac:dyDescent="0.2">
      <c r="A3944" s="87">
        <v>777</v>
      </c>
      <c r="B3944" s="83" t="s">
        <v>2641</v>
      </c>
      <c r="C3944" s="83" t="s">
        <v>11472</v>
      </c>
      <c r="D3944" s="83" t="s">
        <v>11284</v>
      </c>
      <c r="E3944" s="88">
        <v>32</v>
      </c>
    </row>
    <row r="3945" spans="1:5" x14ac:dyDescent="0.2">
      <c r="A3945" s="87">
        <v>776</v>
      </c>
      <c r="B3945" s="83" t="s">
        <v>2641</v>
      </c>
      <c r="C3945" s="83" t="s">
        <v>3470</v>
      </c>
      <c r="D3945" s="83" t="s">
        <v>11284</v>
      </c>
      <c r="E3945" s="88" t="s">
        <v>12142</v>
      </c>
    </row>
    <row r="3946" spans="1:5" x14ac:dyDescent="0.2">
      <c r="A3946" s="87">
        <v>138</v>
      </c>
      <c r="B3946" s="83" t="s">
        <v>2641</v>
      </c>
      <c r="C3946" s="83" t="s">
        <v>3470</v>
      </c>
      <c r="D3946" s="83" t="s">
        <v>11286</v>
      </c>
      <c r="E3946" s="88">
        <v>3</v>
      </c>
    </row>
    <row r="3947" spans="1:5" x14ac:dyDescent="0.2">
      <c r="A3947" s="87">
        <v>1864</v>
      </c>
      <c r="B3947" s="83" t="s">
        <v>2641</v>
      </c>
      <c r="C3947" s="83" t="s">
        <v>3470</v>
      </c>
      <c r="D3947" s="83" t="s">
        <v>4067</v>
      </c>
      <c r="E3947" s="88" t="s">
        <v>2642</v>
      </c>
    </row>
    <row r="3948" spans="1:5" x14ac:dyDescent="0.2">
      <c r="A3948" s="84">
        <v>879</v>
      </c>
      <c r="B3948" s="85" t="s">
        <v>4618</v>
      </c>
      <c r="C3948" s="85" t="s">
        <v>4651</v>
      </c>
      <c r="D3948" s="85" t="s">
        <v>6653</v>
      </c>
      <c r="E3948" s="86" t="s">
        <v>5039</v>
      </c>
    </row>
    <row r="3949" spans="1:5" x14ac:dyDescent="0.2">
      <c r="A3949" s="87">
        <v>1865</v>
      </c>
      <c r="B3949" s="83" t="s">
        <v>2643</v>
      </c>
      <c r="C3949" s="83" t="s">
        <v>2824</v>
      </c>
      <c r="D3949" s="83" t="s">
        <v>4067</v>
      </c>
      <c r="E3949" s="88">
        <v>28.71</v>
      </c>
    </row>
    <row r="3950" spans="1:5" x14ac:dyDescent="0.2">
      <c r="A3950" s="87">
        <v>1866</v>
      </c>
      <c r="B3950" s="83" t="s">
        <v>2644</v>
      </c>
      <c r="C3950" s="83" t="s">
        <v>2778</v>
      </c>
      <c r="D3950" s="83" t="s">
        <v>4067</v>
      </c>
      <c r="E3950" s="88" t="s">
        <v>2645</v>
      </c>
    </row>
    <row r="3951" spans="1:5" x14ac:dyDescent="0.2">
      <c r="A3951" s="87">
        <v>1867</v>
      </c>
      <c r="B3951" s="83" t="s">
        <v>2646</v>
      </c>
      <c r="C3951" s="83" t="s">
        <v>3502</v>
      </c>
      <c r="D3951" s="83" t="s">
        <v>4067</v>
      </c>
      <c r="E3951" s="88" t="s">
        <v>2647</v>
      </c>
    </row>
    <row r="3952" spans="1:5" x14ac:dyDescent="0.2">
      <c r="A3952" s="87">
        <v>1868</v>
      </c>
      <c r="B3952" s="83" t="s">
        <v>2648</v>
      </c>
      <c r="C3952" s="83" t="s">
        <v>2778</v>
      </c>
      <c r="D3952" s="83" t="s">
        <v>4067</v>
      </c>
      <c r="E3952" s="88">
        <v>28</v>
      </c>
    </row>
    <row r="3953" spans="1:5" x14ac:dyDescent="0.2">
      <c r="A3953" s="87">
        <v>778</v>
      </c>
      <c r="B3953" s="83" t="s">
        <v>2649</v>
      </c>
      <c r="C3953" s="83" t="s">
        <v>11770</v>
      </c>
      <c r="D3953" s="83" t="s">
        <v>11284</v>
      </c>
      <c r="E3953" s="88">
        <v>2</v>
      </c>
    </row>
    <row r="3954" spans="1:5" x14ac:dyDescent="0.2">
      <c r="A3954" s="87">
        <v>1869</v>
      </c>
      <c r="B3954" s="83" t="s">
        <v>2649</v>
      </c>
      <c r="C3954" s="83" t="s">
        <v>3476</v>
      </c>
      <c r="D3954" s="83" t="s">
        <v>4067</v>
      </c>
      <c r="E3954" s="88">
        <v>34.36</v>
      </c>
    </row>
    <row r="3955" spans="1:5" x14ac:dyDescent="0.2">
      <c r="A3955" s="87">
        <v>1870</v>
      </c>
      <c r="B3955" s="83" t="s">
        <v>2650</v>
      </c>
      <c r="C3955" s="83" t="s">
        <v>3468</v>
      </c>
      <c r="D3955" s="83" t="s">
        <v>4067</v>
      </c>
      <c r="E3955" s="88">
        <v>101</v>
      </c>
    </row>
    <row r="3956" spans="1:5" x14ac:dyDescent="0.2">
      <c r="A3956" s="87">
        <v>1871</v>
      </c>
      <c r="B3956" s="83" t="s">
        <v>2651</v>
      </c>
      <c r="C3956" s="83" t="s">
        <v>3468</v>
      </c>
      <c r="D3956" s="83" t="s">
        <v>4067</v>
      </c>
      <c r="E3956" s="88">
        <v>117</v>
      </c>
    </row>
    <row r="3957" spans="1:5" x14ac:dyDescent="0.2">
      <c r="A3957" s="84">
        <v>200</v>
      </c>
      <c r="B3957" s="85" t="s">
        <v>3633</v>
      </c>
      <c r="C3957" s="85" t="s">
        <v>2</v>
      </c>
      <c r="D3957" s="85" t="s">
        <v>6653</v>
      </c>
      <c r="E3957" s="86" t="s">
        <v>4821</v>
      </c>
    </row>
    <row r="3958" spans="1:5" x14ac:dyDescent="0.2">
      <c r="A3958" s="87">
        <v>106</v>
      </c>
      <c r="B3958" s="83" t="s">
        <v>3633</v>
      </c>
      <c r="C3958" s="83" t="s">
        <v>2</v>
      </c>
      <c r="D3958" s="83" t="s">
        <v>11284</v>
      </c>
      <c r="E3958" s="88" t="s">
        <v>11509</v>
      </c>
    </row>
    <row r="3959" spans="1:5" x14ac:dyDescent="0.2">
      <c r="A3959" s="87">
        <v>354</v>
      </c>
      <c r="B3959" s="83" t="s">
        <v>3633</v>
      </c>
      <c r="C3959" s="83" t="s">
        <v>2</v>
      </c>
      <c r="D3959" s="83" t="s">
        <v>4067</v>
      </c>
      <c r="E3959" s="88" t="s">
        <v>1369</v>
      </c>
    </row>
    <row r="3960" spans="1:5" x14ac:dyDescent="0.2">
      <c r="A3960" s="84">
        <v>931</v>
      </c>
      <c r="B3960" s="85" t="s">
        <v>12253</v>
      </c>
      <c r="C3960" s="85" t="s">
        <v>2665</v>
      </c>
      <c r="D3960" s="85" t="s">
        <v>6653</v>
      </c>
      <c r="E3960" s="86">
        <v>23.85</v>
      </c>
    </row>
    <row r="3961" spans="1:5" x14ac:dyDescent="0.2">
      <c r="A3961" s="87">
        <v>110</v>
      </c>
      <c r="B3961" s="83" t="s">
        <v>11384</v>
      </c>
      <c r="C3961" s="83" t="s">
        <v>2832</v>
      </c>
      <c r="D3961" s="83" t="s">
        <v>4067</v>
      </c>
      <c r="E3961" s="88">
        <v>15</v>
      </c>
    </row>
    <row r="3962" spans="1:5" x14ac:dyDescent="0.2">
      <c r="A3962" s="84">
        <v>932</v>
      </c>
      <c r="B3962" s="85" t="s">
        <v>11384</v>
      </c>
      <c r="C3962" s="85" t="s">
        <v>2665</v>
      </c>
      <c r="D3962" s="85" t="s">
        <v>6653</v>
      </c>
      <c r="E3962" s="86">
        <v>26</v>
      </c>
    </row>
    <row r="3963" spans="1:5" x14ac:dyDescent="0.2">
      <c r="A3963" s="87">
        <v>1872</v>
      </c>
      <c r="B3963" s="83" t="s">
        <v>2652</v>
      </c>
      <c r="C3963" s="83" t="s">
        <v>3464</v>
      </c>
      <c r="D3963" s="83" t="s">
        <v>4067</v>
      </c>
      <c r="E3963" s="88" t="s">
        <v>2653</v>
      </c>
    </row>
    <row r="3964" spans="1:5" x14ac:dyDescent="0.2">
      <c r="A3964" s="84">
        <v>882</v>
      </c>
      <c r="B3964" s="85" t="s">
        <v>4620</v>
      </c>
      <c r="C3964" s="85" t="s">
        <v>3487</v>
      </c>
      <c r="D3964" s="85" t="s">
        <v>6653</v>
      </c>
      <c r="E3964" s="86">
        <v>23</v>
      </c>
    </row>
    <row r="3965" spans="1:5" x14ac:dyDescent="0.2">
      <c r="A3965" s="87">
        <v>1873</v>
      </c>
      <c r="B3965" s="83" t="s">
        <v>2654</v>
      </c>
      <c r="C3965" s="83" t="s">
        <v>3468</v>
      </c>
      <c r="D3965" s="83" t="s">
        <v>4067</v>
      </c>
      <c r="E3965" s="88">
        <v>15</v>
      </c>
    </row>
    <row r="3966" spans="1:5" x14ac:dyDescent="0.2">
      <c r="A3966" s="84">
        <v>883</v>
      </c>
      <c r="B3966" s="85" t="s">
        <v>4621</v>
      </c>
      <c r="C3966" s="85" t="s">
        <v>3468</v>
      </c>
      <c r="D3966" s="85" t="s">
        <v>6653</v>
      </c>
      <c r="E3966" s="86" t="s">
        <v>4983</v>
      </c>
    </row>
    <row r="3967" spans="1:5" x14ac:dyDescent="0.2">
      <c r="A3967" s="87">
        <v>1874</v>
      </c>
      <c r="B3967" s="83" t="s">
        <v>2655</v>
      </c>
      <c r="C3967" s="83" t="s">
        <v>3502</v>
      </c>
      <c r="D3967" s="83" t="s">
        <v>4067</v>
      </c>
      <c r="E3967" s="88">
        <v>28</v>
      </c>
    </row>
    <row r="3968" spans="1:5" x14ac:dyDescent="0.2">
      <c r="A3968" s="87">
        <v>1875</v>
      </c>
      <c r="B3968" s="83" t="s">
        <v>2656</v>
      </c>
      <c r="C3968" s="83" t="s">
        <v>2824</v>
      </c>
      <c r="D3968" s="83" t="s">
        <v>4067</v>
      </c>
      <c r="E3968" s="88" t="s">
        <v>2657</v>
      </c>
    </row>
    <row r="3969" spans="1:5" x14ac:dyDescent="0.2">
      <c r="A3969" s="87">
        <v>1876</v>
      </c>
      <c r="B3969" s="83" t="s">
        <v>2658</v>
      </c>
      <c r="C3969" s="83" t="s">
        <v>3468</v>
      </c>
      <c r="D3969" s="83" t="s">
        <v>4067</v>
      </c>
      <c r="E3969" s="88">
        <v>122</v>
      </c>
    </row>
    <row r="3970" spans="1:5" x14ac:dyDescent="0.2">
      <c r="A3970" s="84">
        <v>884</v>
      </c>
      <c r="B3970" s="85" t="s">
        <v>4622</v>
      </c>
      <c r="C3970" s="85" t="s">
        <v>3468</v>
      </c>
      <c r="D3970" s="85" t="s">
        <v>6653</v>
      </c>
      <c r="E3970" s="86" t="s">
        <v>4676</v>
      </c>
    </row>
    <row r="3971" spans="1:5" x14ac:dyDescent="0.2">
      <c r="A3971" s="87">
        <v>1877</v>
      </c>
      <c r="B3971" s="83" t="s">
        <v>2659</v>
      </c>
      <c r="C3971" s="83" t="s">
        <v>3502</v>
      </c>
      <c r="D3971" s="83" t="s">
        <v>4067</v>
      </c>
      <c r="E3971" s="88">
        <v>39</v>
      </c>
    </row>
    <row r="3972" spans="1:5" x14ac:dyDescent="0.2">
      <c r="A3972" s="84">
        <v>885</v>
      </c>
      <c r="B3972" s="85" t="s">
        <v>4623</v>
      </c>
      <c r="C3972" s="85" t="s">
        <v>350</v>
      </c>
      <c r="D3972" s="85" t="s">
        <v>6653</v>
      </c>
      <c r="E3972" s="86">
        <v>59</v>
      </c>
    </row>
    <row r="3973" spans="1:5" x14ac:dyDescent="0.2">
      <c r="A3973" s="87">
        <v>1879</v>
      </c>
      <c r="B3973" s="83" t="s">
        <v>2662</v>
      </c>
      <c r="C3973" s="83" t="s">
        <v>3494</v>
      </c>
      <c r="D3973" s="83" t="s">
        <v>4067</v>
      </c>
      <c r="E3973" s="88">
        <v>54.125999999999998</v>
      </c>
    </row>
    <row r="3974" spans="1:5" x14ac:dyDescent="0.2">
      <c r="A3974" s="87">
        <v>779</v>
      </c>
      <c r="B3974" s="83" t="s">
        <v>2660</v>
      </c>
      <c r="C3974" s="83" t="s">
        <v>3509</v>
      </c>
      <c r="D3974" s="83" t="s">
        <v>11284</v>
      </c>
      <c r="E3974" s="88">
        <v>25</v>
      </c>
    </row>
    <row r="3975" spans="1:5" x14ac:dyDescent="0.2">
      <c r="A3975" s="87">
        <v>1878</v>
      </c>
      <c r="B3975" s="83" t="s">
        <v>2660</v>
      </c>
      <c r="C3975" s="83" t="s">
        <v>3509</v>
      </c>
      <c r="D3975" s="83" t="s">
        <v>4067</v>
      </c>
      <c r="E3975" s="88" t="s">
        <v>2661</v>
      </c>
    </row>
    <row r="3976" spans="1:5" x14ac:dyDescent="0.2">
      <c r="A3976" s="87">
        <v>780</v>
      </c>
      <c r="B3976" s="83" t="s">
        <v>12058</v>
      </c>
      <c r="C3976" s="83" t="s">
        <v>3468</v>
      </c>
      <c r="D3976" s="83" t="s">
        <v>11284</v>
      </c>
      <c r="E3976" s="88">
        <v>22</v>
      </c>
    </row>
    <row r="3977" spans="1:5" x14ac:dyDescent="0.2">
      <c r="A3977" s="84">
        <v>886</v>
      </c>
      <c r="B3977" s="85" t="s">
        <v>4624</v>
      </c>
      <c r="C3977" s="85" t="s">
        <v>3468</v>
      </c>
      <c r="D3977" s="85" t="s">
        <v>6653</v>
      </c>
      <c r="E3977" s="86">
        <v>75</v>
      </c>
    </row>
    <row r="3978" spans="1:5" x14ac:dyDescent="0.2">
      <c r="A3978" s="84">
        <v>887</v>
      </c>
      <c r="B3978" s="85" t="s">
        <v>4625</v>
      </c>
      <c r="C3978" s="85" t="s">
        <v>3468</v>
      </c>
      <c r="D3978" s="85" t="s">
        <v>6653</v>
      </c>
      <c r="E3978" s="86">
        <v>77</v>
      </c>
    </row>
    <row r="3979" spans="1:5" x14ac:dyDescent="0.2">
      <c r="A3979" s="84">
        <v>888</v>
      </c>
      <c r="B3979" s="85" t="s">
        <v>4626</v>
      </c>
      <c r="C3979" s="85" t="s">
        <v>3468</v>
      </c>
      <c r="D3979" s="85" t="s">
        <v>6653</v>
      </c>
      <c r="E3979" s="86">
        <v>59</v>
      </c>
    </row>
    <row r="3980" spans="1:5" x14ac:dyDescent="0.2">
      <c r="A3980" s="87">
        <v>781</v>
      </c>
      <c r="B3980" s="83" t="s">
        <v>12059</v>
      </c>
      <c r="C3980" s="83" t="s">
        <v>3468</v>
      </c>
      <c r="D3980" s="83" t="s">
        <v>11284</v>
      </c>
      <c r="E3980" s="88">
        <v>15</v>
      </c>
    </row>
    <row r="3981" spans="1:5" x14ac:dyDescent="0.2">
      <c r="A3981" s="87">
        <v>258</v>
      </c>
      <c r="B3981" s="83" t="s">
        <v>12059</v>
      </c>
      <c r="C3981" s="83" t="s">
        <v>3468</v>
      </c>
      <c r="D3981" s="83" t="s">
        <v>11415</v>
      </c>
      <c r="E3981" s="88">
        <v>32</v>
      </c>
    </row>
    <row r="3982" spans="1:5" x14ac:dyDescent="0.2">
      <c r="A3982" s="87">
        <v>1880</v>
      </c>
      <c r="B3982" s="83" t="s">
        <v>2663</v>
      </c>
      <c r="C3982" s="83" t="s">
        <v>2286</v>
      </c>
      <c r="D3982" s="83" t="s">
        <v>4067</v>
      </c>
      <c r="E3982" s="88">
        <v>54</v>
      </c>
    </row>
    <row r="3983" spans="1:5" x14ac:dyDescent="0.2">
      <c r="A3983" s="87">
        <v>1881</v>
      </c>
      <c r="B3983" s="83" t="s">
        <v>2664</v>
      </c>
      <c r="C3983" s="83" t="s">
        <v>3507</v>
      </c>
      <c r="D3983" s="83" t="s">
        <v>4067</v>
      </c>
      <c r="E3983" s="88">
        <v>38</v>
      </c>
    </row>
    <row r="3984" spans="1:5" x14ac:dyDescent="0.2">
      <c r="A3984" s="87">
        <v>782</v>
      </c>
      <c r="B3984" s="83" t="s">
        <v>11995</v>
      </c>
      <c r="C3984" s="83" t="s">
        <v>3467</v>
      </c>
      <c r="D3984" s="83" t="s">
        <v>11284</v>
      </c>
      <c r="E3984" s="88">
        <v>2</v>
      </c>
    </row>
    <row r="3985" spans="1:5" x14ac:dyDescent="0.2">
      <c r="A3985" s="87">
        <v>259</v>
      </c>
      <c r="B3985" s="83" t="s">
        <v>11995</v>
      </c>
      <c r="C3985" s="83" t="s">
        <v>3467</v>
      </c>
      <c r="D3985" s="83" t="s">
        <v>11415</v>
      </c>
      <c r="E3985" s="88">
        <v>6</v>
      </c>
    </row>
    <row r="3986" spans="1:5" x14ac:dyDescent="0.2">
      <c r="A3986" s="84">
        <v>889</v>
      </c>
      <c r="B3986" s="85" t="s">
        <v>2665</v>
      </c>
      <c r="C3986" s="85"/>
      <c r="D3986" s="85" t="s">
        <v>6653</v>
      </c>
      <c r="E3986" s="86"/>
    </row>
    <row r="3987" spans="1:5" x14ac:dyDescent="0.2">
      <c r="A3987" s="87">
        <v>783</v>
      </c>
      <c r="B3987" s="83" t="s">
        <v>2665</v>
      </c>
      <c r="D3987" s="83" t="s">
        <v>11284</v>
      </c>
      <c r="E3987" s="88"/>
    </row>
    <row r="3988" spans="1:5" x14ac:dyDescent="0.2">
      <c r="A3988" s="84">
        <v>933</v>
      </c>
      <c r="B3988" s="85" t="s">
        <v>12254</v>
      </c>
      <c r="C3988" s="85" t="s">
        <v>2665</v>
      </c>
      <c r="D3988" s="85" t="s">
        <v>6653</v>
      </c>
      <c r="E3988" s="86">
        <v>52</v>
      </c>
    </row>
    <row r="3989" spans="1:5" x14ac:dyDescent="0.2">
      <c r="A3989" s="84">
        <v>936</v>
      </c>
      <c r="B3989" s="85" t="s">
        <v>4627</v>
      </c>
      <c r="C3989" s="85" t="s">
        <v>4653</v>
      </c>
      <c r="D3989" s="85" t="s">
        <v>6653</v>
      </c>
      <c r="E3989" s="86">
        <v>41</v>
      </c>
    </row>
    <row r="3990" spans="1:5" x14ac:dyDescent="0.2">
      <c r="A3990" s="87">
        <v>260</v>
      </c>
      <c r="B3990" s="83" t="s">
        <v>12011</v>
      </c>
      <c r="C3990" s="83" t="s">
        <v>3467</v>
      </c>
      <c r="D3990" s="83" t="s">
        <v>11415</v>
      </c>
      <c r="E3990" s="88">
        <v>7.39</v>
      </c>
    </row>
    <row r="3991" spans="1:5" x14ac:dyDescent="0.2">
      <c r="A3991" s="87">
        <v>788</v>
      </c>
      <c r="B3991" s="83" t="s">
        <v>2668</v>
      </c>
      <c r="C3991" s="83" t="s">
        <v>3467</v>
      </c>
      <c r="D3991" s="83" t="s">
        <v>11284</v>
      </c>
      <c r="E3991" s="88">
        <v>20</v>
      </c>
    </row>
    <row r="3992" spans="1:5" x14ac:dyDescent="0.2">
      <c r="A3992" s="87">
        <v>1904</v>
      </c>
      <c r="B3992" s="83" t="s">
        <v>2668</v>
      </c>
      <c r="C3992" s="83" t="s">
        <v>3467</v>
      </c>
      <c r="D3992" s="83" t="s">
        <v>4067</v>
      </c>
      <c r="E3992" s="88">
        <v>7</v>
      </c>
    </row>
    <row r="3993" spans="1:5" x14ac:dyDescent="0.2">
      <c r="A3993" s="87">
        <v>1905</v>
      </c>
      <c r="B3993" s="83" t="s">
        <v>2669</v>
      </c>
      <c r="C3993" s="83" t="s">
        <v>3509</v>
      </c>
      <c r="D3993" s="83" t="s">
        <v>4067</v>
      </c>
      <c r="E3993" s="88" t="s">
        <v>1177</v>
      </c>
    </row>
    <row r="3994" spans="1:5" x14ac:dyDescent="0.2">
      <c r="A3994" s="87">
        <v>1906</v>
      </c>
      <c r="B3994" s="83" t="s">
        <v>2670</v>
      </c>
      <c r="C3994" s="83" t="s">
        <v>3469</v>
      </c>
      <c r="D3994" s="83" t="s">
        <v>4067</v>
      </c>
      <c r="E3994" s="88">
        <v>101</v>
      </c>
    </row>
    <row r="3995" spans="1:5" x14ac:dyDescent="0.2">
      <c r="A3995" s="87">
        <v>1907</v>
      </c>
      <c r="B3995" s="83" t="s">
        <v>2671</v>
      </c>
      <c r="C3995" s="83" t="s">
        <v>3494</v>
      </c>
      <c r="D3995" s="83" t="s">
        <v>4067</v>
      </c>
      <c r="E3995" s="88">
        <v>55</v>
      </c>
    </row>
    <row r="3996" spans="1:5" x14ac:dyDescent="0.2">
      <c r="A3996" s="87">
        <v>1908</v>
      </c>
      <c r="B3996" s="83" t="s">
        <v>2672</v>
      </c>
      <c r="C3996" s="83" t="s">
        <v>2778</v>
      </c>
      <c r="D3996" s="83" t="s">
        <v>4067</v>
      </c>
      <c r="E3996" s="88">
        <v>26</v>
      </c>
    </row>
    <row r="3997" spans="1:5" x14ac:dyDescent="0.2">
      <c r="A3997" s="87">
        <v>1604</v>
      </c>
      <c r="B3997" s="83" t="s">
        <v>3933</v>
      </c>
      <c r="C3997" s="83" t="s">
        <v>2800</v>
      </c>
      <c r="D3997" s="83" t="s">
        <v>4067</v>
      </c>
      <c r="E3997" s="88">
        <v>72</v>
      </c>
    </row>
    <row r="3998" spans="1:5" x14ac:dyDescent="0.2">
      <c r="A3998" s="87">
        <v>1605</v>
      </c>
      <c r="B3998" s="83" t="s">
        <v>3932</v>
      </c>
      <c r="C3998" s="83" t="s">
        <v>2801</v>
      </c>
      <c r="D3998" s="83" t="s">
        <v>4067</v>
      </c>
      <c r="E3998" s="88">
        <v>119</v>
      </c>
    </row>
    <row r="3999" spans="1:5" x14ac:dyDescent="0.2">
      <c r="A3999" s="87">
        <v>737</v>
      </c>
      <c r="B3999" s="83" t="s">
        <v>3788</v>
      </c>
      <c r="C3999" s="83" t="s">
        <v>2729</v>
      </c>
      <c r="D3999" s="83" t="s">
        <v>4067</v>
      </c>
      <c r="E3999" s="88">
        <v>127</v>
      </c>
    </row>
    <row r="4000" spans="1:5" x14ac:dyDescent="0.2">
      <c r="A4000" s="87">
        <v>738</v>
      </c>
      <c r="B4000" s="83" t="s">
        <v>3789</v>
      </c>
      <c r="C4000" s="83" t="s">
        <v>2729</v>
      </c>
      <c r="D4000" s="83" t="s">
        <v>4067</v>
      </c>
      <c r="E4000" s="88">
        <v>127</v>
      </c>
    </row>
    <row r="4001" spans="1:5" x14ac:dyDescent="0.2">
      <c r="A4001" s="87">
        <v>355</v>
      </c>
      <c r="B4001" s="83" t="s">
        <v>3634</v>
      </c>
      <c r="C4001" s="83" t="s">
        <v>2</v>
      </c>
      <c r="D4001" s="83" t="s">
        <v>4067</v>
      </c>
      <c r="E4001" s="88">
        <v>46</v>
      </c>
    </row>
    <row r="4002" spans="1:5" x14ac:dyDescent="0.2">
      <c r="A4002" s="87">
        <v>1909</v>
      </c>
      <c r="B4002" s="83" t="s">
        <v>2673</v>
      </c>
      <c r="C4002" s="83" t="s">
        <v>3468</v>
      </c>
      <c r="D4002" s="83" t="s">
        <v>4067</v>
      </c>
      <c r="E4002" s="88">
        <v>117</v>
      </c>
    </row>
    <row r="4003" spans="1:5" x14ac:dyDescent="0.2">
      <c r="A4003" s="87">
        <v>739</v>
      </c>
      <c r="B4003" s="83" t="s">
        <v>3790</v>
      </c>
      <c r="C4003" s="83" t="s">
        <v>2729</v>
      </c>
      <c r="D4003" s="83" t="s">
        <v>4067</v>
      </c>
      <c r="E4003" s="88">
        <v>125</v>
      </c>
    </row>
    <row r="4004" spans="1:5" x14ac:dyDescent="0.2">
      <c r="A4004" s="87">
        <v>1910</v>
      </c>
      <c r="B4004" s="83" t="s">
        <v>2674</v>
      </c>
      <c r="C4004" s="83" t="s">
        <v>3469</v>
      </c>
      <c r="D4004" s="83" t="s">
        <v>4067</v>
      </c>
      <c r="E4004" s="88">
        <v>107</v>
      </c>
    </row>
    <row r="4005" spans="1:5" x14ac:dyDescent="0.2">
      <c r="A4005" s="87">
        <v>1135</v>
      </c>
      <c r="B4005" s="83" t="s">
        <v>3837</v>
      </c>
      <c r="C4005" s="83" t="s">
        <v>12</v>
      </c>
      <c r="D4005" s="83" t="s">
        <v>4067</v>
      </c>
      <c r="E4005" s="88">
        <v>60</v>
      </c>
    </row>
    <row r="4006" spans="1:5" x14ac:dyDescent="0.2">
      <c r="A4006" s="87">
        <v>25</v>
      </c>
      <c r="B4006" s="83" t="s">
        <v>3837</v>
      </c>
      <c r="C4006" s="83" t="s">
        <v>11886</v>
      </c>
      <c r="D4006" s="83" t="s">
        <v>11412</v>
      </c>
      <c r="E4006" s="88">
        <v>2</v>
      </c>
    </row>
    <row r="4007" spans="1:5" x14ac:dyDescent="0.2">
      <c r="A4007" s="87">
        <v>104</v>
      </c>
      <c r="B4007" s="83" t="s">
        <v>12159</v>
      </c>
      <c r="C4007" s="83" t="s">
        <v>12151</v>
      </c>
      <c r="D4007" s="83" t="s">
        <v>11286</v>
      </c>
      <c r="E4007" s="88">
        <v>4</v>
      </c>
    </row>
    <row r="4008" spans="1:5" x14ac:dyDescent="0.2">
      <c r="A4008" s="87">
        <v>356</v>
      </c>
      <c r="B4008" s="83" t="s">
        <v>3635</v>
      </c>
      <c r="C4008" s="83" t="s">
        <v>2</v>
      </c>
      <c r="D4008" s="83" t="s">
        <v>4067</v>
      </c>
      <c r="E4008" s="88">
        <v>47</v>
      </c>
    </row>
    <row r="4009" spans="1:5" x14ac:dyDescent="0.2">
      <c r="A4009" s="87">
        <v>1911</v>
      </c>
      <c r="B4009" s="83" t="s">
        <v>2675</v>
      </c>
      <c r="C4009" s="83" t="s">
        <v>3463</v>
      </c>
      <c r="D4009" s="83" t="s">
        <v>4067</v>
      </c>
      <c r="E4009" s="88">
        <v>116</v>
      </c>
    </row>
    <row r="4010" spans="1:5" x14ac:dyDescent="0.2">
      <c r="A4010" s="87">
        <v>261</v>
      </c>
      <c r="B4010" s="83" t="s">
        <v>11783</v>
      </c>
      <c r="C4010" s="83" t="s">
        <v>3507</v>
      </c>
      <c r="D4010" s="83" t="s">
        <v>11415</v>
      </c>
      <c r="E4010" s="88">
        <v>30</v>
      </c>
    </row>
    <row r="4011" spans="1:5" x14ac:dyDescent="0.2">
      <c r="A4011" s="87">
        <v>357</v>
      </c>
      <c r="B4011" s="83" t="s">
        <v>3636</v>
      </c>
      <c r="C4011" s="83" t="s">
        <v>2</v>
      </c>
      <c r="D4011" s="83" t="s">
        <v>4067</v>
      </c>
      <c r="E4011" s="88">
        <v>45</v>
      </c>
    </row>
    <row r="4012" spans="1:5" x14ac:dyDescent="0.2">
      <c r="A4012" s="84">
        <v>201</v>
      </c>
      <c r="B4012" s="85" t="s">
        <v>3637</v>
      </c>
      <c r="C4012" s="85" t="s">
        <v>2</v>
      </c>
      <c r="D4012" s="85" t="s">
        <v>6653</v>
      </c>
      <c r="E4012" s="86" t="s">
        <v>4822</v>
      </c>
    </row>
    <row r="4013" spans="1:5" x14ac:dyDescent="0.2">
      <c r="A4013" s="87">
        <v>358</v>
      </c>
      <c r="B4013" s="83" t="s">
        <v>3637</v>
      </c>
      <c r="C4013" s="83" t="s">
        <v>2</v>
      </c>
      <c r="D4013" s="83" t="s">
        <v>4067</v>
      </c>
      <c r="E4013" s="88">
        <v>45</v>
      </c>
    </row>
    <row r="4014" spans="1:5" x14ac:dyDescent="0.2">
      <c r="A4014" s="87">
        <v>789</v>
      </c>
      <c r="B4014" s="83" t="s">
        <v>2676</v>
      </c>
      <c r="C4014" s="83" t="s">
        <v>3507</v>
      </c>
      <c r="D4014" s="83" t="s">
        <v>11284</v>
      </c>
      <c r="E4014" s="88">
        <v>32</v>
      </c>
    </row>
    <row r="4015" spans="1:5" x14ac:dyDescent="0.2">
      <c r="A4015" s="87">
        <v>1912</v>
      </c>
      <c r="B4015" s="83" t="s">
        <v>2676</v>
      </c>
      <c r="C4015" s="83" t="s">
        <v>3507</v>
      </c>
      <c r="D4015" s="83" t="s">
        <v>4067</v>
      </c>
      <c r="E4015" s="88">
        <v>10.57</v>
      </c>
    </row>
    <row r="4016" spans="1:5" x14ac:dyDescent="0.2">
      <c r="A4016" s="87">
        <v>262</v>
      </c>
      <c r="B4016" s="83" t="s">
        <v>12084</v>
      </c>
      <c r="C4016" s="83" t="s">
        <v>3468</v>
      </c>
      <c r="D4016" s="83" t="s">
        <v>11415</v>
      </c>
      <c r="E4016" s="88">
        <v>38</v>
      </c>
    </row>
    <row r="4017" spans="1:5" x14ac:dyDescent="0.2">
      <c r="A4017" s="87">
        <v>1607</v>
      </c>
      <c r="B4017" s="83" t="s">
        <v>3927</v>
      </c>
      <c r="C4017" s="83" t="s">
        <v>2802</v>
      </c>
      <c r="D4017" s="83" t="s">
        <v>4067</v>
      </c>
      <c r="E4017" s="88">
        <v>72</v>
      </c>
    </row>
    <row r="4018" spans="1:5" x14ac:dyDescent="0.2">
      <c r="A4018" s="87">
        <v>359</v>
      </c>
      <c r="B4018" s="83" t="s">
        <v>3638</v>
      </c>
      <c r="C4018" s="83" t="s">
        <v>2</v>
      </c>
      <c r="D4018" s="83" t="s">
        <v>4067</v>
      </c>
      <c r="E4018" s="88">
        <v>47</v>
      </c>
    </row>
    <row r="4019" spans="1:5" x14ac:dyDescent="0.2">
      <c r="A4019" s="87">
        <v>1913</v>
      </c>
      <c r="B4019" s="83" t="s">
        <v>2677</v>
      </c>
      <c r="C4019" s="83" t="s">
        <v>277</v>
      </c>
      <c r="D4019" s="83" t="s">
        <v>4067</v>
      </c>
      <c r="E4019" s="88">
        <v>50</v>
      </c>
    </row>
    <row r="4020" spans="1:5" x14ac:dyDescent="0.2">
      <c r="A4020" s="87">
        <v>740</v>
      </c>
      <c r="B4020" s="83" t="s">
        <v>3791</v>
      </c>
      <c r="C4020" s="83" t="s">
        <v>2729</v>
      </c>
      <c r="D4020" s="83" t="s">
        <v>4067</v>
      </c>
      <c r="E4020" s="88">
        <v>126</v>
      </c>
    </row>
    <row r="4021" spans="1:5" x14ac:dyDescent="0.2">
      <c r="A4021" s="87">
        <v>294</v>
      </c>
      <c r="B4021" s="83" t="s">
        <v>11729</v>
      </c>
      <c r="C4021" s="83" t="s">
        <v>7030</v>
      </c>
      <c r="D4021" s="83" t="s">
        <v>11284</v>
      </c>
      <c r="E4021" s="88">
        <v>26</v>
      </c>
    </row>
    <row r="4022" spans="1:5" x14ac:dyDescent="0.2">
      <c r="A4022" s="87">
        <v>57</v>
      </c>
      <c r="B4022" s="83" t="s">
        <v>2678</v>
      </c>
      <c r="C4022" s="83" t="s">
        <v>3473</v>
      </c>
      <c r="D4022" s="83" t="s">
        <v>6697</v>
      </c>
      <c r="E4022" s="88">
        <v>25</v>
      </c>
    </row>
    <row r="4023" spans="1:5" x14ac:dyDescent="0.2">
      <c r="A4023" s="87">
        <v>1914</v>
      </c>
      <c r="B4023" s="83" t="s">
        <v>2678</v>
      </c>
      <c r="C4023" s="83" t="s">
        <v>3473</v>
      </c>
      <c r="D4023" s="83" t="s">
        <v>4067</v>
      </c>
      <c r="E4023" s="88">
        <v>10</v>
      </c>
    </row>
    <row r="4024" spans="1:5" x14ac:dyDescent="0.2">
      <c r="A4024" s="87">
        <v>1915</v>
      </c>
      <c r="B4024" s="83" t="s">
        <v>2679</v>
      </c>
      <c r="C4024" s="83" t="s">
        <v>3455</v>
      </c>
      <c r="D4024" s="83" t="s">
        <v>4067</v>
      </c>
      <c r="E4024" s="88">
        <v>56</v>
      </c>
    </row>
    <row r="4025" spans="1:5" x14ac:dyDescent="0.2">
      <c r="A4025" s="87">
        <v>225</v>
      </c>
      <c r="B4025" s="83" t="s">
        <v>12216</v>
      </c>
      <c r="C4025" s="83" t="s">
        <v>8599</v>
      </c>
      <c r="D4025" s="83" t="s">
        <v>11415</v>
      </c>
      <c r="E4025" s="88">
        <v>14</v>
      </c>
    </row>
    <row r="4026" spans="1:5" x14ac:dyDescent="0.2">
      <c r="A4026" s="87">
        <v>1916</v>
      </c>
      <c r="B4026" s="83" t="s">
        <v>2680</v>
      </c>
      <c r="C4026" s="83" t="s">
        <v>1417</v>
      </c>
      <c r="D4026" s="83" t="s">
        <v>4067</v>
      </c>
      <c r="E4026" s="88">
        <v>35</v>
      </c>
    </row>
    <row r="4027" spans="1:5" x14ac:dyDescent="0.2">
      <c r="A4027" s="87">
        <v>1917</v>
      </c>
      <c r="B4027" s="83" t="s">
        <v>2681</v>
      </c>
      <c r="C4027" s="83" t="s">
        <v>362</v>
      </c>
      <c r="D4027" s="83" t="s">
        <v>4067</v>
      </c>
      <c r="E4027" s="88">
        <v>51</v>
      </c>
    </row>
    <row r="4028" spans="1:5" x14ac:dyDescent="0.2">
      <c r="A4028" s="87">
        <v>1918</v>
      </c>
      <c r="B4028" s="83" t="s">
        <v>2682</v>
      </c>
      <c r="C4028" s="83" t="s">
        <v>3463</v>
      </c>
      <c r="D4028" s="83" t="s">
        <v>4067</v>
      </c>
      <c r="E4028" s="88">
        <v>116</v>
      </c>
    </row>
    <row r="4029" spans="1:5" x14ac:dyDescent="0.2">
      <c r="A4029" s="87">
        <v>360</v>
      </c>
      <c r="B4029" s="83" t="s">
        <v>3639</v>
      </c>
      <c r="C4029" s="83" t="s">
        <v>2</v>
      </c>
      <c r="D4029" s="83" t="s">
        <v>4067</v>
      </c>
      <c r="E4029" s="88">
        <v>47</v>
      </c>
    </row>
    <row r="4030" spans="1:5" x14ac:dyDescent="0.2">
      <c r="A4030" s="87">
        <v>361</v>
      </c>
      <c r="B4030" s="83" t="s">
        <v>3640</v>
      </c>
      <c r="C4030" s="83" t="s">
        <v>2</v>
      </c>
      <c r="D4030" s="83" t="s">
        <v>4067</v>
      </c>
      <c r="E4030" s="88">
        <v>47</v>
      </c>
    </row>
    <row r="4031" spans="1:5" x14ac:dyDescent="0.2">
      <c r="A4031" s="87">
        <v>741</v>
      </c>
      <c r="B4031" s="83" t="s">
        <v>3792</v>
      </c>
      <c r="C4031" s="83" t="s">
        <v>2729</v>
      </c>
      <c r="D4031" s="83" t="s">
        <v>4067</v>
      </c>
      <c r="E4031" s="88">
        <v>127</v>
      </c>
    </row>
    <row r="4032" spans="1:5" x14ac:dyDescent="0.2">
      <c r="A4032" s="87">
        <v>1919</v>
      </c>
      <c r="B4032" s="83" t="s">
        <v>2683</v>
      </c>
      <c r="C4032" s="83" t="s">
        <v>3474</v>
      </c>
      <c r="D4032" s="83" t="s">
        <v>4067</v>
      </c>
      <c r="E4032" s="88">
        <v>82</v>
      </c>
    </row>
    <row r="4033" spans="1:5" x14ac:dyDescent="0.2">
      <c r="A4033" s="87">
        <v>1920</v>
      </c>
      <c r="B4033" s="83" t="s">
        <v>724</v>
      </c>
      <c r="C4033" s="83" t="s">
        <v>3494</v>
      </c>
      <c r="D4033" s="83" t="s">
        <v>4067</v>
      </c>
      <c r="E4033" s="88" t="s">
        <v>2684</v>
      </c>
    </row>
    <row r="4034" spans="1:5" x14ac:dyDescent="0.2">
      <c r="A4034" s="87">
        <v>790</v>
      </c>
      <c r="B4034" s="83" t="s">
        <v>724</v>
      </c>
      <c r="C4034" s="83" t="s">
        <v>11549</v>
      </c>
      <c r="D4034" s="83" t="s">
        <v>11284</v>
      </c>
      <c r="E4034" s="88">
        <v>4.22</v>
      </c>
    </row>
    <row r="4035" spans="1:5" x14ac:dyDescent="0.2">
      <c r="A4035" s="84">
        <v>937</v>
      </c>
      <c r="B4035" s="85" t="s">
        <v>4628</v>
      </c>
      <c r="C4035" s="85" t="s">
        <v>3494</v>
      </c>
      <c r="D4035" s="85" t="s">
        <v>6653</v>
      </c>
      <c r="E4035" s="86"/>
    </row>
    <row r="4036" spans="1:5" x14ac:dyDescent="0.2">
      <c r="A4036" s="84">
        <v>938</v>
      </c>
      <c r="B4036" s="85" t="s">
        <v>12979</v>
      </c>
      <c r="C4036" s="85" t="s">
        <v>3494</v>
      </c>
      <c r="D4036" s="85" t="s">
        <v>6653</v>
      </c>
      <c r="E4036" s="86">
        <v>48.8</v>
      </c>
    </row>
    <row r="4037" spans="1:5" x14ac:dyDescent="0.2">
      <c r="A4037" s="84">
        <v>939</v>
      </c>
      <c r="B4037" s="85" t="s">
        <v>5049</v>
      </c>
      <c r="C4037" s="85" t="s">
        <v>3494</v>
      </c>
      <c r="D4037" s="85" t="s">
        <v>6653</v>
      </c>
      <c r="E4037" s="86" t="s">
        <v>4993</v>
      </c>
    </row>
    <row r="4038" spans="1:5" x14ac:dyDescent="0.2">
      <c r="A4038" s="87">
        <v>1921</v>
      </c>
      <c r="B4038" s="83" t="s">
        <v>2825</v>
      </c>
      <c r="C4038" s="83" t="s">
        <v>272</v>
      </c>
      <c r="D4038" s="83" t="s">
        <v>4067</v>
      </c>
      <c r="E4038" s="88" t="s">
        <v>2685</v>
      </c>
    </row>
    <row r="4039" spans="1:5" x14ac:dyDescent="0.2">
      <c r="A4039" s="84">
        <v>940</v>
      </c>
      <c r="B4039" s="85" t="s">
        <v>2826</v>
      </c>
      <c r="C4039" s="85" t="s">
        <v>3494</v>
      </c>
      <c r="D4039" s="85" t="s">
        <v>6653</v>
      </c>
      <c r="E4039" s="86" t="s">
        <v>4994</v>
      </c>
    </row>
    <row r="4040" spans="1:5" x14ac:dyDescent="0.2">
      <c r="A4040" s="87">
        <v>1922</v>
      </c>
      <c r="B4040" s="83" t="s">
        <v>2826</v>
      </c>
      <c r="C4040" s="83" t="s">
        <v>272</v>
      </c>
      <c r="D4040" s="83" t="s">
        <v>4067</v>
      </c>
      <c r="E4040" s="88" t="s">
        <v>2686</v>
      </c>
    </row>
    <row r="4041" spans="1:5" x14ac:dyDescent="0.2">
      <c r="A4041" s="84">
        <v>941</v>
      </c>
      <c r="B4041" s="85" t="s">
        <v>4629</v>
      </c>
      <c r="C4041" s="85" t="s">
        <v>3464</v>
      </c>
      <c r="D4041" s="85" t="s">
        <v>6653</v>
      </c>
      <c r="E4041" s="86">
        <v>87</v>
      </c>
    </row>
    <row r="4042" spans="1:5" x14ac:dyDescent="0.2">
      <c r="A4042" s="87">
        <v>1923</v>
      </c>
      <c r="B4042" s="83" t="s">
        <v>2687</v>
      </c>
      <c r="C4042" s="83" t="s">
        <v>2778</v>
      </c>
      <c r="D4042" s="83" t="s">
        <v>4067</v>
      </c>
      <c r="E4042" s="88">
        <v>27</v>
      </c>
    </row>
    <row r="4043" spans="1:5" x14ac:dyDescent="0.2">
      <c r="A4043" s="87">
        <v>791</v>
      </c>
      <c r="B4043" s="83" t="s">
        <v>12060</v>
      </c>
      <c r="C4043" s="83" t="s">
        <v>3468</v>
      </c>
      <c r="D4043" s="83" t="s">
        <v>11284</v>
      </c>
      <c r="E4043" s="88">
        <v>29</v>
      </c>
    </row>
    <row r="4044" spans="1:5" x14ac:dyDescent="0.2">
      <c r="A4044" s="84">
        <v>942</v>
      </c>
      <c r="B4044" s="85" t="s">
        <v>4630</v>
      </c>
      <c r="C4044" s="85" t="s">
        <v>3468</v>
      </c>
      <c r="D4044" s="85" t="s">
        <v>6653</v>
      </c>
      <c r="E4044" s="86">
        <v>48</v>
      </c>
    </row>
    <row r="4045" spans="1:5" x14ac:dyDescent="0.2">
      <c r="A4045" s="87">
        <v>1924</v>
      </c>
      <c r="B4045" s="83" t="s">
        <v>399</v>
      </c>
      <c r="C4045" s="83" t="s">
        <v>3487</v>
      </c>
      <c r="D4045" s="83" t="s">
        <v>4067</v>
      </c>
      <c r="E4045" s="88" t="s">
        <v>2688</v>
      </c>
    </row>
    <row r="4046" spans="1:5" x14ac:dyDescent="0.2">
      <c r="A4046" s="87">
        <v>139</v>
      </c>
      <c r="B4046" s="83" t="s">
        <v>399</v>
      </c>
      <c r="C4046" s="83" t="s">
        <v>3464</v>
      </c>
      <c r="D4046" s="83" t="s">
        <v>11286</v>
      </c>
      <c r="E4046" s="88" t="s">
        <v>11926</v>
      </c>
    </row>
    <row r="4047" spans="1:5" x14ac:dyDescent="0.2">
      <c r="A4047" s="87">
        <v>1925</v>
      </c>
      <c r="B4047" s="83" t="s">
        <v>399</v>
      </c>
      <c r="C4047" s="83" t="s">
        <v>3464</v>
      </c>
      <c r="D4047" s="83" t="s">
        <v>4067</v>
      </c>
      <c r="E4047" s="88" t="s">
        <v>2827</v>
      </c>
    </row>
    <row r="4048" spans="1:5" x14ac:dyDescent="0.2">
      <c r="A4048" s="87">
        <v>792</v>
      </c>
      <c r="B4048" s="83" t="s">
        <v>399</v>
      </c>
      <c r="C4048" s="83" t="s">
        <v>11934</v>
      </c>
      <c r="D4048" s="83" t="s">
        <v>11284</v>
      </c>
      <c r="E4048" s="88" t="s">
        <v>11944</v>
      </c>
    </row>
    <row r="4049" spans="1:5" x14ac:dyDescent="0.2">
      <c r="A4049" s="87">
        <v>35</v>
      </c>
      <c r="B4049" s="83" t="s">
        <v>399</v>
      </c>
      <c r="C4049" s="83" t="s">
        <v>11934</v>
      </c>
      <c r="D4049" s="83" t="s">
        <v>11412</v>
      </c>
      <c r="E4049" s="88" t="s">
        <v>11948</v>
      </c>
    </row>
    <row r="4050" spans="1:5" x14ac:dyDescent="0.2">
      <c r="A4050" s="84">
        <v>943</v>
      </c>
      <c r="B4050" s="85" t="s">
        <v>4631</v>
      </c>
      <c r="C4050" s="85" t="s">
        <v>3487</v>
      </c>
      <c r="D4050" s="85" t="s">
        <v>6653</v>
      </c>
      <c r="E4050" s="86">
        <v>80</v>
      </c>
    </row>
    <row r="4051" spans="1:5" x14ac:dyDescent="0.2">
      <c r="A4051" s="84">
        <v>944</v>
      </c>
      <c r="B4051" s="85" t="s">
        <v>4631</v>
      </c>
      <c r="C4051" s="85" t="s">
        <v>3464</v>
      </c>
      <c r="D4051" s="85" t="s">
        <v>6653</v>
      </c>
      <c r="E4051" s="86" t="s">
        <v>4995</v>
      </c>
    </row>
    <row r="4052" spans="1:5" x14ac:dyDescent="0.2">
      <c r="A4052" s="87">
        <v>34</v>
      </c>
      <c r="B4052" s="83" t="s">
        <v>3838</v>
      </c>
      <c r="C4052" s="83" t="s">
        <v>12</v>
      </c>
      <c r="D4052" s="83" t="s">
        <v>6697</v>
      </c>
      <c r="E4052" s="88">
        <v>2</v>
      </c>
    </row>
    <row r="4053" spans="1:5" x14ac:dyDescent="0.2">
      <c r="A4053" s="87">
        <v>1136</v>
      </c>
      <c r="B4053" s="83" t="s">
        <v>3838</v>
      </c>
      <c r="C4053" s="83" t="s">
        <v>12</v>
      </c>
      <c r="D4053" s="83" t="s">
        <v>4067</v>
      </c>
      <c r="E4053" s="88" t="s">
        <v>1928</v>
      </c>
    </row>
    <row r="4054" spans="1:5" x14ac:dyDescent="0.2">
      <c r="A4054" s="87">
        <v>458</v>
      </c>
      <c r="B4054" s="83" t="s">
        <v>3838</v>
      </c>
      <c r="C4054" s="83" t="s">
        <v>11860</v>
      </c>
      <c r="D4054" s="83" t="s">
        <v>11284</v>
      </c>
      <c r="E4054" s="88">
        <v>14</v>
      </c>
    </row>
    <row r="4055" spans="1:5" x14ac:dyDescent="0.2">
      <c r="A4055" s="87">
        <v>74</v>
      </c>
      <c r="B4055" s="83" t="s">
        <v>3838</v>
      </c>
      <c r="C4055" s="83" t="s">
        <v>266</v>
      </c>
      <c r="D4055" s="83" t="s">
        <v>11286</v>
      </c>
      <c r="E4055" s="88" t="s">
        <v>11882</v>
      </c>
    </row>
    <row r="4056" spans="1:5" x14ac:dyDescent="0.2">
      <c r="A4056" s="87">
        <v>26</v>
      </c>
      <c r="B4056" s="83" t="s">
        <v>3838</v>
      </c>
      <c r="C4056" s="83" t="s">
        <v>11886</v>
      </c>
      <c r="D4056" s="83" t="s">
        <v>11412</v>
      </c>
      <c r="E4056" s="88" t="s">
        <v>11892</v>
      </c>
    </row>
    <row r="4057" spans="1:5" x14ac:dyDescent="0.2">
      <c r="A4057" s="87">
        <v>109</v>
      </c>
      <c r="B4057" s="83" t="s">
        <v>3838</v>
      </c>
      <c r="C4057" s="83" t="s">
        <v>11886</v>
      </c>
      <c r="D4057" s="83" t="s">
        <v>11415</v>
      </c>
      <c r="E4057" s="88">
        <v>8</v>
      </c>
    </row>
    <row r="4058" spans="1:5" x14ac:dyDescent="0.2">
      <c r="A4058" s="87">
        <v>36</v>
      </c>
      <c r="B4058" s="83" t="s">
        <v>11829</v>
      </c>
      <c r="C4058" s="83" t="s">
        <v>3509</v>
      </c>
      <c r="D4058" s="83" t="s">
        <v>11412</v>
      </c>
      <c r="E4058" s="88">
        <v>7</v>
      </c>
    </row>
    <row r="4059" spans="1:5" x14ac:dyDescent="0.2">
      <c r="A4059" s="87">
        <v>459</v>
      </c>
      <c r="B4059" s="83" t="s">
        <v>11867</v>
      </c>
      <c r="C4059" s="83" t="s">
        <v>11860</v>
      </c>
      <c r="D4059" s="83" t="s">
        <v>11284</v>
      </c>
      <c r="E4059" s="88">
        <v>23</v>
      </c>
    </row>
    <row r="4060" spans="1:5" x14ac:dyDescent="0.2">
      <c r="A4060" s="87">
        <v>75</v>
      </c>
      <c r="B4060" s="83" t="s">
        <v>11867</v>
      </c>
      <c r="C4060" s="83" t="s">
        <v>266</v>
      </c>
      <c r="D4060" s="83" t="s">
        <v>11286</v>
      </c>
      <c r="E4060" s="88">
        <v>5</v>
      </c>
    </row>
    <row r="4061" spans="1:5" x14ac:dyDescent="0.2">
      <c r="A4061" s="84">
        <v>934</v>
      </c>
      <c r="B4061" s="85" t="s">
        <v>12255</v>
      </c>
      <c r="C4061" s="85" t="s">
        <v>2665</v>
      </c>
      <c r="D4061" s="85" t="s">
        <v>6653</v>
      </c>
      <c r="E4061" s="86" t="s">
        <v>5048</v>
      </c>
    </row>
    <row r="4062" spans="1:5" x14ac:dyDescent="0.2">
      <c r="A4062" s="87">
        <v>1903</v>
      </c>
      <c r="B4062" s="83" t="s">
        <v>12273</v>
      </c>
      <c r="C4062" s="83" t="s">
        <v>2665</v>
      </c>
      <c r="D4062" s="83" t="s">
        <v>4067</v>
      </c>
      <c r="E4062" s="88" t="s">
        <v>2667</v>
      </c>
    </row>
    <row r="4063" spans="1:5" x14ac:dyDescent="0.2">
      <c r="A4063" s="87">
        <v>1926</v>
      </c>
      <c r="B4063" s="83" t="s">
        <v>2689</v>
      </c>
      <c r="C4063" s="83" t="s">
        <v>2778</v>
      </c>
      <c r="D4063" s="83" t="s">
        <v>4067</v>
      </c>
      <c r="E4063" s="88">
        <v>94</v>
      </c>
    </row>
    <row r="4064" spans="1:5" x14ac:dyDescent="0.2">
      <c r="A4064" s="87">
        <v>1927</v>
      </c>
      <c r="B4064" s="83" t="s">
        <v>2690</v>
      </c>
      <c r="C4064" s="83" t="s">
        <v>2588</v>
      </c>
      <c r="D4064" s="83" t="s">
        <v>4067</v>
      </c>
      <c r="E4064" s="88" t="s">
        <v>2691</v>
      </c>
    </row>
    <row r="4065" spans="1:5" x14ac:dyDescent="0.2">
      <c r="A4065" s="87">
        <v>1928</v>
      </c>
      <c r="B4065" s="83" t="s">
        <v>2692</v>
      </c>
      <c r="C4065" s="83" t="s">
        <v>3468</v>
      </c>
      <c r="D4065" s="83" t="s">
        <v>4067</v>
      </c>
      <c r="E4065" s="88">
        <v>10</v>
      </c>
    </row>
    <row r="4066" spans="1:5" x14ac:dyDescent="0.2">
      <c r="A4066" s="87">
        <v>793</v>
      </c>
      <c r="B4066" s="83" t="s">
        <v>2692</v>
      </c>
      <c r="C4066" s="83" t="s">
        <v>12086</v>
      </c>
      <c r="D4066" s="83" t="s">
        <v>11284</v>
      </c>
      <c r="E4066" s="88">
        <v>20</v>
      </c>
    </row>
    <row r="4067" spans="1:5" x14ac:dyDescent="0.2">
      <c r="A4067" s="87">
        <v>1929</v>
      </c>
      <c r="B4067" s="83" t="s">
        <v>2693</v>
      </c>
      <c r="C4067" s="83" t="s">
        <v>3468</v>
      </c>
      <c r="D4067" s="83" t="s">
        <v>4067</v>
      </c>
      <c r="E4067" s="88" t="s">
        <v>1236</v>
      </c>
    </row>
    <row r="4068" spans="1:5" x14ac:dyDescent="0.2">
      <c r="A4068" s="87">
        <v>252</v>
      </c>
      <c r="B4068" s="83" t="s">
        <v>7958</v>
      </c>
      <c r="C4068" s="83" t="s">
        <v>3507</v>
      </c>
      <c r="D4068" s="83" t="s">
        <v>11415</v>
      </c>
      <c r="E4068" s="88">
        <v>32.340000000000003</v>
      </c>
    </row>
    <row r="4069" spans="1:5" x14ac:dyDescent="0.2">
      <c r="A4069" s="87">
        <v>1930</v>
      </c>
      <c r="B4069" s="83" t="s">
        <v>2694</v>
      </c>
      <c r="C4069" s="83" t="s">
        <v>3468</v>
      </c>
      <c r="D4069" s="83" t="s">
        <v>4067</v>
      </c>
      <c r="E4069" s="88">
        <v>117</v>
      </c>
    </row>
    <row r="4070" spans="1:5" x14ac:dyDescent="0.2">
      <c r="A4070" s="87">
        <v>31</v>
      </c>
      <c r="B4070" s="83" t="s">
        <v>11587</v>
      </c>
      <c r="C4070" s="83" t="s">
        <v>2719</v>
      </c>
      <c r="D4070" s="83" t="s">
        <v>11415</v>
      </c>
      <c r="E4070" s="88">
        <v>38</v>
      </c>
    </row>
    <row r="4071" spans="1:5" x14ac:dyDescent="0.2">
      <c r="A4071" s="87">
        <v>1931</v>
      </c>
      <c r="B4071" s="83" t="s">
        <v>2695</v>
      </c>
      <c r="C4071" s="83" t="s">
        <v>3468</v>
      </c>
      <c r="D4071" s="83" t="s">
        <v>4067</v>
      </c>
      <c r="E4071" s="88">
        <v>118</v>
      </c>
    </row>
    <row r="4072" spans="1:5" x14ac:dyDescent="0.2">
      <c r="A4072" s="87">
        <v>794</v>
      </c>
      <c r="B4072" s="83" t="s">
        <v>11506</v>
      </c>
      <c r="C4072" s="83" t="s">
        <v>11472</v>
      </c>
      <c r="D4072" s="83" t="s">
        <v>11284</v>
      </c>
      <c r="E4072" s="88" t="s">
        <v>11499</v>
      </c>
    </row>
    <row r="4073" spans="1:5" x14ac:dyDescent="0.2">
      <c r="A4073" s="87">
        <v>1932</v>
      </c>
      <c r="B4073" s="83" t="s">
        <v>2696</v>
      </c>
      <c r="C4073" s="83" t="s">
        <v>3468</v>
      </c>
      <c r="D4073" s="83" t="s">
        <v>4067</v>
      </c>
      <c r="E4073" s="88">
        <v>117</v>
      </c>
    </row>
    <row r="4074" spans="1:5" x14ac:dyDescent="0.2">
      <c r="A4074" s="87">
        <v>1933</v>
      </c>
      <c r="B4074" s="83" t="s">
        <v>2697</v>
      </c>
      <c r="C4074" s="83" t="s">
        <v>3468</v>
      </c>
      <c r="D4074" s="83" t="s">
        <v>4067</v>
      </c>
      <c r="E4074" s="88">
        <v>75</v>
      </c>
    </row>
    <row r="4075" spans="1:5" x14ac:dyDescent="0.2">
      <c r="A4075" s="87">
        <v>795</v>
      </c>
      <c r="B4075" s="83" t="s">
        <v>5212</v>
      </c>
      <c r="D4075" s="83" t="s">
        <v>11284</v>
      </c>
      <c r="E4075" s="88">
        <v>23</v>
      </c>
    </row>
    <row r="4076" spans="1:5" x14ac:dyDescent="0.2">
      <c r="A4076" s="87">
        <v>1934</v>
      </c>
      <c r="B4076" s="83" t="s">
        <v>2698</v>
      </c>
      <c r="C4076" s="83" t="s">
        <v>3507</v>
      </c>
      <c r="D4076" s="83" t="s">
        <v>4067</v>
      </c>
      <c r="E4076" s="88">
        <v>2</v>
      </c>
    </row>
    <row r="4077" spans="1:5" x14ac:dyDescent="0.2">
      <c r="A4077" s="87">
        <v>263</v>
      </c>
      <c r="B4077" s="83" t="s">
        <v>2698</v>
      </c>
      <c r="C4077" s="83" t="s">
        <v>3507</v>
      </c>
      <c r="D4077" s="83" t="s">
        <v>11415</v>
      </c>
      <c r="E4077" s="88">
        <v>32.340000000000003</v>
      </c>
    </row>
    <row r="4078" spans="1:5" x14ac:dyDescent="0.2">
      <c r="A4078" s="87">
        <v>1935</v>
      </c>
      <c r="B4078" s="83" t="s">
        <v>2699</v>
      </c>
      <c r="C4078" s="83" t="s">
        <v>3468</v>
      </c>
      <c r="D4078" s="83" t="s">
        <v>4067</v>
      </c>
      <c r="E4078" s="88">
        <v>18</v>
      </c>
    </row>
    <row r="4079" spans="1:5" x14ac:dyDescent="0.2">
      <c r="A4079" s="84">
        <v>946</v>
      </c>
      <c r="B4079" s="85" t="s">
        <v>4632</v>
      </c>
      <c r="C4079" s="85" t="s">
        <v>3468</v>
      </c>
      <c r="D4079" s="85" t="s">
        <v>6653</v>
      </c>
      <c r="E4079" s="86">
        <v>43</v>
      </c>
    </row>
    <row r="4080" spans="1:5" x14ac:dyDescent="0.2">
      <c r="A4080" s="87">
        <v>76</v>
      </c>
      <c r="B4080" s="83" t="s">
        <v>11885</v>
      </c>
      <c r="C4080" s="83" t="s">
        <v>266</v>
      </c>
      <c r="D4080" s="83" t="s">
        <v>11286</v>
      </c>
      <c r="E4080" s="88">
        <v>4</v>
      </c>
    </row>
    <row r="4081" spans="1:5" x14ac:dyDescent="0.2">
      <c r="A4081" s="87">
        <v>1936</v>
      </c>
      <c r="B4081" s="83" t="s">
        <v>2700</v>
      </c>
      <c r="C4081" s="83" t="s">
        <v>3469</v>
      </c>
      <c r="D4081" s="83" t="s">
        <v>4067</v>
      </c>
      <c r="E4081" s="88">
        <v>63</v>
      </c>
    </row>
    <row r="4082" spans="1:5" x14ac:dyDescent="0.2">
      <c r="A4082" s="87">
        <v>1937</v>
      </c>
      <c r="B4082" s="83" t="s">
        <v>2701</v>
      </c>
      <c r="C4082" s="83" t="s">
        <v>3469</v>
      </c>
      <c r="D4082" s="83" t="s">
        <v>4067</v>
      </c>
      <c r="E4082" s="88">
        <v>63</v>
      </c>
    </row>
    <row r="4083" spans="1:5" x14ac:dyDescent="0.2">
      <c r="A4083" s="87">
        <v>1938</v>
      </c>
      <c r="B4083" s="83" t="s">
        <v>2702</v>
      </c>
      <c r="C4083" s="83" t="s">
        <v>3469</v>
      </c>
      <c r="D4083" s="83" t="s">
        <v>4067</v>
      </c>
      <c r="E4083" s="88">
        <v>63</v>
      </c>
    </row>
    <row r="4084" spans="1:5" x14ac:dyDescent="0.2">
      <c r="A4084" s="87">
        <v>1939</v>
      </c>
      <c r="B4084" s="83" t="s">
        <v>2703</v>
      </c>
      <c r="C4084" s="83" t="s">
        <v>3469</v>
      </c>
      <c r="D4084" s="83" t="s">
        <v>4067</v>
      </c>
      <c r="E4084" s="88">
        <v>63</v>
      </c>
    </row>
    <row r="4085" spans="1:5" x14ac:dyDescent="0.2">
      <c r="A4085" s="87">
        <v>264</v>
      </c>
      <c r="B4085" s="83" t="s">
        <v>11766</v>
      </c>
      <c r="C4085" s="83" t="s">
        <v>3502</v>
      </c>
      <c r="D4085" s="83" t="s">
        <v>11415</v>
      </c>
      <c r="E4085" s="88">
        <v>35.42</v>
      </c>
    </row>
    <row r="4086" spans="1:5" x14ac:dyDescent="0.2">
      <c r="A4086" s="87">
        <v>796</v>
      </c>
      <c r="B4086" s="83" t="s">
        <v>11766</v>
      </c>
      <c r="C4086" s="83" t="s">
        <v>11767</v>
      </c>
      <c r="D4086" s="83" t="s">
        <v>11284</v>
      </c>
      <c r="E4086" s="88">
        <v>32</v>
      </c>
    </row>
    <row r="4087" spans="1:5" x14ac:dyDescent="0.2">
      <c r="A4087" s="84">
        <v>947</v>
      </c>
      <c r="B4087" s="85" t="s">
        <v>4633</v>
      </c>
      <c r="C4087" s="85" t="s">
        <v>3502</v>
      </c>
      <c r="D4087" s="85" t="s">
        <v>6653</v>
      </c>
      <c r="E4087" s="86">
        <v>50</v>
      </c>
    </row>
    <row r="4088" spans="1:5" x14ac:dyDescent="0.2">
      <c r="A4088" s="87">
        <v>797</v>
      </c>
      <c r="B4088" s="83" t="s">
        <v>3670</v>
      </c>
      <c r="C4088" s="83" t="s">
        <v>3496</v>
      </c>
      <c r="D4088" s="83" t="s">
        <v>11284</v>
      </c>
      <c r="E4088" s="88">
        <v>2</v>
      </c>
    </row>
    <row r="4089" spans="1:5" x14ac:dyDescent="0.2">
      <c r="A4089" s="87">
        <v>492</v>
      </c>
      <c r="B4089" s="83" t="s">
        <v>3670</v>
      </c>
      <c r="C4089" s="83" t="s">
        <v>3496</v>
      </c>
      <c r="D4089" s="83" t="s">
        <v>4067</v>
      </c>
      <c r="E4089" s="88" t="s">
        <v>1474</v>
      </c>
    </row>
  </sheetData>
  <pageMargins left="0.7" right="0.7" top="0.75" bottom="0.75" header="0.3" footer="0.3"/>
  <pageSetup paperSize="9" orientation="portrait" verticalDpi="0"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64"/>
  <sheetViews>
    <sheetView zoomScale="80" zoomScaleNormal="80" workbookViewId="0"/>
  </sheetViews>
  <sheetFormatPr defaultRowHeight="12.75" x14ac:dyDescent="0.2"/>
  <cols>
    <col min="1" max="1" width="45.42578125" customWidth="1"/>
    <col min="2" max="2" width="71.28515625" customWidth="1"/>
  </cols>
  <sheetData>
    <row r="1" spans="1:3" x14ac:dyDescent="0.2">
      <c r="A1" s="1" t="s">
        <v>11196</v>
      </c>
    </row>
    <row r="2" spans="1:3" x14ac:dyDescent="0.2">
      <c r="A2" s="8"/>
    </row>
    <row r="3" spans="1:3" x14ac:dyDescent="0.2">
      <c r="A3" s="9" t="s">
        <v>583</v>
      </c>
      <c r="B3" s="9" t="s">
        <v>16</v>
      </c>
      <c r="C3" s="9" t="s">
        <v>488</v>
      </c>
    </row>
    <row r="4" spans="1:3" x14ac:dyDescent="0.2">
      <c r="A4" t="s">
        <v>11043</v>
      </c>
      <c r="B4" t="s">
        <v>9768</v>
      </c>
      <c r="C4" t="s">
        <v>6690</v>
      </c>
    </row>
    <row r="5" spans="1:3" x14ac:dyDescent="0.2">
      <c r="A5" t="s">
        <v>735</v>
      </c>
      <c r="B5" s="7" t="s">
        <v>10059</v>
      </c>
      <c r="C5" s="7" t="s">
        <v>487</v>
      </c>
    </row>
    <row r="6" spans="1:3" x14ac:dyDescent="0.2">
      <c r="A6" t="s">
        <v>728</v>
      </c>
      <c r="B6" t="s">
        <v>729</v>
      </c>
      <c r="C6" s="7" t="s">
        <v>487</v>
      </c>
    </row>
    <row r="7" spans="1:3" x14ac:dyDescent="0.2">
      <c r="A7" t="s">
        <v>749</v>
      </c>
      <c r="B7" t="s">
        <v>750</v>
      </c>
      <c r="C7" s="7" t="s">
        <v>487</v>
      </c>
    </row>
    <row r="8" spans="1:3" x14ac:dyDescent="0.2">
      <c r="A8" s="7" t="s">
        <v>876</v>
      </c>
      <c r="B8" s="7" t="s">
        <v>877</v>
      </c>
      <c r="C8" s="7" t="s">
        <v>487</v>
      </c>
    </row>
    <row r="9" spans="1:3" x14ac:dyDescent="0.2">
      <c r="A9" t="s">
        <v>18446</v>
      </c>
      <c r="B9" t="s">
        <v>18447</v>
      </c>
      <c r="C9" t="s">
        <v>487</v>
      </c>
    </row>
    <row r="10" spans="1:3" x14ac:dyDescent="0.2">
      <c r="A10" t="s">
        <v>786</v>
      </c>
      <c r="B10" t="s">
        <v>787</v>
      </c>
      <c r="C10" s="7" t="s">
        <v>487</v>
      </c>
    </row>
    <row r="11" spans="1:3" x14ac:dyDescent="0.2">
      <c r="A11" t="s">
        <v>190</v>
      </c>
      <c r="B11" t="s">
        <v>4164</v>
      </c>
      <c r="C11" s="7" t="s">
        <v>487</v>
      </c>
    </row>
    <row r="12" spans="1:3" x14ac:dyDescent="0.2">
      <c r="A12" t="s">
        <v>191</v>
      </c>
      <c r="B12" t="s">
        <v>18452</v>
      </c>
      <c r="C12" t="s">
        <v>487</v>
      </c>
    </row>
    <row r="13" spans="1:3" x14ac:dyDescent="0.2">
      <c r="A13" s="7" t="s">
        <v>530</v>
      </c>
      <c r="B13" t="s">
        <v>737</v>
      </c>
      <c r="C13" s="7" t="s">
        <v>487</v>
      </c>
    </row>
    <row r="14" spans="1:3" x14ac:dyDescent="0.2">
      <c r="A14" t="s">
        <v>10589</v>
      </c>
      <c r="B14" t="s">
        <v>10590</v>
      </c>
      <c r="C14" t="s">
        <v>6690</v>
      </c>
    </row>
    <row r="15" spans="1:3" x14ac:dyDescent="0.2">
      <c r="A15" t="s">
        <v>192</v>
      </c>
    </row>
    <row r="16" spans="1:3" x14ac:dyDescent="0.2">
      <c r="A16" t="s">
        <v>733</v>
      </c>
      <c r="B16" t="s">
        <v>734</v>
      </c>
      <c r="C16" s="7" t="s">
        <v>487</v>
      </c>
    </row>
    <row r="17" spans="1:3" x14ac:dyDescent="0.2">
      <c r="A17" t="s">
        <v>193</v>
      </c>
    </row>
    <row r="18" spans="1:3" x14ac:dyDescent="0.2">
      <c r="A18" s="7" t="s">
        <v>1558</v>
      </c>
      <c r="B18" s="7" t="s">
        <v>10429</v>
      </c>
      <c r="C18" s="7" t="s">
        <v>6690</v>
      </c>
    </row>
    <row r="19" spans="1:3" x14ac:dyDescent="0.2">
      <c r="A19" t="s">
        <v>194</v>
      </c>
      <c r="B19" t="s">
        <v>732</v>
      </c>
      <c r="C19" s="7" t="s">
        <v>487</v>
      </c>
    </row>
    <row r="20" spans="1:3" x14ac:dyDescent="0.2">
      <c r="A20" t="s">
        <v>195</v>
      </c>
      <c r="C20" t="s">
        <v>487</v>
      </c>
    </row>
    <row r="21" spans="1:3" x14ac:dyDescent="0.2">
      <c r="A21" t="s">
        <v>196</v>
      </c>
      <c r="B21" s="7" t="s">
        <v>556</v>
      </c>
      <c r="C21" s="7" t="s">
        <v>487</v>
      </c>
    </row>
    <row r="22" spans="1:3" x14ac:dyDescent="0.2">
      <c r="A22" t="s">
        <v>197</v>
      </c>
    </row>
    <row r="23" spans="1:3" x14ac:dyDescent="0.2">
      <c r="A23" s="7" t="s">
        <v>873</v>
      </c>
      <c r="B23" s="7" t="s">
        <v>872</v>
      </c>
      <c r="C23" s="7" t="s">
        <v>487</v>
      </c>
    </row>
    <row r="24" spans="1:3" x14ac:dyDescent="0.2">
      <c r="A24" t="s">
        <v>1147</v>
      </c>
      <c r="B24" t="s">
        <v>1148</v>
      </c>
      <c r="C24" s="7" t="s">
        <v>487</v>
      </c>
    </row>
    <row r="25" spans="1:3" x14ac:dyDescent="0.2">
      <c r="A25" s="7" t="s">
        <v>697</v>
      </c>
      <c r="B25" s="7" t="s">
        <v>8114</v>
      </c>
      <c r="C25" s="7" t="s">
        <v>487</v>
      </c>
    </row>
    <row r="26" spans="1:3" x14ac:dyDescent="0.2">
      <c r="A26" s="7" t="s">
        <v>861</v>
      </c>
      <c r="B26" s="7"/>
      <c r="C26" s="7" t="s">
        <v>487</v>
      </c>
    </row>
    <row r="27" spans="1:3" x14ac:dyDescent="0.2">
      <c r="A27" t="s">
        <v>4174</v>
      </c>
      <c r="B27" t="s">
        <v>4175</v>
      </c>
      <c r="C27" t="s">
        <v>4180</v>
      </c>
    </row>
    <row r="28" spans="1:3" x14ac:dyDescent="0.2">
      <c r="A28" s="7" t="s">
        <v>1146</v>
      </c>
      <c r="B28" s="7" t="s">
        <v>10164</v>
      </c>
      <c r="C28" s="7" t="s">
        <v>7669</v>
      </c>
    </row>
    <row r="29" spans="1:3" x14ac:dyDescent="0.2">
      <c r="A29" t="s">
        <v>10997</v>
      </c>
      <c r="B29" t="s">
        <v>10998</v>
      </c>
      <c r="C29" s="7" t="s">
        <v>7856</v>
      </c>
    </row>
    <row r="30" spans="1:3" x14ac:dyDescent="0.2">
      <c r="A30" s="7" t="s">
        <v>529</v>
      </c>
      <c r="C30" s="7" t="s">
        <v>487</v>
      </c>
    </row>
    <row r="31" spans="1:3" x14ac:dyDescent="0.2">
      <c r="A31" s="7" t="s">
        <v>875</v>
      </c>
      <c r="B31" s="7" t="s">
        <v>9521</v>
      </c>
      <c r="C31" s="7" t="s">
        <v>487</v>
      </c>
    </row>
    <row r="32" spans="1:3" x14ac:dyDescent="0.2">
      <c r="A32" s="7" t="s">
        <v>581</v>
      </c>
      <c r="B32" t="s">
        <v>582</v>
      </c>
      <c r="C32" s="7" t="s">
        <v>487</v>
      </c>
    </row>
    <row r="33" spans="1:3" x14ac:dyDescent="0.2">
      <c r="A33" t="s">
        <v>580</v>
      </c>
      <c r="B33" t="s">
        <v>739</v>
      </c>
      <c r="C33" s="7" t="s">
        <v>487</v>
      </c>
    </row>
    <row r="34" spans="1:3" x14ac:dyDescent="0.2">
      <c r="A34" s="7" t="s">
        <v>874</v>
      </c>
      <c r="B34" s="7" t="s">
        <v>871</v>
      </c>
      <c r="C34" s="7" t="s">
        <v>487</v>
      </c>
    </row>
    <row r="35" spans="1:3" x14ac:dyDescent="0.2">
      <c r="A35" t="s">
        <v>10587</v>
      </c>
      <c r="B35" t="s">
        <v>10588</v>
      </c>
      <c r="C35" t="s">
        <v>6690</v>
      </c>
    </row>
    <row r="36" spans="1:3" x14ac:dyDescent="0.2">
      <c r="A36" s="7" t="s">
        <v>10150</v>
      </c>
      <c r="B36" s="7" t="s">
        <v>10297</v>
      </c>
      <c r="C36" s="7" t="s">
        <v>6690</v>
      </c>
    </row>
    <row r="37" spans="1:3" x14ac:dyDescent="0.2">
      <c r="A37" t="s">
        <v>198</v>
      </c>
      <c r="B37" s="7" t="s">
        <v>18456</v>
      </c>
      <c r="C37" s="7" t="s">
        <v>487</v>
      </c>
    </row>
    <row r="38" spans="1:3" x14ac:dyDescent="0.2">
      <c r="A38" s="7" t="s">
        <v>878</v>
      </c>
      <c r="B38" s="7" t="s">
        <v>10151</v>
      </c>
      <c r="C38" s="7" t="s">
        <v>487</v>
      </c>
    </row>
    <row r="39" spans="1:3" x14ac:dyDescent="0.2">
      <c r="A39" t="s">
        <v>748</v>
      </c>
      <c r="C39" s="7" t="s">
        <v>487</v>
      </c>
    </row>
    <row r="40" spans="1:3" x14ac:dyDescent="0.2">
      <c r="A40" t="s">
        <v>9626</v>
      </c>
      <c r="B40" t="s">
        <v>9627</v>
      </c>
      <c r="C40" t="s">
        <v>6690</v>
      </c>
    </row>
    <row r="41" spans="1:3" x14ac:dyDescent="0.2">
      <c r="A41" t="s">
        <v>199</v>
      </c>
      <c r="B41" t="s">
        <v>18453</v>
      </c>
      <c r="C41" s="7" t="s">
        <v>487</v>
      </c>
    </row>
    <row r="42" spans="1:3" x14ac:dyDescent="0.2">
      <c r="A42" t="s">
        <v>9769</v>
      </c>
      <c r="B42" t="s">
        <v>9770</v>
      </c>
      <c r="C42" t="s">
        <v>6690</v>
      </c>
    </row>
    <row r="43" spans="1:3" x14ac:dyDescent="0.2">
      <c r="A43" t="s">
        <v>200</v>
      </c>
      <c r="B43" t="s">
        <v>18449</v>
      </c>
      <c r="C43" t="s">
        <v>487</v>
      </c>
    </row>
    <row r="44" spans="1:3" x14ac:dyDescent="0.2">
      <c r="A44" t="s">
        <v>201</v>
      </c>
      <c r="B44" t="s">
        <v>838</v>
      </c>
      <c r="C44" s="7" t="s">
        <v>487</v>
      </c>
    </row>
    <row r="45" spans="1:3" x14ac:dyDescent="0.2">
      <c r="A45" t="s">
        <v>202</v>
      </c>
      <c r="B45" s="7" t="s">
        <v>705</v>
      </c>
      <c r="C45" s="7" t="s">
        <v>487</v>
      </c>
    </row>
    <row r="46" spans="1:3" x14ac:dyDescent="0.2">
      <c r="A46" t="s">
        <v>848</v>
      </c>
      <c r="B46" s="7" t="s">
        <v>849</v>
      </c>
      <c r="C46" s="7" t="s">
        <v>487</v>
      </c>
    </row>
    <row r="47" spans="1:3" x14ac:dyDescent="0.2">
      <c r="A47" s="7" t="s">
        <v>611</v>
      </c>
      <c r="B47" t="s">
        <v>612</v>
      </c>
      <c r="C47" s="7" t="s">
        <v>487</v>
      </c>
    </row>
    <row r="48" spans="1:3" x14ac:dyDescent="0.2">
      <c r="A48" t="s">
        <v>3159</v>
      </c>
      <c r="B48" t="s">
        <v>10165</v>
      </c>
      <c r="C48" s="7" t="s">
        <v>7669</v>
      </c>
    </row>
    <row r="49" spans="1:3" x14ac:dyDescent="0.2">
      <c r="A49" t="s">
        <v>1149</v>
      </c>
      <c r="B49" s="7" t="s">
        <v>10428</v>
      </c>
      <c r="C49" s="7" t="s">
        <v>9966</v>
      </c>
    </row>
    <row r="50" spans="1:3" x14ac:dyDescent="0.2">
      <c r="A50" t="s">
        <v>11194</v>
      </c>
      <c r="B50" t="s">
        <v>11195</v>
      </c>
      <c r="C50" t="s">
        <v>6690</v>
      </c>
    </row>
    <row r="51" spans="1:3" x14ac:dyDescent="0.2">
      <c r="A51" t="s">
        <v>9915</v>
      </c>
      <c r="B51" t="s">
        <v>9916</v>
      </c>
      <c r="C51" t="s">
        <v>7856</v>
      </c>
    </row>
    <row r="52" spans="1:3" x14ac:dyDescent="0.2">
      <c r="A52" t="s">
        <v>203</v>
      </c>
      <c r="B52" t="s">
        <v>615</v>
      </c>
      <c r="C52" s="7" t="s">
        <v>487</v>
      </c>
    </row>
    <row r="53" spans="1:3" x14ac:dyDescent="0.2">
      <c r="A53" t="s">
        <v>204</v>
      </c>
      <c r="B53" t="s">
        <v>18448</v>
      </c>
      <c r="C53" t="s">
        <v>487</v>
      </c>
    </row>
    <row r="54" spans="1:3" x14ac:dyDescent="0.2">
      <c r="A54" t="s">
        <v>4192</v>
      </c>
      <c r="B54" t="s">
        <v>4193</v>
      </c>
      <c r="C54" t="s">
        <v>4180</v>
      </c>
    </row>
    <row r="55" spans="1:3" x14ac:dyDescent="0.2">
      <c r="A55" t="s">
        <v>614</v>
      </c>
      <c r="B55" t="s">
        <v>18450</v>
      </c>
      <c r="C55" s="7" t="s">
        <v>487</v>
      </c>
    </row>
    <row r="56" spans="1:3" x14ac:dyDescent="0.2">
      <c r="A56" t="s">
        <v>9522</v>
      </c>
      <c r="B56" s="7" t="s">
        <v>9523</v>
      </c>
      <c r="C56" t="s">
        <v>6690</v>
      </c>
    </row>
    <row r="57" spans="1:3" x14ac:dyDescent="0.2">
      <c r="A57" s="7" t="s">
        <v>8115</v>
      </c>
      <c r="B57" s="7" t="s">
        <v>8189</v>
      </c>
      <c r="C57" s="7" t="s">
        <v>6588</v>
      </c>
    </row>
    <row r="58" spans="1:3" x14ac:dyDescent="0.2">
      <c r="A58" s="7" t="s">
        <v>880</v>
      </c>
      <c r="B58" s="7" t="s">
        <v>468</v>
      </c>
      <c r="C58" s="7" t="s">
        <v>487</v>
      </c>
    </row>
    <row r="59" spans="1:3" x14ac:dyDescent="0.2">
      <c r="A59" t="s">
        <v>205</v>
      </c>
      <c r="B59" t="s">
        <v>18448</v>
      </c>
      <c r="C59" t="s">
        <v>487</v>
      </c>
    </row>
    <row r="60" spans="1:3" x14ac:dyDescent="0.2">
      <c r="A60" s="7" t="s">
        <v>879</v>
      </c>
      <c r="B60" t="s">
        <v>905</v>
      </c>
      <c r="C60" s="7" t="s">
        <v>487</v>
      </c>
    </row>
    <row r="61" spans="1:3" x14ac:dyDescent="0.2">
      <c r="A61" t="s">
        <v>11123</v>
      </c>
      <c r="B61" t="s">
        <v>18448</v>
      </c>
      <c r="C61" t="s">
        <v>487</v>
      </c>
    </row>
    <row r="62" spans="1:3" x14ac:dyDescent="0.2">
      <c r="A62" s="7" t="s">
        <v>881</v>
      </c>
      <c r="B62" s="7" t="s">
        <v>11122</v>
      </c>
      <c r="C62" s="7" t="s">
        <v>487</v>
      </c>
    </row>
    <row r="63" spans="1:3" x14ac:dyDescent="0.2">
      <c r="A63" t="s">
        <v>18451</v>
      </c>
      <c r="B63" t="s">
        <v>613</v>
      </c>
      <c r="C63" s="7" t="s">
        <v>487</v>
      </c>
    </row>
    <row r="64" spans="1:3" x14ac:dyDescent="0.2">
      <c r="A64" t="s">
        <v>18454</v>
      </c>
      <c r="B64" t="s">
        <v>18455</v>
      </c>
      <c r="C64" t="s">
        <v>487</v>
      </c>
    </row>
  </sheetData>
  <printOptions gridLines="1" gridLinesSet="0"/>
  <pageMargins left="0.75" right="0.75" top="1" bottom="1" header="0.5" footer="0.5"/>
  <pageSetup paperSize="9" orientation="portrait" verticalDpi="0" r:id="rId1"/>
  <headerFooter alignWithMargins="0"/>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H46"/>
  <sheetViews>
    <sheetView zoomScale="80" zoomScaleNormal="80" workbookViewId="0"/>
  </sheetViews>
  <sheetFormatPr defaultRowHeight="12.75" x14ac:dyDescent="0.2"/>
  <cols>
    <col min="1" max="1" width="35.85546875" customWidth="1"/>
    <col min="2" max="2" width="10.42578125" customWidth="1"/>
    <col min="3" max="3" width="7.42578125" customWidth="1"/>
    <col min="4" max="4" width="18.7109375" customWidth="1"/>
    <col min="5" max="5" width="123.140625" customWidth="1"/>
  </cols>
  <sheetData>
    <row r="1" spans="1:8" x14ac:dyDescent="0.2">
      <c r="A1" s="8" t="s">
        <v>5998</v>
      </c>
      <c r="B1" s="1"/>
    </row>
    <row r="2" spans="1:8" x14ac:dyDescent="0.2">
      <c r="A2" s="1"/>
      <c r="B2" s="1"/>
      <c r="C2" s="1"/>
    </row>
    <row r="3" spans="1:8" x14ac:dyDescent="0.2">
      <c r="A3" t="s">
        <v>12</v>
      </c>
      <c r="B3" t="s">
        <v>115</v>
      </c>
      <c r="C3" t="s">
        <v>9030</v>
      </c>
      <c r="D3" t="s">
        <v>4163</v>
      </c>
      <c r="E3" t="s">
        <v>16</v>
      </c>
    </row>
    <row r="4" spans="1:8" ht="60" x14ac:dyDescent="0.2">
      <c r="A4" s="63" t="s">
        <v>6782</v>
      </c>
      <c r="B4" s="62" t="s">
        <v>4071</v>
      </c>
      <c r="C4" s="61" t="s">
        <v>4139</v>
      </c>
      <c r="D4" s="62" t="s">
        <v>6791</v>
      </c>
      <c r="E4" s="80" t="s">
        <v>6790</v>
      </c>
      <c r="H4" s="7"/>
    </row>
    <row r="5" spans="1:8" ht="30" x14ac:dyDescent="0.25">
      <c r="A5" s="63" t="s">
        <v>6783</v>
      </c>
      <c r="B5" s="62" t="s">
        <v>4071</v>
      </c>
      <c r="C5" s="61" t="s">
        <v>4138</v>
      </c>
      <c r="D5" s="62"/>
      <c r="E5" s="80" t="s">
        <v>6792</v>
      </c>
      <c r="H5" s="37"/>
    </row>
    <row r="6" spans="1:8" ht="75" x14ac:dyDescent="0.25">
      <c r="A6" s="62" t="s">
        <v>2836</v>
      </c>
      <c r="B6" s="62" t="s">
        <v>4142</v>
      </c>
      <c r="C6" s="61" t="s">
        <v>4138</v>
      </c>
      <c r="D6" s="62" t="s">
        <v>6764</v>
      </c>
      <c r="E6" s="62" t="s">
        <v>6802</v>
      </c>
      <c r="G6" s="37"/>
    </row>
    <row r="7" spans="1:8" ht="30" x14ac:dyDescent="0.2">
      <c r="A7" s="64" t="s">
        <v>6784</v>
      </c>
      <c r="B7" s="62" t="s">
        <v>4071</v>
      </c>
      <c r="C7" s="62" t="s">
        <v>4138</v>
      </c>
      <c r="D7" s="62" t="s">
        <v>4145</v>
      </c>
      <c r="E7" s="80" t="s">
        <v>9140</v>
      </c>
    </row>
    <row r="8" spans="1:8" ht="15" x14ac:dyDescent="0.2">
      <c r="A8" s="62" t="s">
        <v>8481</v>
      </c>
      <c r="B8" s="62" t="s">
        <v>4071</v>
      </c>
      <c r="C8" s="61"/>
      <c r="D8" s="62" t="s">
        <v>8482</v>
      </c>
      <c r="E8" s="62" t="s">
        <v>8483</v>
      </c>
    </row>
    <row r="9" spans="1:8" ht="45" x14ac:dyDescent="0.2">
      <c r="A9" s="80" t="s">
        <v>3814</v>
      </c>
      <c r="B9" s="62" t="s">
        <v>4071</v>
      </c>
      <c r="C9" s="61" t="s">
        <v>4138</v>
      </c>
      <c r="D9" s="62" t="s">
        <v>4144</v>
      </c>
      <c r="E9" s="80" t="s">
        <v>6797</v>
      </c>
    </row>
    <row r="10" spans="1:8" ht="45" x14ac:dyDescent="0.2">
      <c r="A10" s="63" t="s">
        <v>3815</v>
      </c>
      <c r="B10" s="62" t="s">
        <v>4071</v>
      </c>
      <c r="C10" s="61" t="s">
        <v>4138</v>
      </c>
      <c r="D10" s="62" t="s">
        <v>4146</v>
      </c>
      <c r="E10" s="63" t="s">
        <v>6794</v>
      </c>
    </row>
    <row r="11" spans="1:8" ht="30" x14ac:dyDescent="0.25">
      <c r="A11" s="63" t="s">
        <v>6785</v>
      </c>
      <c r="B11" s="62" t="s">
        <v>4071</v>
      </c>
      <c r="C11" s="61" t="s">
        <v>4139</v>
      </c>
      <c r="D11" s="62" t="s">
        <v>1441</v>
      </c>
      <c r="E11" s="63" t="s">
        <v>6793</v>
      </c>
      <c r="G11" s="37"/>
    </row>
    <row r="12" spans="1:8" ht="15" x14ac:dyDescent="0.2">
      <c r="A12" s="65" t="s">
        <v>9261</v>
      </c>
      <c r="B12" s="65" t="s">
        <v>4071</v>
      </c>
      <c r="C12" s="66"/>
      <c r="D12" s="65"/>
      <c r="E12" s="62" t="s">
        <v>9262</v>
      </c>
    </row>
    <row r="13" spans="1:8" ht="45" x14ac:dyDescent="0.2">
      <c r="A13" s="63" t="s">
        <v>6786</v>
      </c>
      <c r="B13" s="62" t="s">
        <v>4071</v>
      </c>
      <c r="C13" s="61" t="s">
        <v>4138</v>
      </c>
      <c r="D13" s="62"/>
      <c r="E13" s="63" t="s">
        <v>6807</v>
      </c>
    </row>
    <row r="14" spans="1:8" ht="30" x14ac:dyDescent="0.2">
      <c r="A14" s="62" t="s">
        <v>2854</v>
      </c>
      <c r="B14" s="62" t="s">
        <v>4142</v>
      </c>
      <c r="C14" s="61" t="s">
        <v>4139</v>
      </c>
      <c r="D14" s="62" t="s">
        <v>4148</v>
      </c>
      <c r="E14" s="62" t="s">
        <v>6803</v>
      </c>
    </row>
    <row r="15" spans="1:8" ht="60" x14ac:dyDescent="0.2">
      <c r="A15" s="62" t="s">
        <v>3819</v>
      </c>
      <c r="B15" s="62" t="s">
        <v>4142</v>
      </c>
      <c r="C15" s="61" t="s">
        <v>4138</v>
      </c>
      <c r="D15" s="62" t="s">
        <v>4149</v>
      </c>
      <c r="E15" s="62" t="s">
        <v>6765</v>
      </c>
    </row>
    <row r="16" spans="1:8" ht="45" x14ac:dyDescent="0.2">
      <c r="A16" s="62" t="s">
        <v>4137</v>
      </c>
      <c r="B16" s="62" t="s">
        <v>4142</v>
      </c>
      <c r="C16" s="61" t="s">
        <v>4138</v>
      </c>
      <c r="D16" s="62" t="s">
        <v>6763</v>
      </c>
      <c r="E16" s="62" t="s">
        <v>9139</v>
      </c>
    </row>
    <row r="17" spans="1:5" ht="30" x14ac:dyDescent="0.2">
      <c r="A17" s="65" t="s">
        <v>9130</v>
      </c>
      <c r="B17" s="65" t="s">
        <v>4142</v>
      </c>
      <c r="C17" s="66" t="s">
        <v>9131</v>
      </c>
      <c r="D17" s="65" t="s">
        <v>9132</v>
      </c>
      <c r="E17" s="65" t="s">
        <v>9138</v>
      </c>
    </row>
    <row r="18" spans="1:5" ht="15" x14ac:dyDescent="0.2">
      <c r="A18" s="62" t="s">
        <v>80</v>
      </c>
      <c r="B18" s="62" t="s">
        <v>4142</v>
      </c>
      <c r="C18" s="61" t="s">
        <v>4138</v>
      </c>
      <c r="D18" s="62" t="s">
        <v>4143</v>
      </c>
      <c r="E18" s="62" t="s">
        <v>6780</v>
      </c>
    </row>
    <row r="19" spans="1:5" ht="30" x14ac:dyDescent="0.2">
      <c r="A19" s="63" t="s">
        <v>23</v>
      </c>
      <c r="B19" s="62" t="s">
        <v>4071</v>
      </c>
      <c r="C19" s="61" t="s">
        <v>4138</v>
      </c>
      <c r="D19" s="62" t="s">
        <v>4143</v>
      </c>
      <c r="E19" s="63" t="s">
        <v>6798</v>
      </c>
    </row>
    <row r="20" spans="1:5" ht="30" x14ac:dyDescent="0.2">
      <c r="A20" s="62" t="s">
        <v>6758</v>
      </c>
      <c r="B20" s="62" t="s">
        <v>4142</v>
      </c>
      <c r="C20" s="61" t="s">
        <v>4138</v>
      </c>
      <c r="D20" s="62" t="s">
        <v>4150</v>
      </c>
      <c r="E20" s="62" t="s">
        <v>6774</v>
      </c>
    </row>
    <row r="21" spans="1:5" ht="135" x14ac:dyDescent="0.2">
      <c r="A21" s="63" t="s">
        <v>101</v>
      </c>
      <c r="B21" s="62" t="s">
        <v>4071</v>
      </c>
      <c r="C21" s="61" t="s">
        <v>4139</v>
      </c>
      <c r="D21" s="62"/>
      <c r="E21" s="80" t="s">
        <v>6799</v>
      </c>
    </row>
    <row r="22" spans="1:5" ht="15" x14ac:dyDescent="0.2">
      <c r="A22" s="62" t="s">
        <v>99</v>
      </c>
      <c r="B22" s="62" t="s">
        <v>4142</v>
      </c>
      <c r="C22" s="61" t="s">
        <v>4138</v>
      </c>
      <c r="D22" s="62" t="s">
        <v>4151</v>
      </c>
      <c r="E22" s="62" t="s">
        <v>6773</v>
      </c>
    </row>
    <row r="23" spans="1:5" ht="45" x14ac:dyDescent="0.2">
      <c r="A23" s="62" t="s">
        <v>2978</v>
      </c>
      <c r="B23" s="62" t="s">
        <v>4142</v>
      </c>
      <c r="C23" s="61" t="s">
        <v>4138</v>
      </c>
      <c r="D23" s="62" t="s">
        <v>4144</v>
      </c>
      <c r="E23" s="62" t="s">
        <v>6772</v>
      </c>
    </row>
    <row r="24" spans="1:5" ht="30" x14ac:dyDescent="0.2">
      <c r="A24" s="62" t="s">
        <v>6759</v>
      </c>
      <c r="B24" s="62" t="s">
        <v>4142</v>
      </c>
      <c r="C24" s="61"/>
      <c r="D24" s="62" t="s">
        <v>6771</v>
      </c>
      <c r="E24" s="62" t="s">
        <v>6767</v>
      </c>
    </row>
    <row r="25" spans="1:5" ht="45" x14ac:dyDescent="0.2">
      <c r="A25" s="62" t="s">
        <v>3042</v>
      </c>
      <c r="B25" s="62" t="s">
        <v>4142</v>
      </c>
      <c r="C25" s="61" t="s">
        <v>4138</v>
      </c>
      <c r="D25" s="62" t="s">
        <v>6766</v>
      </c>
      <c r="E25" s="62" t="s">
        <v>6775</v>
      </c>
    </row>
    <row r="26" spans="1:5" ht="30" x14ac:dyDescent="0.2">
      <c r="A26" s="62" t="s">
        <v>3822</v>
      </c>
      <c r="B26" s="62" t="s">
        <v>4142</v>
      </c>
      <c r="C26" s="61" t="s">
        <v>4138</v>
      </c>
      <c r="D26" s="62" t="s">
        <v>4152</v>
      </c>
      <c r="E26" s="62" t="s">
        <v>6776</v>
      </c>
    </row>
    <row r="27" spans="1:5" ht="45" x14ac:dyDescent="0.2">
      <c r="A27" s="62" t="s">
        <v>3054</v>
      </c>
      <c r="B27" s="62" t="s">
        <v>4142</v>
      </c>
      <c r="C27" s="61" t="s">
        <v>4138</v>
      </c>
      <c r="D27" s="62" t="s">
        <v>4153</v>
      </c>
      <c r="E27" s="62" t="s">
        <v>6806</v>
      </c>
    </row>
    <row r="28" spans="1:5" ht="30" x14ac:dyDescent="0.2">
      <c r="A28" s="62" t="s">
        <v>3823</v>
      </c>
      <c r="B28" s="62" t="s">
        <v>4142</v>
      </c>
      <c r="C28" s="61" t="s">
        <v>4138</v>
      </c>
      <c r="D28" s="62" t="s">
        <v>4154</v>
      </c>
      <c r="E28" s="62" t="s">
        <v>6804</v>
      </c>
    </row>
    <row r="29" spans="1:5" ht="15" x14ac:dyDescent="0.2">
      <c r="A29" s="65" t="s">
        <v>9257</v>
      </c>
      <c r="B29" s="65" t="s">
        <v>4071</v>
      </c>
      <c r="C29" s="66"/>
      <c r="D29" s="65"/>
      <c r="E29" s="62" t="s">
        <v>9260</v>
      </c>
    </row>
    <row r="30" spans="1:5" ht="60" x14ac:dyDescent="0.2">
      <c r="A30" s="62" t="s">
        <v>3824</v>
      </c>
      <c r="B30" s="62" t="s">
        <v>4142</v>
      </c>
      <c r="C30" s="61" t="s">
        <v>4138</v>
      </c>
      <c r="D30" s="62" t="s">
        <v>4155</v>
      </c>
      <c r="E30" s="62" t="s">
        <v>6805</v>
      </c>
    </row>
    <row r="31" spans="1:5" ht="15" x14ac:dyDescent="0.2">
      <c r="A31" s="62" t="s">
        <v>6760</v>
      </c>
      <c r="B31" s="62" t="s">
        <v>4142</v>
      </c>
      <c r="C31" s="61" t="s">
        <v>4138</v>
      </c>
      <c r="D31" s="62" t="s">
        <v>4156</v>
      </c>
      <c r="E31" s="62" t="s">
        <v>6777</v>
      </c>
    </row>
    <row r="32" spans="1:5" ht="15" x14ac:dyDescent="0.2">
      <c r="A32" s="62" t="s">
        <v>6761</v>
      </c>
      <c r="B32" s="62" t="s">
        <v>4142</v>
      </c>
      <c r="C32" s="61" t="s">
        <v>4138</v>
      </c>
      <c r="D32" s="62" t="s">
        <v>4157</v>
      </c>
      <c r="E32" s="62" t="s">
        <v>6778</v>
      </c>
    </row>
    <row r="33" spans="1:5" ht="45" x14ac:dyDescent="0.2">
      <c r="A33" s="62" t="s">
        <v>92</v>
      </c>
      <c r="B33" s="62" t="s">
        <v>4142</v>
      </c>
      <c r="C33" s="61" t="s">
        <v>4138</v>
      </c>
      <c r="D33" s="62" t="s">
        <v>4145</v>
      </c>
      <c r="E33" s="62" t="s">
        <v>6779</v>
      </c>
    </row>
    <row r="34" spans="1:5" ht="135" x14ac:dyDescent="0.2">
      <c r="A34" s="63" t="s">
        <v>3830</v>
      </c>
      <c r="B34" s="62" t="s">
        <v>4141</v>
      </c>
      <c r="C34" s="61" t="s">
        <v>4140</v>
      </c>
      <c r="D34" s="62" t="s">
        <v>4162</v>
      </c>
      <c r="E34" s="80" t="s">
        <v>6787</v>
      </c>
    </row>
    <row r="35" spans="1:5" ht="15" x14ac:dyDescent="0.2">
      <c r="A35" s="65" t="s">
        <v>9258</v>
      </c>
      <c r="B35" s="65" t="s">
        <v>4071</v>
      </c>
      <c r="C35" s="66"/>
      <c r="D35" s="65"/>
      <c r="E35" s="62" t="s">
        <v>9259</v>
      </c>
    </row>
    <row r="36" spans="1:5" ht="60" x14ac:dyDescent="0.2">
      <c r="A36" s="63" t="s">
        <v>3832</v>
      </c>
      <c r="B36" s="62" t="s">
        <v>4141</v>
      </c>
      <c r="C36" s="61" t="s">
        <v>4139</v>
      </c>
      <c r="D36" s="62" t="s">
        <v>4160</v>
      </c>
      <c r="E36" s="80" t="s">
        <v>6795</v>
      </c>
    </row>
    <row r="37" spans="1:5" ht="15" x14ac:dyDescent="0.2">
      <c r="A37" s="62" t="s">
        <v>3833</v>
      </c>
      <c r="B37" s="62" t="s">
        <v>4142</v>
      </c>
      <c r="C37" s="61" t="s">
        <v>4138</v>
      </c>
      <c r="D37" s="62" t="s">
        <v>4158</v>
      </c>
      <c r="E37" s="62" t="s">
        <v>6781</v>
      </c>
    </row>
    <row r="38" spans="1:5" ht="60" x14ac:dyDescent="0.2">
      <c r="A38" s="63" t="s">
        <v>3834</v>
      </c>
      <c r="B38" s="62" t="s">
        <v>4141</v>
      </c>
      <c r="C38" s="61" t="s">
        <v>4139</v>
      </c>
      <c r="D38" s="62" t="s">
        <v>4161</v>
      </c>
      <c r="E38" s="80" t="s">
        <v>10168</v>
      </c>
    </row>
    <row r="39" spans="1:5" ht="105" x14ac:dyDescent="0.2">
      <c r="A39" s="63" t="s">
        <v>6788</v>
      </c>
      <c r="B39" s="62" t="s">
        <v>4141</v>
      </c>
      <c r="C39" s="61" t="s">
        <v>4139</v>
      </c>
      <c r="D39" s="62" t="s">
        <v>255</v>
      </c>
      <c r="E39" s="80" t="s">
        <v>6808</v>
      </c>
    </row>
    <row r="40" spans="1:5" ht="60" x14ac:dyDescent="0.2">
      <c r="A40" s="63" t="s">
        <v>94</v>
      </c>
      <c r="B40" s="62" t="s">
        <v>4071</v>
      </c>
      <c r="C40" s="61" t="s">
        <v>4138</v>
      </c>
      <c r="D40" s="62"/>
      <c r="E40" s="80" t="s">
        <v>6800</v>
      </c>
    </row>
    <row r="41" spans="1:5" ht="30" x14ac:dyDescent="0.2">
      <c r="A41" s="62" t="s">
        <v>6762</v>
      </c>
      <c r="B41" s="62" t="s">
        <v>4142</v>
      </c>
      <c r="C41" s="61" t="s">
        <v>4138</v>
      </c>
      <c r="D41" s="62" t="s">
        <v>4159</v>
      </c>
      <c r="E41" s="62" t="s">
        <v>6770</v>
      </c>
    </row>
    <row r="42" spans="1:5" ht="15" x14ac:dyDescent="0.2">
      <c r="A42" s="62" t="s">
        <v>20</v>
      </c>
      <c r="B42" s="62" t="s">
        <v>4142</v>
      </c>
      <c r="C42" s="61" t="s">
        <v>4138</v>
      </c>
      <c r="D42" s="62" t="s">
        <v>4146</v>
      </c>
      <c r="E42" s="62" t="s">
        <v>6769</v>
      </c>
    </row>
    <row r="43" spans="1:5" ht="30" x14ac:dyDescent="0.2">
      <c r="A43" s="62" t="s">
        <v>3838</v>
      </c>
      <c r="B43" s="62" t="s">
        <v>4142</v>
      </c>
      <c r="C43" s="61" t="s">
        <v>4138</v>
      </c>
      <c r="D43" s="62" t="s">
        <v>4147</v>
      </c>
      <c r="E43" s="62" t="s">
        <v>6768</v>
      </c>
    </row>
    <row r="44" spans="1:5" ht="60" x14ac:dyDescent="0.2">
      <c r="A44" s="63" t="s">
        <v>6789</v>
      </c>
      <c r="B44" s="62" t="s">
        <v>4071</v>
      </c>
      <c r="C44" s="61" t="s">
        <v>4139</v>
      </c>
      <c r="D44" s="62" t="s">
        <v>6801</v>
      </c>
      <c r="E44" s="80" t="s">
        <v>6796</v>
      </c>
    </row>
    <row r="45" spans="1:5" ht="15" x14ac:dyDescent="0.2">
      <c r="A45" s="65"/>
      <c r="B45" s="65"/>
      <c r="C45" s="66"/>
      <c r="D45" s="65"/>
      <c r="E45" s="65"/>
    </row>
    <row r="46" spans="1:5" ht="15" x14ac:dyDescent="0.2">
      <c r="A46" s="65"/>
      <c r="B46" s="65"/>
      <c r="C46" s="66"/>
      <c r="D46" s="65"/>
      <c r="E46" s="65"/>
    </row>
  </sheetData>
  <sortState xmlns:xlrd2="http://schemas.microsoft.com/office/spreadsheetml/2017/richdata2" ref="G5:H33">
    <sortCondition ref="G5"/>
  </sortState>
  <dataConsolidate link="1">
    <dataRefs count="1">
      <dataRef ref="E3:F22" sheet="Languages"/>
    </dataRefs>
  </dataConsolidate>
  <pageMargins left="0.7" right="0.7" top="0.75" bottom="0.75" header="0.3" footer="0.3"/>
  <pageSetup scale="47" fitToHeight="0" orientation="portrait" r:id="rId1"/>
  <headerFooter alignWithMargins="0"/>
  <tableParts count="1">
    <tablePart r:id="rId2"/>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V182"/>
  <sheetViews>
    <sheetView zoomScale="115" zoomScaleNormal="115" workbookViewId="0">
      <pane xSplit="1" ySplit="3" topLeftCell="B51" activePane="bottomRight" state="frozen"/>
      <selection pane="topRight" activeCell="B1" sqref="B1"/>
      <selection pane="bottomLeft" activeCell="A4" sqref="A4"/>
      <selection pane="bottomRight"/>
    </sheetView>
  </sheetViews>
  <sheetFormatPr defaultRowHeight="11.25" x14ac:dyDescent="0.2"/>
  <cols>
    <col min="1" max="1" width="32.140625" style="49" customWidth="1"/>
    <col min="2" max="2" width="6.140625" style="47" customWidth="1"/>
    <col min="3" max="3" width="5.42578125" style="47" customWidth="1"/>
    <col min="4" max="4" width="8" style="47" customWidth="1"/>
    <col min="5" max="5" width="9.85546875" style="47" customWidth="1"/>
    <col min="6" max="6" width="9.28515625" style="48" customWidth="1"/>
    <col min="7" max="7" width="8.85546875" style="47" customWidth="1"/>
    <col min="8" max="8" width="11.5703125" style="47" customWidth="1"/>
    <col min="9" max="9" width="31" style="49" customWidth="1"/>
    <col min="10" max="10" width="10.42578125" style="49" customWidth="1"/>
    <col min="11" max="11" width="16" style="49" customWidth="1"/>
    <col min="12" max="12" width="16.42578125" style="49" customWidth="1"/>
    <col min="13" max="13" width="19" style="49" customWidth="1"/>
    <col min="14" max="14" width="35.42578125" style="49" customWidth="1"/>
    <col min="15" max="15" width="18.42578125" style="49" customWidth="1"/>
    <col min="16" max="16" width="19.140625" style="49" customWidth="1"/>
    <col min="17" max="17" width="12.42578125" style="49" customWidth="1"/>
    <col min="18" max="18" width="9.5703125" style="47" customWidth="1"/>
    <col min="19" max="19" width="78" style="49" customWidth="1"/>
    <col min="20" max="20" width="27" style="49" customWidth="1"/>
    <col min="21" max="21" width="9.140625" style="49"/>
    <col min="22" max="22" width="45.7109375" style="49" customWidth="1"/>
    <col min="23" max="258" width="9.140625" style="49"/>
    <col min="259" max="259" width="27.42578125" style="49" customWidth="1"/>
    <col min="260" max="261" width="8.5703125" style="49" customWidth="1"/>
    <col min="262" max="262" width="7.85546875" style="49" customWidth="1"/>
    <col min="263" max="263" width="9" style="49" customWidth="1"/>
    <col min="264" max="264" width="7.85546875" style="49" customWidth="1"/>
    <col min="265" max="265" width="7.140625" style="49" customWidth="1"/>
    <col min="266" max="266" width="31" style="49" customWidth="1"/>
    <col min="267" max="267" width="9.140625" style="49"/>
    <col min="268" max="268" width="9.42578125" style="49" customWidth="1"/>
    <col min="269" max="269" width="9.7109375" style="49" customWidth="1"/>
    <col min="270" max="270" width="10.5703125" style="49" customWidth="1"/>
    <col min="271" max="271" width="26.140625" style="49" customWidth="1"/>
    <col min="272" max="274" width="12.42578125" style="49" customWidth="1"/>
    <col min="275" max="275" width="57.7109375" style="49" customWidth="1"/>
    <col min="276" max="514" width="9.140625" style="49"/>
    <col min="515" max="515" width="27.42578125" style="49" customWidth="1"/>
    <col min="516" max="517" width="8.5703125" style="49" customWidth="1"/>
    <col min="518" max="518" width="7.85546875" style="49" customWidth="1"/>
    <col min="519" max="519" width="9" style="49" customWidth="1"/>
    <col min="520" max="520" width="7.85546875" style="49" customWidth="1"/>
    <col min="521" max="521" width="7.140625" style="49" customWidth="1"/>
    <col min="522" max="522" width="31" style="49" customWidth="1"/>
    <col min="523" max="523" width="9.140625" style="49"/>
    <col min="524" max="524" width="9.42578125" style="49" customWidth="1"/>
    <col min="525" max="525" width="9.7109375" style="49" customWidth="1"/>
    <col min="526" max="526" width="10.5703125" style="49" customWidth="1"/>
    <col min="527" max="527" width="26.140625" style="49" customWidth="1"/>
    <col min="528" max="530" width="12.42578125" style="49" customWidth="1"/>
    <col min="531" max="531" width="57.7109375" style="49" customWidth="1"/>
    <col min="532" max="770" width="9.140625" style="49"/>
    <col min="771" max="771" width="27.42578125" style="49" customWidth="1"/>
    <col min="772" max="773" width="8.5703125" style="49" customWidth="1"/>
    <col min="774" max="774" width="7.85546875" style="49" customWidth="1"/>
    <col min="775" max="775" width="9" style="49" customWidth="1"/>
    <col min="776" max="776" width="7.85546875" style="49" customWidth="1"/>
    <col min="777" max="777" width="7.140625" style="49" customWidth="1"/>
    <col min="778" max="778" width="31" style="49" customWidth="1"/>
    <col min="779" max="779" width="9.140625" style="49"/>
    <col min="780" max="780" width="9.42578125" style="49" customWidth="1"/>
    <col min="781" max="781" width="9.7109375" style="49" customWidth="1"/>
    <col min="782" max="782" width="10.5703125" style="49" customWidth="1"/>
    <col min="783" max="783" width="26.140625" style="49" customWidth="1"/>
    <col min="784" max="786" width="12.42578125" style="49" customWidth="1"/>
    <col min="787" max="787" width="57.7109375" style="49" customWidth="1"/>
    <col min="788" max="1026" width="9.140625" style="49"/>
    <col min="1027" max="1027" width="27.42578125" style="49" customWidth="1"/>
    <col min="1028" max="1029" width="8.5703125" style="49" customWidth="1"/>
    <col min="1030" max="1030" width="7.85546875" style="49" customWidth="1"/>
    <col min="1031" max="1031" width="9" style="49" customWidth="1"/>
    <col min="1032" max="1032" width="7.85546875" style="49" customWidth="1"/>
    <col min="1033" max="1033" width="7.140625" style="49" customWidth="1"/>
    <col min="1034" max="1034" width="31" style="49" customWidth="1"/>
    <col min="1035" max="1035" width="9.140625" style="49"/>
    <col min="1036" max="1036" width="9.42578125" style="49" customWidth="1"/>
    <col min="1037" max="1037" width="9.7109375" style="49" customWidth="1"/>
    <col min="1038" max="1038" width="10.5703125" style="49" customWidth="1"/>
    <col min="1039" max="1039" width="26.140625" style="49" customWidth="1"/>
    <col min="1040" max="1042" width="12.42578125" style="49" customWidth="1"/>
    <col min="1043" max="1043" width="57.7109375" style="49" customWidth="1"/>
    <col min="1044" max="1282" width="9.140625" style="49"/>
    <col min="1283" max="1283" width="27.42578125" style="49" customWidth="1"/>
    <col min="1284" max="1285" width="8.5703125" style="49" customWidth="1"/>
    <col min="1286" max="1286" width="7.85546875" style="49" customWidth="1"/>
    <col min="1287" max="1287" width="9" style="49" customWidth="1"/>
    <col min="1288" max="1288" width="7.85546875" style="49" customWidth="1"/>
    <col min="1289" max="1289" width="7.140625" style="49" customWidth="1"/>
    <col min="1290" max="1290" width="31" style="49" customWidth="1"/>
    <col min="1291" max="1291" width="9.140625" style="49"/>
    <col min="1292" max="1292" width="9.42578125" style="49" customWidth="1"/>
    <col min="1293" max="1293" width="9.7109375" style="49" customWidth="1"/>
    <col min="1294" max="1294" width="10.5703125" style="49" customWidth="1"/>
    <col min="1295" max="1295" width="26.140625" style="49" customWidth="1"/>
    <col min="1296" max="1298" width="12.42578125" style="49" customWidth="1"/>
    <col min="1299" max="1299" width="57.7109375" style="49" customWidth="1"/>
    <col min="1300" max="1538" width="9.140625" style="49"/>
    <col min="1539" max="1539" width="27.42578125" style="49" customWidth="1"/>
    <col min="1540" max="1541" width="8.5703125" style="49" customWidth="1"/>
    <col min="1542" max="1542" width="7.85546875" style="49" customWidth="1"/>
    <col min="1543" max="1543" width="9" style="49" customWidth="1"/>
    <col min="1544" max="1544" width="7.85546875" style="49" customWidth="1"/>
    <col min="1545" max="1545" width="7.140625" style="49" customWidth="1"/>
    <col min="1546" max="1546" width="31" style="49" customWidth="1"/>
    <col min="1547" max="1547" width="9.140625" style="49"/>
    <col min="1548" max="1548" width="9.42578125" style="49" customWidth="1"/>
    <col min="1549" max="1549" width="9.7109375" style="49" customWidth="1"/>
    <col min="1550" max="1550" width="10.5703125" style="49" customWidth="1"/>
    <col min="1551" max="1551" width="26.140625" style="49" customWidth="1"/>
    <col min="1552" max="1554" width="12.42578125" style="49" customWidth="1"/>
    <col min="1555" max="1555" width="57.7109375" style="49" customWidth="1"/>
    <col min="1556" max="1794" width="9.140625" style="49"/>
    <col min="1795" max="1795" width="27.42578125" style="49" customWidth="1"/>
    <col min="1796" max="1797" width="8.5703125" style="49" customWidth="1"/>
    <col min="1798" max="1798" width="7.85546875" style="49" customWidth="1"/>
    <col min="1799" max="1799" width="9" style="49" customWidth="1"/>
    <col min="1800" max="1800" width="7.85546875" style="49" customWidth="1"/>
    <col min="1801" max="1801" width="7.140625" style="49" customWidth="1"/>
    <col min="1802" max="1802" width="31" style="49" customWidth="1"/>
    <col min="1803" max="1803" width="9.140625" style="49"/>
    <col min="1804" max="1804" width="9.42578125" style="49" customWidth="1"/>
    <col min="1805" max="1805" width="9.7109375" style="49" customWidth="1"/>
    <col min="1806" max="1806" width="10.5703125" style="49" customWidth="1"/>
    <col min="1807" max="1807" width="26.140625" style="49" customWidth="1"/>
    <col min="1808" max="1810" width="12.42578125" style="49" customWidth="1"/>
    <col min="1811" max="1811" width="57.7109375" style="49" customWidth="1"/>
    <col min="1812" max="2050" width="9.140625" style="49"/>
    <col min="2051" max="2051" width="27.42578125" style="49" customWidth="1"/>
    <col min="2052" max="2053" width="8.5703125" style="49" customWidth="1"/>
    <col min="2054" max="2054" width="7.85546875" style="49" customWidth="1"/>
    <col min="2055" max="2055" width="9" style="49" customWidth="1"/>
    <col min="2056" max="2056" width="7.85546875" style="49" customWidth="1"/>
    <col min="2057" max="2057" width="7.140625" style="49" customWidth="1"/>
    <col min="2058" max="2058" width="31" style="49" customWidth="1"/>
    <col min="2059" max="2059" width="9.140625" style="49"/>
    <col min="2060" max="2060" width="9.42578125" style="49" customWidth="1"/>
    <col min="2061" max="2061" width="9.7109375" style="49" customWidth="1"/>
    <col min="2062" max="2062" width="10.5703125" style="49" customWidth="1"/>
    <col min="2063" max="2063" width="26.140625" style="49" customWidth="1"/>
    <col min="2064" max="2066" width="12.42578125" style="49" customWidth="1"/>
    <col min="2067" max="2067" width="57.7109375" style="49" customWidth="1"/>
    <col min="2068" max="2306" width="9.140625" style="49"/>
    <col min="2307" max="2307" width="27.42578125" style="49" customWidth="1"/>
    <col min="2308" max="2309" width="8.5703125" style="49" customWidth="1"/>
    <col min="2310" max="2310" width="7.85546875" style="49" customWidth="1"/>
    <col min="2311" max="2311" width="9" style="49" customWidth="1"/>
    <col min="2312" max="2312" width="7.85546875" style="49" customWidth="1"/>
    <col min="2313" max="2313" width="7.140625" style="49" customWidth="1"/>
    <col min="2314" max="2314" width="31" style="49" customWidth="1"/>
    <col min="2315" max="2315" width="9.140625" style="49"/>
    <col min="2316" max="2316" width="9.42578125" style="49" customWidth="1"/>
    <col min="2317" max="2317" width="9.7109375" style="49" customWidth="1"/>
    <col min="2318" max="2318" width="10.5703125" style="49" customWidth="1"/>
    <col min="2319" max="2319" width="26.140625" style="49" customWidth="1"/>
    <col min="2320" max="2322" width="12.42578125" style="49" customWidth="1"/>
    <col min="2323" max="2323" width="57.7109375" style="49" customWidth="1"/>
    <col min="2324" max="2562" width="9.140625" style="49"/>
    <col min="2563" max="2563" width="27.42578125" style="49" customWidth="1"/>
    <col min="2564" max="2565" width="8.5703125" style="49" customWidth="1"/>
    <col min="2566" max="2566" width="7.85546875" style="49" customWidth="1"/>
    <col min="2567" max="2567" width="9" style="49" customWidth="1"/>
    <col min="2568" max="2568" width="7.85546875" style="49" customWidth="1"/>
    <col min="2569" max="2569" width="7.140625" style="49" customWidth="1"/>
    <col min="2570" max="2570" width="31" style="49" customWidth="1"/>
    <col min="2571" max="2571" width="9.140625" style="49"/>
    <col min="2572" max="2572" width="9.42578125" style="49" customWidth="1"/>
    <col min="2573" max="2573" width="9.7109375" style="49" customWidth="1"/>
    <col min="2574" max="2574" width="10.5703125" style="49" customWidth="1"/>
    <col min="2575" max="2575" width="26.140625" style="49" customWidth="1"/>
    <col min="2576" max="2578" width="12.42578125" style="49" customWidth="1"/>
    <col min="2579" max="2579" width="57.7109375" style="49" customWidth="1"/>
    <col min="2580" max="2818" width="9.140625" style="49"/>
    <col min="2819" max="2819" width="27.42578125" style="49" customWidth="1"/>
    <col min="2820" max="2821" width="8.5703125" style="49" customWidth="1"/>
    <col min="2822" max="2822" width="7.85546875" style="49" customWidth="1"/>
    <col min="2823" max="2823" width="9" style="49" customWidth="1"/>
    <col min="2824" max="2824" width="7.85546875" style="49" customWidth="1"/>
    <col min="2825" max="2825" width="7.140625" style="49" customWidth="1"/>
    <col min="2826" max="2826" width="31" style="49" customWidth="1"/>
    <col min="2827" max="2827" width="9.140625" style="49"/>
    <col min="2828" max="2828" width="9.42578125" style="49" customWidth="1"/>
    <col min="2829" max="2829" width="9.7109375" style="49" customWidth="1"/>
    <col min="2830" max="2830" width="10.5703125" style="49" customWidth="1"/>
    <col min="2831" max="2831" width="26.140625" style="49" customWidth="1"/>
    <col min="2832" max="2834" width="12.42578125" style="49" customWidth="1"/>
    <col min="2835" max="2835" width="57.7109375" style="49" customWidth="1"/>
    <col min="2836" max="3074" width="9.140625" style="49"/>
    <col min="3075" max="3075" width="27.42578125" style="49" customWidth="1"/>
    <col min="3076" max="3077" width="8.5703125" style="49" customWidth="1"/>
    <col min="3078" max="3078" width="7.85546875" style="49" customWidth="1"/>
    <col min="3079" max="3079" width="9" style="49" customWidth="1"/>
    <col min="3080" max="3080" width="7.85546875" style="49" customWidth="1"/>
    <col min="3081" max="3081" width="7.140625" style="49" customWidth="1"/>
    <col min="3082" max="3082" width="31" style="49" customWidth="1"/>
    <col min="3083" max="3083" width="9.140625" style="49"/>
    <col min="3084" max="3084" width="9.42578125" style="49" customWidth="1"/>
    <col min="3085" max="3085" width="9.7109375" style="49" customWidth="1"/>
    <col min="3086" max="3086" width="10.5703125" style="49" customWidth="1"/>
    <col min="3087" max="3087" width="26.140625" style="49" customWidth="1"/>
    <col min="3088" max="3090" width="12.42578125" style="49" customWidth="1"/>
    <col min="3091" max="3091" width="57.7109375" style="49" customWidth="1"/>
    <col min="3092" max="3330" width="9.140625" style="49"/>
    <col min="3331" max="3331" width="27.42578125" style="49" customWidth="1"/>
    <col min="3332" max="3333" width="8.5703125" style="49" customWidth="1"/>
    <col min="3334" max="3334" width="7.85546875" style="49" customWidth="1"/>
    <col min="3335" max="3335" width="9" style="49" customWidth="1"/>
    <col min="3336" max="3336" width="7.85546875" style="49" customWidth="1"/>
    <col min="3337" max="3337" width="7.140625" style="49" customWidth="1"/>
    <col min="3338" max="3338" width="31" style="49" customWidth="1"/>
    <col min="3339" max="3339" width="9.140625" style="49"/>
    <col min="3340" max="3340" width="9.42578125" style="49" customWidth="1"/>
    <col min="3341" max="3341" width="9.7109375" style="49" customWidth="1"/>
    <col min="3342" max="3342" width="10.5703125" style="49" customWidth="1"/>
    <col min="3343" max="3343" width="26.140625" style="49" customWidth="1"/>
    <col min="3344" max="3346" width="12.42578125" style="49" customWidth="1"/>
    <col min="3347" max="3347" width="57.7109375" style="49" customWidth="1"/>
    <col min="3348" max="3586" width="9.140625" style="49"/>
    <col min="3587" max="3587" width="27.42578125" style="49" customWidth="1"/>
    <col min="3588" max="3589" width="8.5703125" style="49" customWidth="1"/>
    <col min="3590" max="3590" width="7.85546875" style="49" customWidth="1"/>
    <col min="3591" max="3591" width="9" style="49" customWidth="1"/>
    <col min="3592" max="3592" width="7.85546875" style="49" customWidth="1"/>
    <col min="3593" max="3593" width="7.140625" style="49" customWidth="1"/>
    <col min="3594" max="3594" width="31" style="49" customWidth="1"/>
    <col min="3595" max="3595" width="9.140625" style="49"/>
    <col min="3596" max="3596" width="9.42578125" style="49" customWidth="1"/>
    <col min="3597" max="3597" width="9.7109375" style="49" customWidth="1"/>
    <col min="3598" max="3598" width="10.5703125" style="49" customWidth="1"/>
    <col min="3599" max="3599" width="26.140625" style="49" customWidth="1"/>
    <col min="3600" max="3602" width="12.42578125" style="49" customWidth="1"/>
    <col min="3603" max="3603" width="57.7109375" style="49" customWidth="1"/>
    <col min="3604" max="3842" width="9.140625" style="49"/>
    <col min="3843" max="3843" width="27.42578125" style="49" customWidth="1"/>
    <col min="3844" max="3845" width="8.5703125" style="49" customWidth="1"/>
    <col min="3846" max="3846" width="7.85546875" style="49" customWidth="1"/>
    <col min="3847" max="3847" width="9" style="49" customWidth="1"/>
    <col min="3848" max="3848" width="7.85546875" style="49" customWidth="1"/>
    <col min="3849" max="3849" width="7.140625" style="49" customWidth="1"/>
    <col min="3850" max="3850" width="31" style="49" customWidth="1"/>
    <col min="3851" max="3851" width="9.140625" style="49"/>
    <col min="3852" max="3852" width="9.42578125" style="49" customWidth="1"/>
    <col min="3853" max="3853" width="9.7109375" style="49" customWidth="1"/>
    <col min="3854" max="3854" width="10.5703125" style="49" customWidth="1"/>
    <col min="3855" max="3855" width="26.140625" style="49" customWidth="1"/>
    <col min="3856" max="3858" width="12.42578125" style="49" customWidth="1"/>
    <col min="3859" max="3859" width="57.7109375" style="49" customWidth="1"/>
    <col min="3860" max="4098" width="9.140625" style="49"/>
    <col min="4099" max="4099" width="27.42578125" style="49" customWidth="1"/>
    <col min="4100" max="4101" width="8.5703125" style="49" customWidth="1"/>
    <col min="4102" max="4102" width="7.85546875" style="49" customWidth="1"/>
    <col min="4103" max="4103" width="9" style="49" customWidth="1"/>
    <col min="4104" max="4104" width="7.85546875" style="49" customWidth="1"/>
    <col min="4105" max="4105" width="7.140625" style="49" customWidth="1"/>
    <col min="4106" max="4106" width="31" style="49" customWidth="1"/>
    <col min="4107" max="4107" width="9.140625" style="49"/>
    <col min="4108" max="4108" width="9.42578125" style="49" customWidth="1"/>
    <col min="4109" max="4109" width="9.7109375" style="49" customWidth="1"/>
    <col min="4110" max="4110" width="10.5703125" style="49" customWidth="1"/>
    <col min="4111" max="4111" width="26.140625" style="49" customWidth="1"/>
    <col min="4112" max="4114" width="12.42578125" style="49" customWidth="1"/>
    <col min="4115" max="4115" width="57.7109375" style="49" customWidth="1"/>
    <col min="4116" max="4354" width="9.140625" style="49"/>
    <col min="4355" max="4355" width="27.42578125" style="49" customWidth="1"/>
    <col min="4356" max="4357" width="8.5703125" style="49" customWidth="1"/>
    <col min="4358" max="4358" width="7.85546875" style="49" customWidth="1"/>
    <col min="4359" max="4359" width="9" style="49" customWidth="1"/>
    <col min="4360" max="4360" width="7.85546875" style="49" customWidth="1"/>
    <col min="4361" max="4361" width="7.140625" style="49" customWidth="1"/>
    <col min="4362" max="4362" width="31" style="49" customWidth="1"/>
    <col min="4363" max="4363" width="9.140625" style="49"/>
    <col min="4364" max="4364" width="9.42578125" style="49" customWidth="1"/>
    <col min="4365" max="4365" width="9.7109375" style="49" customWidth="1"/>
    <col min="4366" max="4366" width="10.5703125" style="49" customWidth="1"/>
    <col min="4367" max="4367" width="26.140625" style="49" customWidth="1"/>
    <col min="4368" max="4370" width="12.42578125" style="49" customWidth="1"/>
    <col min="4371" max="4371" width="57.7109375" style="49" customWidth="1"/>
    <col min="4372" max="4610" width="9.140625" style="49"/>
    <col min="4611" max="4611" width="27.42578125" style="49" customWidth="1"/>
    <col min="4612" max="4613" width="8.5703125" style="49" customWidth="1"/>
    <col min="4614" max="4614" width="7.85546875" style="49" customWidth="1"/>
    <col min="4615" max="4615" width="9" style="49" customWidth="1"/>
    <col min="4616" max="4616" width="7.85546875" style="49" customWidth="1"/>
    <col min="4617" max="4617" width="7.140625" style="49" customWidth="1"/>
    <col min="4618" max="4618" width="31" style="49" customWidth="1"/>
    <col min="4619" max="4619" width="9.140625" style="49"/>
    <col min="4620" max="4620" width="9.42578125" style="49" customWidth="1"/>
    <col min="4621" max="4621" width="9.7109375" style="49" customWidth="1"/>
    <col min="4622" max="4622" width="10.5703125" style="49" customWidth="1"/>
    <col min="4623" max="4623" width="26.140625" style="49" customWidth="1"/>
    <col min="4624" max="4626" width="12.42578125" style="49" customWidth="1"/>
    <col min="4627" max="4627" width="57.7109375" style="49" customWidth="1"/>
    <col min="4628" max="4866" width="9.140625" style="49"/>
    <col min="4867" max="4867" width="27.42578125" style="49" customWidth="1"/>
    <col min="4868" max="4869" width="8.5703125" style="49" customWidth="1"/>
    <col min="4870" max="4870" width="7.85546875" style="49" customWidth="1"/>
    <col min="4871" max="4871" width="9" style="49" customWidth="1"/>
    <col min="4872" max="4872" width="7.85546875" style="49" customWidth="1"/>
    <col min="4873" max="4873" width="7.140625" style="49" customWidth="1"/>
    <col min="4874" max="4874" width="31" style="49" customWidth="1"/>
    <col min="4875" max="4875" width="9.140625" style="49"/>
    <col min="4876" max="4876" width="9.42578125" style="49" customWidth="1"/>
    <col min="4877" max="4877" width="9.7109375" style="49" customWidth="1"/>
    <col min="4878" max="4878" width="10.5703125" style="49" customWidth="1"/>
    <col min="4879" max="4879" width="26.140625" style="49" customWidth="1"/>
    <col min="4880" max="4882" width="12.42578125" style="49" customWidth="1"/>
    <col min="4883" max="4883" width="57.7109375" style="49" customWidth="1"/>
    <col min="4884" max="5122" width="9.140625" style="49"/>
    <col min="5123" max="5123" width="27.42578125" style="49" customWidth="1"/>
    <col min="5124" max="5125" width="8.5703125" style="49" customWidth="1"/>
    <col min="5126" max="5126" width="7.85546875" style="49" customWidth="1"/>
    <col min="5127" max="5127" width="9" style="49" customWidth="1"/>
    <col min="5128" max="5128" width="7.85546875" style="49" customWidth="1"/>
    <col min="5129" max="5129" width="7.140625" style="49" customWidth="1"/>
    <col min="5130" max="5130" width="31" style="49" customWidth="1"/>
    <col min="5131" max="5131" width="9.140625" style="49"/>
    <col min="5132" max="5132" width="9.42578125" style="49" customWidth="1"/>
    <col min="5133" max="5133" width="9.7109375" style="49" customWidth="1"/>
    <col min="5134" max="5134" width="10.5703125" style="49" customWidth="1"/>
    <col min="5135" max="5135" width="26.140625" style="49" customWidth="1"/>
    <col min="5136" max="5138" width="12.42578125" style="49" customWidth="1"/>
    <col min="5139" max="5139" width="57.7109375" style="49" customWidth="1"/>
    <col min="5140" max="5378" width="9.140625" style="49"/>
    <col min="5379" max="5379" width="27.42578125" style="49" customWidth="1"/>
    <col min="5380" max="5381" width="8.5703125" style="49" customWidth="1"/>
    <col min="5382" max="5382" width="7.85546875" style="49" customWidth="1"/>
    <col min="5383" max="5383" width="9" style="49" customWidth="1"/>
    <col min="5384" max="5384" width="7.85546875" style="49" customWidth="1"/>
    <col min="5385" max="5385" width="7.140625" style="49" customWidth="1"/>
    <col min="5386" max="5386" width="31" style="49" customWidth="1"/>
    <col min="5387" max="5387" width="9.140625" style="49"/>
    <col min="5388" max="5388" width="9.42578125" style="49" customWidth="1"/>
    <col min="5389" max="5389" width="9.7109375" style="49" customWidth="1"/>
    <col min="5390" max="5390" width="10.5703125" style="49" customWidth="1"/>
    <col min="5391" max="5391" width="26.140625" style="49" customWidth="1"/>
    <col min="5392" max="5394" width="12.42578125" style="49" customWidth="1"/>
    <col min="5395" max="5395" width="57.7109375" style="49" customWidth="1"/>
    <col min="5396" max="5634" width="9.140625" style="49"/>
    <col min="5635" max="5635" width="27.42578125" style="49" customWidth="1"/>
    <col min="5636" max="5637" width="8.5703125" style="49" customWidth="1"/>
    <col min="5638" max="5638" width="7.85546875" style="49" customWidth="1"/>
    <col min="5639" max="5639" width="9" style="49" customWidth="1"/>
    <col min="5640" max="5640" width="7.85546875" style="49" customWidth="1"/>
    <col min="5641" max="5641" width="7.140625" style="49" customWidth="1"/>
    <col min="5642" max="5642" width="31" style="49" customWidth="1"/>
    <col min="5643" max="5643" width="9.140625" style="49"/>
    <col min="5644" max="5644" width="9.42578125" style="49" customWidth="1"/>
    <col min="5645" max="5645" width="9.7109375" style="49" customWidth="1"/>
    <col min="5646" max="5646" width="10.5703125" style="49" customWidth="1"/>
    <col min="5647" max="5647" width="26.140625" style="49" customWidth="1"/>
    <col min="5648" max="5650" width="12.42578125" style="49" customWidth="1"/>
    <col min="5651" max="5651" width="57.7109375" style="49" customWidth="1"/>
    <col min="5652" max="5890" width="9.140625" style="49"/>
    <col min="5891" max="5891" width="27.42578125" style="49" customWidth="1"/>
    <col min="5892" max="5893" width="8.5703125" style="49" customWidth="1"/>
    <col min="5894" max="5894" width="7.85546875" style="49" customWidth="1"/>
    <col min="5895" max="5895" width="9" style="49" customWidth="1"/>
    <col min="5896" max="5896" width="7.85546875" style="49" customWidth="1"/>
    <col min="5897" max="5897" width="7.140625" style="49" customWidth="1"/>
    <col min="5898" max="5898" width="31" style="49" customWidth="1"/>
    <col min="5899" max="5899" width="9.140625" style="49"/>
    <col min="5900" max="5900" width="9.42578125" style="49" customWidth="1"/>
    <col min="5901" max="5901" width="9.7109375" style="49" customWidth="1"/>
    <col min="5902" max="5902" width="10.5703125" style="49" customWidth="1"/>
    <col min="5903" max="5903" width="26.140625" style="49" customWidth="1"/>
    <col min="5904" max="5906" width="12.42578125" style="49" customWidth="1"/>
    <col min="5907" max="5907" width="57.7109375" style="49" customWidth="1"/>
    <col min="5908" max="6146" width="9.140625" style="49"/>
    <col min="6147" max="6147" width="27.42578125" style="49" customWidth="1"/>
    <col min="6148" max="6149" width="8.5703125" style="49" customWidth="1"/>
    <col min="6150" max="6150" width="7.85546875" style="49" customWidth="1"/>
    <col min="6151" max="6151" width="9" style="49" customWidth="1"/>
    <col min="6152" max="6152" width="7.85546875" style="49" customWidth="1"/>
    <col min="6153" max="6153" width="7.140625" style="49" customWidth="1"/>
    <col min="6154" max="6154" width="31" style="49" customWidth="1"/>
    <col min="6155" max="6155" width="9.140625" style="49"/>
    <col min="6156" max="6156" width="9.42578125" style="49" customWidth="1"/>
    <col min="6157" max="6157" width="9.7109375" style="49" customWidth="1"/>
    <col min="6158" max="6158" width="10.5703125" style="49" customWidth="1"/>
    <col min="6159" max="6159" width="26.140625" style="49" customWidth="1"/>
    <col min="6160" max="6162" width="12.42578125" style="49" customWidth="1"/>
    <col min="6163" max="6163" width="57.7109375" style="49" customWidth="1"/>
    <col min="6164" max="6402" width="9.140625" style="49"/>
    <col min="6403" max="6403" width="27.42578125" style="49" customWidth="1"/>
    <col min="6404" max="6405" width="8.5703125" style="49" customWidth="1"/>
    <col min="6406" max="6406" width="7.85546875" style="49" customWidth="1"/>
    <col min="6407" max="6407" width="9" style="49" customWidth="1"/>
    <col min="6408" max="6408" width="7.85546875" style="49" customWidth="1"/>
    <col min="6409" max="6409" width="7.140625" style="49" customWidth="1"/>
    <col min="6410" max="6410" width="31" style="49" customWidth="1"/>
    <col min="6411" max="6411" width="9.140625" style="49"/>
    <col min="6412" max="6412" width="9.42578125" style="49" customWidth="1"/>
    <col min="6413" max="6413" width="9.7109375" style="49" customWidth="1"/>
    <col min="6414" max="6414" width="10.5703125" style="49" customWidth="1"/>
    <col min="6415" max="6415" width="26.140625" style="49" customWidth="1"/>
    <col min="6416" max="6418" width="12.42578125" style="49" customWidth="1"/>
    <col min="6419" max="6419" width="57.7109375" style="49" customWidth="1"/>
    <col min="6420" max="6658" width="9.140625" style="49"/>
    <col min="6659" max="6659" width="27.42578125" style="49" customWidth="1"/>
    <col min="6660" max="6661" width="8.5703125" style="49" customWidth="1"/>
    <col min="6662" max="6662" width="7.85546875" style="49" customWidth="1"/>
    <col min="6663" max="6663" width="9" style="49" customWidth="1"/>
    <col min="6664" max="6664" width="7.85546875" style="49" customWidth="1"/>
    <col min="6665" max="6665" width="7.140625" style="49" customWidth="1"/>
    <col min="6666" max="6666" width="31" style="49" customWidth="1"/>
    <col min="6667" max="6667" width="9.140625" style="49"/>
    <col min="6668" max="6668" width="9.42578125" style="49" customWidth="1"/>
    <col min="6669" max="6669" width="9.7109375" style="49" customWidth="1"/>
    <col min="6670" max="6670" width="10.5703125" style="49" customWidth="1"/>
    <col min="6671" max="6671" width="26.140625" style="49" customWidth="1"/>
    <col min="6672" max="6674" width="12.42578125" style="49" customWidth="1"/>
    <col min="6675" max="6675" width="57.7109375" style="49" customWidth="1"/>
    <col min="6676" max="6914" width="9.140625" style="49"/>
    <col min="6915" max="6915" width="27.42578125" style="49" customWidth="1"/>
    <col min="6916" max="6917" width="8.5703125" style="49" customWidth="1"/>
    <col min="6918" max="6918" width="7.85546875" style="49" customWidth="1"/>
    <col min="6919" max="6919" width="9" style="49" customWidth="1"/>
    <col min="6920" max="6920" width="7.85546875" style="49" customWidth="1"/>
    <col min="6921" max="6921" width="7.140625" style="49" customWidth="1"/>
    <col min="6922" max="6922" width="31" style="49" customWidth="1"/>
    <col min="6923" max="6923" width="9.140625" style="49"/>
    <col min="6924" max="6924" width="9.42578125" style="49" customWidth="1"/>
    <col min="6925" max="6925" width="9.7109375" style="49" customWidth="1"/>
    <col min="6926" max="6926" width="10.5703125" style="49" customWidth="1"/>
    <col min="6927" max="6927" width="26.140625" style="49" customWidth="1"/>
    <col min="6928" max="6930" width="12.42578125" style="49" customWidth="1"/>
    <col min="6931" max="6931" width="57.7109375" style="49" customWidth="1"/>
    <col min="6932" max="7170" width="9.140625" style="49"/>
    <col min="7171" max="7171" width="27.42578125" style="49" customWidth="1"/>
    <col min="7172" max="7173" width="8.5703125" style="49" customWidth="1"/>
    <col min="7174" max="7174" width="7.85546875" style="49" customWidth="1"/>
    <col min="7175" max="7175" width="9" style="49" customWidth="1"/>
    <col min="7176" max="7176" width="7.85546875" style="49" customWidth="1"/>
    <col min="7177" max="7177" width="7.140625" style="49" customWidth="1"/>
    <col min="7178" max="7178" width="31" style="49" customWidth="1"/>
    <col min="7179" max="7179" width="9.140625" style="49"/>
    <col min="7180" max="7180" width="9.42578125" style="49" customWidth="1"/>
    <col min="7181" max="7181" width="9.7109375" style="49" customWidth="1"/>
    <col min="7182" max="7182" width="10.5703125" style="49" customWidth="1"/>
    <col min="7183" max="7183" width="26.140625" style="49" customWidth="1"/>
    <col min="7184" max="7186" width="12.42578125" style="49" customWidth="1"/>
    <col min="7187" max="7187" width="57.7109375" style="49" customWidth="1"/>
    <col min="7188" max="7426" width="9.140625" style="49"/>
    <col min="7427" max="7427" width="27.42578125" style="49" customWidth="1"/>
    <col min="7428" max="7429" width="8.5703125" style="49" customWidth="1"/>
    <col min="7430" max="7430" width="7.85546875" style="49" customWidth="1"/>
    <col min="7431" max="7431" width="9" style="49" customWidth="1"/>
    <col min="7432" max="7432" width="7.85546875" style="49" customWidth="1"/>
    <col min="7433" max="7433" width="7.140625" style="49" customWidth="1"/>
    <col min="7434" max="7434" width="31" style="49" customWidth="1"/>
    <col min="7435" max="7435" width="9.140625" style="49"/>
    <col min="7436" max="7436" width="9.42578125" style="49" customWidth="1"/>
    <col min="7437" max="7437" width="9.7109375" style="49" customWidth="1"/>
    <col min="7438" max="7438" width="10.5703125" style="49" customWidth="1"/>
    <col min="7439" max="7439" width="26.140625" style="49" customWidth="1"/>
    <col min="7440" max="7442" width="12.42578125" style="49" customWidth="1"/>
    <col min="7443" max="7443" width="57.7109375" style="49" customWidth="1"/>
    <col min="7444" max="7682" width="9.140625" style="49"/>
    <col min="7683" max="7683" width="27.42578125" style="49" customWidth="1"/>
    <col min="7684" max="7685" width="8.5703125" style="49" customWidth="1"/>
    <col min="7686" max="7686" width="7.85546875" style="49" customWidth="1"/>
    <col min="7687" max="7687" width="9" style="49" customWidth="1"/>
    <col min="7688" max="7688" width="7.85546875" style="49" customWidth="1"/>
    <col min="7689" max="7689" width="7.140625" style="49" customWidth="1"/>
    <col min="7690" max="7690" width="31" style="49" customWidth="1"/>
    <col min="7691" max="7691" width="9.140625" style="49"/>
    <col min="7692" max="7692" width="9.42578125" style="49" customWidth="1"/>
    <col min="7693" max="7693" width="9.7109375" style="49" customWidth="1"/>
    <col min="7694" max="7694" width="10.5703125" style="49" customWidth="1"/>
    <col min="7695" max="7695" width="26.140625" style="49" customWidth="1"/>
    <col min="7696" max="7698" width="12.42578125" style="49" customWidth="1"/>
    <col min="7699" max="7699" width="57.7109375" style="49" customWidth="1"/>
    <col min="7700" max="7938" width="9.140625" style="49"/>
    <col min="7939" max="7939" width="27.42578125" style="49" customWidth="1"/>
    <col min="7940" max="7941" width="8.5703125" style="49" customWidth="1"/>
    <col min="7942" max="7942" width="7.85546875" style="49" customWidth="1"/>
    <col min="7943" max="7943" width="9" style="49" customWidth="1"/>
    <col min="7944" max="7944" width="7.85546875" style="49" customWidth="1"/>
    <col min="7945" max="7945" width="7.140625" style="49" customWidth="1"/>
    <col min="7946" max="7946" width="31" style="49" customWidth="1"/>
    <col min="7947" max="7947" width="9.140625" style="49"/>
    <col min="7948" max="7948" width="9.42578125" style="49" customWidth="1"/>
    <col min="7949" max="7949" width="9.7109375" style="49" customWidth="1"/>
    <col min="7950" max="7950" width="10.5703125" style="49" customWidth="1"/>
    <col min="7951" max="7951" width="26.140625" style="49" customWidth="1"/>
    <col min="7952" max="7954" width="12.42578125" style="49" customWidth="1"/>
    <col min="7955" max="7955" width="57.7109375" style="49" customWidth="1"/>
    <col min="7956" max="8194" width="9.140625" style="49"/>
    <col min="8195" max="8195" width="27.42578125" style="49" customWidth="1"/>
    <col min="8196" max="8197" width="8.5703125" style="49" customWidth="1"/>
    <col min="8198" max="8198" width="7.85546875" style="49" customWidth="1"/>
    <col min="8199" max="8199" width="9" style="49" customWidth="1"/>
    <col min="8200" max="8200" width="7.85546875" style="49" customWidth="1"/>
    <col min="8201" max="8201" width="7.140625" style="49" customWidth="1"/>
    <col min="8202" max="8202" width="31" style="49" customWidth="1"/>
    <col min="8203" max="8203" width="9.140625" style="49"/>
    <col min="8204" max="8204" width="9.42578125" style="49" customWidth="1"/>
    <col min="8205" max="8205" width="9.7109375" style="49" customWidth="1"/>
    <col min="8206" max="8206" width="10.5703125" style="49" customWidth="1"/>
    <col min="8207" max="8207" width="26.140625" style="49" customWidth="1"/>
    <col min="8208" max="8210" width="12.42578125" style="49" customWidth="1"/>
    <col min="8211" max="8211" width="57.7109375" style="49" customWidth="1"/>
    <col min="8212" max="8450" width="9.140625" style="49"/>
    <col min="8451" max="8451" width="27.42578125" style="49" customWidth="1"/>
    <col min="8452" max="8453" width="8.5703125" style="49" customWidth="1"/>
    <col min="8454" max="8454" width="7.85546875" style="49" customWidth="1"/>
    <col min="8455" max="8455" width="9" style="49" customWidth="1"/>
    <col min="8456" max="8456" width="7.85546875" style="49" customWidth="1"/>
    <col min="8457" max="8457" width="7.140625" style="49" customWidth="1"/>
    <col min="8458" max="8458" width="31" style="49" customWidth="1"/>
    <col min="8459" max="8459" width="9.140625" style="49"/>
    <col min="8460" max="8460" width="9.42578125" style="49" customWidth="1"/>
    <col min="8461" max="8461" width="9.7109375" style="49" customWidth="1"/>
    <col min="8462" max="8462" width="10.5703125" style="49" customWidth="1"/>
    <col min="8463" max="8463" width="26.140625" style="49" customWidth="1"/>
    <col min="8464" max="8466" width="12.42578125" style="49" customWidth="1"/>
    <col min="8467" max="8467" width="57.7109375" style="49" customWidth="1"/>
    <col min="8468" max="8706" width="9.140625" style="49"/>
    <col min="8707" max="8707" width="27.42578125" style="49" customWidth="1"/>
    <col min="8708" max="8709" width="8.5703125" style="49" customWidth="1"/>
    <col min="8710" max="8710" width="7.85546875" style="49" customWidth="1"/>
    <col min="8711" max="8711" width="9" style="49" customWidth="1"/>
    <col min="8712" max="8712" width="7.85546875" style="49" customWidth="1"/>
    <col min="8713" max="8713" width="7.140625" style="49" customWidth="1"/>
    <col min="8714" max="8714" width="31" style="49" customWidth="1"/>
    <col min="8715" max="8715" width="9.140625" style="49"/>
    <col min="8716" max="8716" width="9.42578125" style="49" customWidth="1"/>
    <col min="8717" max="8717" width="9.7109375" style="49" customWidth="1"/>
    <col min="8718" max="8718" width="10.5703125" style="49" customWidth="1"/>
    <col min="8719" max="8719" width="26.140625" style="49" customWidth="1"/>
    <col min="8720" max="8722" width="12.42578125" style="49" customWidth="1"/>
    <col min="8723" max="8723" width="57.7109375" style="49" customWidth="1"/>
    <col min="8724" max="8962" width="9.140625" style="49"/>
    <col min="8963" max="8963" width="27.42578125" style="49" customWidth="1"/>
    <col min="8964" max="8965" width="8.5703125" style="49" customWidth="1"/>
    <col min="8966" max="8966" width="7.85546875" style="49" customWidth="1"/>
    <col min="8967" max="8967" width="9" style="49" customWidth="1"/>
    <col min="8968" max="8968" width="7.85546875" style="49" customWidth="1"/>
    <col min="8969" max="8969" width="7.140625" style="49" customWidth="1"/>
    <col min="8970" max="8970" width="31" style="49" customWidth="1"/>
    <col min="8971" max="8971" width="9.140625" style="49"/>
    <col min="8972" max="8972" width="9.42578125" style="49" customWidth="1"/>
    <col min="8973" max="8973" width="9.7109375" style="49" customWidth="1"/>
    <col min="8974" max="8974" width="10.5703125" style="49" customWidth="1"/>
    <col min="8975" max="8975" width="26.140625" style="49" customWidth="1"/>
    <col min="8976" max="8978" width="12.42578125" style="49" customWidth="1"/>
    <col min="8979" max="8979" width="57.7109375" style="49" customWidth="1"/>
    <col min="8980" max="9218" width="9.140625" style="49"/>
    <col min="9219" max="9219" width="27.42578125" style="49" customWidth="1"/>
    <col min="9220" max="9221" width="8.5703125" style="49" customWidth="1"/>
    <col min="9222" max="9222" width="7.85546875" style="49" customWidth="1"/>
    <col min="9223" max="9223" width="9" style="49" customWidth="1"/>
    <col min="9224" max="9224" width="7.85546875" style="49" customWidth="1"/>
    <col min="9225" max="9225" width="7.140625" style="49" customWidth="1"/>
    <col min="9226" max="9226" width="31" style="49" customWidth="1"/>
    <col min="9227" max="9227" width="9.140625" style="49"/>
    <col min="9228" max="9228" width="9.42578125" style="49" customWidth="1"/>
    <col min="9229" max="9229" width="9.7109375" style="49" customWidth="1"/>
    <col min="9230" max="9230" width="10.5703125" style="49" customWidth="1"/>
    <col min="9231" max="9231" width="26.140625" style="49" customWidth="1"/>
    <col min="9232" max="9234" width="12.42578125" style="49" customWidth="1"/>
    <col min="9235" max="9235" width="57.7109375" style="49" customWidth="1"/>
    <col min="9236" max="9474" width="9.140625" style="49"/>
    <col min="9475" max="9475" width="27.42578125" style="49" customWidth="1"/>
    <col min="9476" max="9477" width="8.5703125" style="49" customWidth="1"/>
    <col min="9478" max="9478" width="7.85546875" style="49" customWidth="1"/>
    <col min="9479" max="9479" width="9" style="49" customWidth="1"/>
    <col min="9480" max="9480" width="7.85546875" style="49" customWidth="1"/>
    <col min="9481" max="9481" width="7.140625" style="49" customWidth="1"/>
    <col min="9482" max="9482" width="31" style="49" customWidth="1"/>
    <col min="9483" max="9483" width="9.140625" style="49"/>
    <col min="9484" max="9484" width="9.42578125" style="49" customWidth="1"/>
    <col min="9485" max="9485" width="9.7109375" style="49" customWidth="1"/>
    <col min="9486" max="9486" width="10.5703125" style="49" customWidth="1"/>
    <col min="9487" max="9487" width="26.140625" style="49" customWidth="1"/>
    <col min="9488" max="9490" width="12.42578125" style="49" customWidth="1"/>
    <col min="9491" max="9491" width="57.7109375" style="49" customWidth="1"/>
    <col min="9492" max="9730" width="9.140625" style="49"/>
    <col min="9731" max="9731" width="27.42578125" style="49" customWidth="1"/>
    <col min="9732" max="9733" width="8.5703125" style="49" customWidth="1"/>
    <col min="9734" max="9734" width="7.85546875" style="49" customWidth="1"/>
    <col min="9735" max="9735" width="9" style="49" customWidth="1"/>
    <col min="9736" max="9736" width="7.85546875" style="49" customWidth="1"/>
    <col min="9737" max="9737" width="7.140625" style="49" customWidth="1"/>
    <col min="9738" max="9738" width="31" style="49" customWidth="1"/>
    <col min="9739" max="9739" width="9.140625" style="49"/>
    <col min="9740" max="9740" width="9.42578125" style="49" customWidth="1"/>
    <col min="9741" max="9741" width="9.7109375" style="49" customWidth="1"/>
    <col min="9742" max="9742" width="10.5703125" style="49" customWidth="1"/>
    <col min="9743" max="9743" width="26.140625" style="49" customWidth="1"/>
    <col min="9744" max="9746" width="12.42578125" style="49" customWidth="1"/>
    <col min="9747" max="9747" width="57.7109375" style="49" customWidth="1"/>
    <col min="9748" max="9986" width="9.140625" style="49"/>
    <col min="9987" max="9987" width="27.42578125" style="49" customWidth="1"/>
    <col min="9988" max="9989" width="8.5703125" style="49" customWidth="1"/>
    <col min="9990" max="9990" width="7.85546875" style="49" customWidth="1"/>
    <col min="9991" max="9991" width="9" style="49" customWidth="1"/>
    <col min="9992" max="9992" width="7.85546875" style="49" customWidth="1"/>
    <col min="9993" max="9993" width="7.140625" style="49" customWidth="1"/>
    <col min="9994" max="9994" width="31" style="49" customWidth="1"/>
    <col min="9995" max="9995" width="9.140625" style="49"/>
    <col min="9996" max="9996" width="9.42578125" style="49" customWidth="1"/>
    <col min="9997" max="9997" width="9.7109375" style="49" customWidth="1"/>
    <col min="9998" max="9998" width="10.5703125" style="49" customWidth="1"/>
    <col min="9999" max="9999" width="26.140625" style="49" customWidth="1"/>
    <col min="10000" max="10002" width="12.42578125" style="49" customWidth="1"/>
    <col min="10003" max="10003" width="57.7109375" style="49" customWidth="1"/>
    <col min="10004" max="10242" width="9.140625" style="49"/>
    <col min="10243" max="10243" width="27.42578125" style="49" customWidth="1"/>
    <col min="10244" max="10245" width="8.5703125" style="49" customWidth="1"/>
    <col min="10246" max="10246" width="7.85546875" style="49" customWidth="1"/>
    <col min="10247" max="10247" width="9" style="49" customWidth="1"/>
    <col min="10248" max="10248" width="7.85546875" style="49" customWidth="1"/>
    <col min="10249" max="10249" width="7.140625" style="49" customWidth="1"/>
    <col min="10250" max="10250" width="31" style="49" customWidth="1"/>
    <col min="10251" max="10251" width="9.140625" style="49"/>
    <col min="10252" max="10252" width="9.42578125" style="49" customWidth="1"/>
    <col min="10253" max="10253" width="9.7109375" style="49" customWidth="1"/>
    <col min="10254" max="10254" width="10.5703125" style="49" customWidth="1"/>
    <col min="10255" max="10255" width="26.140625" style="49" customWidth="1"/>
    <col min="10256" max="10258" width="12.42578125" style="49" customWidth="1"/>
    <col min="10259" max="10259" width="57.7109375" style="49" customWidth="1"/>
    <col min="10260" max="10498" width="9.140625" style="49"/>
    <col min="10499" max="10499" width="27.42578125" style="49" customWidth="1"/>
    <col min="10500" max="10501" width="8.5703125" style="49" customWidth="1"/>
    <col min="10502" max="10502" width="7.85546875" style="49" customWidth="1"/>
    <col min="10503" max="10503" width="9" style="49" customWidth="1"/>
    <col min="10504" max="10504" width="7.85546875" style="49" customWidth="1"/>
    <col min="10505" max="10505" width="7.140625" style="49" customWidth="1"/>
    <col min="10506" max="10506" width="31" style="49" customWidth="1"/>
    <col min="10507" max="10507" width="9.140625" style="49"/>
    <col min="10508" max="10508" width="9.42578125" style="49" customWidth="1"/>
    <col min="10509" max="10509" width="9.7109375" style="49" customWidth="1"/>
    <col min="10510" max="10510" width="10.5703125" style="49" customWidth="1"/>
    <col min="10511" max="10511" width="26.140625" style="49" customWidth="1"/>
    <col min="10512" max="10514" width="12.42578125" style="49" customWidth="1"/>
    <col min="10515" max="10515" width="57.7109375" style="49" customWidth="1"/>
    <col min="10516" max="10754" width="9.140625" style="49"/>
    <col min="10755" max="10755" width="27.42578125" style="49" customWidth="1"/>
    <col min="10756" max="10757" width="8.5703125" style="49" customWidth="1"/>
    <col min="10758" max="10758" width="7.85546875" style="49" customWidth="1"/>
    <col min="10759" max="10759" width="9" style="49" customWidth="1"/>
    <col min="10760" max="10760" width="7.85546875" style="49" customWidth="1"/>
    <col min="10761" max="10761" width="7.140625" style="49" customWidth="1"/>
    <col min="10762" max="10762" width="31" style="49" customWidth="1"/>
    <col min="10763" max="10763" width="9.140625" style="49"/>
    <col min="10764" max="10764" width="9.42578125" style="49" customWidth="1"/>
    <col min="10765" max="10765" width="9.7109375" style="49" customWidth="1"/>
    <col min="10766" max="10766" width="10.5703125" style="49" customWidth="1"/>
    <col min="10767" max="10767" width="26.140625" style="49" customWidth="1"/>
    <col min="10768" max="10770" width="12.42578125" style="49" customWidth="1"/>
    <col min="10771" max="10771" width="57.7109375" style="49" customWidth="1"/>
    <col min="10772" max="11010" width="9.140625" style="49"/>
    <col min="11011" max="11011" width="27.42578125" style="49" customWidth="1"/>
    <col min="11012" max="11013" width="8.5703125" style="49" customWidth="1"/>
    <col min="11014" max="11014" width="7.85546875" style="49" customWidth="1"/>
    <col min="11015" max="11015" width="9" style="49" customWidth="1"/>
    <col min="11016" max="11016" width="7.85546875" style="49" customWidth="1"/>
    <col min="11017" max="11017" width="7.140625" style="49" customWidth="1"/>
    <col min="11018" max="11018" width="31" style="49" customWidth="1"/>
    <col min="11019" max="11019" width="9.140625" style="49"/>
    <col min="11020" max="11020" width="9.42578125" style="49" customWidth="1"/>
    <col min="11021" max="11021" width="9.7109375" style="49" customWidth="1"/>
    <col min="11022" max="11022" width="10.5703125" style="49" customWidth="1"/>
    <col min="11023" max="11023" width="26.140625" style="49" customWidth="1"/>
    <col min="11024" max="11026" width="12.42578125" style="49" customWidth="1"/>
    <col min="11027" max="11027" width="57.7109375" style="49" customWidth="1"/>
    <col min="11028" max="11266" width="9.140625" style="49"/>
    <col min="11267" max="11267" width="27.42578125" style="49" customWidth="1"/>
    <col min="11268" max="11269" width="8.5703125" style="49" customWidth="1"/>
    <col min="11270" max="11270" width="7.85546875" style="49" customWidth="1"/>
    <col min="11271" max="11271" width="9" style="49" customWidth="1"/>
    <col min="11272" max="11272" width="7.85546875" style="49" customWidth="1"/>
    <col min="11273" max="11273" width="7.140625" style="49" customWidth="1"/>
    <col min="11274" max="11274" width="31" style="49" customWidth="1"/>
    <col min="11275" max="11275" width="9.140625" style="49"/>
    <col min="11276" max="11276" width="9.42578125" style="49" customWidth="1"/>
    <col min="11277" max="11277" width="9.7109375" style="49" customWidth="1"/>
    <col min="11278" max="11278" width="10.5703125" style="49" customWidth="1"/>
    <col min="11279" max="11279" width="26.140625" style="49" customWidth="1"/>
    <col min="11280" max="11282" width="12.42578125" style="49" customWidth="1"/>
    <col min="11283" max="11283" width="57.7109375" style="49" customWidth="1"/>
    <col min="11284" max="11522" width="9.140625" style="49"/>
    <col min="11523" max="11523" width="27.42578125" style="49" customWidth="1"/>
    <col min="11524" max="11525" width="8.5703125" style="49" customWidth="1"/>
    <col min="11526" max="11526" width="7.85546875" style="49" customWidth="1"/>
    <col min="11527" max="11527" width="9" style="49" customWidth="1"/>
    <col min="11528" max="11528" width="7.85546875" style="49" customWidth="1"/>
    <col min="11529" max="11529" width="7.140625" style="49" customWidth="1"/>
    <col min="11530" max="11530" width="31" style="49" customWidth="1"/>
    <col min="11531" max="11531" width="9.140625" style="49"/>
    <col min="11532" max="11532" width="9.42578125" style="49" customWidth="1"/>
    <col min="11533" max="11533" width="9.7109375" style="49" customWidth="1"/>
    <col min="11534" max="11534" width="10.5703125" style="49" customWidth="1"/>
    <col min="11535" max="11535" width="26.140625" style="49" customWidth="1"/>
    <col min="11536" max="11538" width="12.42578125" style="49" customWidth="1"/>
    <col min="11539" max="11539" width="57.7109375" style="49" customWidth="1"/>
    <col min="11540" max="11778" width="9.140625" style="49"/>
    <col min="11779" max="11779" width="27.42578125" style="49" customWidth="1"/>
    <col min="11780" max="11781" width="8.5703125" style="49" customWidth="1"/>
    <col min="11782" max="11782" width="7.85546875" style="49" customWidth="1"/>
    <col min="11783" max="11783" width="9" style="49" customWidth="1"/>
    <col min="11784" max="11784" width="7.85546875" style="49" customWidth="1"/>
    <col min="11785" max="11785" width="7.140625" style="49" customWidth="1"/>
    <col min="11786" max="11786" width="31" style="49" customWidth="1"/>
    <col min="11787" max="11787" width="9.140625" style="49"/>
    <col min="11788" max="11788" width="9.42578125" style="49" customWidth="1"/>
    <col min="11789" max="11789" width="9.7109375" style="49" customWidth="1"/>
    <col min="11790" max="11790" width="10.5703125" style="49" customWidth="1"/>
    <col min="11791" max="11791" width="26.140625" style="49" customWidth="1"/>
    <col min="11792" max="11794" width="12.42578125" style="49" customWidth="1"/>
    <col min="11795" max="11795" width="57.7109375" style="49" customWidth="1"/>
    <col min="11796" max="12034" width="9.140625" style="49"/>
    <col min="12035" max="12035" width="27.42578125" style="49" customWidth="1"/>
    <col min="12036" max="12037" width="8.5703125" style="49" customWidth="1"/>
    <col min="12038" max="12038" width="7.85546875" style="49" customWidth="1"/>
    <col min="12039" max="12039" width="9" style="49" customWidth="1"/>
    <col min="12040" max="12040" width="7.85546875" style="49" customWidth="1"/>
    <col min="12041" max="12041" width="7.140625" style="49" customWidth="1"/>
    <col min="12042" max="12042" width="31" style="49" customWidth="1"/>
    <col min="12043" max="12043" width="9.140625" style="49"/>
    <col min="12044" max="12044" width="9.42578125" style="49" customWidth="1"/>
    <col min="12045" max="12045" width="9.7109375" style="49" customWidth="1"/>
    <col min="12046" max="12046" width="10.5703125" style="49" customWidth="1"/>
    <col min="12047" max="12047" width="26.140625" style="49" customWidth="1"/>
    <col min="12048" max="12050" width="12.42578125" style="49" customWidth="1"/>
    <col min="12051" max="12051" width="57.7109375" style="49" customWidth="1"/>
    <col min="12052" max="12290" width="9.140625" style="49"/>
    <col min="12291" max="12291" width="27.42578125" style="49" customWidth="1"/>
    <col min="12292" max="12293" width="8.5703125" style="49" customWidth="1"/>
    <col min="12294" max="12294" width="7.85546875" style="49" customWidth="1"/>
    <col min="12295" max="12295" width="9" style="49" customWidth="1"/>
    <col min="12296" max="12296" width="7.85546875" style="49" customWidth="1"/>
    <col min="12297" max="12297" width="7.140625" style="49" customWidth="1"/>
    <col min="12298" max="12298" width="31" style="49" customWidth="1"/>
    <col min="12299" max="12299" width="9.140625" style="49"/>
    <col min="12300" max="12300" width="9.42578125" style="49" customWidth="1"/>
    <col min="12301" max="12301" width="9.7109375" style="49" customWidth="1"/>
    <col min="12302" max="12302" width="10.5703125" style="49" customWidth="1"/>
    <col min="12303" max="12303" width="26.140625" style="49" customWidth="1"/>
    <col min="12304" max="12306" width="12.42578125" style="49" customWidth="1"/>
    <col min="12307" max="12307" width="57.7109375" style="49" customWidth="1"/>
    <col min="12308" max="12546" width="9.140625" style="49"/>
    <col min="12547" max="12547" width="27.42578125" style="49" customWidth="1"/>
    <col min="12548" max="12549" width="8.5703125" style="49" customWidth="1"/>
    <col min="12550" max="12550" width="7.85546875" style="49" customWidth="1"/>
    <col min="12551" max="12551" width="9" style="49" customWidth="1"/>
    <col min="12552" max="12552" width="7.85546875" style="49" customWidth="1"/>
    <col min="12553" max="12553" width="7.140625" style="49" customWidth="1"/>
    <col min="12554" max="12554" width="31" style="49" customWidth="1"/>
    <col min="12555" max="12555" width="9.140625" style="49"/>
    <col min="12556" max="12556" width="9.42578125" style="49" customWidth="1"/>
    <col min="12557" max="12557" width="9.7109375" style="49" customWidth="1"/>
    <col min="12558" max="12558" width="10.5703125" style="49" customWidth="1"/>
    <col min="12559" max="12559" width="26.140625" style="49" customWidth="1"/>
    <col min="12560" max="12562" width="12.42578125" style="49" customWidth="1"/>
    <col min="12563" max="12563" width="57.7109375" style="49" customWidth="1"/>
    <col min="12564" max="12802" width="9.140625" style="49"/>
    <col min="12803" max="12803" width="27.42578125" style="49" customWidth="1"/>
    <col min="12804" max="12805" width="8.5703125" style="49" customWidth="1"/>
    <col min="12806" max="12806" width="7.85546875" style="49" customWidth="1"/>
    <col min="12807" max="12807" width="9" style="49" customWidth="1"/>
    <col min="12808" max="12808" width="7.85546875" style="49" customWidth="1"/>
    <col min="12809" max="12809" width="7.140625" style="49" customWidth="1"/>
    <col min="12810" max="12810" width="31" style="49" customWidth="1"/>
    <col min="12811" max="12811" width="9.140625" style="49"/>
    <col min="12812" max="12812" width="9.42578125" style="49" customWidth="1"/>
    <col min="12813" max="12813" width="9.7109375" style="49" customWidth="1"/>
    <col min="12814" max="12814" width="10.5703125" style="49" customWidth="1"/>
    <col min="12815" max="12815" width="26.140625" style="49" customWidth="1"/>
    <col min="12816" max="12818" width="12.42578125" style="49" customWidth="1"/>
    <col min="12819" max="12819" width="57.7109375" style="49" customWidth="1"/>
    <col min="12820" max="13058" width="9.140625" style="49"/>
    <col min="13059" max="13059" width="27.42578125" style="49" customWidth="1"/>
    <col min="13060" max="13061" width="8.5703125" style="49" customWidth="1"/>
    <col min="13062" max="13062" width="7.85546875" style="49" customWidth="1"/>
    <col min="13063" max="13063" width="9" style="49" customWidth="1"/>
    <col min="13064" max="13064" width="7.85546875" style="49" customWidth="1"/>
    <col min="13065" max="13065" width="7.140625" style="49" customWidth="1"/>
    <col min="13066" max="13066" width="31" style="49" customWidth="1"/>
    <col min="13067" max="13067" width="9.140625" style="49"/>
    <col min="13068" max="13068" width="9.42578125" style="49" customWidth="1"/>
    <col min="13069" max="13069" width="9.7109375" style="49" customWidth="1"/>
    <col min="13070" max="13070" width="10.5703125" style="49" customWidth="1"/>
    <col min="13071" max="13071" width="26.140625" style="49" customWidth="1"/>
    <col min="13072" max="13074" width="12.42578125" style="49" customWidth="1"/>
    <col min="13075" max="13075" width="57.7109375" style="49" customWidth="1"/>
    <col min="13076" max="13314" width="9.140625" style="49"/>
    <col min="13315" max="13315" width="27.42578125" style="49" customWidth="1"/>
    <col min="13316" max="13317" width="8.5703125" style="49" customWidth="1"/>
    <col min="13318" max="13318" width="7.85546875" style="49" customWidth="1"/>
    <col min="13319" max="13319" width="9" style="49" customWidth="1"/>
    <col min="13320" max="13320" width="7.85546875" style="49" customWidth="1"/>
    <col min="13321" max="13321" width="7.140625" style="49" customWidth="1"/>
    <col min="13322" max="13322" width="31" style="49" customWidth="1"/>
    <col min="13323" max="13323" width="9.140625" style="49"/>
    <col min="13324" max="13324" width="9.42578125" style="49" customWidth="1"/>
    <col min="13325" max="13325" width="9.7109375" style="49" customWidth="1"/>
    <col min="13326" max="13326" width="10.5703125" style="49" customWidth="1"/>
    <col min="13327" max="13327" width="26.140625" style="49" customWidth="1"/>
    <col min="13328" max="13330" width="12.42578125" style="49" customWidth="1"/>
    <col min="13331" max="13331" width="57.7109375" style="49" customWidth="1"/>
    <col min="13332" max="13570" width="9.140625" style="49"/>
    <col min="13571" max="13571" width="27.42578125" style="49" customWidth="1"/>
    <col min="13572" max="13573" width="8.5703125" style="49" customWidth="1"/>
    <col min="13574" max="13574" width="7.85546875" style="49" customWidth="1"/>
    <col min="13575" max="13575" width="9" style="49" customWidth="1"/>
    <col min="13576" max="13576" width="7.85546875" style="49" customWidth="1"/>
    <col min="13577" max="13577" width="7.140625" style="49" customWidth="1"/>
    <col min="13578" max="13578" width="31" style="49" customWidth="1"/>
    <col min="13579" max="13579" width="9.140625" style="49"/>
    <col min="13580" max="13580" width="9.42578125" style="49" customWidth="1"/>
    <col min="13581" max="13581" width="9.7109375" style="49" customWidth="1"/>
    <col min="13582" max="13582" width="10.5703125" style="49" customWidth="1"/>
    <col min="13583" max="13583" width="26.140625" style="49" customWidth="1"/>
    <col min="13584" max="13586" width="12.42578125" style="49" customWidth="1"/>
    <col min="13587" max="13587" width="57.7109375" style="49" customWidth="1"/>
    <col min="13588" max="13826" width="9.140625" style="49"/>
    <col min="13827" max="13827" width="27.42578125" style="49" customWidth="1"/>
    <col min="13828" max="13829" width="8.5703125" style="49" customWidth="1"/>
    <col min="13830" max="13830" width="7.85546875" style="49" customWidth="1"/>
    <col min="13831" max="13831" width="9" style="49" customWidth="1"/>
    <col min="13832" max="13832" width="7.85546875" style="49" customWidth="1"/>
    <col min="13833" max="13833" width="7.140625" style="49" customWidth="1"/>
    <col min="13834" max="13834" width="31" style="49" customWidth="1"/>
    <col min="13835" max="13835" width="9.140625" style="49"/>
    <col min="13836" max="13836" width="9.42578125" style="49" customWidth="1"/>
    <col min="13837" max="13837" width="9.7109375" style="49" customWidth="1"/>
    <col min="13838" max="13838" width="10.5703125" style="49" customWidth="1"/>
    <col min="13839" max="13839" width="26.140625" style="49" customWidth="1"/>
    <col min="13840" max="13842" width="12.42578125" style="49" customWidth="1"/>
    <col min="13843" max="13843" width="57.7109375" style="49" customWidth="1"/>
    <col min="13844" max="14082" width="9.140625" style="49"/>
    <col min="14083" max="14083" width="27.42578125" style="49" customWidth="1"/>
    <col min="14084" max="14085" width="8.5703125" style="49" customWidth="1"/>
    <col min="14086" max="14086" width="7.85546875" style="49" customWidth="1"/>
    <col min="14087" max="14087" width="9" style="49" customWidth="1"/>
    <col min="14088" max="14088" width="7.85546875" style="49" customWidth="1"/>
    <col min="14089" max="14089" width="7.140625" style="49" customWidth="1"/>
    <col min="14090" max="14090" width="31" style="49" customWidth="1"/>
    <col min="14091" max="14091" width="9.140625" style="49"/>
    <col min="14092" max="14092" width="9.42578125" style="49" customWidth="1"/>
    <col min="14093" max="14093" width="9.7109375" style="49" customWidth="1"/>
    <col min="14094" max="14094" width="10.5703125" style="49" customWidth="1"/>
    <col min="14095" max="14095" width="26.140625" style="49" customWidth="1"/>
    <col min="14096" max="14098" width="12.42578125" style="49" customWidth="1"/>
    <col min="14099" max="14099" width="57.7109375" style="49" customWidth="1"/>
    <col min="14100" max="14338" width="9.140625" style="49"/>
    <col min="14339" max="14339" width="27.42578125" style="49" customWidth="1"/>
    <col min="14340" max="14341" width="8.5703125" style="49" customWidth="1"/>
    <col min="14342" max="14342" width="7.85546875" style="49" customWidth="1"/>
    <col min="14343" max="14343" width="9" style="49" customWidth="1"/>
    <col min="14344" max="14344" width="7.85546875" style="49" customWidth="1"/>
    <col min="14345" max="14345" width="7.140625" style="49" customWidth="1"/>
    <col min="14346" max="14346" width="31" style="49" customWidth="1"/>
    <col min="14347" max="14347" width="9.140625" style="49"/>
    <col min="14348" max="14348" width="9.42578125" style="49" customWidth="1"/>
    <col min="14349" max="14349" width="9.7109375" style="49" customWidth="1"/>
    <col min="14350" max="14350" width="10.5703125" style="49" customWidth="1"/>
    <col min="14351" max="14351" width="26.140625" style="49" customWidth="1"/>
    <col min="14352" max="14354" width="12.42578125" style="49" customWidth="1"/>
    <col min="14355" max="14355" width="57.7109375" style="49" customWidth="1"/>
    <col min="14356" max="14594" width="9.140625" style="49"/>
    <col min="14595" max="14595" width="27.42578125" style="49" customWidth="1"/>
    <col min="14596" max="14597" width="8.5703125" style="49" customWidth="1"/>
    <col min="14598" max="14598" width="7.85546875" style="49" customWidth="1"/>
    <col min="14599" max="14599" width="9" style="49" customWidth="1"/>
    <col min="14600" max="14600" width="7.85546875" style="49" customWidth="1"/>
    <col min="14601" max="14601" width="7.140625" style="49" customWidth="1"/>
    <col min="14602" max="14602" width="31" style="49" customWidth="1"/>
    <col min="14603" max="14603" width="9.140625" style="49"/>
    <col min="14604" max="14604" width="9.42578125" style="49" customWidth="1"/>
    <col min="14605" max="14605" width="9.7109375" style="49" customWidth="1"/>
    <col min="14606" max="14606" width="10.5703125" style="49" customWidth="1"/>
    <col min="14607" max="14607" width="26.140625" style="49" customWidth="1"/>
    <col min="14608" max="14610" width="12.42578125" style="49" customWidth="1"/>
    <col min="14611" max="14611" width="57.7109375" style="49" customWidth="1"/>
    <col min="14612" max="14850" width="9.140625" style="49"/>
    <col min="14851" max="14851" width="27.42578125" style="49" customWidth="1"/>
    <col min="14852" max="14853" width="8.5703125" style="49" customWidth="1"/>
    <col min="14854" max="14854" width="7.85546875" style="49" customWidth="1"/>
    <col min="14855" max="14855" width="9" style="49" customWidth="1"/>
    <col min="14856" max="14856" width="7.85546875" style="49" customWidth="1"/>
    <col min="14857" max="14857" width="7.140625" style="49" customWidth="1"/>
    <col min="14858" max="14858" width="31" style="49" customWidth="1"/>
    <col min="14859" max="14859" width="9.140625" style="49"/>
    <col min="14860" max="14860" width="9.42578125" style="49" customWidth="1"/>
    <col min="14861" max="14861" width="9.7109375" style="49" customWidth="1"/>
    <col min="14862" max="14862" width="10.5703125" style="49" customWidth="1"/>
    <col min="14863" max="14863" width="26.140625" style="49" customWidth="1"/>
    <col min="14864" max="14866" width="12.42578125" style="49" customWidth="1"/>
    <col min="14867" max="14867" width="57.7109375" style="49" customWidth="1"/>
    <col min="14868" max="15106" width="9.140625" style="49"/>
    <col min="15107" max="15107" width="27.42578125" style="49" customWidth="1"/>
    <col min="15108" max="15109" width="8.5703125" style="49" customWidth="1"/>
    <col min="15110" max="15110" width="7.85546875" style="49" customWidth="1"/>
    <col min="15111" max="15111" width="9" style="49" customWidth="1"/>
    <col min="15112" max="15112" width="7.85546875" style="49" customWidth="1"/>
    <col min="15113" max="15113" width="7.140625" style="49" customWidth="1"/>
    <col min="15114" max="15114" width="31" style="49" customWidth="1"/>
    <col min="15115" max="15115" width="9.140625" style="49"/>
    <col min="15116" max="15116" width="9.42578125" style="49" customWidth="1"/>
    <col min="15117" max="15117" width="9.7109375" style="49" customWidth="1"/>
    <col min="15118" max="15118" width="10.5703125" style="49" customWidth="1"/>
    <col min="15119" max="15119" width="26.140625" style="49" customWidth="1"/>
    <col min="15120" max="15122" width="12.42578125" style="49" customWidth="1"/>
    <col min="15123" max="15123" width="57.7109375" style="49" customWidth="1"/>
    <col min="15124" max="15362" width="9.140625" style="49"/>
    <col min="15363" max="15363" width="27.42578125" style="49" customWidth="1"/>
    <col min="15364" max="15365" width="8.5703125" style="49" customWidth="1"/>
    <col min="15366" max="15366" width="7.85546875" style="49" customWidth="1"/>
    <col min="15367" max="15367" width="9" style="49" customWidth="1"/>
    <col min="15368" max="15368" width="7.85546875" style="49" customWidth="1"/>
    <col min="15369" max="15369" width="7.140625" style="49" customWidth="1"/>
    <col min="15370" max="15370" width="31" style="49" customWidth="1"/>
    <col min="15371" max="15371" width="9.140625" style="49"/>
    <col min="15372" max="15372" width="9.42578125" style="49" customWidth="1"/>
    <col min="15373" max="15373" width="9.7109375" style="49" customWidth="1"/>
    <col min="15374" max="15374" width="10.5703125" style="49" customWidth="1"/>
    <col min="15375" max="15375" width="26.140625" style="49" customWidth="1"/>
    <col min="15376" max="15378" width="12.42578125" style="49" customWidth="1"/>
    <col min="15379" max="15379" width="57.7109375" style="49" customWidth="1"/>
    <col min="15380" max="15618" width="9.140625" style="49"/>
    <col min="15619" max="15619" width="27.42578125" style="49" customWidth="1"/>
    <col min="15620" max="15621" width="8.5703125" style="49" customWidth="1"/>
    <col min="15622" max="15622" width="7.85546875" style="49" customWidth="1"/>
    <col min="15623" max="15623" width="9" style="49" customWidth="1"/>
    <col min="15624" max="15624" width="7.85546875" style="49" customWidth="1"/>
    <col min="15625" max="15625" width="7.140625" style="49" customWidth="1"/>
    <col min="15626" max="15626" width="31" style="49" customWidth="1"/>
    <col min="15627" max="15627" width="9.140625" style="49"/>
    <col min="15628" max="15628" width="9.42578125" style="49" customWidth="1"/>
    <col min="15629" max="15629" width="9.7109375" style="49" customWidth="1"/>
    <col min="15630" max="15630" width="10.5703125" style="49" customWidth="1"/>
    <col min="15631" max="15631" width="26.140625" style="49" customWidth="1"/>
    <col min="15632" max="15634" width="12.42578125" style="49" customWidth="1"/>
    <col min="15635" max="15635" width="57.7109375" style="49" customWidth="1"/>
    <col min="15636" max="15874" width="9.140625" style="49"/>
    <col min="15875" max="15875" width="27.42578125" style="49" customWidth="1"/>
    <col min="15876" max="15877" width="8.5703125" style="49" customWidth="1"/>
    <col min="15878" max="15878" width="7.85546875" style="49" customWidth="1"/>
    <col min="15879" max="15879" width="9" style="49" customWidth="1"/>
    <col min="15880" max="15880" width="7.85546875" style="49" customWidth="1"/>
    <col min="15881" max="15881" width="7.140625" style="49" customWidth="1"/>
    <col min="15882" max="15882" width="31" style="49" customWidth="1"/>
    <col min="15883" max="15883" width="9.140625" style="49"/>
    <col min="15884" max="15884" width="9.42578125" style="49" customWidth="1"/>
    <col min="15885" max="15885" width="9.7109375" style="49" customWidth="1"/>
    <col min="15886" max="15886" width="10.5703125" style="49" customWidth="1"/>
    <col min="15887" max="15887" width="26.140625" style="49" customWidth="1"/>
    <col min="15888" max="15890" width="12.42578125" style="49" customWidth="1"/>
    <col min="15891" max="15891" width="57.7109375" style="49" customWidth="1"/>
    <col min="15892" max="16130" width="9.140625" style="49"/>
    <col min="16131" max="16131" width="27.42578125" style="49" customWidth="1"/>
    <col min="16132" max="16133" width="8.5703125" style="49" customWidth="1"/>
    <col min="16134" max="16134" width="7.85546875" style="49" customWidth="1"/>
    <col min="16135" max="16135" width="9" style="49" customWidth="1"/>
    <col min="16136" max="16136" width="7.85546875" style="49" customWidth="1"/>
    <col min="16137" max="16137" width="7.140625" style="49" customWidth="1"/>
    <col min="16138" max="16138" width="31" style="49" customWidth="1"/>
    <col min="16139" max="16139" width="9.140625" style="49"/>
    <col min="16140" max="16140" width="9.42578125" style="49" customWidth="1"/>
    <col min="16141" max="16141" width="9.7109375" style="49" customWidth="1"/>
    <col min="16142" max="16142" width="10.5703125" style="49" customWidth="1"/>
    <col min="16143" max="16143" width="26.140625" style="49" customWidth="1"/>
    <col min="16144" max="16146" width="12.42578125" style="49" customWidth="1"/>
    <col min="16147" max="16147" width="57.7109375" style="49" customWidth="1"/>
    <col min="16148" max="16384" width="9.140625" style="49"/>
  </cols>
  <sheetData>
    <row r="1" spans="1:22" x14ac:dyDescent="0.2">
      <c r="A1" s="55" t="s">
        <v>8576</v>
      </c>
    </row>
    <row r="2" spans="1:22" x14ac:dyDescent="0.2">
      <c r="A2" s="49" t="s">
        <v>15608</v>
      </c>
    </row>
    <row r="3" spans="1:22" s="40" customFormat="1" ht="30" customHeight="1" x14ac:dyDescent="0.2">
      <c r="A3" s="40" t="s">
        <v>7010</v>
      </c>
      <c r="B3" s="41" t="s">
        <v>7451</v>
      </c>
      <c r="C3" s="41" t="s">
        <v>5712</v>
      </c>
      <c r="D3" s="41" t="s">
        <v>7011</v>
      </c>
      <c r="E3" s="41" t="s">
        <v>7012</v>
      </c>
      <c r="F3" s="42" t="s">
        <v>7013</v>
      </c>
      <c r="G3" s="41" t="s">
        <v>7014</v>
      </c>
      <c r="H3" s="41" t="s">
        <v>6174</v>
      </c>
      <c r="I3" s="40" t="s">
        <v>7015</v>
      </c>
      <c r="J3" s="40" t="s">
        <v>7016</v>
      </c>
      <c r="K3" s="40" t="s">
        <v>7017</v>
      </c>
      <c r="L3" s="40" t="s">
        <v>7018</v>
      </c>
      <c r="M3" s="40" t="s">
        <v>7019</v>
      </c>
      <c r="N3" s="40" t="s">
        <v>7020</v>
      </c>
      <c r="O3" s="40" t="s">
        <v>7021</v>
      </c>
      <c r="P3" s="40" t="s">
        <v>7022</v>
      </c>
      <c r="Q3" s="40" t="s">
        <v>7023</v>
      </c>
      <c r="R3" s="41" t="s">
        <v>8434</v>
      </c>
      <c r="S3" s="40" t="s">
        <v>7024</v>
      </c>
      <c r="T3" s="164" t="s">
        <v>488</v>
      </c>
    </row>
    <row r="4" spans="1:22" s="43" customFormat="1" x14ac:dyDescent="0.2">
      <c r="A4" s="52" t="s">
        <v>16121</v>
      </c>
      <c r="B4" s="44" t="s">
        <v>7158</v>
      </c>
      <c r="C4" s="44" t="s">
        <v>7289</v>
      </c>
      <c r="D4" s="44">
        <v>13</v>
      </c>
      <c r="E4" s="44">
        <v>1</v>
      </c>
      <c r="F4" s="45">
        <f t="shared" ref="F4:F40" si="0">D4*400</f>
        <v>5200</v>
      </c>
      <c r="G4" s="44">
        <v>3</v>
      </c>
      <c r="H4" s="44" t="s">
        <v>8025</v>
      </c>
      <c r="I4" s="52" t="s">
        <v>7210</v>
      </c>
      <c r="J4" s="52" t="s">
        <v>16210</v>
      </c>
      <c r="K4" s="52" t="s">
        <v>7070</v>
      </c>
      <c r="N4" s="52" t="s">
        <v>7211</v>
      </c>
      <c r="O4" s="43" t="s">
        <v>3532</v>
      </c>
      <c r="P4" s="43" t="s">
        <v>7086</v>
      </c>
      <c r="Q4" s="43" t="s">
        <v>4225</v>
      </c>
      <c r="R4" s="44"/>
      <c r="S4" s="52" t="s">
        <v>7212</v>
      </c>
      <c r="T4" s="163"/>
      <c r="V4" s="43" t="s">
        <v>16074</v>
      </c>
    </row>
    <row r="5" spans="1:22" s="43" customFormat="1" x14ac:dyDescent="0.2">
      <c r="A5" s="52" t="s">
        <v>7234</v>
      </c>
      <c r="B5" s="44" t="s">
        <v>7158</v>
      </c>
      <c r="C5" s="44" t="s">
        <v>7235</v>
      </c>
      <c r="D5" s="44">
        <v>7</v>
      </c>
      <c r="E5" s="44">
        <v>2</v>
      </c>
      <c r="F5" s="45">
        <f t="shared" si="0"/>
        <v>2800</v>
      </c>
      <c r="G5" s="44">
        <v>4</v>
      </c>
      <c r="H5" s="44" t="s">
        <v>8025</v>
      </c>
      <c r="I5" s="52" t="s">
        <v>7236</v>
      </c>
      <c r="J5" s="52" t="s">
        <v>2209</v>
      </c>
      <c r="K5" s="52" t="s">
        <v>7237</v>
      </c>
      <c r="M5" s="43" t="s">
        <v>257</v>
      </c>
      <c r="N5" s="52" t="s">
        <v>7238</v>
      </c>
      <c r="O5" s="43" t="s">
        <v>3543</v>
      </c>
      <c r="P5" s="43" t="s">
        <v>257</v>
      </c>
      <c r="Q5" s="43" t="s">
        <v>7073</v>
      </c>
      <c r="R5" s="44"/>
      <c r="S5" s="52" t="s">
        <v>7239</v>
      </c>
      <c r="T5" s="163"/>
      <c r="V5" s="43" t="s">
        <v>16158</v>
      </c>
    </row>
    <row r="6" spans="1:22" s="43" customFormat="1" x14ac:dyDescent="0.2">
      <c r="A6" s="52" t="s">
        <v>16136</v>
      </c>
      <c r="B6" s="44" t="s">
        <v>7158</v>
      </c>
      <c r="C6" s="44" t="s">
        <v>7262</v>
      </c>
      <c r="D6" s="44">
        <v>11</v>
      </c>
      <c r="E6" s="44"/>
      <c r="F6" s="45">
        <f t="shared" si="0"/>
        <v>4400</v>
      </c>
      <c r="G6" s="44">
        <v>3</v>
      </c>
      <c r="H6" s="44" t="s">
        <v>8026</v>
      </c>
      <c r="I6" s="52" t="s">
        <v>7263</v>
      </c>
      <c r="J6" s="52" t="s">
        <v>2641</v>
      </c>
      <c r="K6" s="52"/>
      <c r="L6" s="43" t="s">
        <v>3582</v>
      </c>
      <c r="M6" s="43" t="s">
        <v>230</v>
      </c>
      <c r="N6" s="52" t="s">
        <v>7264</v>
      </c>
      <c r="O6" s="43" t="s">
        <v>3582</v>
      </c>
      <c r="P6" s="43" t="s">
        <v>230</v>
      </c>
      <c r="Q6" s="43" t="s">
        <v>4225</v>
      </c>
      <c r="R6" s="44"/>
      <c r="S6" s="52" t="s">
        <v>7265</v>
      </c>
      <c r="T6" s="163"/>
      <c r="V6" s="43" t="s">
        <v>16075</v>
      </c>
    </row>
    <row r="7" spans="1:22" s="43" customFormat="1" x14ac:dyDescent="0.2">
      <c r="A7" s="52" t="s">
        <v>3866</v>
      </c>
      <c r="B7" s="44" t="s">
        <v>7158</v>
      </c>
      <c r="C7" s="44" t="s">
        <v>7176</v>
      </c>
      <c r="D7" s="44">
        <v>15</v>
      </c>
      <c r="E7" s="44">
        <v>1</v>
      </c>
      <c r="F7" s="45">
        <f t="shared" si="0"/>
        <v>6000</v>
      </c>
      <c r="G7" s="44">
        <v>4</v>
      </c>
      <c r="H7" s="44" t="s">
        <v>8027</v>
      </c>
      <c r="I7" s="52" t="s">
        <v>7177</v>
      </c>
      <c r="J7" s="52" t="s">
        <v>1355</v>
      </c>
      <c r="K7" s="52" t="s">
        <v>6149</v>
      </c>
      <c r="M7" s="43" t="s">
        <v>257</v>
      </c>
      <c r="N7" s="52" t="s">
        <v>7178</v>
      </c>
      <c r="O7" s="43" t="s">
        <v>3548</v>
      </c>
      <c r="P7" s="43" t="s">
        <v>257</v>
      </c>
      <c r="Q7" s="43" t="s">
        <v>7073</v>
      </c>
      <c r="R7" s="44"/>
      <c r="S7" s="52" t="s">
        <v>7179</v>
      </c>
      <c r="T7" s="163"/>
      <c r="V7" s="43" t="s">
        <v>16159</v>
      </c>
    </row>
    <row r="8" spans="1:22" s="43" customFormat="1" ht="12.75" x14ac:dyDescent="0.2">
      <c r="A8" s="52" t="s">
        <v>16125</v>
      </c>
      <c r="B8" s="44" t="s">
        <v>15996</v>
      </c>
      <c r="C8" s="44" t="s">
        <v>7333</v>
      </c>
      <c r="D8" s="44">
        <v>18</v>
      </c>
      <c r="E8" s="44">
        <v>1</v>
      </c>
      <c r="F8" s="45">
        <f t="shared" si="0"/>
        <v>7200</v>
      </c>
      <c r="G8" s="44">
        <v>3</v>
      </c>
      <c r="H8" s="44" t="s">
        <v>8025</v>
      </c>
      <c r="I8" s="52" t="s">
        <v>7370</v>
      </c>
      <c r="J8" s="52" t="s">
        <v>315</v>
      </c>
      <c r="K8" s="52" t="s">
        <v>7371</v>
      </c>
      <c r="L8" s="46"/>
      <c r="M8" s="43" t="s">
        <v>7372</v>
      </c>
      <c r="N8" s="52" t="s">
        <v>7373</v>
      </c>
      <c r="O8" s="43" t="s">
        <v>3545</v>
      </c>
      <c r="P8" s="43" t="s">
        <v>257</v>
      </c>
      <c r="Q8" s="43" t="s">
        <v>7073</v>
      </c>
      <c r="R8" s="44"/>
      <c r="S8" s="52" t="s">
        <v>7374</v>
      </c>
      <c r="T8" s="163"/>
      <c r="V8" s="43" t="s">
        <v>16160</v>
      </c>
    </row>
    <row r="9" spans="1:22" s="43" customFormat="1" x14ac:dyDescent="0.2">
      <c r="A9" s="52" t="s">
        <v>16130</v>
      </c>
      <c r="B9" s="44" t="s">
        <v>7158</v>
      </c>
      <c r="C9" s="44" t="s">
        <v>7285</v>
      </c>
      <c r="D9" s="44">
        <v>15</v>
      </c>
      <c r="E9" s="44">
        <v>2</v>
      </c>
      <c r="F9" s="45">
        <f t="shared" si="0"/>
        <v>6000</v>
      </c>
      <c r="G9" s="44">
        <v>3</v>
      </c>
      <c r="H9" s="44" t="s">
        <v>8031</v>
      </c>
      <c r="I9" s="52" t="s">
        <v>7189</v>
      </c>
      <c r="J9" s="52" t="s">
        <v>4589</v>
      </c>
      <c r="K9" s="52" t="s">
        <v>7190</v>
      </c>
      <c r="M9" s="43" t="s">
        <v>230</v>
      </c>
      <c r="N9" s="52" t="s">
        <v>7191</v>
      </c>
      <c r="O9" s="43" t="s">
        <v>3607</v>
      </c>
      <c r="P9" s="43" t="s">
        <v>230</v>
      </c>
      <c r="Q9" s="43" t="s">
        <v>7030</v>
      </c>
      <c r="R9" s="44"/>
      <c r="S9" s="52" t="s">
        <v>7192</v>
      </c>
      <c r="T9" s="163"/>
      <c r="V9" s="43" t="s">
        <v>16161</v>
      </c>
    </row>
    <row r="10" spans="1:22" s="43" customFormat="1" x14ac:dyDescent="0.2">
      <c r="A10" s="52" t="s">
        <v>3867</v>
      </c>
      <c r="B10" s="44" t="s">
        <v>7100</v>
      </c>
      <c r="C10" s="44" t="s">
        <v>7032</v>
      </c>
      <c r="D10" s="44">
        <v>20</v>
      </c>
      <c r="E10" s="44">
        <v>2</v>
      </c>
      <c r="F10" s="45">
        <f t="shared" si="0"/>
        <v>8000</v>
      </c>
      <c r="G10" s="44">
        <v>7</v>
      </c>
      <c r="H10" s="44" t="s">
        <v>8032</v>
      </c>
      <c r="I10" s="52" t="s">
        <v>7033</v>
      </c>
      <c r="J10" s="52" t="s">
        <v>4564</v>
      </c>
      <c r="K10" s="52" t="s">
        <v>7034</v>
      </c>
      <c r="L10" s="43" t="s">
        <v>7027</v>
      </c>
      <c r="M10" s="43" t="s">
        <v>7035</v>
      </c>
      <c r="N10" s="52" t="s">
        <v>7036</v>
      </c>
      <c r="O10" s="43" t="s">
        <v>6187</v>
      </c>
      <c r="P10" s="43" t="s">
        <v>253</v>
      </c>
      <c r="Q10" s="43" t="s">
        <v>7037</v>
      </c>
      <c r="R10" s="44"/>
      <c r="S10" s="52" t="s">
        <v>7038</v>
      </c>
      <c r="T10" s="163"/>
      <c r="V10" s="43" t="s">
        <v>16162</v>
      </c>
    </row>
    <row r="11" spans="1:22" s="43" customFormat="1" x14ac:dyDescent="0.2">
      <c r="A11" s="52" t="s">
        <v>3868</v>
      </c>
      <c r="B11" s="44" t="s">
        <v>15999</v>
      </c>
      <c r="C11" s="44" t="s">
        <v>7032</v>
      </c>
      <c r="D11" s="44">
        <v>16</v>
      </c>
      <c r="E11" s="44">
        <v>1</v>
      </c>
      <c r="F11" s="45">
        <f t="shared" si="0"/>
        <v>6400</v>
      </c>
      <c r="G11" s="44">
        <v>2</v>
      </c>
      <c r="H11" s="44" t="s">
        <v>8025</v>
      </c>
      <c r="I11" s="52" t="s">
        <v>7380</v>
      </c>
      <c r="J11" s="52" t="s">
        <v>2209</v>
      </c>
      <c r="K11" s="52"/>
      <c r="L11" s="43" t="s">
        <v>3603</v>
      </c>
      <c r="M11" s="43" t="s">
        <v>7356</v>
      </c>
      <c r="N11" s="52" t="s">
        <v>7381</v>
      </c>
      <c r="O11" s="43" t="s">
        <v>3603</v>
      </c>
      <c r="P11" s="43" t="s">
        <v>253</v>
      </c>
      <c r="Q11" s="43" t="s">
        <v>4225</v>
      </c>
      <c r="R11" s="44"/>
      <c r="S11" s="52" t="s">
        <v>7382</v>
      </c>
      <c r="T11" s="163"/>
      <c r="V11" s="43" t="s">
        <v>16163</v>
      </c>
    </row>
    <row r="12" spans="1:22" s="43" customFormat="1" x14ac:dyDescent="0.2">
      <c r="A12" s="52" t="s">
        <v>7272</v>
      </c>
      <c r="B12" s="44" t="s">
        <v>7158</v>
      </c>
      <c r="C12" s="44" t="s">
        <v>7273</v>
      </c>
      <c r="D12" s="44">
        <v>3</v>
      </c>
      <c r="E12" s="44">
        <v>1</v>
      </c>
      <c r="F12" s="45">
        <f t="shared" si="0"/>
        <v>1200</v>
      </c>
      <c r="G12" s="44">
        <v>1</v>
      </c>
      <c r="H12" s="44" t="s">
        <v>8026</v>
      </c>
      <c r="I12" s="52" t="s">
        <v>7274</v>
      </c>
      <c r="J12" s="52" t="s">
        <v>2626</v>
      </c>
      <c r="K12" s="52"/>
      <c r="L12" s="43" t="s">
        <v>7275</v>
      </c>
      <c r="N12" s="52" t="s">
        <v>7276</v>
      </c>
      <c r="Q12" s="43" t="s">
        <v>4225</v>
      </c>
      <c r="R12" s="44"/>
      <c r="S12" s="52" t="s">
        <v>7277</v>
      </c>
      <c r="T12" s="163"/>
      <c r="V12" s="43" t="s">
        <v>16164</v>
      </c>
    </row>
    <row r="13" spans="1:22" s="43" customFormat="1" x14ac:dyDescent="0.2">
      <c r="A13" s="52" t="s">
        <v>16126</v>
      </c>
      <c r="B13" s="44" t="s">
        <v>7158</v>
      </c>
      <c r="C13" s="44" t="s">
        <v>7126</v>
      </c>
      <c r="D13" s="44">
        <v>13</v>
      </c>
      <c r="E13" s="44">
        <v>1</v>
      </c>
      <c r="F13" s="45">
        <f t="shared" si="0"/>
        <v>5200</v>
      </c>
      <c r="G13" s="44">
        <v>1</v>
      </c>
      <c r="H13" s="44" t="s">
        <v>8025</v>
      </c>
      <c r="I13" s="52" t="s">
        <v>7222</v>
      </c>
      <c r="J13" s="52" t="s">
        <v>1828</v>
      </c>
      <c r="K13" s="52" t="s">
        <v>7224</v>
      </c>
      <c r="L13" s="43" t="s">
        <v>6465</v>
      </c>
      <c r="N13" s="52" t="s">
        <v>7225</v>
      </c>
      <c r="O13" s="43" t="s">
        <v>6465</v>
      </c>
      <c r="Q13" s="43" t="s">
        <v>4225</v>
      </c>
      <c r="R13" s="44"/>
      <c r="S13" s="52" t="s">
        <v>7226</v>
      </c>
      <c r="T13" s="163"/>
      <c r="V13" s="43" t="s">
        <v>16165</v>
      </c>
    </row>
    <row r="14" spans="1:22" s="43" customFormat="1" x14ac:dyDescent="0.2">
      <c r="A14" s="52" t="s">
        <v>16073</v>
      </c>
      <c r="B14" s="44" t="s">
        <v>15995</v>
      </c>
      <c r="C14" s="44" t="s">
        <v>7176</v>
      </c>
      <c r="D14" s="44">
        <v>13</v>
      </c>
      <c r="E14" s="44"/>
      <c r="F14" s="45">
        <f t="shared" si="0"/>
        <v>5200</v>
      </c>
      <c r="G14" s="44">
        <v>3</v>
      </c>
      <c r="H14" s="44"/>
      <c r="I14" s="52" t="s">
        <v>7400</v>
      </c>
      <c r="J14" s="52" t="s">
        <v>4564</v>
      </c>
      <c r="K14" s="52"/>
      <c r="N14" s="52" t="s">
        <v>7401</v>
      </c>
      <c r="R14" s="44"/>
      <c r="S14" s="52" t="s">
        <v>7402</v>
      </c>
      <c r="T14" s="163"/>
      <c r="V14" s="43" t="s">
        <v>16166</v>
      </c>
    </row>
    <row r="15" spans="1:22" s="43" customFormat="1" ht="12.75" customHeight="1" x14ac:dyDescent="0.2">
      <c r="A15" s="52" t="s">
        <v>7427</v>
      </c>
      <c r="B15" s="44" t="s">
        <v>16000</v>
      </c>
      <c r="C15" s="44" t="s">
        <v>7176</v>
      </c>
      <c r="D15" s="44">
        <v>15</v>
      </c>
      <c r="E15" s="44">
        <v>1</v>
      </c>
      <c r="F15" s="45">
        <f t="shared" si="0"/>
        <v>6000</v>
      </c>
      <c r="G15" s="44">
        <v>3</v>
      </c>
      <c r="H15" s="44"/>
      <c r="I15" s="52" t="s">
        <v>7423</v>
      </c>
      <c r="J15" s="52" t="s">
        <v>2419</v>
      </c>
      <c r="K15" s="52" t="s">
        <v>16215</v>
      </c>
      <c r="N15" s="52" t="s">
        <v>7428</v>
      </c>
      <c r="Q15" s="43" t="s">
        <v>7420</v>
      </c>
      <c r="R15" s="44"/>
      <c r="S15" s="52" t="s">
        <v>7429</v>
      </c>
      <c r="T15" s="163"/>
      <c r="V15" s="43" t="s">
        <v>16167</v>
      </c>
    </row>
    <row r="16" spans="1:22" s="43" customFormat="1" x14ac:dyDescent="0.2">
      <c r="A16" s="52" t="s">
        <v>16129</v>
      </c>
      <c r="B16" s="44" t="s">
        <v>7158</v>
      </c>
      <c r="C16" s="44" t="s">
        <v>7240</v>
      </c>
      <c r="D16" s="44">
        <v>12</v>
      </c>
      <c r="E16" s="44">
        <v>1</v>
      </c>
      <c r="F16" s="45">
        <f t="shared" si="0"/>
        <v>4800</v>
      </c>
      <c r="G16" s="44">
        <v>3</v>
      </c>
      <c r="H16" s="44" t="s">
        <v>8025</v>
      </c>
      <c r="I16" s="52" t="s">
        <v>7241</v>
      </c>
      <c r="J16" s="52" t="s">
        <v>2256</v>
      </c>
      <c r="K16" s="52" t="s">
        <v>7070</v>
      </c>
      <c r="N16" s="52" t="s">
        <v>7242</v>
      </c>
      <c r="P16" s="43" t="s">
        <v>7086</v>
      </c>
      <c r="Q16" s="43" t="s">
        <v>7243</v>
      </c>
      <c r="R16" s="44"/>
      <c r="S16" s="52" t="s">
        <v>7244</v>
      </c>
      <c r="T16" s="163"/>
      <c r="V16" s="43" t="s">
        <v>16076</v>
      </c>
    </row>
    <row r="17" spans="1:22" s="43" customFormat="1" x14ac:dyDescent="0.2">
      <c r="A17" s="52" t="s">
        <v>16144</v>
      </c>
      <c r="B17" s="44" t="s">
        <v>7158</v>
      </c>
      <c r="C17" s="44" t="s">
        <v>7145</v>
      </c>
      <c r="D17" s="44">
        <v>8</v>
      </c>
      <c r="E17" s="44"/>
      <c r="F17" s="45">
        <f t="shared" si="0"/>
        <v>3200</v>
      </c>
      <c r="G17" s="44">
        <v>2</v>
      </c>
      <c r="H17" s="44" t="s">
        <v>8025</v>
      </c>
      <c r="I17" s="52" t="s">
        <v>7231</v>
      </c>
      <c r="J17" s="52" t="s">
        <v>1587</v>
      </c>
      <c r="K17" s="52" t="s">
        <v>6296</v>
      </c>
      <c r="M17" s="43" t="s">
        <v>256</v>
      </c>
      <c r="N17" s="52" t="s">
        <v>7232</v>
      </c>
      <c r="O17" s="43" t="s">
        <v>3572</v>
      </c>
      <c r="P17" s="43" t="s">
        <v>256</v>
      </c>
      <c r="Q17" s="43" t="s">
        <v>7030</v>
      </c>
      <c r="R17" s="44"/>
      <c r="S17" s="52" t="s">
        <v>7233</v>
      </c>
      <c r="T17" s="163"/>
      <c r="V17" s="43" t="s">
        <v>16168</v>
      </c>
    </row>
    <row r="18" spans="1:22" s="43" customFormat="1" x14ac:dyDescent="0.2">
      <c r="A18" s="52" t="s">
        <v>16135</v>
      </c>
      <c r="B18" s="44" t="s">
        <v>15956</v>
      </c>
      <c r="C18" s="44" t="s">
        <v>7299</v>
      </c>
      <c r="D18" s="44">
        <v>8</v>
      </c>
      <c r="E18" s="44">
        <v>1</v>
      </c>
      <c r="F18" s="45">
        <f t="shared" si="0"/>
        <v>3200</v>
      </c>
      <c r="G18" s="44">
        <v>4</v>
      </c>
      <c r="H18" s="44" t="s">
        <v>8025</v>
      </c>
      <c r="I18" s="52" t="s">
        <v>7300</v>
      </c>
      <c r="J18" s="52" t="s">
        <v>2626</v>
      </c>
      <c r="K18" s="52" t="s">
        <v>7252</v>
      </c>
      <c r="L18" s="43" t="s">
        <v>3637</v>
      </c>
      <c r="M18" s="43" t="s">
        <v>224</v>
      </c>
      <c r="N18" s="52" t="s">
        <v>7301</v>
      </c>
      <c r="O18" s="43" t="s">
        <v>3637</v>
      </c>
      <c r="P18" s="43" t="s">
        <v>224</v>
      </c>
      <c r="Q18" s="43" t="s">
        <v>7030</v>
      </c>
      <c r="R18" s="44"/>
      <c r="S18" s="52" t="s">
        <v>7302</v>
      </c>
      <c r="T18" s="163"/>
      <c r="V18" s="43" t="s">
        <v>16169</v>
      </c>
    </row>
    <row r="19" spans="1:22" s="43" customFormat="1" x14ac:dyDescent="0.2">
      <c r="A19" s="52" t="s">
        <v>16153</v>
      </c>
      <c r="B19" s="44" t="s">
        <v>16001</v>
      </c>
      <c r="C19" s="44" t="s">
        <v>7326</v>
      </c>
      <c r="D19" s="44">
        <v>9</v>
      </c>
      <c r="E19" s="44">
        <v>1</v>
      </c>
      <c r="F19" s="45">
        <f t="shared" si="0"/>
        <v>3600</v>
      </c>
      <c r="G19" s="44">
        <v>2</v>
      </c>
      <c r="H19" s="44" t="s">
        <v>8026</v>
      </c>
      <c r="I19" s="52" t="s">
        <v>7367</v>
      </c>
      <c r="J19" s="52" t="s">
        <v>2523</v>
      </c>
      <c r="K19" s="52" t="s">
        <v>7161</v>
      </c>
      <c r="N19" s="52" t="s">
        <v>7368</v>
      </c>
      <c r="O19" s="43" t="s">
        <v>3550</v>
      </c>
      <c r="P19" s="43" t="s">
        <v>256</v>
      </c>
      <c r="Q19" s="43" t="s">
        <v>4225</v>
      </c>
      <c r="R19" s="44"/>
      <c r="S19" s="52" t="s">
        <v>7369</v>
      </c>
      <c r="T19" s="163"/>
      <c r="V19" s="43" t="s">
        <v>16170</v>
      </c>
    </row>
    <row r="20" spans="1:22" s="43" customFormat="1" x14ac:dyDescent="0.2">
      <c r="A20" s="52" t="s">
        <v>3870</v>
      </c>
      <c r="B20" s="44" t="s">
        <v>15956</v>
      </c>
      <c r="C20" s="44" t="s">
        <v>7126</v>
      </c>
      <c r="D20" s="44">
        <v>15</v>
      </c>
      <c r="E20" s="44">
        <v>1</v>
      </c>
      <c r="F20" s="45">
        <f t="shared" si="0"/>
        <v>6000</v>
      </c>
      <c r="G20" s="44">
        <v>3</v>
      </c>
      <c r="H20" s="44" t="s">
        <v>8027</v>
      </c>
      <c r="I20" s="52" t="s">
        <v>7295</v>
      </c>
      <c r="J20" s="52" t="s">
        <v>315</v>
      </c>
      <c r="K20" s="52" t="s">
        <v>7296</v>
      </c>
      <c r="N20" s="52" t="s">
        <v>7297</v>
      </c>
      <c r="O20" s="43" t="s">
        <v>3606</v>
      </c>
      <c r="P20" s="43" t="s">
        <v>230</v>
      </c>
      <c r="Q20" s="43" t="s">
        <v>7030</v>
      </c>
      <c r="R20" s="44"/>
      <c r="S20" s="52" t="s">
        <v>7298</v>
      </c>
      <c r="T20" s="163"/>
      <c r="V20" s="43" t="s">
        <v>16171</v>
      </c>
    </row>
    <row r="21" spans="1:22" s="43" customFormat="1" x14ac:dyDescent="0.2">
      <c r="A21" s="52" t="s">
        <v>7311</v>
      </c>
      <c r="B21" s="44" t="s">
        <v>15994</v>
      </c>
      <c r="C21" s="44" t="s">
        <v>7176</v>
      </c>
      <c r="D21" s="44">
        <v>16</v>
      </c>
      <c r="E21" s="44"/>
      <c r="F21" s="45">
        <f t="shared" si="0"/>
        <v>6400</v>
      </c>
      <c r="G21" s="44">
        <v>3</v>
      </c>
      <c r="H21" s="44" t="s">
        <v>8025</v>
      </c>
      <c r="I21" s="52" t="s">
        <v>7312</v>
      </c>
      <c r="J21" s="52" t="s">
        <v>16211</v>
      </c>
      <c r="K21" s="52" t="s">
        <v>7313</v>
      </c>
      <c r="M21" s="43" t="s">
        <v>260</v>
      </c>
      <c r="N21" s="52" t="s">
        <v>7314</v>
      </c>
      <c r="O21" s="43" t="s">
        <v>7315</v>
      </c>
      <c r="P21" s="43" t="s">
        <v>260</v>
      </c>
      <c r="Q21" s="43" t="s">
        <v>7030</v>
      </c>
      <c r="R21" s="44"/>
      <c r="S21" s="52" t="s">
        <v>7316</v>
      </c>
      <c r="T21" s="163"/>
      <c r="V21" s="43" t="s">
        <v>16172</v>
      </c>
    </row>
    <row r="22" spans="1:22" s="43" customFormat="1" x14ac:dyDescent="0.2">
      <c r="A22" s="52" t="s">
        <v>8033</v>
      </c>
      <c r="B22" s="44" t="s">
        <v>7158</v>
      </c>
      <c r="C22" s="44" t="s">
        <v>16118</v>
      </c>
      <c r="D22" s="44">
        <v>17</v>
      </c>
      <c r="E22" s="44">
        <v>3</v>
      </c>
      <c r="F22" s="45">
        <f t="shared" si="0"/>
        <v>6800</v>
      </c>
      <c r="G22" s="44">
        <v>5</v>
      </c>
      <c r="H22" s="44" t="s">
        <v>8032</v>
      </c>
      <c r="I22" s="52" t="s">
        <v>7184</v>
      </c>
      <c r="J22" s="52" t="s">
        <v>2601</v>
      </c>
      <c r="K22" s="52" t="s">
        <v>7185</v>
      </c>
      <c r="M22" s="43" t="s">
        <v>253</v>
      </c>
      <c r="N22" s="52" t="s">
        <v>7186</v>
      </c>
      <c r="O22" s="43" t="s">
        <v>7187</v>
      </c>
      <c r="P22" s="43" t="s">
        <v>7086</v>
      </c>
      <c r="Q22" s="43" t="s">
        <v>4225</v>
      </c>
      <c r="R22" s="44"/>
      <c r="S22" s="52" t="s">
        <v>7188</v>
      </c>
      <c r="T22" s="163"/>
      <c r="V22" s="43" t="s">
        <v>16077</v>
      </c>
    </row>
    <row r="23" spans="1:22" s="43" customFormat="1" x14ac:dyDescent="0.2">
      <c r="A23" s="52" t="s">
        <v>16148</v>
      </c>
      <c r="B23" s="44" t="s">
        <v>15995</v>
      </c>
      <c r="C23" s="44" t="s">
        <v>7049</v>
      </c>
      <c r="D23" s="44">
        <v>12</v>
      </c>
      <c r="E23" s="44"/>
      <c r="F23" s="45">
        <f t="shared" si="0"/>
        <v>4800</v>
      </c>
      <c r="G23" s="44">
        <v>4</v>
      </c>
      <c r="H23" s="44"/>
      <c r="I23" s="52" t="s">
        <v>7394</v>
      </c>
      <c r="J23" s="52" t="s">
        <v>1856</v>
      </c>
      <c r="K23" s="52" t="s">
        <v>7070</v>
      </c>
      <c r="N23" s="52" t="s">
        <v>7395</v>
      </c>
      <c r="Q23" s="43" t="s">
        <v>4225</v>
      </c>
      <c r="R23" s="44"/>
      <c r="S23" s="52" t="s">
        <v>7396</v>
      </c>
      <c r="T23" s="163"/>
      <c r="V23" s="43" t="s">
        <v>16173</v>
      </c>
    </row>
    <row r="24" spans="1:22" s="43" customFormat="1" x14ac:dyDescent="0.2">
      <c r="A24" s="52" t="s">
        <v>16150</v>
      </c>
      <c r="B24" s="44" t="s">
        <v>15631</v>
      </c>
      <c r="C24" s="44" t="s">
        <v>7338</v>
      </c>
      <c r="D24" s="44">
        <v>10</v>
      </c>
      <c r="E24" s="44">
        <v>1</v>
      </c>
      <c r="F24" s="45">
        <f t="shared" si="0"/>
        <v>4000</v>
      </c>
      <c r="G24" s="44">
        <v>3</v>
      </c>
      <c r="H24" s="44"/>
      <c r="I24" s="52" t="s">
        <v>7442</v>
      </c>
      <c r="J24" s="52" t="s">
        <v>6823</v>
      </c>
      <c r="K24" s="52" t="s">
        <v>7443</v>
      </c>
      <c r="N24" s="52" t="s">
        <v>7444</v>
      </c>
      <c r="R24" s="44"/>
      <c r="S24" s="52" t="s">
        <v>7445</v>
      </c>
      <c r="T24" s="163"/>
      <c r="V24" s="43" t="s">
        <v>16174</v>
      </c>
    </row>
    <row r="25" spans="1:22" s="43" customFormat="1" x14ac:dyDescent="0.2">
      <c r="A25" s="52" t="s">
        <v>3871</v>
      </c>
      <c r="B25" s="44" t="s">
        <v>7158</v>
      </c>
      <c r="C25" s="44" t="s">
        <v>7164</v>
      </c>
      <c r="D25" s="44">
        <v>16</v>
      </c>
      <c r="E25" s="44">
        <v>1</v>
      </c>
      <c r="F25" s="45">
        <f t="shared" si="0"/>
        <v>6400</v>
      </c>
      <c r="G25" s="44">
        <v>3</v>
      </c>
      <c r="H25" s="44" t="s">
        <v>8031</v>
      </c>
      <c r="I25" s="52" t="s">
        <v>7165</v>
      </c>
      <c r="J25" s="52" t="s">
        <v>315</v>
      </c>
      <c r="K25" s="52" t="s">
        <v>7070</v>
      </c>
      <c r="L25" s="43" t="s">
        <v>7166</v>
      </c>
      <c r="M25" s="43" t="s">
        <v>7167</v>
      </c>
      <c r="N25" s="52" t="s">
        <v>7168</v>
      </c>
      <c r="Q25" s="43" t="s">
        <v>7030</v>
      </c>
      <c r="R25" s="44"/>
      <c r="S25" s="52" t="s">
        <v>7169</v>
      </c>
      <c r="T25" s="163"/>
      <c r="V25" s="43" t="s">
        <v>16113</v>
      </c>
    </row>
    <row r="26" spans="1:22" s="43" customFormat="1" x14ac:dyDescent="0.2">
      <c r="A26" s="52" t="s">
        <v>3872</v>
      </c>
      <c r="B26" s="44" t="s">
        <v>7100</v>
      </c>
      <c r="C26" s="44" t="s">
        <v>16116</v>
      </c>
      <c r="D26" s="44">
        <v>18</v>
      </c>
      <c r="E26" s="44">
        <v>1</v>
      </c>
      <c r="F26" s="45">
        <f t="shared" si="0"/>
        <v>7200</v>
      </c>
      <c r="G26" s="44">
        <v>3</v>
      </c>
      <c r="H26" s="44" t="s">
        <v>8031</v>
      </c>
      <c r="I26" s="52" t="s">
        <v>7108</v>
      </c>
      <c r="J26" s="52" t="s">
        <v>4531</v>
      </c>
      <c r="K26" s="52" t="s">
        <v>7109</v>
      </c>
      <c r="L26" s="43" t="s">
        <v>7110</v>
      </c>
      <c r="M26" s="43" t="s">
        <v>7111</v>
      </c>
      <c r="N26" s="52" t="s">
        <v>7112</v>
      </c>
      <c r="O26" s="43" t="s">
        <v>7110</v>
      </c>
      <c r="P26" s="43" t="s">
        <v>7113</v>
      </c>
      <c r="Q26" s="43" t="s">
        <v>7114</v>
      </c>
      <c r="R26" s="44"/>
      <c r="S26" s="52" t="s">
        <v>7115</v>
      </c>
      <c r="T26" s="163"/>
      <c r="V26" s="43" t="s">
        <v>16112</v>
      </c>
    </row>
    <row r="27" spans="1:22" s="43" customFormat="1" x14ac:dyDescent="0.2">
      <c r="A27" s="52" t="s">
        <v>16156</v>
      </c>
      <c r="B27" s="44" t="s">
        <v>7158</v>
      </c>
      <c r="C27" s="44" t="s">
        <v>7250</v>
      </c>
      <c r="D27" s="44">
        <v>8</v>
      </c>
      <c r="E27" s="44">
        <v>1</v>
      </c>
      <c r="F27" s="45">
        <f t="shared" si="0"/>
        <v>3200</v>
      </c>
      <c r="G27" s="44">
        <v>3</v>
      </c>
      <c r="H27" s="44" t="s">
        <v>8031</v>
      </c>
      <c r="I27" s="52" t="s">
        <v>7251</v>
      </c>
      <c r="J27" s="52" t="s">
        <v>2708</v>
      </c>
      <c r="K27" s="52" t="s">
        <v>7252</v>
      </c>
      <c r="M27" s="43" t="s">
        <v>7253</v>
      </c>
      <c r="N27" s="52" t="s">
        <v>7254</v>
      </c>
      <c r="O27" s="43" t="s">
        <v>7255</v>
      </c>
      <c r="P27" s="43" t="s">
        <v>7256</v>
      </c>
      <c r="Q27" s="43" t="s">
        <v>7030</v>
      </c>
      <c r="R27" s="44"/>
      <c r="S27" s="52" t="s">
        <v>7257</v>
      </c>
      <c r="T27" s="163"/>
      <c r="V27" s="43" t="s">
        <v>16175</v>
      </c>
    </row>
    <row r="28" spans="1:22" s="43" customFormat="1" ht="12.75" customHeight="1" x14ac:dyDescent="0.2">
      <c r="A28" s="52" t="s">
        <v>333</v>
      </c>
      <c r="B28" s="44" t="s">
        <v>7386</v>
      </c>
      <c r="C28" s="44" t="s">
        <v>7390</v>
      </c>
      <c r="D28" s="44">
        <v>35</v>
      </c>
      <c r="E28" s="44"/>
      <c r="F28" s="45">
        <f t="shared" si="0"/>
        <v>14000</v>
      </c>
      <c r="G28" s="44">
        <v>2</v>
      </c>
      <c r="H28" s="44" t="s">
        <v>8025</v>
      </c>
      <c r="I28" s="52" t="s">
        <v>7387</v>
      </c>
      <c r="J28" s="52" t="s">
        <v>16209</v>
      </c>
      <c r="K28" s="52"/>
      <c r="M28" s="43" t="s">
        <v>5592</v>
      </c>
      <c r="N28" s="52" t="s">
        <v>7388</v>
      </c>
      <c r="R28" s="44"/>
      <c r="S28" s="52" t="s">
        <v>7389</v>
      </c>
      <c r="T28" s="163"/>
      <c r="V28" s="43" t="s">
        <v>16176</v>
      </c>
    </row>
    <row r="29" spans="1:22" s="43" customFormat="1" x14ac:dyDescent="0.2">
      <c r="A29" s="52" t="s">
        <v>16137</v>
      </c>
      <c r="B29" s="44" t="s">
        <v>7100</v>
      </c>
      <c r="C29" s="44" t="s">
        <v>7390</v>
      </c>
      <c r="D29" s="44">
        <v>20</v>
      </c>
      <c r="E29" s="44">
        <v>1</v>
      </c>
      <c r="F29" s="45">
        <f t="shared" si="0"/>
        <v>8000</v>
      </c>
      <c r="G29" s="44">
        <v>5</v>
      </c>
      <c r="H29" s="44" t="s">
        <v>8034</v>
      </c>
      <c r="I29" s="52" t="s">
        <v>7044</v>
      </c>
      <c r="J29" s="52" t="s">
        <v>2708</v>
      </c>
      <c r="K29" s="52" t="s">
        <v>7045</v>
      </c>
      <c r="L29" s="43" t="s">
        <v>7027</v>
      </c>
      <c r="M29" s="43" t="s">
        <v>7046</v>
      </c>
      <c r="N29" s="52" t="s">
        <v>7047</v>
      </c>
      <c r="P29" s="43" t="s">
        <v>248</v>
      </c>
      <c r="Q29" s="43" t="s">
        <v>7030</v>
      </c>
      <c r="R29" s="44"/>
      <c r="S29" s="52" t="s">
        <v>7048</v>
      </c>
      <c r="T29" s="163"/>
      <c r="V29" s="43" t="s">
        <v>16177</v>
      </c>
    </row>
    <row r="30" spans="1:22" s="43" customFormat="1" x14ac:dyDescent="0.2">
      <c r="A30" s="52" t="s">
        <v>16157</v>
      </c>
      <c r="B30" s="44" t="s">
        <v>16001</v>
      </c>
      <c r="C30" s="44" t="s">
        <v>7063</v>
      </c>
      <c r="D30" s="44">
        <v>13</v>
      </c>
      <c r="E30" s="44">
        <v>1</v>
      </c>
      <c r="F30" s="45">
        <f t="shared" si="0"/>
        <v>5200</v>
      </c>
      <c r="G30" s="44">
        <v>3</v>
      </c>
      <c r="H30" s="44" t="s">
        <v>8025</v>
      </c>
      <c r="I30" s="52" t="s">
        <v>7359</v>
      </c>
      <c r="J30" s="52" t="s">
        <v>2708</v>
      </c>
      <c r="K30" s="52" t="s">
        <v>7360</v>
      </c>
      <c r="L30" s="43" t="s">
        <v>6183</v>
      </c>
      <c r="N30" s="52" t="s">
        <v>7361</v>
      </c>
      <c r="O30" s="43" t="s">
        <v>3558</v>
      </c>
      <c r="Q30" s="43" t="s">
        <v>4225</v>
      </c>
      <c r="R30" s="44"/>
      <c r="S30" s="52" t="s">
        <v>7362</v>
      </c>
      <c r="T30" s="163"/>
      <c r="V30" s="43" t="s">
        <v>16078</v>
      </c>
    </row>
    <row r="31" spans="1:22" s="43" customFormat="1" x14ac:dyDescent="0.2">
      <c r="A31" s="52" t="s">
        <v>16132</v>
      </c>
      <c r="B31" s="44" t="s">
        <v>15994</v>
      </c>
      <c r="C31" s="44" t="s">
        <v>7326</v>
      </c>
      <c r="D31" s="44">
        <v>18</v>
      </c>
      <c r="E31" s="44">
        <v>1</v>
      </c>
      <c r="F31" s="45">
        <f t="shared" si="0"/>
        <v>7200</v>
      </c>
      <c r="G31" s="44">
        <v>4</v>
      </c>
      <c r="H31" s="44" t="s">
        <v>8031</v>
      </c>
      <c r="I31" s="52" t="s">
        <v>7327</v>
      </c>
      <c r="J31" s="52" t="s">
        <v>6296</v>
      </c>
      <c r="K31" s="52" t="s">
        <v>7328</v>
      </c>
      <c r="L31" s="43" t="s">
        <v>3606</v>
      </c>
      <c r="M31" s="43" t="s">
        <v>7329</v>
      </c>
      <c r="N31" s="52" t="s">
        <v>7330</v>
      </c>
      <c r="O31" s="43" t="s">
        <v>3606</v>
      </c>
      <c r="P31" s="43" t="s">
        <v>7086</v>
      </c>
      <c r="Q31" s="43" t="s">
        <v>7030</v>
      </c>
      <c r="R31" s="44"/>
      <c r="S31" s="52" t="s">
        <v>7331</v>
      </c>
      <c r="T31" s="163"/>
      <c r="V31" s="43" t="s">
        <v>16111</v>
      </c>
    </row>
    <row r="32" spans="1:22" s="43" customFormat="1" x14ac:dyDescent="0.2">
      <c r="A32" s="52" t="s">
        <v>16133</v>
      </c>
      <c r="B32" s="44" t="s">
        <v>7100</v>
      </c>
      <c r="C32" s="44" t="s">
        <v>7136</v>
      </c>
      <c r="D32" s="44">
        <v>6</v>
      </c>
      <c r="E32" s="44">
        <v>1</v>
      </c>
      <c r="F32" s="45">
        <f t="shared" si="0"/>
        <v>2400</v>
      </c>
      <c r="G32" s="44">
        <v>1</v>
      </c>
      <c r="H32" s="44" t="s">
        <v>8025</v>
      </c>
      <c r="I32" s="52" t="s">
        <v>7137</v>
      </c>
      <c r="J32" s="52" t="s">
        <v>2623</v>
      </c>
      <c r="K32" s="52" t="s">
        <v>7138</v>
      </c>
      <c r="L32" s="43" t="s">
        <v>7139</v>
      </c>
      <c r="M32" s="43" t="s">
        <v>260</v>
      </c>
      <c r="N32" s="52" t="s">
        <v>7140</v>
      </c>
      <c r="O32" s="43" t="s">
        <v>3602</v>
      </c>
      <c r="P32" s="43" t="s">
        <v>260</v>
      </c>
      <c r="Q32" s="43" t="s">
        <v>7030</v>
      </c>
      <c r="R32" s="44"/>
      <c r="S32" s="52" t="s">
        <v>7141</v>
      </c>
      <c r="T32" s="163"/>
      <c r="V32" s="43" t="s">
        <v>16079</v>
      </c>
    </row>
    <row r="33" spans="1:22" s="43" customFormat="1" x14ac:dyDescent="0.2">
      <c r="A33" s="52" t="s">
        <v>16124</v>
      </c>
      <c r="B33" s="44" t="s">
        <v>7158</v>
      </c>
      <c r="C33" s="44" t="s">
        <v>7063</v>
      </c>
      <c r="D33" s="44">
        <v>11</v>
      </c>
      <c r="E33" s="44">
        <v>1</v>
      </c>
      <c r="F33" s="45">
        <f t="shared" si="0"/>
        <v>4400</v>
      </c>
      <c r="G33" s="44">
        <v>2</v>
      </c>
      <c r="H33" s="44" t="s">
        <v>8025</v>
      </c>
      <c r="I33" s="52" t="s">
        <v>7170</v>
      </c>
      <c r="J33" s="52" t="s">
        <v>1799</v>
      </c>
      <c r="K33" s="52" t="s">
        <v>7171</v>
      </c>
      <c r="L33" s="43" t="s">
        <v>7172</v>
      </c>
      <c r="M33" s="43" t="s">
        <v>7173</v>
      </c>
      <c r="N33" s="52" t="s">
        <v>7174</v>
      </c>
      <c r="O33" s="43" t="s">
        <v>3609</v>
      </c>
      <c r="P33" s="43" t="s">
        <v>254</v>
      </c>
      <c r="Q33" s="43" t="s">
        <v>7037</v>
      </c>
      <c r="R33" s="44"/>
      <c r="S33" s="52" t="s">
        <v>7175</v>
      </c>
      <c r="T33" s="163"/>
      <c r="V33" s="43" t="s">
        <v>16080</v>
      </c>
    </row>
    <row r="34" spans="1:22" s="43" customFormat="1" x14ac:dyDescent="0.2">
      <c r="A34" s="52" t="s">
        <v>3876</v>
      </c>
      <c r="B34" s="44" t="s">
        <v>16001</v>
      </c>
      <c r="C34" s="44" t="s">
        <v>7285</v>
      </c>
      <c r="D34" s="44">
        <v>18</v>
      </c>
      <c r="E34" s="44">
        <v>2</v>
      </c>
      <c r="F34" s="45">
        <f t="shared" si="0"/>
        <v>7200</v>
      </c>
      <c r="G34" s="44">
        <v>3</v>
      </c>
      <c r="H34" s="44" t="s">
        <v>8025</v>
      </c>
      <c r="I34" s="52" t="s">
        <v>7363</v>
      </c>
      <c r="J34" s="52" t="s">
        <v>315</v>
      </c>
      <c r="K34" s="52" t="s">
        <v>7364</v>
      </c>
      <c r="N34" s="52" t="s">
        <v>7365</v>
      </c>
      <c r="O34" s="43" t="s">
        <v>7255</v>
      </c>
      <c r="P34" s="43" t="s">
        <v>7256</v>
      </c>
      <c r="Q34" s="43" t="s">
        <v>7030</v>
      </c>
      <c r="R34" s="44"/>
      <c r="S34" s="52" t="s">
        <v>7366</v>
      </c>
      <c r="T34" s="163"/>
      <c r="V34" s="43" t="s">
        <v>16081</v>
      </c>
    </row>
    <row r="35" spans="1:22" s="43" customFormat="1" x14ac:dyDescent="0.2">
      <c r="A35" s="52" t="s">
        <v>16146</v>
      </c>
      <c r="B35" s="44" t="s">
        <v>7100</v>
      </c>
      <c r="C35" s="44" t="s">
        <v>7145</v>
      </c>
      <c r="D35" s="44">
        <v>6</v>
      </c>
      <c r="E35" s="44">
        <v>2</v>
      </c>
      <c r="F35" s="45">
        <f t="shared" si="0"/>
        <v>2400</v>
      </c>
      <c r="G35" s="44">
        <v>2</v>
      </c>
      <c r="H35" s="44" t="s">
        <v>8025</v>
      </c>
      <c r="I35" s="52" t="s">
        <v>7146</v>
      </c>
      <c r="J35" s="52" t="s">
        <v>315</v>
      </c>
      <c r="K35" s="52" t="s">
        <v>7070</v>
      </c>
      <c r="N35" s="52" t="s">
        <v>7147</v>
      </c>
      <c r="O35" s="43" t="s">
        <v>3558</v>
      </c>
      <c r="P35" s="43" t="s">
        <v>7113</v>
      </c>
      <c r="Q35" s="43" t="s">
        <v>7030</v>
      </c>
      <c r="R35" s="44"/>
      <c r="S35" s="52" t="s">
        <v>7148</v>
      </c>
      <c r="T35" s="163"/>
      <c r="V35" s="43" t="s">
        <v>16082</v>
      </c>
    </row>
    <row r="36" spans="1:22" s="43" customFormat="1" x14ac:dyDescent="0.2">
      <c r="A36" s="52" t="s">
        <v>3877</v>
      </c>
      <c r="B36" s="44" t="s">
        <v>7100</v>
      </c>
      <c r="C36" s="44" t="s">
        <v>7164</v>
      </c>
      <c r="D36" s="44">
        <v>18</v>
      </c>
      <c r="E36" s="44">
        <v>1</v>
      </c>
      <c r="F36" s="45">
        <f t="shared" si="0"/>
        <v>7200</v>
      </c>
      <c r="G36" s="44">
        <v>5</v>
      </c>
      <c r="H36" s="44" t="s">
        <v>8034</v>
      </c>
      <c r="I36" s="52" t="s">
        <v>7059</v>
      </c>
      <c r="J36" s="52" t="s">
        <v>2641</v>
      </c>
      <c r="K36" s="52" t="s">
        <v>7060</v>
      </c>
      <c r="L36" s="43" t="s">
        <v>7027</v>
      </c>
      <c r="M36" s="43" t="s">
        <v>7027</v>
      </c>
      <c r="N36" s="52" t="s">
        <v>7061</v>
      </c>
      <c r="Q36" s="43" t="s">
        <v>7053</v>
      </c>
      <c r="R36" s="44"/>
      <c r="S36" s="52" t="s">
        <v>7062</v>
      </c>
      <c r="T36" s="163"/>
      <c r="V36" s="43" t="s">
        <v>16083</v>
      </c>
    </row>
    <row r="37" spans="1:22" s="43" customFormat="1" x14ac:dyDescent="0.2">
      <c r="A37" s="52" t="s">
        <v>16131</v>
      </c>
      <c r="B37" s="44" t="s">
        <v>7158</v>
      </c>
      <c r="C37" s="44" t="s">
        <v>7180</v>
      </c>
      <c r="D37" s="44">
        <v>17</v>
      </c>
      <c r="E37" s="44">
        <v>2</v>
      </c>
      <c r="F37" s="45">
        <f t="shared" si="0"/>
        <v>6800</v>
      </c>
      <c r="G37" s="44">
        <v>3</v>
      </c>
      <c r="H37" s="44" t="s">
        <v>8025</v>
      </c>
      <c r="I37" s="52" t="s">
        <v>7181</v>
      </c>
      <c r="J37" s="52" t="s">
        <v>15656</v>
      </c>
      <c r="K37" s="52" t="s">
        <v>7070</v>
      </c>
      <c r="L37" s="43" t="s">
        <v>6183</v>
      </c>
      <c r="M37" s="43" t="s">
        <v>230</v>
      </c>
      <c r="N37" s="52" t="s">
        <v>7182</v>
      </c>
      <c r="O37" s="43" t="s">
        <v>3558</v>
      </c>
      <c r="P37" s="43" t="s">
        <v>230</v>
      </c>
      <c r="Q37" s="43" t="s">
        <v>7030</v>
      </c>
      <c r="R37" s="44"/>
      <c r="S37" s="52" t="s">
        <v>7183</v>
      </c>
      <c r="T37" s="163"/>
      <c r="V37" s="43" t="s">
        <v>16178</v>
      </c>
    </row>
    <row r="38" spans="1:22" s="43" customFormat="1" x14ac:dyDescent="0.2">
      <c r="A38" s="52" t="s">
        <v>7266</v>
      </c>
      <c r="B38" s="44" t="s">
        <v>7158</v>
      </c>
      <c r="C38" s="44" t="s">
        <v>7267</v>
      </c>
      <c r="D38" s="44">
        <v>8</v>
      </c>
      <c r="E38" s="44">
        <v>1</v>
      </c>
      <c r="F38" s="45">
        <f t="shared" si="0"/>
        <v>3200</v>
      </c>
      <c r="G38" s="44">
        <v>1</v>
      </c>
      <c r="H38" s="44" t="s">
        <v>8025</v>
      </c>
      <c r="I38" s="52" t="s">
        <v>7268</v>
      </c>
      <c r="J38" s="52" t="s">
        <v>1673</v>
      </c>
      <c r="K38" s="52" t="s">
        <v>7223</v>
      </c>
      <c r="L38" s="43" t="s">
        <v>3623</v>
      </c>
      <c r="N38" s="52" t="s">
        <v>7270</v>
      </c>
      <c r="O38" s="43" t="s">
        <v>3623</v>
      </c>
      <c r="P38" s="43" t="s">
        <v>224</v>
      </c>
      <c r="Q38" s="43" t="s">
        <v>4225</v>
      </c>
      <c r="R38" s="44"/>
      <c r="S38" s="52" t="s">
        <v>7271</v>
      </c>
      <c r="T38" s="163"/>
      <c r="V38" s="43" t="s">
        <v>16179</v>
      </c>
    </row>
    <row r="39" spans="1:22" s="43" customFormat="1" x14ac:dyDescent="0.2">
      <c r="A39" s="52" t="s">
        <v>16138</v>
      </c>
      <c r="B39" s="44" t="s">
        <v>7100</v>
      </c>
      <c r="C39" s="44" t="s">
        <v>7333</v>
      </c>
      <c r="D39" s="44">
        <v>12</v>
      </c>
      <c r="E39" s="44">
        <v>0</v>
      </c>
      <c r="F39" s="45">
        <f t="shared" si="0"/>
        <v>4800</v>
      </c>
      <c r="G39" s="44">
        <v>4</v>
      </c>
      <c r="H39" s="44" t="s">
        <v>8027</v>
      </c>
      <c r="I39" s="52" t="s">
        <v>7039</v>
      </c>
      <c r="J39" s="52" t="s">
        <v>2708</v>
      </c>
      <c r="K39" s="52" t="s">
        <v>7040</v>
      </c>
      <c r="L39" s="43" t="s">
        <v>7041</v>
      </c>
      <c r="M39" s="43" t="s">
        <v>248</v>
      </c>
      <c r="N39" s="52" t="s">
        <v>7042</v>
      </c>
      <c r="O39" s="43" t="s">
        <v>6187</v>
      </c>
      <c r="Q39" s="43" t="s">
        <v>7030</v>
      </c>
      <c r="R39" s="44"/>
      <c r="S39" s="52" t="s">
        <v>7043</v>
      </c>
      <c r="T39" s="163"/>
      <c r="V39" s="43" t="s">
        <v>16084</v>
      </c>
    </row>
    <row r="40" spans="1:22" s="43" customFormat="1" x14ac:dyDescent="0.2">
      <c r="A40" s="52" t="s">
        <v>3879</v>
      </c>
      <c r="B40" s="44" t="s">
        <v>7100</v>
      </c>
      <c r="C40" s="44" t="s">
        <v>7326</v>
      </c>
      <c r="D40" s="44">
        <v>20</v>
      </c>
      <c r="E40" s="44">
        <v>3</v>
      </c>
      <c r="F40" s="45">
        <f t="shared" si="0"/>
        <v>8000</v>
      </c>
      <c r="G40" s="44">
        <v>5</v>
      </c>
      <c r="H40" s="44" t="s">
        <v>8034</v>
      </c>
      <c r="I40" s="52" t="s">
        <v>7093</v>
      </c>
      <c r="J40" s="52" t="s">
        <v>315</v>
      </c>
      <c r="K40" s="52" t="s">
        <v>7070</v>
      </c>
      <c r="L40" s="43" t="s">
        <v>6182</v>
      </c>
      <c r="M40" s="43" t="s">
        <v>483</v>
      </c>
      <c r="N40" s="52" t="s">
        <v>7094</v>
      </c>
      <c r="O40" s="43" t="s">
        <v>6182</v>
      </c>
      <c r="P40" s="43" t="s">
        <v>7086</v>
      </c>
      <c r="Q40" s="43" t="s">
        <v>7030</v>
      </c>
      <c r="R40" s="44"/>
      <c r="S40" s="52" t="s">
        <v>7095</v>
      </c>
      <c r="T40" s="163"/>
      <c r="V40" s="43" t="s">
        <v>16180</v>
      </c>
    </row>
    <row r="41" spans="1:22" s="43" customFormat="1" x14ac:dyDescent="0.2">
      <c r="A41" s="52" t="s">
        <v>16145</v>
      </c>
      <c r="B41" s="44" t="s">
        <v>7100</v>
      </c>
      <c r="C41" s="44" t="s">
        <v>16114</v>
      </c>
      <c r="D41" s="44" t="s">
        <v>736</v>
      </c>
      <c r="E41" s="44" t="s">
        <v>736</v>
      </c>
      <c r="F41" s="45" t="s">
        <v>736</v>
      </c>
      <c r="G41" s="44" t="s">
        <v>736</v>
      </c>
      <c r="H41" s="44"/>
      <c r="I41" s="52" t="s">
        <v>736</v>
      </c>
      <c r="J41" s="52" t="s">
        <v>1682</v>
      </c>
      <c r="K41" s="52" t="s">
        <v>7076</v>
      </c>
      <c r="L41" s="43" t="s">
        <v>736</v>
      </c>
      <c r="M41" s="43" t="s">
        <v>7078</v>
      </c>
      <c r="N41" s="52" t="s">
        <v>7134</v>
      </c>
      <c r="O41" s="43" t="s">
        <v>736</v>
      </c>
      <c r="P41" s="43" t="s">
        <v>736</v>
      </c>
      <c r="Q41" s="43" t="s">
        <v>7081</v>
      </c>
      <c r="R41" s="44"/>
      <c r="S41" s="52" t="s">
        <v>7135</v>
      </c>
      <c r="T41" s="163"/>
      <c r="V41" s="43" t="s">
        <v>16181</v>
      </c>
    </row>
    <row r="42" spans="1:22" s="43" customFormat="1" x14ac:dyDescent="0.2">
      <c r="A42" s="52" t="s">
        <v>16122</v>
      </c>
      <c r="B42" s="44" t="s">
        <v>7158</v>
      </c>
      <c r="C42" s="44" t="s">
        <v>7258</v>
      </c>
      <c r="D42" s="44">
        <v>5</v>
      </c>
      <c r="E42" s="44">
        <v>1</v>
      </c>
      <c r="F42" s="45">
        <f>D42*400</f>
        <v>2000</v>
      </c>
      <c r="G42" s="44">
        <v>3</v>
      </c>
      <c r="H42" s="44" t="s">
        <v>8025</v>
      </c>
      <c r="I42" s="52" t="s">
        <v>7259</v>
      </c>
      <c r="J42" s="52" t="s">
        <v>16210</v>
      </c>
      <c r="K42" s="52"/>
      <c r="N42" s="52" t="s">
        <v>7260</v>
      </c>
      <c r="Q42" s="43" t="s">
        <v>4225</v>
      </c>
      <c r="R42" s="44"/>
      <c r="S42" s="52" t="s">
        <v>7261</v>
      </c>
      <c r="T42" s="163"/>
      <c r="V42" s="43" t="s">
        <v>16182</v>
      </c>
    </row>
    <row r="43" spans="1:22" s="43" customFormat="1" x14ac:dyDescent="0.2">
      <c r="A43" s="52" t="s">
        <v>16123</v>
      </c>
      <c r="B43" s="44" t="s">
        <v>7158</v>
      </c>
      <c r="C43" s="44" t="s">
        <v>7278</v>
      </c>
      <c r="D43" s="44">
        <v>5</v>
      </c>
      <c r="E43" s="44">
        <v>1</v>
      </c>
      <c r="F43" s="45">
        <f>D43*400</f>
        <v>2000</v>
      </c>
      <c r="G43" s="44">
        <v>3</v>
      </c>
      <c r="H43" s="44" t="s">
        <v>8025</v>
      </c>
      <c r="I43" s="52" t="s">
        <v>7259</v>
      </c>
      <c r="J43" s="52" t="s">
        <v>16210</v>
      </c>
      <c r="K43" s="52"/>
      <c r="N43" s="52" t="s">
        <v>7279</v>
      </c>
      <c r="P43" s="43" t="s">
        <v>260</v>
      </c>
      <c r="R43" s="44"/>
      <c r="S43" s="52" t="s">
        <v>7280</v>
      </c>
      <c r="T43" s="163"/>
      <c r="V43" s="43" t="s">
        <v>16104</v>
      </c>
    </row>
    <row r="44" spans="1:22" s="43" customFormat="1" x14ac:dyDescent="0.2">
      <c r="A44" s="52" t="s">
        <v>8028</v>
      </c>
      <c r="B44" s="44" t="s">
        <v>7100</v>
      </c>
      <c r="C44" s="44" t="s">
        <v>7142</v>
      </c>
      <c r="D44" s="44" t="s">
        <v>736</v>
      </c>
      <c r="E44" s="44" t="s">
        <v>736</v>
      </c>
      <c r="F44" s="45" t="s">
        <v>736</v>
      </c>
      <c r="G44" s="44" t="s">
        <v>736</v>
      </c>
      <c r="H44" s="44"/>
      <c r="I44" s="52" t="s">
        <v>736</v>
      </c>
      <c r="J44" s="52" t="s">
        <v>315</v>
      </c>
      <c r="K44" s="52"/>
      <c r="M44" s="43" t="s">
        <v>16220</v>
      </c>
      <c r="N44" s="52" t="s">
        <v>7143</v>
      </c>
      <c r="O44" s="43" t="s">
        <v>6187</v>
      </c>
      <c r="Q44" s="43" t="s">
        <v>736</v>
      </c>
      <c r="R44" s="44"/>
      <c r="S44" s="52" t="s">
        <v>7144</v>
      </c>
      <c r="T44" s="163"/>
      <c r="V44" s="43" t="s">
        <v>16183</v>
      </c>
    </row>
    <row r="45" spans="1:22" s="43" customFormat="1" x14ac:dyDescent="0.2">
      <c r="A45" s="52" t="s">
        <v>3880</v>
      </c>
      <c r="B45" s="44" t="s">
        <v>15994</v>
      </c>
      <c r="C45" s="44" t="s">
        <v>7194</v>
      </c>
      <c r="D45" s="44">
        <v>5</v>
      </c>
      <c r="E45" s="44">
        <v>1</v>
      </c>
      <c r="F45" s="45">
        <f t="shared" ref="F45:F85" si="1">D45*400</f>
        <v>2000</v>
      </c>
      <c r="G45" s="44">
        <v>3</v>
      </c>
      <c r="H45" s="44" t="s">
        <v>8025</v>
      </c>
      <c r="I45" s="52" t="s">
        <v>7323</v>
      </c>
      <c r="J45" s="52" t="s">
        <v>6296</v>
      </c>
      <c r="K45" s="52" t="s">
        <v>6296</v>
      </c>
      <c r="L45" s="43" t="s">
        <v>3607</v>
      </c>
      <c r="M45" s="43" t="s">
        <v>260</v>
      </c>
      <c r="N45" s="52" t="s">
        <v>7324</v>
      </c>
      <c r="O45" s="43" t="s">
        <v>3607</v>
      </c>
      <c r="P45" s="43" t="s">
        <v>260</v>
      </c>
      <c r="Q45" s="43" t="s">
        <v>7030</v>
      </c>
      <c r="R45" s="44"/>
      <c r="S45" s="52" t="s">
        <v>7325</v>
      </c>
      <c r="T45" s="163"/>
      <c r="V45" s="43" t="s">
        <v>16184</v>
      </c>
    </row>
    <row r="46" spans="1:22" s="43" customFormat="1" x14ac:dyDescent="0.2">
      <c r="A46" s="52" t="s">
        <v>16134</v>
      </c>
      <c r="B46" s="44" t="s">
        <v>15995</v>
      </c>
      <c r="C46" s="44" t="s">
        <v>7164</v>
      </c>
      <c r="D46" s="44">
        <v>7</v>
      </c>
      <c r="E46" s="44">
        <v>1</v>
      </c>
      <c r="F46" s="45">
        <f t="shared" si="1"/>
        <v>2800</v>
      </c>
      <c r="G46" s="44">
        <v>2</v>
      </c>
      <c r="H46" s="44"/>
      <c r="I46" s="52" t="s">
        <v>7397</v>
      </c>
      <c r="J46" s="52" t="s">
        <v>2623</v>
      </c>
      <c r="K46" s="52" t="s">
        <v>7128</v>
      </c>
      <c r="N46" s="52" t="s">
        <v>7398</v>
      </c>
      <c r="O46" s="43" t="s">
        <v>3602</v>
      </c>
      <c r="P46" s="43" t="s">
        <v>260</v>
      </c>
      <c r="Q46" s="43" t="s">
        <v>4225</v>
      </c>
      <c r="R46" s="44"/>
      <c r="S46" s="52" t="s">
        <v>7399</v>
      </c>
      <c r="T46" s="163" t="s">
        <v>7245</v>
      </c>
      <c r="V46" s="43" t="s">
        <v>16185</v>
      </c>
    </row>
    <row r="47" spans="1:22" s="43" customFormat="1" x14ac:dyDescent="0.2">
      <c r="A47" s="52" t="s">
        <v>16143</v>
      </c>
      <c r="B47" s="44" t="s">
        <v>15956</v>
      </c>
      <c r="C47" s="44" t="s">
        <v>7289</v>
      </c>
      <c r="D47" s="44">
        <v>15</v>
      </c>
      <c r="E47" s="44">
        <v>2</v>
      </c>
      <c r="F47" s="45">
        <f t="shared" si="1"/>
        <v>6000</v>
      </c>
      <c r="G47" s="44">
        <v>4</v>
      </c>
      <c r="H47" s="44" t="s">
        <v>8031</v>
      </c>
      <c r="I47" s="52" t="s">
        <v>7290</v>
      </c>
      <c r="J47" s="52" t="s">
        <v>1532</v>
      </c>
      <c r="K47" s="52" t="s">
        <v>7291</v>
      </c>
      <c r="L47" s="43" t="s">
        <v>3536</v>
      </c>
      <c r="M47" s="43" t="s">
        <v>260</v>
      </c>
      <c r="N47" s="52" t="s">
        <v>7292</v>
      </c>
      <c r="O47" s="43" t="s">
        <v>7293</v>
      </c>
      <c r="P47" s="43" t="s">
        <v>260</v>
      </c>
      <c r="Q47" s="43" t="s">
        <v>7030</v>
      </c>
      <c r="R47" s="44"/>
      <c r="S47" s="52" t="s">
        <v>7294</v>
      </c>
      <c r="T47" s="163"/>
      <c r="V47" s="43" t="s">
        <v>16186</v>
      </c>
    </row>
    <row r="48" spans="1:22" s="43" customFormat="1" x14ac:dyDescent="0.2">
      <c r="A48" s="52" t="s">
        <v>7193</v>
      </c>
      <c r="B48" s="44" t="s">
        <v>7158</v>
      </c>
      <c r="C48" s="44" t="s">
        <v>7194</v>
      </c>
      <c r="D48" s="44">
        <v>14</v>
      </c>
      <c r="E48" s="44">
        <v>1</v>
      </c>
      <c r="F48" s="45">
        <f t="shared" si="1"/>
        <v>5600</v>
      </c>
      <c r="G48" s="44">
        <v>1</v>
      </c>
      <c r="H48" s="44" t="s">
        <v>8025</v>
      </c>
      <c r="I48" s="52" t="s">
        <v>7195</v>
      </c>
      <c r="J48" s="52" t="s">
        <v>2523</v>
      </c>
      <c r="K48" s="43" t="s">
        <v>7197</v>
      </c>
      <c r="L48" s="43" t="s">
        <v>3563</v>
      </c>
      <c r="M48" s="43" t="s">
        <v>256</v>
      </c>
      <c r="N48" s="52" t="s">
        <v>7198</v>
      </c>
      <c r="O48" s="43" t="s">
        <v>3563</v>
      </c>
      <c r="P48" s="43" t="s">
        <v>256</v>
      </c>
      <c r="Q48" s="43" t="s">
        <v>4225</v>
      </c>
      <c r="R48" s="44"/>
      <c r="S48" s="52" t="s">
        <v>7199</v>
      </c>
      <c r="T48" s="163"/>
      <c r="V48" s="43" t="s">
        <v>16085</v>
      </c>
    </row>
    <row r="49" spans="1:22" s="43" customFormat="1" x14ac:dyDescent="0.2">
      <c r="A49" s="52" t="s">
        <v>3881</v>
      </c>
      <c r="B49" s="44" t="s">
        <v>7332</v>
      </c>
      <c r="C49" s="44" t="s">
        <v>7333</v>
      </c>
      <c r="D49" s="44">
        <v>14</v>
      </c>
      <c r="E49" s="44">
        <v>1</v>
      </c>
      <c r="F49" s="45">
        <f t="shared" si="1"/>
        <v>5600</v>
      </c>
      <c r="G49" s="44">
        <v>2</v>
      </c>
      <c r="H49" s="44" t="s">
        <v>8025</v>
      </c>
      <c r="I49" s="52" t="s">
        <v>7334</v>
      </c>
      <c r="J49" s="52" t="s">
        <v>2623</v>
      </c>
      <c r="K49" s="43" t="s">
        <v>7065</v>
      </c>
      <c r="L49" s="43" t="s">
        <v>7187</v>
      </c>
      <c r="M49" s="43" t="s">
        <v>7173</v>
      </c>
      <c r="N49" s="52" t="s">
        <v>7336</v>
      </c>
      <c r="O49" s="43" t="s">
        <v>7187</v>
      </c>
      <c r="Q49" s="43" t="s">
        <v>7030</v>
      </c>
      <c r="R49" s="44"/>
      <c r="S49" s="52" t="s">
        <v>7337</v>
      </c>
      <c r="T49" s="163"/>
      <c r="V49" s="43" t="s">
        <v>16086</v>
      </c>
    </row>
    <row r="50" spans="1:22" s="43" customFormat="1" x14ac:dyDescent="0.2">
      <c r="A50" s="52" t="s">
        <v>3882</v>
      </c>
      <c r="B50" s="44" t="s">
        <v>7100</v>
      </c>
      <c r="C50" s="44" t="s">
        <v>7285</v>
      </c>
      <c r="D50" s="44">
        <v>16</v>
      </c>
      <c r="E50" s="44">
        <v>0</v>
      </c>
      <c r="F50" s="45">
        <f t="shared" si="1"/>
        <v>6400</v>
      </c>
      <c r="G50" s="44">
        <v>4</v>
      </c>
      <c r="H50" s="44" t="s">
        <v>8027</v>
      </c>
      <c r="I50" s="52" t="s">
        <v>7088</v>
      </c>
      <c r="J50" s="52" t="s">
        <v>1532</v>
      </c>
      <c r="K50" s="43" t="s">
        <v>7070</v>
      </c>
      <c r="L50" s="43" t="s">
        <v>7089</v>
      </c>
      <c r="M50" s="43" t="s">
        <v>7090</v>
      </c>
      <c r="N50" s="52" t="s">
        <v>7091</v>
      </c>
      <c r="O50" s="43" t="s">
        <v>7089</v>
      </c>
      <c r="P50" s="43" t="s">
        <v>252</v>
      </c>
      <c r="Q50" s="43" t="s">
        <v>7081</v>
      </c>
      <c r="R50" s="44"/>
      <c r="S50" s="52" t="s">
        <v>7092</v>
      </c>
      <c r="T50" s="163"/>
      <c r="V50" s="43" t="s">
        <v>16105</v>
      </c>
    </row>
    <row r="51" spans="1:22" s="43" customFormat="1" x14ac:dyDescent="0.2">
      <c r="A51" s="52" t="s">
        <v>7303</v>
      </c>
      <c r="B51" s="44" t="s">
        <v>15956</v>
      </c>
      <c r="C51" s="44" t="s">
        <v>7273</v>
      </c>
      <c r="D51" s="44">
        <v>5</v>
      </c>
      <c r="E51" s="44"/>
      <c r="F51" s="45">
        <f t="shared" si="1"/>
        <v>2000</v>
      </c>
      <c r="G51" s="44">
        <v>2</v>
      </c>
      <c r="H51" s="44" t="s">
        <v>8025</v>
      </c>
      <c r="I51" s="52" t="s">
        <v>7304</v>
      </c>
      <c r="J51" s="52" t="s">
        <v>8014</v>
      </c>
      <c r="K51" s="43" t="s">
        <v>3826</v>
      </c>
      <c r="N51" s="52" t="s">
        <v>7305</v>
      </c>
      <c r="O51" s="43" t="s">
        <v>7306</v>
      </c>
      <c r="P51" s="43" t="s">
        <v>224</v>
      </c>
      <c r="Q51" s="43" t="s">
        <v>7030</v>
      </c>
      <c r="R51" s="44"/>
      <c r="S51" s="52" t="s">
        <v>7307</v>
      </c>
      <c r="T51" s="163"/>
      <c r="V51" s="43" t="s">
        <v>16087</v>
      </c>
    </row>
    <row r="52" spans="1:22" s="43" customFormat="1" x14ac:dyDescent="0.2">
      <c r="A52" s="52" t="s">
        <v>16070</v>
      </c>
      <c r="B52" s="44" t="s">
        <v>15631</v>
      </c>
      <c r="C52" s="44" t="s">
        <v>7333</v>
      </c>
      <c r="D52" s="44">
        <v>18</v>
      </c>
      <c r="E52" s="44">
        <v>1</v>
      </c>
      <c r="F52" s="45">
        <f t="shared" si="1"/>
        <v>7200</v>
      </c>
      <c r="G52" s="44">
        <v>4</v>
      </c>
      <c r="H52" s="44"/>
      <c r="I52" s="52" t="s">
        <v>7439</v>
      </c>
      <c r="J52" s="52" t="s">
        <v>1799</v>
      </c>
      <c r="K52" s="43" t="s">
        <v>7070</v>
      </c>
      <c r="N52" s="52" t="s">
        <v>7440</v>
      </c>
      <c r="R52" s="44"/>
      <c r="S52" s="52" t="s">
        <v>7441</v>
      </c>
      <c r="T52" s="163"/>
      <c r="V52" s="43" t="s">
        <v>16088</v>
      </c>
    </row>
    <row r="53" spans="1:22" s="43" customFormat="1" x14ac:dyDescent="0.2">
      <c r="A53" s="52" t="s">
        <v>16155</v>
      </c>
      <c r="B53" s="44" t="s">
        <v>15998</v>
      </c>
      <c r="C53" s="44" t="s">
        <v>7159</v>
      </c>
      <c r="D53" s="44">
        <v>11</v>
      </c>
      <c r="E53" s="44">
        <v>1</v>
      </c>
      <c r="F53" s="45">
        <f t="shared" si="1"/>
        <v>4400</v>
      </c>
      <c r="G53" s="44">
        <v>3</v>
      </c>
      <c r="H53" s="44"/>
      <c r="I53" s="52" t="s">
        <v>7435</v>
      </c>
      <c r="J53" s="52" t="s">
        <v>6296</v>
      </c>
      <c r="K53" s="43" t="s">
        <v>7097</v>
      </c>
      <c r="M53" s="43" t="s">
        <v>483</v>
      </c>
      <c r="N53" s="52" t="s">
        <v>7436</v>
      </c>
      <c r="P53" s="43" t="s">
        <v>7437</v>
      </c>
      <c r="Q53" s="43" t="s">
        <v>7037</v>
      </c>
      <c r="R53" s="44"/>
      <c r="S53" s="52" t="s">
        <v>7438</v>
      </c>
      <c r="T53" s="163"/>
      <c r="V53" s="43" t="s">
        <v>16089</v>
      </c>
    </row>
    <row r="54" spans="1:22" s="43" customFormat="1" x14ac:dyDescent="0.2">
      <c r="A54" s="52" t="s">
        <v>3883</v>
      </c>
      <c r="B54" s="44" t="s">
        <v>7100</v>
      </c>
      <c r="C54" s="44" t="s">
        <v>7101</v>
      </c>
      <c r="D54" s="44">
        <v>3</v>
      </c>
      <c r="E54" s="44" t="s">
        <v>7102</v>
      </c>
      <c r="F54" s="45">
        <f t="shared" si="1"/>
        <v>1200</v>
      </c>
      <c r="G54" s="44">
        <v>3</v>
      </c>
      <c r="H54" s="44" t="s">
        <v>8031</v>
      </c>
      <c r="I54" s="52" t="s">
        <v>7103</v>
      </c>
      <c r="J54" s="52" t="s">
        <v>4483</v>
      </c>
      <c r="K54" s="43" t="s">
        <v>736</v>
      </c>
      <c r="M54" s="43" t="s">
        <v>7104</v>
      </c>
      <c r="N54" s="52" t="s">
        <v>7105</v>
      </c>
      <c r="O54" s="43" t="s">
        <v>3544</v>
      </c>
      <c r="P54" s="43" t="s">
        <v>252</v>
      </c>
      <c r="Q54" s="43" t="s">
        <v>7106</v>
      </c>
      <c r="R54" s="44"/>
      <c r="S54" s="52" t="s">
        <v>7107</v>
      </c>
      <c r="T54" s="163"/>
      <c r="V54" s="43" t="s">
        <v>16187</v>
      </c>
    </row>
    <row r="55" spans="1:22" s="43" customFormat="1" x14ac:dyDescent="0.2">
      <c r="A55" s="52" t="s">
        <v>8029</v>
      </c>
      <c r="B55" s="44" t="s">
        <v>7100</v>
      </c>
      <c r="C55" s="44" t="s">
        <v>16118</v>
      </c>
      <c r="D55" s="44">
        <v>7</v>
      </c>
      <c r="E55" s="44">
        <v>1</v>
      </c>
      <c r="F55" s="45">
        <f t="shared" si="1"/>
        <v>2800</v>
      </c>
      <c r="G55" s="44">
        <v>1</v>
      </c>
      <c r="H55" s="44" t="s">
        <v>8031</v>
      </c>
      <c r="I55" s="52" t="s">
        <v>7083</v>
      </c>
      <c r="J55" s="52" t="s">
        <v>6298</v>
      </c>
      <c r="K55" s="43" t="s">
        <v>7084</v>
      </c>
      <c r="N55" s="52" t="s">
        <v>7085</v>
      </c>
      <c r="P55" s="43" t="s">
        <v>7086</v>
      </c>
      <c r="Q55" s="43" t="s">
        <v>736</v>
      </c>
      <c r="R55" s="44"/>
      <c r="S55" s="52" t="s">
        <v>7087</v>
      </c>
      <c r="T55" s="163"/>
      <c r="V55" s="43" t="s">
        <v>16110</v>
      </c>
    </row>
    <row r="56" spans="1:22" s="43" customFormat="1" x14ac:dyDescent="0.2">
      <c r="A56" s="52" t="s">
        <v>3884</v>
      </c>
      <c r="B56" s="44" t="s">
        <v>7100</v>
      </c>
      <c r="C56" s="44" t="s">
        <v>7116</v>
      </c>
      <c r="D56" s="44">
        <v>3</v>
      </c>
      <c r="E56" s="44">
        <v>2</v>
      </c>
      <c r="F56" s="45">
        <f t="shared" si="1"/>
        <v>1200</v>
      </c>
      <c r="G56" s="44">
        <v>1</v>
      </c>
      <c r="H56" s="44" t="s">
        <v>8026</v>
      </c>
      <c r="I56" s="52" t="s">
        <v>7117</v>
      </c>
      <c r="J56" s="52" t="s">
        <v>4523</v>
      </c>
      <c r="K56" s="43" t="s">
        <v>6005</v>
      </c>
      <c r="L56" s="43" t="s">
        <v>7118</v>
      </c>
      <c r="M56" s="43" t="s">
        <v>7119</v>
      </c>
      <c r="N56" s="52" t="s">
        <v>7120</v>
      </c>
      <c r="O56" s="43" t="s">
        <v>7118</v>
      </c>
      <c r="Q56" s="43" t="s">
        <v>736</v>
      </c>
      <c r="R56" s="44">
        <v>807</v>
      </c>
      <c r="S56" s="52" t="s">
        <v>7121</v>
      </c>
      <c r="T56" s="163"/>
      <c r="V56" s="43" t="s">
        <v>16090</v>
      </c>
    </row>
    <row r="57" spans="1:22" s="43" customFormat="1" x14ac:dyDescent="0.2">
      <c r="A57" s="52" t="s">
        <v>16068</v>
      </c>
      <c r="B57" s="44" t="s">
        <v>7404</v>
      </c>
      <c r="C57" s="44" t="s">
        <v>7180</v>
      </c>
      <c r="D57" s="44">
        <v>14</v>
      </c>
      <c r="E57" s="44">
        <v>1</v>
      </c>
      <c r="F57" s="45">
        <f t="shared" si="1"/>
        <v>5600</v>
      </c>
      <c r="G57" s="44">
        <v>2</v>
      </c>
      <c r="H57" s="44"/>
      <c r="I57" s="52" t="s">
        <v>7412</v>
      </c>
      <c r="J57" s="52" t="s">
        <v>1275</v>
      </c>
      <c r="K57" s="43" t="s">
        <v>7413</v>
      </c>
      <c r="M57" s="43" t="s">
        <v>7414</v>
      </c>
      <c r="N57" s="52" t="s">
        <v>7415</v>
      </c>
      <c r="Q57" s="43" t="s">
        <v>4225</v>
      </c>
      <c r="R57" s="44"/>
      <c r="S57" s="52" t="s">
        <v>7416</v>
      </c>
      <c r="T57" s="163"/>
      <c r="V57" s="43" t="s">
        <v>16188</v>
      </c>
    </row>
    <row r="58" spans="1:22" s="43" customFormat="1" x14ac:dyDescent="0.2">
      <c r="A58" s="52" t="s">
        <v>3885</v>
      </c>
      <c r="B58" s="44" t="s">
        <v>7100</v>
      </c>
      <c r="C58" s="44" t="s">
        <v>7063</v>
      </c>
      <c r="D58" s="44">
        <v>16</v>
      </c>
      <c r="E58" s="44">
        <v>1</v>
      </c>
      <c r="F58" s="45">
        <f t="shared" si="1"/>
        <v>6400</v>
      </c>
      <c r="G58" s="44">
        <v>5</v>
      </c>
      <c r="H58" s="44" t="s">
        <v>8034</v>
      </c>
      <c r="I58" s="52" t="s">
        <v>7064</v>
      </c>
      <c r="J58" s="52" t="s">
        <v>4258</v>
      </c>
      <c r="K58" s="43" t="s">
        <v>7065</v>
      </c>
      <c r="L58" s="43" t="s">
        <v>7027</v>
      </c>
      <c r="M58" s="43" t="s">
        <v>238</v>
      </c>
      <c r="N58" s="52" t="s">
        <v>7066</v>
      </c>
      <c r="O58" s="43" t="s">
        <v>3607</v>
      </c>
      <c r="P58" s="43" t="s">
        <v>238</v>
      </c>
      <c r="Q58" s="43" t="s">
        <v>7030</v>
      </c>
      <c r="R58" s="44"/>
      <c r="S58" s="52" t="s">
        <v>7067</v>
      </c>
      <c r="T58" s="163"/>
      <c r="V58" s="43" t="s">
        <v>16189</v>
      </c>
    </row>
    <row r="59" spans="1:22" s="43" customFormat="1" x14ac:dyDescent="0.2">
      <c r="A59" s="52" t="s">
        <v>3886</v>
      </c>
      <c r="B59" s="44" t="s">
        <v>7348</v>
      </c>
      <c r="C59" s="44" t="s">
        <v>7145</v>
      </c>
      <c r="D59" s="44">
        <v>15</v>
      </c>
      <c r="E59" s="44">
        <v>1</v>
      </c>
      <c r="F59" s="45">
        <f t="shared" si="1"/>
        <v>6000</v>
      </c>
      <c r="G59" s="44">
        <v>3</v>
      </c>
      <c r="H59" s="44" t="s">
        <v>8031</v>
      </c>
      <c r="I59" s="52" t="s">
        <v>7353</v>
      </c>
      <c r="J59" s="52" t="s">
        <v>7354</v>
      </c>
      <c r="K59" s="43" t="s">
        <v>7355</v>
      </c>
      <c r="M59" s="43" t="s">
        <v>7356</v>
      </c>
      <c r="N59" s="52" t="s">
        <v>7357</v>
      </c>
      <c r="O59" s="43" t="s">
        <v>3622</v>
      </c>
      <c r="P59" s="43" t="s">
        <v>230</v>
      </c>
      <c r="Q59" s="43" t="s">
        <v>4225</v>
      </c>
      <c r="R59" s="44"/>
      <c r="S59" s="52" t="s">
        <v>7358</v>
      </c>
      <c r="T59" s="163"/>
      <c r="V59" s="43" t="s">
        <v>16091</v>
      </c>
    </row>
    <row r="60" spans="1:22" s="43" customFormat="1" x14ac:dyDescent="0.2">
      <c r="A60" s="52" t="s">
        <v>3887</v>
      </c>
      <c r="B60" s="44" t="s">
        <v>7332</v>
      </c>
      <c r="C60" s="44" t="s">
        <v>7338</v>
      </c>
      <c r="D60" s="44">
        <v>20</v>
      </c>
      <c r="E60" s="44">
        <v>2</v>
      </c>
      <c r="F60" s="45">
        <f t="shared" si="1"/>
        <v>8000</v>
      </c>
      <c r="G60" s="44">
        <v>5</v>
      </c>
      <c r="H60" s="44" t="s">
        <v>8027</v>
      </c>
      <c r="I60" s="52" t="s">
        <v>7339</v>
      </c>
      <c r="J60" s="52" t="s">
        <v>2641</v>
      </c>
      <c r="K60" s="43" t="s">
        <v>7065</v>
      </c>
      <c r="L60" s="43" t="s">
        <v>7340</v>
      </c>
      <c r="M60" s="43" t="s">
        <v>248</v>
      </c>
      <c r="N60" s="52" t="s">
        <v>7341</v>
      </c>
      <c r="O60" s="43" t="s">
        <v>7340</v>
      </c>
      <c r="P60" s="43" t="s">
        <v>248</v>
      </c>
      <c r="Q60" s="43" t="s">
        <v>7030</v>
      </c>
      <c r="R60" s="44"/>
      <c r="S60" s="52" t="s">
        <v>7342</v>
      </c>
      <c r="T60" s="163"/>
      <c r="V60" s="43" t="s">
        <v>16190</v>
      </c>
    </row>
    <row r="61" spans="1:22" s="43" customFormat="1" x14ac:dyDescent="0.2">
      <c r="A61" s="52" t="s">
        <v>3888</v>
      </c>
      <c r="B61" s="44" t="s">
        <v>7158</v>
      </c>
      <c r="C61" s="44" t="s">
        <v>16119</v>
      </c>
      <c r="D61" s="44">
        <v>17</v>
      </c>
      <c r="E61" s="44">
        <v>2</v>
      </c>
      <c r="F61" s="45">
        <f t="shared" si="1"/>
        <v>6800</v>
      </c>
      <c r="G61" s="44">
        <v>5</v>
      </c>
      <c r="H61" s="44" t="s">
        <v>8032</v>
      </c>
      <c r="I61" s="52" t="s">
        <v>7206</v>
      </c>
      <c r="J61" s="52" t="s">
        <v>6296</v>
      </c>
      <c r="K61" s="43" t="s">
        <v>7070</v>
      </c>
      <c r="M61" s="43" t="s">
        <v>260</v>
      </c>
      <c r="N61" s="52" t="s">
        <v>7207</v>
      </c>
      <c r="O61" s="43" t="s">
        <v>7080</v>
      </c>
      <c r="P61" s="43" t="s">
        <v>260</v>
      </c>
      <c r="Q61" s="43" t="s">
        <v>7208</v>
      </c>
      <c r="R61" s="44"/>
      <c r="S61" s="52" t="s">
        <v>7209</v>
      </c>
      <c r="T61" s="163"/>
      <c r="V61" s="43" t="s">
        <v>16191</v>
      </c>
    </row>
    <row r="62" spans="1:22" s="43" customFormat="1" x14ac:dyDescent="0.2">
      <c r="A62" s="52" t="s">
        <v>16149</v>
      </c>
      <c r="B62" s="44" t="s">
        <v>7100</v>
      </c>
      <c r="C62" s="44" t="s">
        <v>16115</v>
      </c>
      <c r="D62" s="44">
        <v>18</v>
      </c>
      <c r="E62" s="44">
        <v>2</v>
      </c>
      <c r="F62" s="45">
        <f t="shared" si="1"/>
        <v>7200</v>
      </c>
      <c r="G62" s="44">
        <v>1</v>
      </c>
      <c r="H62" s="44" t="s">
        <v>8026</v>
      </c>
      <c r="I62" s="52" t="s">
        <v>7122</v>
      </c>
      <c r="J62" s="52" t="s">
        <v>4519</v>
      </c>
      <c r="K62" s="43" t="s">
        <v>7065</v>
      </c>
      <c r="M62" s="43" t="s">
        <v>7123</v>
      </c>
      <c r="N62" s="52" t="s">
        <v>7124</v>
      </c>
      <c r="P62" s="43" t="s">
        <v>7123</v>
      </c>
      <c r="Q62" s="43" t="s">
        <v>7030</v>
      </c>
      <c r="R62" s="44"/>
      <c r="S62" s="52" t="s">
        <v>7125</v>
      </c>
      <c r="T62" s="163"/>
      <c r="V62" s="43" t="s">
        <v>16192</v>
      </c>
    </row>
    <row r="63" spans="1:22" s="43" customFormat="1" x14ac:dyDescent="0.2">
      <c r="A63" s="52" t="s">
        <v>16154</v>
      </c>
      <c r="B63" s="44" t="s">
        <v>7100</v>
      </c>
      <c r="C63" s="44" t="s">
        <v>7126</v>
      </c>
      <c r="D63" s="44">
        <v>12</v>
      </c>
      <c r="E63" s="44">
        <v>1</v>
      </c>
      <c r="F63" s="45">
        <f t="shared" si="1"/>
        <v>4800</v>
      </c>
      <c r="G63" s="44">
        <v>4</v>
      </c>
      <c r="H63" s="44" t="s">
        <v>8025</v>
      </c>
      <c r="I63" s="52" t="s">
        <v>7127</v>
      </c>
      <c r="J63" s="52" t="s">
        <v>15656</v>
      </c>
      <c r="K63" s="43" t="s">
        <v>7129</v>
      </c>
      <c r="N63" s="52" t="s">
        <v>7130</v>
      </c>
      <c r="Q63" s="43" t="s">
        <v>7131</v>
      </c>
      <c r="R63" s="44"/>
      <c r="S63" s="52" t="s">
        <v>7132</v>
      </c>
      <c r="T63" s="163"/>
      <c r="V63" s="43" t="s">
        <v>16193</v>
      </c>
    </row>
    <row r="64" spans="1:22" s="43" customFormat="1" x14ac:dyDescent="0.2">
      <c r="A64" s="52" t="s">
        <v>16069</v>
      </c>
      <c r="B64" s="44" t="s">
        <v>7158</v>
      </c>
      <c r="C64" s="44" t="s">
        <v>7213</v>
      </c>
      <c r="D64" s="44">
        <v>9</v>
      </c>
      <c r="E64" s="44">
        <v>2</v>
      </c>
      <c r="F64" s="45">
        <f t="shared" si="1"/>
        <v>3600</v>
      </c>
      <c r="G64" s="44">
        <v>1</v>
      </c>
      <c r="H64" s="44" t="s">
        <v>8025</v>
      </c>
      <c r="I64" s="52" t="s">
        <v>7214</v>
      </c>
      <c r="J64" s="52" t="s">
        <v>1682</v>
      </c>
      <c r="K64" s="43" t="s">
        <v>7133</v>
      </c>
      <c r="M64" s="43" t="s">
        <v>262</v>
      </c>
      <c r="N64" s="52" t="s">
        <v>7215</v>
      </c>
      <c r="O64" s="43" t="s">
        <v>3531</v>
      </c>
      <c r="P64" s="43" t="s">
        <v>262</v>
      </c>
      <c r="Q64" s="43" t="s">
        <v>7030</v>
      </c>
      <c r="R64" s="44"/>
      <c r="S64" s="52" t="s">
        <v>7216</v>
      </c>
      <c r="T64" s="163"/>
      <c r="V64" s="43" t="s">
        <v>16092</v>
      </c>
    </row>
    <row r="65" spans="1:22" s="43" customFormat="1" ht="22.5" x14ac:dyDescent="0.2">
      <c r="A65" s="52" t="s">
        <v>16139</v>
      </c>
      <c r="B65" s="44" t="s">
        <v>7100</v>
      </c>
      <c r="C65" s="44" t="s">
        <v>7049</v>
      </c>
      <c r="D65" s="44">
        <v>20</v>
      </c>
      <c r="E65" s="44">
        <v>1</v>
      </c>
      <c r="F65" s="45">
        <f t="shared" si="1"/>
        <v>8000</v>
      </c>
      <c r="G65" s="44">
        <v>4</v>
      </c>
      <c r="H65" s="44" t="s">
        <v>8031</v>
      </c>
      <c r="I65" s="52" t="s">
        <v>7050</v>
      </c>
      <c r="J65" s="52" t="s">
        <v>2708</v>
      </c>
      <c r="K65" s="43" t="s">
        <v>16216</v>
      </c>
      <c r="L65" s="43" t="s">
        <v>7027</v>
      </c>
      <c r="M65" s="43" t="s">
        <v>7035</v>
      </c>
      <c r="N65" s="52" t="s">
        <v>7051</v>
      </c>
      <c r="O65" s="43" t="s">
        <v>7052</v>
      </c>
      <c r="P65" s="43" t="s">
        <v>253</v>
      </c>
      <c r="Q65" s="43" t="s">
        <v>7053</v>
      </c>
      <c r="R65" s="44"/>
      <c r="S65" s="52" t="s">
        <v>7054</v>
      </c>
      <c r="T65" s="163"/>
      <c r="V65" s="43" t="s">
        <v>16194</v>
      </c>
    </row>
    <row r="66" spans="1:22" s="43" customFormat="1" x14ac:dyDescent="0.2">
      <c r="A66" s="52" t="s">
        <v>3889</v>
      </c>
      <c r="B66" s="44" t="s">
        <v>7404</v>
      </c>
      <c r="C66" s="44" t="s">
        <v>7176</v>
      </c>
      <c r="D66" s="44">
        <v>12</v>
      </c>
      <c r="E66" s="44">
        <v>2</v>
      </c>
      <c r="F66" s="45">
        <f t="shared" si="1"/>
        <v>4800</v>
      </c>
      <c r="G66" s="44">
        <v>4</v>
      </c>
      <c r="H66" s="44"/>
      <c r="I66" s="52" t="s">
        <v>7408</v>
      </c>
      <c r="J66" s="52" t="s">
        <v>2194</v>
      </c>
      <c r="K66" s="43" t="s">
        <v>7070</v>
      </c>
      <c r="M66" s="43" t="s">
        <v>7409</v>
      </c>
      <c r="N66" s="52" t="s">
        <v>7410</v>
      </c>
      <c r="Q66" s="43" t="s">
        <v>7073</v>
      </c>
      <c r="R66" s="44"/>
      <c r="S66" s="52" t="s">
        <v>7411</v>
      </c>
      <c r="T66" s="163"/>
      <c r="V66" s="43" t="s">
        <v>16093</v>
      </c>
    </row>
    <row r="67" spans="1:22" s="43" customFormat="1" x14ac:dyDescent="0.2">
      <c r="A67" s="52" t="s">
        <v>16147</v>
      </c>
      <c r="B67" s="44" t="s">
        <v>7158</v>
      </c>
      <c r="C67" s="44" t="s">
        <v>7200</v>
      </c>
      <c r="D67" s="44">
        <v>7</v>
      </c>
      <c r="E67" s="44">
        <v>1</v>
      </c>
      <c r="F67" s="45">
        <f t="shared" si="1"/>
        <v>2800</v>
      </c>
      <c r="G67" s="44">
        <v>1</v>
      </c>
      <c r="H67" s="44" t="s">
        <v>8026</v>
      </c>
      <c r="I67" s="52" t="s">
        <v>7201</v>
      </c>
      <c r="J67" s="52" t="s">
        <v>315</v>
      </c>
      <c r="K67" s="43" t="s">
        <v>6150</v>
      </c>
      <c r="M67" s="43" t="s">
        <v>255</v>
      </c>
      <c r="N67" s="52" t="s">
        <v>7202</v>
      </c>
      <c r="O67" s="43" t="s">
        <v>7203</v>
      </c>
      <c r="P67" s="43" t="s">
        <v>255</v>
      </c>
      <c r="Q67" s="43" t="s">
        <v>7204</v>
      </c>
      <c r="R67" s="44"/>
      <c r="S67" s="52" t="s">
        <v>7205</v>
      </c>
      <c r="T67" s="163"/>
      <c r="V67" s="43" t="s">
        <v>16094</v>
      </c>
    </row>
    <row r="68" spans="1:22" s="43" customFormat="1" x14ac:dyDescent="0.2">
      <c r="A68" s="52" t="s">
        <v>16141</v>
      </c>
      <c r="B68" s="44" t="s">
        <v>15956</v>
      </c>
      <c r="C68" s="44" t="s">
        <v>7285</v>
      </c>
      <c r="D68" s="44">
        <v>8</v>
      </c>
      <c r="E68" s="44">
        <v>1</v>
      </c>
      <c r="F68" s="45">
        <f t="shared" si="1"/>
        <v>3200</v>
      </c>
      <c r="G68" s="44">
        <v>1</v>
      </c>
      <c r="H68" s="44" t="s">
        <v>8025</v>
      </c>
      <c r="I68" s="52" t="s">
        <v>7286</v>
      </c>
      <c r="J68" s="52" t="s">
        <v>1355</v>
      </c>
      <c r="K68" s="43" t="s">
        <v>7069</v>
      </c>
      <c r="M68" s="43" t="s">
        <v>257</v>
      </c>
      <c r="N68" s="52" t="s">
        <v>7287</v>
      </c>
      <c r="O68" s="43" t="s">
        <v>3548</v>
      </c>
      <c r="P68" s="43" t="s">
        <v>257</v>
      </c>
      <c r="Q68" s="43" t="s">
        <v>7073</v>
      </c>
      <c r="R68" s="44"/>
      <c r="S68" s="52" t="s">
        <v>7288</v>
      </c>
      <c r="T68" s="163"/>
      <c r="V68" s="43" t="s">
        <v>16195</v>
      </c>
    </row>
    <row r="69" spans="1:22" s="43" customFormat="1" x14ac:dyDescent="0.2">
      <c r="A69" s="52" t="s">
        <v>3891</v>
      </c>
      <c r="B69" s="44" t="s">
        <v>7100</v>
      </c>
      <c r="C69" s="44" t="s">
        <v>7159</v>
      </c>
      <c r="D69" s="44">
        <v>7</v>
      </c>
      <c r="E69" s="44">
        <v>2</v>
      </c>
      <c r="F69" s="45">
        <f t="shared" si="1"/>
        <v>2800</v>
      </c>
      <c r="G69" s="44">
        <v>5</v>
      </c>
      <c r="H69" s="44" t="s">
        <v>8025</v>
      </c>
      <c r="I69" s="52" t="s">
        <v>7055</v>
      </c>
      <c r="J69" s="52" t="s">
        <v>2708</v>
      </c>
      <c r="K69" s="43" t="s">
        <v>7040</v>
      </c>
      <c r="L69" s="43" t="s">
        <v>7027</v>
      </c>
      <c r="M69" s="43" t="s">
        <v>7056</v>
      </c>
      <c r="N69" s="52" t="s">
        <v>7057</v>
      </c>
      <c r="O69" s="43" t="s">
        <v>3558</v>
      </c>
      <c r="P69" s="43" t="s">
        <v>248</v>
      </c>
      <c r="Q69" s="43" t="s">
        <v>7030</v>
      </c>
      <c r="R69" s="44"/>
      <c r="S69" s="52" t="s">
        <v>7058</v>
      </c>
      <c r="T69" s="163"/>
      <c r="V69" s="43" t="s">
        <v>16196</v>
      </c>
    </row>
    <row r="70" spans="1:22" s="43" customFormat="1" ht="12.75" x14ac:dyDescent="0.2">
      <c r="A70" s="52" t="s">
        <v>16072</v>
      </c>
      <c r="B70" s="44" t="s">
        <v>7158</v>
      </c>
      <c r="C70" s="44" t="s">
        <v>7246</v>
      </c>
      <c r="D70" s="44">
        <v>9</v>
      </c>
      <c r="E70" s="44">
        <v>0</v>
      </c>
      <c r="F70" s="45">
        <f t="shared" si="1"/>
        <v>3600</v>
      </c>
      <c r="G70" s="44">
        <v>2</v>
      </c>
      <c r="H70" s="44" t="s">
        <v>8025</v>
      </c>
      <c r="I70" s="52" t="s">
        <v>7247</v>
      </c>
      <c r="J70" s="52" t="s">
        <v>2256</v>
      </c>
      <c r="L70" s="46"/>
      <c r="M70" s="43" t="s">
        <v>255</v>
      </c>
      <c r="N70" s="52" t="s">
        <v>7248</v>
      </c>
      <c r="O70" s="43" t="s">
        <v>3544</v>
      </c>
      <c r="P70" s="43" t="s">
        <v>255</v>
      </c>
      <c r="Q70" s="43" t="s">
        <v>7153</v>
      </c>
      <c r="R70" s="44"/>
      <c r="S70" s="52" t="s">
        <v>7249</v>
      </c>
      <c r="T70" s="163"/>
      <c r="V70" s="43" t="s">
        <v>16197</v>
      </c>
    </row>
    <row r="71" spans="1:22" s="43" customFormat="1" x14ac:dyDescent="0.2">
      <c r="A71" s="52" t="s">
        <v>16140</v>
      </c>
      <c r="B71" s="44" t="s">
        <v>7100</v>
      </c>
      <c r="C71" s="44" t="s">
        <v>7200</v>
      </c>
      <c r="D71" s="44">
        <v>9</v>
      </c>
      <c r="E71" s="44">
        <v>1</v>
      </c>
      <c r="F71" s="45">
        <f t="shared" si="1"/>
        <v>3600</v>
      </c>
      <c r="G71" s="44">
        <v>2</v>
      </c>
      <c r="H71" s="44" t="s">
        <v>8025</v>
      </c>
      <c r="I71" s="52" t="s">
        <v>7096</v>
      </c>
      <c r="J71" s="52" t="s">
        <v>2708</v>
      </c>
      <c r="K71" s="52" t="s">
        <v>16217</v>
      </c>
      <c r="L71" s="43" t="s">
        <v>6187</v>
      </c>
      <c r="M71" s="43" t="s">
        <v>248</v>
      </c>
      <c r="N71" s="52" t="s">
        <v>7098</v>
      </c>
      <c r="O71" s="43" t="s">
        <v>6187</v>
      </c>
      <c r="Q71" s="43" t="s">
        <v>7037</v>
      </c>
      <c r="R71" s="44"/>
      <c r="S71" s="52" t="s">
        <v>7099</v>
      </c>
      <c r="T71" s="163"/>
      <c r="V71" s="43" t="s">
        <v>16095</v>
      </c>
    </row>
    <row r="72" spans="1:22" s="43" customFormat="1" x14ac:dyDescent="0.2">
      <c r="A72" s="52" t="s">
        <v>3892</v>
      </c>
      <c r="B72" s="44" t="s">
        <v>7348</v>
      </c>
      <c r="C72" s="44" t="s">
        <v>7285</v>
      </c>
      <c r="D72" s="44">
        <v>12</v>
      </c>
      <c r="E72" s="44">
        <v>1</v>
      </c>
      <c r="F72" s="45">
        <f t="shared" si="1"/>
        <v>4800</v>
      </c>
      <c r="G72" s="44">
        <v>2</v>
      </c>
      <c r="H72" s="44" t="s">
        <v>8031</v>
      </c>
      <c r="I72" s="52" t="s">
        <v>7349</v>
      </c>
      <c r="J72" s="52" t="s">
        <v>16212</v>
      </c>
      <c r="K72" s="43" t="s">
        <v>7350</v>
      </c>
      <c r="N72" s="52" t="s">
        <v>7351</v>
      </c>
      <c r="O72" s="43" t="s">
        <v>7346</v>
      </c>
      <c r="P72" s="43" t="s">
        <v>242</v>
      </c>
      <c r="Q72" s="43" t="s">
        <v>7030</v>
      </c>
      <c r="R72" s="44"/>
      <c r="S72" s="52" t="s">
        <v>7352</v>
      </c>
      <c r="T72" s="163"/>
      <c r="V72" s="43" t="s">
        <v>16198</v>
      </c>
    </row>
    <row r="73" spans="1:22" s="43" customFormat="1" x14ac:dyDescent="0.2">
      <c r="A73" s="52" t="s">
        <v>16142</v>
      </c>
      <c r="B73" s="44" t="s">
        <v>7100</v>
      </c>
      <c r="C73" s="44" t="s">
        <v>7176</v>
      </c>
      <c r="D73" s="44">
        <v>16</v>
      </c>
      <c r="E73" s="44">
        <v>2</v>
      </c>
      <c r="F73" s="45">
        <f t="shared" si="1"/>
        <v>6400</v>
      </c>
      <c r="G73" s="44">
        <v>4</v>
      </c>
      <c r="H73" s="44" t="s">
        <v>8031</v>
      </c>
      <c r="I73" s="52" t="s">
        <v>7068</v>
      </c>
      <c r="J73" s="52" t="s">
        <v>1355</v>
      </c>
      <c r="K73" s="43" t="s">
        <v>7070</v>
      </c>
      <c r="L73" s="43" t="s">
        <v>7027</v>
      </c>
      <c r="M73" s="43" t="s">
        <v>7071</v>
      </c>
      <c r="N73" s="52" t="s">
        <v>7072</v>
      </c>
      <c r="O73" s="43" t="s">
        <v>3548</v>
      </c>
      <c r="P73" s="43" t="s">
        <v>257</v>
      </c>
      <c r="Q73" s="43" t="s">
        <v>7073</v>
      </c>
      <c r="R73" s="44"/>
      <c r="S73" s="52" t="s">
        <v>7074</v>
      </c>
      <c r="T73" s="163"/>
      <c r="V73" s="43" t="s">
        <v>16096</v>
      </c>
    </row>
    <row r="74" spans="1:22" s="43" customFormat="1" x14ac:dyDescent="0.2">
      <c r="A74" s="52" t="s">
        <v>3894</v>
      </c>
      <c r="B74" s="44" t="s">
        <v>7100</v>
      </c>
      <c r="C74" s="44" t="s">
        <v>7180</v>
      </c>
      <c r="D74" s="44">
        <v>16</v>
      </c>
      <c r="E74" s="44">
        <v>2</v>
      </c>
      <c r="F74" s="45">
        <f t="shared" si="1"/>
        <v>6400</v>
      </c>
      <c r="G74" s="44">
        <v>5</v>
      </c>
      <c r="H74" s="44" t="s">
        <v>8034</v>
      </c>
      <c r="I74" s="52" t="s">
        <v>7075</v>
      </c>
      <c r="J74" s="52" t="s">
        <v>1532</v>
      </c>
      <c r="K74" s="43" t="s">
        <v>7076</v>
      </c>
      <c r="L74" s="43" t="s">
        <v>7077</v>
      </c>
      <c r="M74" s="43" t="s">
        <v>7078</v>
      </c>
      <c r="N74" s="52" t="s">
        <v>7079</v>
      </c>
      <c r="O74" s="43" t="s">
        <v>7080</v>
      </c>
      <c r="P74" s="43" t="s">
        <v>260</v>
      </c>
      <c r="Q74" s="43" t="s">
        <v>7081</v>
      </c>
      <c r="R74" s="44"/>
      <c r="S74" s="52" t="s">
        <v>7082</v>
      </c>
      <c r="T74" s="163"/>
      <c r="V74" s="43" t="s">
        <v>16199</v>
      </c>
    </row>
    <row r="75" spans="1:22" s="43" customFormat="1" x14ac:dyDescent="0.2">
      <c r="A75" s="52" t="s">
        <v>8035</v>
      </c>
      <c r="B75" s="44" t="s">
        <v>7100</v>
      </c>
      <c r="C75" s="44" t="s">
        <v>7299</v>
      </c>
      <c r="D75" s="44">
        <v>5</v>
      </c>
      <c r="E75" s="44">
        <v>2</v>
      </c>
      <c r="F75" s="45">
        <f t="shared" si="1"/>
        <v>2000</v>
      </c>
      <c r="G75" s="44">
        <v>2</v>
      </c>
      <c r="H75" s="44" t="s">
        <v>8026</v>
      </c>
      <c r="I75" s="52" t="s">
        <v>16225</v>
      </c>
      <c r="J75" s="52" t="s">
        <v>16226</v>
      </c>
      <c r="K75" s="43" t="s">
        <v>16226</v>
      </c>
      <c r="N75" s="52" t="s">
        <v>16227</v>
      </c>
      <c r="O75" s="43" t="s">
        <v>3637</v>
      </c>
      <c r="P75" s="43" t="s">
        <v>224</v>
      </c>
      <c r="R75" s="44">
        <v>2360</v>
      </c>
      <c r="S75" s="52" t="s">
        <v>16231</v>
      </c>
      <c r="T75" s="163"/>
      <c r="V75" s="43" t="s">
        <v>16107</v>
      </c>
    </row>
    <row r="76" spans="1:22" s="43" customFormat="1" x14ac:dyDescent="0.2">
      <c r="A76" s="52" t="s">
        <v>8036</v>
      </c>
      <c r="B76" s="44" t="s">
        <v>7158</v>
      </c>
      <c r="C76" s="44" t="s">
        <v>16228</v>
      </c>
      <c r="D76" s="44">
        <v>3</v>
      </c>
      <c r="E76" s="44">
        <v>1</v>
      </c>
      <c r="F76" s="45">
        <f t="shared" si="1"/>
        <v>1200</v>
      </c>
      <c r="G76" s="44">
        <v>2</v>
      </c>
      <c r="H76" s="44" t="s">
        <v>8026</v>
      </c>
      <c r="I76" s="52" t="s">
        <v>16229</v>
      </c>
      <c r="J76" s="52" t="s">
        <v>1536</v>
      </c>
      <c r="K76" s="43" t="s">
        <v>1536</v>
      </c>
      <c r="N76" s="52" t="s">
        <v>16230</v>
      </c>
      <c r="R76" s="44">
        <v>2360</v>
      </c>
      <c r="S76" s="52" t="s">
        <v>16232</v>
      </c>
      <c r="T76" s="163"/>
      <c r="V76" s="43" t="s">
        <v>16200</v>
      </c>
    </row>
    <row r="77" spans="1:22" s="43" customFormat="1" x14ac:dyDescent="0.2">
      <c r="A77" s="52" t="s">
        <v>16120</v>
      </c>
      <c r="B77" s="44" t="s">
        <v>15995</v>
      </c>
      <c r="C77" s="44" t="s">
        <v>7390</v>
      </c>
      <c r="D77" s="44">
        <v>18</v>
      </c>
      <c r="E77" s="44"/>
      <c r="F77" s="45">
        <f t="shared" si="1"/>
        <v>7200</v>
      </c>
      <c r="G77" s="44">
        <v>4</v>
      </c>
      <c r="H77" s="44"/>
      <c r="I77" s="52" t="s">
        <v>7391</v>
      </c>
      <c r="J77" s="52" t="s">
        <v>2708</v>
      </c>
      <c r="K77" s="43" t="s">
        <v>7224</v>
      </c>
      <c r="N77" s="52" t="s">
        <v>7392</v>
      </c>
      <c r="Q77" s="43" t="s">
        <v>4225</v>
      </c>
      <c r="R77" s="44"/>
      <c r="S77" s="52" t="s">
        <v>7393</v>
      </c>
      <c r="T77" s="163"/>
      <c r="V77" s="43" t="s">
        <v>16201</v>
      </c>
    </row>
    <row r="78" spans="1:22" s="43" customFormat="1" ht="12.75" x14ac:dyDescent="0.2">
      <c r="A78" s="52" t="s">
        <v>7217</v>
      </c>
      <c r="B78" s="44" t="s">
        <v>7158</v>
      </c>
      <c r="C78" s="44" t="s">
        <v>7116</v>
      </c>
      <c r="D78" s="44">
        <v>9</v>
      </c>
      <c r="E78" s="44">
        <v>3</v>
      </c>
      <c r="F78" s="45">
        <f t="shared" si="1"/>
        <v>3600</v>
      </c>
      <c r="G78" s="44">
        <v>3</v>
      </c>
      <c r="H78" s="44" t="s">
        <v>8031</v>
      </c>
      <c r="I78" s="52" t="s">
        <v>7218</v>
      </c>
      <c r="J78" s="52" t="s">
        <v>1682</v>
      </c>
      <c r="K78" s="43" t="s">
        <v>5313</v>
      </c>
      <c r="L78" s="46"/>
      <c r="M78" s="43" t="s">
        <v>7219</v>
      </c>
      <c r="N78" s="52" t="s">
        <v>7220</v>
      </c>
      <c r="O78" s="43" t="s">
        <v>3564</v>
      </c>
      <c r="P78" s="43" t="s">
        <v>260</v>
      </c>
      <c r="Q78" s="43" t="s">
        <v>7208</v>
      </c>
      <c r="R78" s="44"/>
      <c r="S78" s="52" t="s">
        <v>7221</v>
      </c>
      <c r="T78" s="163"/>
      <c r="V78" s="43" t="s">
        <v>16108</v>
      </c>
    </row>
    <row r="79" spans="1:22" s="43" customFormat="1" x14ac:dyDescent="0.2">
      <c r="A79" s="52" t="s">
        <v>16067</v>
      </c>
      <c r="B79" s="44" t="s">
        <v>15998</v>
      </c>
      <c r="C79" s="44" t="s">
        <v>7333</v>
      </c>
      <c r="D79" s="44">
        <v>12</v>
      </c>
      <c r="E79" s="44">
        <v>1</v>
      </c>
      <c r="F79" s="45">
        <f t="shared" si="1"/>
        <v>4800</v>
      </c>
      <c r="G79" s="44">
        <v>2</v>
      </c>
      <c r="H79" s="44"/>
      <c r="I79" s="52" t="s">
        <v>7430</v>
      </c>
      <c r="J79" s="52" t="s">
        <v>1275</v>
      </c>
      <c r="K79" s="43" t="s">
        <v>7431</v>
      </c>
      <c r="M79" s="43" t="s">
        <v>1403</v>
      </c>
      <c r="N79" s="52" t="s">
        <v>7432</v>
      </c>
      <c r="P79" s="52" t="s">
        <v>7433</v>
      </c>
      <c r="Q79" s="43" t="s">
        <v>7153</v>
      </c>
      <c r="R79" s="44"/>
      <c r="S79" s="52" t="s">
        <v>7434</v>
      </c>
      <c r="T79" s="163"/>
      <c r="V79" s="43" t="s">
        <v>16109</v>
      </c>
    </row>
    <row r="80" spans="1:22" s="43" customFormat="1" x14ac:dyDescent="0.2">
      <c r="A80" s="52" t="s">
        <v>16128</v>
      </c>
      <c r="B80" s="44" t="s">
        <v>7332</v>
      </c>
      <c r="C80" s="44" t="s">
        <v>7176</v>
      </c>
      <c r="D80" s="44">
        <v>9</v>
      </c>
      <c r="E80" s="44">
        <v>1</v>
      </c>
      <c r="F80" s="45">
        <f t="shared" si="1"/>
        <v>3600</v>
      </c>
      <c r="G80" s="44">
        <v>2</v>
      </c>
      <c r="H80" s="44" t="s">
        <v>8027</v>
      </c>
      <c r="I80" s="52" t="s">
        <v>7343</v>
      </c>
      <c r="J80" s="52" t="s">
        <v>6823</v>
      </c>
      <c r="K80" s="43" t="s">
        <v>7344</v>
      </c>
      <c r="M80" s="43" t="s">
        <v>7152</v>
      </c>
      <c r="N80" s="52" t="s">
        <v>7345</v>
      </c>
      <c r="O80" s="43" t="s">
        <v>7346</v>
      </c>
      <c r="P80" s="43" t="s">
        <v>224</v>
      </c>
      <c r="Q80" s="43" t="s">
        <v>7030</v>
      </c>
      <c r="R80" s="44"/>
      <c r="S80" s="52" t="s">
        <v>7347</v>
      </c>
      <c r="T80" s="163"/>
      <c r="V80" s="43" t="s">
        <v>16106</v>
      </c>
    </row>
    <row r="81" spans="1:22" s="43" customFormat="1" ht="22.5" x14ac:dyDescent="0.2">
      <c r="A81" s="52" t="s">
        <v>7422</v>
      </c>
      <c r="B81" s="44" t="s">
        <v>16000</v>
      </c>
      <c r="C81" s="44" t="s">
        <v>7390</v>
      </c>
      <c r="D81" s="44">
        <v>19</v>
      </c>
      <c r="E81" s="44">
        <v>1</v>
      </c>
      <c r="F81" s="45">
        <f t="shared" si="1"/>
        <v>7600</v>
      </c>
      <c r="G81" s="44">
        <v>2</v>
      </c>
      <c r="H81" s="44"/>
      <c r="I81" s="52" t="s">
        <v>7423</v>
      </c>
      <c r="J81" s="52" t="s">
        <v>1682</v>
      </c>
      <c r="K81" s="43" t="s">
        <v>7424</v>
      </c>
      <c r="N81" s="52" t="s">
        <v>7425</v>
      </c>
      <c r="Q81" s="43" t="s">
        <v>7420</v>
      </c>
      <c r="R81" s="44"/>
      <c r="S81" s="52" t="s">
        <v>7426</v>
      </c>
      <c r="T81" s="163"/>
      <c r="V81" s="43" t="s">
        <v>16202</v>
      </c>
    </row>
    <row r="82" spans="1:22" s="43" customFormat="1" x14ac:dyDescent="0.2">
      <c r="A82" s="52" t="s">
        <v>8037</v>
      </c>
      <c r="B82" s="44" t="s">
        <v>15956</v>
      </c>
      <c r="C82" s="44" t="s">
        <v>7246</v>
      </c>
      <c r="D82" s="44">
        <v>1</v>
      </c>
      <c r="E82" s="44">
        <v>1</v>
      </c>
      <c r="F82" s="45">
        <f t="shared" si="1"/>
        <v>400</v>
      </c>
      <c r="G82" s="44">
        <v>2</v>
      </c>
      <c r="H82" s="44" t="s">
        <v>8026</v>
      </c>
      <c r="I82" s="52" t="s">
        <v>16233</v>
      </c>
      <c r="J82" s="52" t="s">
        <v>1536</v>
      </c>
      <c r="K82" s="43" t="s">
        <v>1536</v>
      </c>
      <c r="N82" s="52" t="s">
        <v>16234</v>
      </c>
      <c r="R82" s="44">
        <v>2360</v>
      </c>
      <c r="S82" s="52" t="s">
        <v>16235</v>
      </c>
      <c r="T82" s="163"/>
      <c r="V82" s="43" t="s">
        <v>16097</v>
      </c>
    </row>
    <row r="83" spans="1:22" s="43" customFormat="1" x14ac:dyDescent="0.2">
      <c r="A83" s="52" t="s">
        <v>7317</v>
      </c>
      <c r="B83" s="44" t="s">
        <v>15994</v>
      </c>
      <c r="C83" s="44" t="s">
        <v>7180</v>
      </c>
      <c r="D83" s="44">
        <v>9</v>
      </c>
      <c r="E83" s="44">
        <v>2</v>
      </c>
      <c r="F83" s="45">
        <f t="shared" si="1"/>
        <v>3600</v>
      </c>
      <c r="G83" s="44">
        <v>3</v>
      </c>
      <c r="H83" s="44" t="s">
        <v>8026</v>
      </c>
      <c r="I83" s="52" t="s">
        <v>7318</v>
      </c>
      <c r="J83" s="52" t="s">
        <v>6845</v>
      </c>
      <c r="K83" s="43" t="s">
        <v>7128</v>
      </c>
      <c r="L83" s="43" t="s">
        <v>7319</v>
      </c>
      <c r="M83" s="43" t="s">
        <v>7320</v>
      </c>
      <c r="N83" s="52" t="s">
        <v>7321</v>
      </c>
      <c r="O83" s="43" t="s">
        <v>3584</v>
      </c>
      <c r="P83" s="43" t="s">
        <v>230</v>
      </c>
      <c r="Q83" s="43" t="s">
        <v>4225</v>
      </c>
      <c r="R83" s="44"/>
      <c r="S83" s="52" t="s">
        <v>7322</v>
      </c>
      <c r="T83" s="163"/>
      <c r="V83" s="43" t="s">
        <v>16098</v>
      </c>
    </row>
    <row r="84" spans="1:22" s="43" customFormat="1" x14ac:dyDescent="0.2">
      <c r="A84" s="52" t="s">
        <v>7417</v>
      </c>
      <c r="B84" s="44" t="s">
        <v>7404</v>
      </c>
      <c r="C84" s="44" t="s">
        <v>7326</v>
      </c>
      <c r="D84" s="44">
        <v>12</v>
      </c>
      <c r="E84" s="44">
        <v>1</v>
      </c>
      <c r="F84" s="45">
        <f t="shared" si="1"/>
        <v>4800</v>
      </c>
      <c r="G84" s="44">
        <v>2</v>
      </c>
      <c r="H84" s="44"/>
      <c r="I84" s="52" t="s">
        <v>7418</v>
      </c>
      <c r="J84" s="52" t="s">
        <v>1856</v>
      </c>
      <c r="K84" s="43" t="s">
        <v>7070</v>
      </c>
      <c r="N84" s="52" t="s">
        <v>7419</v>
      </c>
      <c r="Q84" s="43" t="s">
        <v>7420</v>
      </c>
      <c r="R84" s="44"/>
      <c r="S84" s="52" t="s">
        <v>7421</v>
      </c>
      <c r="T84" s="163"/>
      <c r="V84" s="43" t="s">
        <v>16099</v>
      </c>
    </row>
    <row r="85" spans="1:22" s="43" customFormat="1" x14ac:dyDescent="0.2">
      <c r="A85" s="52" t="s">
        <v>7403</v>
      </c>
      <c r="B85" s="44" t="s">
        <v>7404</v>
      </c>
      <c r="C85" s="44" t="s">
        <v>7032</v>
      </c>
      <c r="D85" s="44">
        <v>12</v>
      </c>
      <c r="E85" s="44">
        <v>1</v>
      </c>
      <c r="F85" s="45">
        <f t="shared" si="1"/>
        <v>4800</v>
      </c>
      <c r="G85" s="44">
        <v>4</v>
      </c>
      <c r="H85" s="44"/>
      <c r="I85" s="52" t="s">
        <v>7405</v>
      </c>
      <c r="J85" s="52" t="s">
        <v>16210</v>
      </c>
      <c r="K85" s="43" t="s">
        <v>7097</v>
      </c>
      <c r="N85" s="52" t="s">
        <v>7406</v>
      </c>
      <c r="Q85" s="43" t="s">
        <v>7030</v>
      </c>
      <c r="R85" s="44"/>
      <c r="S85" s="52" t="s">
        <v>7407</v>
      </c>
      <c r="T85" s="163"/>
      <c r="V85" s="43" t="s">
        <v>16203</v>
      </c>
    </row>
    <row r="86" spans="1:22" s="43" customFormat="1" x14ac:dyDescent="0.2">
      <c r="A86" s="52" t="s">
        <v>8030</v>
      </c>
      <c r="B86" s="44" t="s">
        <v>7158</v>
      </c>
      <c r="C86" s="44" t="s">
        <v>16218</v>
      </c>
      <c r="D86" s="44" t="s">
        <v>736</v>
      </c>
      <c r="E86" s="44" t="s">
        <v>736</v>
      </c>
      <c r="F86" s="45" t="s">
        <v>736</v>
      </c>
      <c r="G86" s="44" t="s">
        <v>736</v>
      </c>
      <c r="H86" s="44"/>
      <c r="I86" s="52" t="s">
        <v>736</v>
      </c>
      <c r="J86" s="52" t="s">
        <v>1682</v>
      </c>
      <c r="K86" s="43" t="s">
        <v>7155</v>
      </c>
      <c r="M86" s="43" t="s">
        <v>16219</v>
      </c>
      <c r="N86" s="52"/>
      <c r="Q86" s="43" t="s">
        <v>7156</v>
      </c>
      <c r="R86" s="44"/>
      <c r="S86" s="52" t="s">
        <v>7157</v>
      </c>
      <c r="T86" s="163"/>
      <c r="V86" s="43" t="s">
        <v>16204</v>
      </c>
    </row>
    <row r="87" spans="1:22" s="43" customFormat="1" x14ac:dyDescent="0.2">
      <c r="A87" s="52" t="s">
        <v>348</v>
      </c>
      <c r="B87" s="44" t="s">
        <v>7100</v>
      </c>
      <c r="C87" s="44"/>
      <c r="D87" s="44">
        <v>20</v>
      </c>
      <c r="E87" s="44">
        <v>2</v>
      </c>
      <c r="F87" s="45">
        <f t="shared" ref="F87:F94" si="2">D87*400</f>
        <v>8000</v>
      </c>
      <c r="G87" s="44">
        <v>7</v>
      </c>
      <c r="H87" s="44" t="s">
        <v>8032</v>
      </c>
      <c r="I87" s="52" t="s">
        <v>7025</v>
      </c>
      <c r="J87" s="52" t="s">
        <v>279</v>
      </c>
      <c r="K87" s="43" t="s">
        <v>7026</v>
      </c>
      <c r="L87" s="43" t="s">
        <v>7027</v>
      </c>
      <c r="M87" s="43" t="s">
        <v>7028</v>
      </c>
      <c r="N87" s="52" t="s">
        <v>7029</v>
      </c>
      <c r="O87" s="43" t="s">
        <v>3564</v>
      </c>
      <c r="P87" s="43" t="s">
        <v>248</v>
      </c>
      <c r="Q87" s="43" t="s">
        <v>7030</v>
      </c>
      <c r="R87" s="44"/>
      <c r="S87" s="52" t="s">
        <v>7031</v>
      </c>
      <c r="T87" s="163"/>
      <c r="V87" s="43" t="s">
        <v>16205</v>
      </c>
    </row>
    <row r="88" spans="1:22" s="43" customFormat="1" x14ac:dyDescent="0.2">
      <c r="A88" s="52" t="s">
        <v>16152</v>
      </c>
      <c r="B88" s="44" t="s">
        <v>7100</v>
      </c>
      <c r="C88" s="44" t="s">
        <v>16117</v>
      </c>
      <c r="D88" s="44">
        <v>8</v>
      </c>
      <c r="E88" s="44">
        <v>1</v>
      </c>
      <c r="F88" s="45">
        <f t="shared" si="2"/>
        <v>3200</v>
      </c>
      <c r="G88" s="44">
        <v>1</v>
      </c>
      <c r="H88" s="44" t="s">
        <v>8026</v>
      </c>
      <c r="I88" s="52" t="s">
        <v>7149</v>
      </c>
      <c r="J88" s="52" t="s">
        <v>4564</v>
      </c>
      <c r="K88" s="43" t="s">
        <v>7128</v>
      </c>
      <c r="L88" s="43" t="s">
        <v>7150</v>
      </c>
      <c r="N88" s="52" t="s">
        <v>7151</v>
      </c>
      <c r="O88" s="43" t="s">
        <v>7150</v>
      </c>
      <c r="P88" s="43" t="s">
        <v>7152</v>
      </c>
      <c r="Q88" s="43" t="s">
        <v>7153</v>
      </c>
      <c r="R88" s="44"/>
      <c r="S88" s="52" t="s">
        <v>7154</v>
      </c>
      <c r="T88" s="163"/>
      <c r="V88" s="43" t="s">
        <v>16100</v>
      </c>
    </row>
    <row r="89" spans="1:22" s="43" customFormat="1" x14ac:dyDescent="0.2">
      <c r="A89" s="52" t="s">
        <v>16151</v>
      </c>
      <c r="B89" s="44" t="s">
        <v>7158</v>
      </c>
      <c r="C89" s="44" t="s">
        <v>7159</v>
      </c>
      <c r="D89" s="44">
        <v>16</v>
      </c>
      <c r="E89" s="44">
        <v>2</v>
      </c>
      <c r="F89" s="45">
        <f t="shared" si="2"/>
        <v>6400</v>
      </c>
      <c r="G89" s="44">
        <v>1</v>
      </c>
      <c r="H89" s="44" t="s">
        <v>8031</v>
      </c>
      <c r="I89" s="52" t="s">
        <v>7160</v>
      </c>
      <c r="J89" s="52" t="s">
        <v>2419</v>
      </c>
      <c r="K89" s="43" t="s">
        <v>7069</v>
      </c>
      <c r="M89" s="43" t="s">
        <v>247</v>
      </c>
      <c r="N89" s="52" t="s">
        <v>7162</v>
      </c>
      <c r="O89" s="43" t="s">
        <v>3545</v>
      </c>
      <c r="P89" s="43" t="s">
        <v>247</v>
      </c>
      <c r="Q89" s="43" t="s">
        <v>7073</v>
      </c>
      <c r="R89" s="44"/>
      <c r="S89" s="52" t="s">
        <v>7163</v>
      </c>
      <c r="T89" s="163"/>
      <c r="V89" s="43" t="s">
        <v>16206</v>
      </c>
    </row>
    <row r="90" spans="1:22" s="43" customFormat="1" x14ac:dyDescent="0.2">
      <c r="A90" s="52" t="s">
        <v>16127</v>
      </c>
      <c r="B90" s="44" t="s">
        <v>7158</v>
      </c>
      <c r="C90" s="44" t="s">
        <v>7136</v>
      </c>
      <c r="D90" s="44">
        <v>9</v>
      </c>
      <c r="E90" s="44">
        <v>2</v>
      </c>
      <c r="F90" s="45">
        <f t="shared" si="2"/>
        <v>3600</v>
      </c>
      <c r="G90" s="44">
        <v>1</v>
      </c>
      <c r="H90" s="44" t="s">
        <v>8026</v>
      </c>
      <c r="I90" s="52" t="s">
        <v>7227</v>
      </c>
      <c r="J90" s="52" t="s">
        <v>2073</v>
      </c>
      <c r="K90" s="43" t="s">
        <v>7070</v>
      </c>
      <c r="L90" s="43" t="s">
        <v>6398</v>
      </c>
      <c r="N90" s="52" t="s">
        <v>7229</v>
      </c>
      <c r="O90" s="43" t="s">
        <v>6398</v>
      </c>
      <c r="P90" s="43" t="s">
        <v>5592</v>
      </c>
      <c r="Q90" s="43" t="s">
        <v>7030</v>
      </c>
      <c r="R90" s="44"/>
      <c r="S90" s="52" t="s">
        <v>7230</v>
      </c>
      <c r="T90" s="163"/>
      <c r="V90" s="43" t="s">
        <v>16207</v>
      </c>
    </row>
    <row r="91" spans="1:22" s="43" customFormat="1" x14ac:dyDescent="0.2">
      <c r="A91" s="52" t="s">
        <v>7281</v>
      </c>
      <c r="B91" s="44" t="s">
        <v>15956</v>
      </c>
      <c r="C91" s="44" t="s">
        <v>7164</v>
      </c>
      <c r="D91" s="44">
        <v>8</v>
      </c>
      <c r="E91" s="44"/>
      <c r="F91" s="45">
        <f t="shared" si="2"/>
        <v>3200</v>
      </c>
      <c r="G91" s="44">
        <v>2</v>
      </c>
      <c r="H91" s="44" t="s">
        <v>8025</v>
      </c>
      <c r="I91" s="52" t="s">
        <v>7282</v>
      </c>
      <c r="J91" s="52" t="s">
        <v>2708</v>
      </c>
      <c r="K91" s="43" t="s">
        <v>7128</v>
      </c>
      <c r="L91" s="43" t="s">
        <v>3618</v>
      </c>
      <c r="N91" s="52" t="s">
        <v>7283</v>
      </c>
      <c r="Q91" s="43" t="s">
        <v>7030</v>
      </c>
      <c r="R91" s="44"/>
      <c r="S91" s="52" t="s">
        <v>7284</v>
      </c>
      <c r="T91" s="163"/>
      <c r="V91" s="43" t="s">
        <v>16208</v>
      </c>
    </row>
    <row r="92" spans="1:22" s="46" customFormat="1" ht="12.75" x14ac:dyDescent="0.2">
      <c r="A92" s="52" t="s">
        <v>16071</v>
      </c>
      <c r="B92" s="44" t="s">
        <v>15994</v>
      </c>
      <c r="C92" s="44" t="s">
        <v>7049</v>
      </c>
      <c r="D92" s="44">
        <v>6</v>
      </c>
      <c r="E92" s="44">
        <v>1</v>
      </c>
      <c r="F92" s="45">
        <f t="shared" si="2"/>
        <v>2400</v>
      </c>
      <c r="G92" s="44">
        <v>1</v>
      </c>
      <c r="H92" s="44" t="s">
        <v>8025</v>
      </c>
      <c r="I92" s="52" t="s">
        <v>7308</v>
      </c>
      <c r="J92" s="52" t="s">
        <v>2022</v>
      </c>
      <c r="K92" s="43" t="s">
        <v>7228</v>
      </c>
      <c r="L92" s="43"/>
      <c r="M92" s="43" t="s">
        <v>5543</v>
      </c>
      <c r="N92" s="52" t="s">
        <v>7309</v>
      </c>
      <c r="O92" s="43" t="s">
        <v>6378</v>
      </c>
      <c r="P92" s="43" t="s">
        <v>5543</v>
      </c>
      <c r="Q92" s="43" t="s">
        <v>7153</v>
      </c>
      <c r="R92" s="44"/>
      <c r="S92" s="52" t="s">
        <v>7310</v>
      </c>
      <c r="T92" s="163"/>
      <c r="V92" s="43" t="s">
        <v>16101</v>
      </c>
    </row>
    <row r="93" spans="1:22" s="46" customFormat="1" ht="12.75" x14ac:dyDescent="0.2">
      <c r="A93" s="52" t="s">
        <v>7375</v>
      </c>
      <c r="B93" s="44" t="s">
        <v>15996</v>
      </c>
      <c r="C93" s="44" t="s">
        <v>7049</v>
      </c>
      <c r="D93" s="44">
        <v>12</v>
      </c>
      <c r="E93" s="44">
        <v>1</v>
      </c>
      <c r="F93" s="45">
        <f t="shared" si="2"/>
        <v>4800</v>
      </c>
      <c r="G93" s="44">
        <v>5</v>
      </c>
      <c r="H93" s="44" t="s">
        <v>8025</v>
      </c>
      <c r="I93" s="52" t="s">
        <v>7376</v>
      </c>
      <c r="J93" s="52" t="s">
        <v>1828</v>
      </c>
      <c r="K93" s="43" t="s">
        <v>7296</v>
      </c>
      <c r="L93" s="43"/>
      <c r="M93" s="43" t="s">
        <v>7377</v>
      </c>
      <c r="N93" s="52" t="s">
        <v>7378</v>
      </c>
      <c r="O93" s="43" t="s">
        <v>3525</v>
      </c>
      <c r="P93" s="43" t="s">
        <v>247</v>
      </c>
      <c r="Q93" s="43" t="s">
        <v>4225</v>
      </c>
      <c r="R93" s="44"/>
      <c r="S93" s="52" t="s">
        <v>7379</v>
      </c>
      <c r="T93" s="163"/>
      <c r="V93" s="43" t="s">
        <v>16102</v>
      </c>
    </row>
    <row r="94" spans="1:22" s="46" customFormat="1" ht="12.75" x14ac:dyDescent="0.2">
      <c r="A94" s="52" t="s">
        <v>3895</v>
      </c>
      <c r="B94" s="44" t="s">
        <v>15999</v>
      </c>
      <c r="C94" s="44" t="s">
        <v>7338</v>
      </c>
      <c r="D94" s="44">
        <v>20</v>
      </c>
      <c r="E94" s="44">
        <v>2</v>
      </c>
      <c r="F94" s="45">
        <f t="shared" si="2"/>
        <v>8000</v>
      </c>
      <c r="G94" s="44">
        <v>3</v>
      </c>
      <c r="H94" s="44" t="s">
        <v>8031</v>
      </c>
      <c r="I94" s="52" t="s">
        <v>7383</v>
      </c>
      <c r="J94" s="52" t="s">
        <v>315</v>
      </c>
      <c r="K94" s="43"/>
      <c r="L94" s="43" t="s">
        <v>3564</v>
      </c>
      <c r="M94" s="43" t="s">
        <v>7356</v>
      </c>
      <c r="N94" s="52" t="s">
        <v>7384</v>
      </c>
      <c r="O94" s="43" t="s">
        <v>6182</v>
      </c>
      <c r="P94" s="43" t="s">
        <v>7086</v>
      </c>
      <c r="Q94" s="43" t="s">
        <v>7030</v>
      </c>
      <c r="R94" s="44"/>
      <c r="S94" s="52" t="s">
        <v>7385</v>
      </c>
      <c r="T94" s="163"/>
      <c r="V94" s="43" t="s">
        <v>16103</v>
      </c>
    </row>
    <row r="95" spans="1:22" s="46" customFormat="1" ht="12.75" x14ac:dyDescent="0.2">
      <c r="R95" s="53"/>
    </row>
    <row r="96" spans="1:22" s="46" customFormat="1" ht="12.75" x14ac:dyDescent="0.2">
      <c r="R96" s="53"/>
    </row>
    <row r="97" spans="2:18" s="46" customFormat="1" ht="12.75" x14ac:dyDescent="0.2">
      <c r="R97" s="53"/>
    </row>
    <row r="98" spans="2:18" ht="15.75" customHeight="1" x14ac:dyDescent="0.2"/>
    <row r="99" spans="2:18" ht="15.75" customHeight="1" x14ac:dyDescent="0.2"/>
    <row r="100" spans="2:18" ht="15.75" customHeight="1" x14ac:dyDescent="0.2">
      <c r="B100" s="174" t="s">
        <v>15980</v>
      </c>
    </row>
    <row r="101" spans="2:18" ht="15.75" customHeight="1" x14ac:dyDescent="0.2">
      <c r="B101" s="174" t="s">
        <v>15981</v>
      </c>
    </row>
    <row r="102" spans="2:18" ht="15.75" customHeight="1" x14ac:dyDescent="0.2">
      <c r="B102" s="174" t="s">
        <v>15982</v>
      </c>
    </row>
    <row r="103" spans="2:18" ht="15.75" customHeight="1" x14ac:dyDescent="0.2">
      <c r="B103" s="174" t="s">
        <v>15983</v>
      </c>
    </row>
    <row r="104" spans="2:18" ht="15.75" customHeight="1" x14ac:dyDescent="0.2">
      <c r="B104" s="174" t="s">
        <v>15984</v>
      </c>
    </row>
    <row r="105" spans="2:18" ht="15.75" customHeight="1" x14ac:dyDescent="0.2">
      <c r="B105" s="174" t="s">
        <v>15985</v>
      </c>
    </row>
    <row r="106" spans="2:18" ht="15.75" customHeight="1" x14ac:dyDescent="0.2">
      <c r="B106" s="174" t="s">
        <v>15986</v>
      </c>
    </row>
    <row r="107" spans="2:18" ht="15.75" customHeight="1" x14ac:dyDescent="0.2">
      <c r="B107" s="174" t="s">
        <v>15987</v>
      </c>
    </row>
    <row r="108" spans="2:18" ht="15.75" customHeight="1" x14ac:dyDescent="0.2">
      <c r="B108" s="174" t="s">
        <v>15988</v>
      </c>
    </row>
    <row r="109" spans="2:18" ht="15.75" customHeight="1" x14ac:dyDescent="0.2">
      <c r="B109" s="174" t="s">
        <v>15997</v>
      </c>
    </row>
    <row r="110" spans="2:18" ht="15.75" customHeight="1" x14ac:dyDescent="0.2">
      <c r="B110" s="174" t="s">
        <v>15989</v>
      </c>
    </row>
    <row r="111" spans="2:18" ht="15.75" customHeight="1" x14ac:dyDescent="0.2">
      <c r="B111" s="174" t="s">
        <v>15990</v>
      </c>
    </row>
    <row r="112" spans="2:18" ht="15.75" customHeight="1" x14ac:dyDescent="0.2">
      <c r="B112" s="174" t="s">
        <v>15991</v>
      </c>
    </row>
    <row r="113" spans="2:2" ht="15.75" customHeight="1" x14ac:dyDescent="0.2">
      <c r="B113" s="174" t="s">
        <v>15992</v>
      </c>
    </row>
    <row r="114" spans="2:2" ht="15.75" customHeight="1" x14ac:dyDescent="0.2">
      <c r="B114" s="174" t="s">
        <v>15993</v>
      </c>
    </row>
    <row r="115" spans="2:2" ht="15.75" customHeight="1" x14ac:dyDescent="0.2"/>
    <row r="116" spans="2:2" ht="15.75" customHeight="1" x14ac:dyDescent="0.2"/>
    <row r="117" spans="2:2" ht="15.75" customHeight="1" x14ac:dyDescent="0.2"/>
    <row r="118" spans="2:2" ht="15.75" customHeight="1" x14ac:dyDescent="0.2"/>
    <row r="119" spans="2:2" ht="15.75" customHeight="1" x14ac:dyDescent="0.2"/>
    <row r="120" spans="2:2" ht="15.75" customHeight="1" x14ac:dyDescent="0.2"/>
    <row r="121" spans="2:2" ht="15.75" customHeight="1" x14ac:dyDescent="0.2"/>
    <row r="122" spans="2:2" ht="15.75" customHeight="1" x14ac:dyDescent="0.2"/>
    <row r="123" spans="2:2" ht="15.75" customHeight="1" x14ac:dyDescent="0.2"/>
    <row r="124" spans="2:2" ht="15.75" customHeight="1" x14ac:dyDescent="0.2"/>
    <row r="125" spans="2:2" ht="15.75" customHeight="1" x14ac:dyDescent="0.2"/>
    <row r="126" spans="2:2" ht="15.75" customHeight="1" x14ac:dyDescent="0.2"/>
    <row r="127" spans="2:2" ht="15.75" customHeight="1" x14ac:dyDescent="0.2"/>
    <row r="128" spans="2:2"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sheetData>
  <pageMargins left="0.75" right="0.75" top="1" bottom="1" header="0.5" footer="0.5"/>
  <pageSetup paperSize="9" orientation="portrait" verticalDpi="0" r:id="rId1"/>
  <headerFooter alignWithMargins="0"/>
  <legacyDrawing r:id="rId2"/>
  <tableParts count="1">
    <tablePart r:id="rId3"/>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F1392"/>
  <sheetViews>
    <sheetView topLeftCell="R1" zoomScale="80" zoomScaleNormal="80" workbookViewId="0">
      <selection activeCell="R1" sqref="R1"/>
    </sheetView>
  </sheetViews>
  <sheetFormatPr defaultRowHeight="12.75" x14ac:dyDescent="0.2"/>
  <cols>
    <col min="1" max="1" width="15.85546875" customWidth="1"/>
    <col min="2" max="2" width="18.85546875" customWidth="1"/>
    <col min="3" max="3" width="18" customWidth="1"/>
    <col min="5" max="5" width="9.42578125" customWidth="1"/>
    <col min="6" max="6" width="60.42578125" customWidth="1"/>
    <col min="7" max="7" width="13.7109375" customWidth="1"/>
    <col min="12" max="12" width="14.85546875" customWidth="1"/>
    <col min="13" max="13" width="13.7109375" customWidth="1"/>
    <col min="15" max="15" width="15.140625" customWidth="1"/>
    <col min="18" max="18" width="24.28515625" customWidth="1"/>
    <col min="20" max="20" width="25" customWidth="1"/>
    <col min="22" max="22" width="20.85546875" customWidth="1"/>
    <col min="23" max="23" width="11.42578125" customWidth="1"/>
    <col min="25" max="25" width="20" customWidth="1"/>
    <col min="26" max="26" width="12" customWidth="1"/>
    <col min="28" max="28" width="20" customWidth="1"/>
    <col min="29" max="29" width="10.7109375" customWidth="1"/>
    <col min="31" max="31" width="15.140625" customWidth="1"/>
    <col min="32" max="32" width="14.28515625" customWidth="1"/>
  </cols>
  <sheetData>
    <row r="1" spans="1:32" ht="15" x14ac:dyDescent="0.25">
      <c r="A1" s="135" t="s">
        <v>15524</v>
      </c>
      <c r="B1" s="132" t="s">
        <v>14227</v>
      </c>
      <c r="C1" s="131"/>
      <c r="D1" s="131"/>
      <c r="E1" s="131"/>
      <c r="F1" s="131"/>
      <c r="G1" s="131"/>
      <c r="H1" s="131"/>
      <c r="L1" s="135" t="s">
        <v>15525</v>
      </c>
      <c r="M1" s="131"/>
      <c r="N1" s="131"/>
      <c r="O1" s="131"/>
      <c r="Q1" s="1"/>
      <c r="R1" s="1" t="s">
        <v>15594</v>
      </c>
      <c r="T1" s="160" t="s">
        <v>15596</v>
      </c>
      <c r="V1" s="1" t="s">
        <v>17010</v>
      </c>
      <c r="Y1" s="1" t="s">
        <v>17308</v>
      </c>
      <c r="AB1" s="1" t="s">
        <v>17599</v>
      </c>
      <c r="AE1" s="1" t="s">
        <v>17798</v>
      </c>
    </row>
    <row r="2" spans="1:32" ht="15" x14ac:dyDescent="0.25">
      <c r="L2" s="131"/>
      <c r="M2" s="131"/>
      <c r="N2" s="131"/>
      <c r="O2" s="131" t="s">
        <v>15526</v>
      </c>
      <c r="R2" s="7" t="s">
        <v>15597</v>
      </c>
    </row>
    <row r="3" spans="1:32" ht="15" x14ac:dyDescent="0.25">
      <c r="A3" s="131" t="s">
        <v>14224</v>
      </c>
      <c r="B3" s="131" t="s">
        <v>2</v>
      </c>
      <c r="C3" s="131" t="s">
        <v>14228</v>
      </c>
      <c r="D3" s="131" t="s">
        <v>6174</v>
      </c>
      <c r="E3" s="131" t="s">
        <v>5715</v>
      </c>
      <c r="F3" s="131" t="s">
        <v>16</v>
      </c>
      <c r="G3" s="131" t="s">
        <v>488</v>
      </c>
      <c r="H3" s="131" t="s">
        <v>6176</v>
      </c>
      <c r="K3" s="131"/>
      <c r="L3" s="131" t="s">
        <v>14224</v>
      </c>
      <c r="M3" s="131" t="s">
        <v>488</v>
      </c>
      <c r="N3" s="131"/>
      <c r="O3" s="134" t="s">
        <v>14224</v>
      </c>
      <c r="R3" s="161" t="s">
        <v>3513</v>
      </c>
      <c r="T3" s="161" t="s">
        <v>14233</v>
      </c>
      <c r="V3" s="7" t="s">
        <v>14224</v>
      </c>
      <c r="W3" s="7" t="s">
        <v>488</v>
      </c>
      <c r="Y3" s="7" t="s">
        <v>14224</v>
      </c>
      <c r="Z3" s="7" t="s">
        <v>488</v>
      </c>
      <c r="AB3" s="209" t="s">
        <v>14224</v>
      </c>
      <c r="AC3" s="209" t="s">
        <v>488</v>
      </c>
      <c r="AE3" s="209" t="s">
        <v>14224</v>
      </c>
      <c r="AF3" s="209" t="s">
        <v>488</v>
      </c>
    </row>
    <row r="4" spans="1:32" ht="15" x14ac:dyDescent="0.25">
      <c r="A4" s="136" t="s">
        <v>14229</v>
      </c>
      <c r="B4" s="131" t="s">
        <v>3586</v>
      </c>
      <c r="C4" s="131" t="s">
        <v>397</v>
      </c>
      <c r="D4" s="131"/>
      <c r="E4" s="131" t="s">
        <v>14230</v>
      </c>
      <c r="F4" s="131"/>
      <c r="G4" s="131" t="s">
        <v>14234</v>
      </c>
      <c r="H4" s="131" t="b">
        <v>1</v>
      </c>
      <c r="K4" s="131"/>
      <c r="L4" s="131" t="s">
        <v>14247</v>
      </c>
      <c r="M4" s="131" t="s">
        <v>15527</v>
      </c>
      <c r="N4" s="131"/>
      <c r="O4" s="131" t="s">
        <v>14247</v>
      </c>
      <c r="R4" s="162" t="s">
        <v>14493</v>
      </c>
      <c r="T4" s="162" t="s">
        <v>3604</v>
      </c>
      <c r="V4" t="s">
        <v>17011</v>
      </c>
      <c r="W4" t="s">
        <v>6642</v>
      </c>
      <c r="Y4" s="7" t="s">
        <v>17756</v>
      </c>
      <c r="Z4" s="7" t="s">
        <v>17609</v>
      </c>
      <c r="AB4" t="s">
        <v>17614</v>
      </c>
      <c r="AC4" s="7" t="s">
        <v>17609</v>
      </c>
      <c r="AE4" s="7" t="s">
        <v>17810</v>
      </c>
      <c r="AF4" s="7" t="s">
        <v>6642</v>
      </c>
    </row>
    <row r="5" spans="1:32" ht="15" x14ac:dyDescent="0.25">
      <c r="A5" s="136" t="s">
        <v>14231</v>
      </c>
      <c r="B5" s="131" t="s">
        <v>14232</v>
      </c>
      <c r="C5" s="131" t="s">
        <v>362</v>
      </c>
      <c r="D5" s="131"/>
      <c r="E5" s="131" t="s">
        <v>14230</v>
      </c>
      <c r="F5" s="131"/>
      <c r="G5" s="131" t="s">
        <v>14234</v>
      </c>
      <c r="H5" s="131" t="b">
        <v>1</v>
      </c>
      <c r="K5" s="131"/>
      <c r="L5" s="131" t="s">
        <v>14247</v>
      </c>
      <c r="M5" s="131" t="s">
        <v>13712</v>
      </c>
      <c r="N5" s="131"/>
      <c r="O5" s="131" t="s">
        <v>14266</v>
      </c>
      <c r="R5" s="162" t="s">
        <v>14695</v>
      </c>
      <c r="T5" s="161" t="s">
        <v>14245</v>
      </c>
      <c r="V5" s="7" t="s">
        <v>17543</v>
      </c>
      <c r="W5" s="7" t="s">
        <v>17429</v>
      </c>
      <c r="Y5" s="7" t="s">
        <v>17702</v>
      </c>
      <c r="Z5" s="7" t="s">
        <v>17609</v>
      </c>
      <c r="AB5" t="s">
        <v>17600</v>
      </c>
      <c r="AC5" s="7" t="s">
        <v>17609</v>
      </c>
      <c r="AE5" s="7" t="s">
        <v>17811</v>
      </c>
      <c r="AF5" s="7" t="s">
        <v>6639</v>
      </c>
    </row>
    <row r="6" spans="1:32" ht="15" x14ac:dyDescent="0.25">
      <c r="A6" s="131" t="s">
        <v>14233</v>
      </c>
      <c r="B6" s="131" t="s">
        <v>3604</v>
      </c>
      <c r="C6" s="131"/>
      <c r="D6" s="131"/>
      <c r="E6" s="131"/>
      <c r="F6" s="131"/>
      <c r="G6" s="131" t="s">
        <v>14234</v>
      </c>
      <c r="H6" s="131" t="b">
        <v>1</v>
      </c>
      <c r="K6" s="131"/>
      <c r="L6" s="131" t="s">
        <v>14266</v>
      </c>
      <c r="M6" s="131" t="s">
        <v>15527</v>
      </c>
      <c r="N6" s="131"/>
      <c r="O6" s="131" t="s">
        <v>14271</v>
      </c>
      <c r="R6" s="162" t="s">
        <v>14748</v>
      </c>
      <c r="T6" s="162" t="s">
        <v>3619</v>
      </c>
      <c r="V6" s="7" t="s">
        <v>17546</v>
      </c>
      <c r="W6" s="7" t="s">
        <v>17429</v>
      </c>
      <c r="Y6" s="7" t="s">
        <v>17239</v>
      </c>
      <c r="Z6" s="7" t="s">
        <v>15691</v>
      </c>
      <c r="AB6" t="s">
        <v>17636</v>
      </c>
      <c r="AC6" s="7" t="s">
        <v>17609</v>
      </c>
      <c r="AE6" s="7" t="s">
        <v>17812</v>
      </c>
      <c r="AF6" s="7" t="s">
        <v>17229</v>
      </c>
    </row>
    <row r="7" spans="1:32" ht="15" x14ac:dyDescent="0.25">
      <c r="A7" s="136" t="s">
        <v>14235</v>
      </c>
      <c r="B7" s="131" t="s">
        <v>14236</v>
      </c>
      <c r="C7" s="131"/>
      <c r="D7" s="131"/>
      <c r="E7" s="131"/>
      <c r="F7" s="131" t="s">
        <v>14237</v>
      </c>
      <c r="G7" s="131" t="s">
        <v>14238</v>
      </c>
      <c r="H7" s="131"/>
      <c r="K7" s="131"/>
      <c r="L7" s="131" t="s">
        <v>14271</v>
      </c>
      <c r="M7" s="131" t="s">
        <v>15527</v>
      </c>
      <c r="N7" s="131"/>
      <c r="O7" s="131" t="s">
        <v>14273</v>
      </c>
      <c r="R7" s="162" t="s">
        <v>14826</v>
      </c>
      <c r="T7" s="161" t="s">
        <v>14247</v>
      </c>
      <c r="V7" s="7" t="s">
        <v>17549</v>
      </c>
      <c r="W7" s="7" t="s">
        <v>17429</v>
      </c>
      <c r="Y7" s="7" t="s">
        <v>17746</v>
      </c>
      <c r="Z7" s="7" t="s">
        <v>17609</v>
      </c>
      <c r="AB7" t="s">
        <v>17666</v>
      </c>
      <c r="AC7" s="7" t="s">
        <v>17609</v>
      </c>
      <c r="AE7" s="7" t="s">
        <v>17813</v>
      </c>
      <c r="AF7" s="7" t="s">
        <v>6664</v>
      </c>
    </row>
    <row r="8" spans="1:32" ht="15" x14ac:dyDescent="0.25">
      <c r="A8" s="131" t="s">
        <v>14239</v>
      </c>
      <c r="B8" s="131" t="s">
        <v>3634</v>
      </c>
      <c r="C8" s="131"/>
      <c r="D8" s="131"/>
      <c r="E8" s="131"/>
      <c r="F8" s="131"/>
      <c r="G8" s="131" t="s">
        <v>14240</v>
      </c>
      <c r="H8" s="131"/>
      <c r="K8" s="131"/>
      <c r="L8" s="131" t="s">
        <v>14271</v>
      </c>
      <c r="M8" s="131" t="s">
        <v>6642</v>
      </c>
      <c r="N8" s="131"/>
      <c r="O8" s="131" t="s">
        <v>15528</v>
      </c>
      <c r="R8" s="162" t="s">
        <v>14864</v>
      </c>
      <c r="T8" s="162" t="s">
        <v>3563</v>
      </c>
      <c r="V8" s="7" t="s">
        <v>17552</v>
      </c>
      <c r="W8" s="7" t="s">
        <v>17429</v>
      </c>
      <c r="Y8" s="7" t="s">
        <v>17782</v>
      </c>
      <c r="Z8" s="7" t="s">
        <v>17609</v>
      </c>
      <c r="AB8" t="s">
        <v>17618</v>
      </c>
      <c r="AC8" s="7" t="s">
        <v>17609</v>
      </c>
      <c r="AE8" s="7" t="s">
        <v>17814</v>
      </c>
      <c r="AF8" s="7" t="s">
        <v>6642</v>
      </c>
    </row>
    <row r="9" spans="1:32" ht="15" x14ac:dyDescent="0.25">
      <c r="A9" s="136" t="s">
        <v>14241</v>
      </c>
      <c r="B9" s="131" t="s">
        <v>14242</v>
      </c>
      <c r="C9" s="131" t="s">
        <v>277</v>
      </c>
      <c r="D9" s="131"/>
      <c r="E9" s="131"/>
      <c r="F9" s="131"/>
      <c r="G9" s="131" t="s">
        <v>6588</v>
      </c>
      <c r="H9" s="131"/>
      <c r="K9" s="131"/>
      <c r="L9" s="131" t="s">
        <v>14273</v>
      </c>
      <c r="M9" s="131" t="s">
        <v>15527</v>
      </c>
      <c r="N9" s="131"/>
      <c r="O9" s="131" t="s">
        <v>14293</v>
      </c>
      <c r="R9" s="162" t="s">
        <v>15119</v>
      </c>
      <c r="T9" s="162" t="s">
        <v>3591</v>
      </c>
      <c r="V9" s="7" t="s">
        <v>17554</v>
      </c>
      <c r="W9" s="7" t="s">
        <v>17429</v>
      </c>
      <c r="Y9" s="7" t="s">
        <v>17784</v>
      </c>
      <c r="Z9" s="7" t="s">
        <v>17609</v>
      </c>
      <c r="AB9" t="s">
        <v>17620</v>
      </c>
      <c r="AC9" s="7" t="s">
        <v>17609</v>
      </c>
      <c r="AE9" s="7" t="s">
        <v>17815</v>
      </c>
      <c r="AF9" s="7" t="s">
        <v>6639</v>
      </c>
    </row>
    <row r="10" spans="1:32" ht="15" x14ac:dyDescent="0.25">
      <c r="A10" s="136" t="s">
        <v>14243</v>
      </c>
      <c r="B10" s="131" t="s">
        <v>3602</v>
      </c>
      <c r="C10" s="131" t="s">
        <v>397</v>
      </c>
      <c r="D10" s="131"/>
      <c r="E10" s="131"/>
      <c r="F10" s="131"/>
      <c r="G10" s="131" t="s">
        <v>14244</v>
      </c>
      <c r="H10" s="131"/>
      <c r="K10" s="131"/>
      <c r="L10" s="131" t="s">
        <v>14273</v>
      </c>
      <c r="M10" s="131" t="s">
        <v>13698</v>
      </c>
      <c r="N10" s="131"/>
      <c r="O10" s="131" t="s">
        <v>15529</v>
      </c>
      <c r="R10" s="162" t="s">
        <v>15382</v>
      </c>
      <c r="T10" s="161" t="s">
        <v>14251</v>
      </c>
      <c r="V10" s="7" t="s">
        <v>17556</v>
      </c>
      <c r="W10" s="7" t="s">
        <v>17429</v>
      </c>
      <c r="Y10" s="7" t="s">
        <v>17242</v>
      </c>
      <c r="Z10" s="7" t="s">
        <v>15691</v>
      </c>
      <c r="AB10" t="s">
        <v>17680</v>
      </c>
      <c r="AC10" s="7" t="s">
        <v>17609</v>
      </c>
      <c r="AE10" s="7" t="s">
        <v>17816</v>
      </c>
      <c r="AF10" s="7" t="s">
        <v>15820</v>
      </c>
    </row>
    <row r="11" spans="1:32" ht="15" x14ac:dyDescent="0.25">
      <c r="A11" s="136" t="s">
        <v>14245</v>
      </c>
      <c r="B11" s="131" t="s">
        <v>3619</v>
      </c>
      <c r="C11" s="131" t="s">
        <v>285</v>
      </c>
      <c r="D11" s="131"/>
      <c r="E11" s="131"/>
      <c r="F11" s="131"/>
      <c r="G11" s="131" t="s">
        <v>14234</v>
      </c>
      <c r="H11" s="131" t="b">
        <v>1</v>
      </c>
      <c r="K11" s="131"/>
      <c r="L11" s="131" t="s">
        <v>14273</v>
      </c>
      <c r="M11" s="131" t="s">
        <v>13712</v>
      </c>
      <c r="N11" s="131"/>
      <c r="O11" s="131" t="s">
        <v>15530</v>
      </c>
      <c r="R11" s="161" t="s">
        <v>8967</v>
      </c>
      <c r="T11" s="162" t="s">
        <v>3637</v>
      </c>
      <c r="V11" t="s">
        <v>17012</v>
      </c>
      <c r="W11" t="s">
        <v>6642</v>
      </c>
      <c r="Y11" s="7" t="s">
        <v>17754</v>
      </c>
      <c r="Z11" s="7" t="s">
        <v>17609</v>
      </c>
      <c r="AB11" t="s">
        <v>17635</v>
      </c>
      <c r="AC11" s="7" t="s">
        <v>17609</v>
      </c>
      <c r="AE11" s="7" t="s">
        <v>17817</v>
      </c>
      <c r="AF11" s="7" t="s">
        <v>17229</v>
      </c>
    </row>
    <row r="12" spans="1:32" ht="15" x14ac:dyDescent="0.25">
      <c r="A12" s="136" t="s">
        <v>14246</v>
      </c>
      <c r="B12" s="136" t="s">
        <v>6408</v>
      </c>
      <c r="C12" s="136" t="s">
        <v>6209</v>
      </c>
      <c r="D12" s="136"/>
      <c r="E12" s="131"/>
      <c r="F12" s="131"/>
      <c r="G12" s="131" t="s">
        <v>6588</v>
      </c>
      <c r="H12" s="131"/>
      <c r="K12" s="131"/>
      <c r="L12" s="131" t="s">
        <v>15528</v>
      </c>
      <c r="M12" s="131" t="s">
        <v>15527</v>
      </c>
      <c r="N12" s="131"/>
      <c r="O12" s="131" t="s">
        <v>14336</v>
      </c>
      <c r="R12" s="162" t="s">
        <v>15006</v>
      </c>
      <c r="T12" s="161" t="s">
        <v>14257</v>
      </c>
      <c r="V12" t="s">
        <v>17013</v>
      </c>
      <c r="W12" t="s">
        <v>6638</v>
      </c>
      <c r="Y12" s="7" t="s">
        <v>17244</v>
      </c>
      <c r="Z12" s="7" t="s">
        <v>15691</v>
      </c>
      <c r="AB12" t="s">
        <v>17652</v>
      </c>
      <c r="AC12" s="7" t="s">
        <v>17609</v>
      </c>
      <c r="AE12" s="7" t="s">
        <v>17818</v>
      </c>
      <c r="AF12" s="7" t="s">
        <v>18056</v>
      </c>
    </row>
    <row r="13" spans="1:32" ht="15" x14ac:dyDescent="0.25">
      <c r="A13" s="136" t="s">
        <v>14247</v>
      </c>
      <c r="B13" s="131" t="s">
        <v>3563</v>
      </c>
      <c r="C13" s="131" t="s">
        <v>285</v>
      </c>
      <c r="D13" s="131"/>
      <c r="E13" s="131" t="s">
        <v>2523</v>
      </c>
      <c r="F13" s="131" t="s">
        <v>14248</v>
      </c>
      <c r="G13" s="131" t="s">
        <v>14249</v>
      </c>
      <c r="H13" s="131" t="b">
        <v>1</v>
      </c>
      <c r="K13" s="131"/>
      <c r="L13" s="131" t="s">
        <v>14293</v>
      </c>
      <c r="M13" s="131" t="s">
        <v>15527</v>
      </c>
      <c r="N13" s="131"/>
      <c r="O13" s="131" t="s">
        <v>14343</v>
      </c>
      <c r="R13" s="161" t="s">
        <v>3515</v>
      </c>
      <c r="T13" s="162" t="s">
        <v>3529</v>
      </c>
      <c r="V13" t="s">
        <v>17014</v>
      </c>
      <c r="W13" s="7" t="s">
        <v>17001</v>
      </c>
      <c r="Y13" s="7" t="s">
        <v>17725</v>
      </c>
      <c r="Z13" s="7" t="s">
        <v>17609</v>
      </c>
      <c r="AB13" t="s">
        <v>17647</v>
      </c>
      <c r="AC13" s="7" t="s">
        <v>17609</v>
      </c>
      <c r="AE13" s="7" t="s">
        <v>17819</v>
      </c>
      <c r="AF13" s="7" t="s">
        <v>18057</v>
      </c>
    </row>
    <row r="14" spans="1:32" ht="15" x14ac:dyDescent="0.25">
      <c r="A14" s="136" t="s">
        <v>14247</v>
      </c>
      <c r="B14" s="131" t="s">
        <v>3591</v>
      </c>
      <c r="C14" s="131"/>
      <c r="D14" s="131"/>
      <c r="E14" s="131"/>
      <c r="F14" s="131"/>
      <c r="G14" s="131" t="s">
        <v>14249</v>
      </c>
      <c r="H14" s="131" t="b">
        <v>1</v>
      </c>
      <c r="K14" s="131"/>
      <c r="L14" s="131" t="s">
        <v>15529</v>
      </c>
      <c r="M14" s="131" t="s">
        <v>13712</v>
      </c>
      <c r="N14" s="131"/>
      <c r="O14" s="131" t="s">
        <v>14352</v>
      </c>
      <c r="R14" s="162" t="s">
        <v>15055</v>
      </c>
      <c r="T14" s="161" t="s">
        <v>14263</v>
      </c>
      <c r="V14" t="s">
        <v>17014</v>
      </c>
      <c r="W14" s="7" t="s">
        <v>17794</v>
      </c>
      <c r="Y14" s="7" t="s">
        <v>17785</v>
      </c>
      <c r="Z14" s="7" t="s">
        <v>17609</v>
      </c>
      <c r="AB14" t="s">
        <v>17648</v>
      </c>
      <c r="AC14" s="7" t="s">
        <v>17609</v>
      </c>
      <c r="AE14" t="s">
        <v>17805</v>
      </c>
      <c r="AF14" s="7" t="s">
        <v>17609</v>
      </c>
    </row>
    <row r="15" spans="1:32" ht="15" x14ac:dyDescent="0.25">
      <c r="A15" s="136" t="s">
        <v>14250</v>
      </c>
      <c r="B15" s="131" t="s">
        <v>3605</v>
      </c>
      <c r="C15" s="131" t="s">
        <v>397</v>
      </c>
      <c r="D15" s="131"/>
      <c r="E15" s="131"/>
      <c r="F15" s="131"/>
      <c r="G15" s="131" t="s">
        <v>6588</v>
      </c>
      <c r="H15" s="131"/>
      <c r="K15" s="131"/>
      <c r="L15" s="131" t="s">
        <v>15530</v>
      </c>
      <c r="M15" s="131" t="s">
        <v>15527</v>
      </c>
      <c r="N15" s="131"/>
      <c r="O15" s="131" t="s">
        <v>14362</v>
      </c>
      <c r="R15" s="161" t="s">
        <v>14333</v>
      </c>
      <c r="T15" s="162" t="s">
        <v>3548</v>
      </c>
      <c r="V15" t="s">
        <v>17015</v>
      </c>
      <c r="W15" t="s">
        <v>6642</v>
      </c>
      <c r="Y15" s="7" t="s">
        <v>17750</v>
      </c>
      <c r="Z15" s="7" t="s">
        <v>17609</v>
      </c>
      <c r="AB15" t="s">
        <v>17682</v>
      </c>
      <c r="AC15" s="7" t="s">
        <v>17609</v>
      </c>
      <c r="AE15" s="7" t="s">
        <v>17820</v>
      </c>
      <c r="AF15" s="7" t="s">
        <v>6642</v>
      </c>
    </row>
    <row r="16" spans="1:32" ht="15" x14ac:dyDescent="0.25">
      <c r="A16" s="136" t="s">
        <v>14251</v>
      </c>
      <c r="B16" s="131" t="s">
        <v>3637</v>
      </c>
      <c r="C16" s="131"/>
      <c r="D16" s="131"/>
      <c r="E16" s="131" t="s">
        <v>1536</v>
      </c>
      <c r="F16" s="131" t="s">
        <v>14252</v>
      </c>
      <c r="G16" s="131" t="s">
        <v>14234</v>
      </c>
      <c r="H16" s="131" t="b">
        <v>1</v>
      </c>
      <c r="K16" s="131"/>
      <c r="L16" s="131" t="s">
        <v>14336</v>
      </c>
      <c r="M16" s="131" t="s">
        <v>15527</v>
      </c>
      <c r="N16" s="131"/>
      <c r="O16" s="131" t="s">
        <v>14365</v>
      </c>
      <c r="R16" s="162" t="s">
        <v>14332</v>
      </c>
      <c r="T16" s="161" t="s">
        <v>14264</v>
      </c>
      <c r="V16" t="s">
        <v>16948</v>
      </c>
      <c r="W16" t="s">
        <v>6642</v>
      </c>
      <c r="Y16" s="7" t="s">
        <v>17731</v>
      </c>
      <c r="Z16" s="7" t="s">
        <v>17609</v>
      </c>
      <c r="AB16" t="s">
        <v>17634</v>
      </c>
      <c r="AC16" s="7" t="s">
        <v>17609</v>
      </c>
      <c r="AE16" s="7" t="s">
        <v>17821</v>
      </c>
      <c r="AF16" s="7" t="s">
        <v>18052</v>
      </c>
    </row>
    <row r="17" spans="1:32" ht="15" x14ac:dyDescent="0.25">
      <c r="A17" s="136" t="s">
        <v>14253</v>
      </c>
      <c r="B17" s="131"/>
      <c r="C17" s="131"/>
      <c r="D17" s="131"/>
      <c r="E17" s="131"/>
      <c r="F17" s="131"/>
      <c r="G17" s="131" t="s">
        <v>6588</v>
      </c>
      <c r="H17" s="131"/>
      <c r="L17" s="131" t="s">
        <v>14336</v>
      </c>
      <c r="M17" s="131" t="s">
        <v>13712</v>
      </c>
      <c r="N17" s="131"/>
      <c r="O17" s="131" t="s">
        <v>14369</v>
      </c>
      <c r="R17" s="161" t="s">
        <v>3519</v>
      </c>
      <c r="T17" s="162" t="s">
        <v>3520</v>
      </c>
      <c r="V17" t="s">
        <v>17016</v>
      </c>
      <c r="W17" t="s">
        <v>6638</v>
      </c>
      <c r="Y17" s="7" t="s">
        <v>17247</v>
      </c>
      <c r="Z17" s="7" t="s">
        <v>15691</v>
      </c>
      <c r="AB17" t="s">
        <v>17617</v>
      </c>
      <c r="AC17" s="7" t="s">
        <v>17609</v>
      </c>
      <c r="AE17" s="7" t="s">
        <v>17822</v>
      </c>
      <c r="AF17" s="7" t="s">
        <v>17001</v>
      </c>
    </row>
    <row r="18" spans="1:32" ht="15" x14ac:dyDescent="0.25">
      <c r="A18" s="131" t="s">
        <v>14254</v>
      </c>
      <c r="B18" s="131" t="s">
        <v>6378</v>
      </c>
      <c r="C18" s="131"/>
      <c r="D18" s="131"/>
      <c r="E18" s="131"/>
      <c r="F18" s="131"/>
      <c r="G18" s="131" t="s">
        <v>14255</v>
      </c>
      <c r="H18" s="131"/>
      <c r="L18" s="131" t="s">
        <v>14343</v>
      </c>
      <c r="M18" s="131" t="s">
        <v>15527</v>
      </c>
      <c r="N18" s="131"/>
      <c r="O18" s="131" t="s">
        <v>15531</v>
      </c>
      <c r="R18" s="162" t="s">
        <v>14440</v>
      </c>
      <c r="T18" s="161" t="s">
        <v>14266</v>
      </c>
      <c r="V18" t="s">
        <v>17017</v>
      </c>
      <c r="W18" t="s">
        <v>6637</v>
      </c>
      <c r="Y18" s="7" t="s">
        <v>17786</v>
      </c>
      <c r="Z18" s="7" t="s">
        <v>17609</v>
      </c>
      <c r="AB18" t="s">
        <v>16923</v>
      </c>
      <c r="AC18" s="7" t="s">
        <v>17609</v>
      </c>
      <c r="AE18" s="7" t="s">
        <v>17823</v>
      </c>
      <c r="AF18" s="7" t="s">
        <v>6642</v>
      </c>
    </row>
    <row r="19" spans="1:32" ht="15" x14ac:dyDescent="0.25">
      <c r="A19" s="136" t="s">
        <v>14256</v>
      </c>
      <c r="B19" s="131"/>
      <c r="C19" s="131"/>
      <c r="D19" s="131"/>
      <c r="E19" s="131"/>
      <c r="F19" s="131"/>
      <c r="G19" s="131" t="s">
        <v>6588</v>
      </c>
      <c r="H19" s="131"/>
      <c r="L19" s="131" t="s">
        <v>14352</v>
      </c>
      <c r="M19" s="131" t="s">
        <v>15527</v>
      </c>
      <c r="N19" s="131"/>
      <c r="O19" s="131" t="s">
        <v>14374</v>
      </c>
      <c r="R19" s="162" t="s">
        <v>14940</v>
      </c>
      <c r="T19" s="162" t="s">
        <v>3534</v>
      </c>
      <c r="V19" s="7" t="s">
        <v>17559</v>
      </c>
      <c r="W19" s="7" t="s">
        <v>17429</v>
      </c>
      <c r="Y19" s="7" t="s">
        <v>17773</v>
      </c>
      <c r="Z19" s="7" t="s">
        <v>17609</v>
      </c>
      <c r="AB19" t="s">
        <v>17621</v>
      </c>
      <c r="AC19" s="7" t="s">
        <v>17609</v>
      </c>
      <c r="AE19" s="7" t="s">
        <v>17824</v>
      </c>
      <c r="AF19" s="7" t="s">
        <v>6639</v>
      </c>
    </row>
    <row r="20" spans="1:32" ht="15" x14ac:dyDescent="0.25">
      <c r="A20" s="136" t="s">
        <v>14257</v>
      </c>
      <c r="B20" s="131" t="s">
        <v>3529</v>
      </c>
      <c r="C20" s="131"/>
      <c r="D20" s="131"/>
      <c r="E20" s="131"/>
      <c r="F20" s="131"/>
      <c r="G20" s="131" t="s">
        <v>14234</v>
      </c>
      <c r="H20" s="131" t="b">
        <v>1</v>
      </c>
      <c r="L20" s="131" t="s">
        <v>14352</v>
      </c>
      <c r="M20" s="131" t="s">
        <v>13698</v>
      </c>
      <c r="N20" s="131"/>
      <c r="O20" s="131" t="s">
        <v>15532</v>
      </c>
      <c r="R20" s="162" t="s">
        <v>15374</v>
      </c>
      <c r="T20" s="161" t="s">
        <v>14268</v>
      </c>
      <c r="V20" t="s">
        <v>17018</v>
      </c>
      <c r="W20" t="s">
        <v>6638</v>
      </c>
      <c r="Y20" s="7" t="s">
        <v>17780</v>
      </c>
      <c r="Z20" s="7" t="s">
        <v>17609</v>
      </c>
      <c r="AB20" t="s">
        <v>17621</v>
      </c>
      <c r="AC20" s="7" t="s">
        <v>17609</v>
      </c>
      <c r="AE20" s="7" t="s">
        <v>17825</v>
      </c>
      <c r="AF20" s="7" t="s">
        <v>17001</v>
      </c>
    </row>
    <row r="21" spans="1:32" ht="15" x14ac:dyDescent="0.25">
      <c r="A21" s="136" t="s">
        <v>14258</v>
      </c>
      <c r="B21" s="131"/>
      <c r="C21" s="131"/>
      <c r="D21" s="131"/>
      <c r="E21" s="131"/>
      <c r="F21" s="131"/>
      <c r="G21" s="131" t="s">
        <v>14259</v>
      </c>
      <c r="H21" s="131"/>
      <c r="L21" s="131" t="s">
        <v>14352</v>
      </c>
      <c r="M21" s="131" t="s">
        <v>13712</v>
      </c>
      <c r="N21" s="131"/>
      <c r="O21" s="131" t="s">
        <v>15533</v>
      </c>
      <c r="R21" s="161" t="s">
        <v>3520</v>
      </c>
      <c r="T21" s="162" t="s">
        <v>3575</v>
      </c>
      <c r="V21" t="s">
        <v>17019</v>
      </c>
      <c r="W21" t="s">
        <v>5161</v>
      </c>
      <c r="Y21" s="7" t="s">
        <v>17250</v>
      </c>
      <c r="Z21" s="7" t="s">
        <v>15691</v>
      </c>
      <c r="AB21" t="s">
        <v>17641</v>
      </c>
      <c r="AC21" s="7" t="s">
        <v>17609</v>
      </c>
      <c r="AE21" s="7" t="s">
        <v>17826</v>
      </c>
      <c r="AF21" s="7" t="s">
        <v>6642</v>
      </c>
    </row>
    <row r="22" spans="1:32" ht="15" x14ac:dyDescent="0.25">
      <c r="A22" s="136" t="s">
        <v>14260</v>
      </c>
      <c r="B22" s="131" t="s">
        <v>6237</v>
      </c>
      <c r="C22" s="131" t="s">
        <v>724</v>
      </c>
      <c r="D22" s="131"/>
      <c r="E22" s="131"/>
      <c r="F22" s="131" t="s">
        <v>14261</v>
      </c>
      <c r="G22" s="131" t="s">
        <v>14262</v>
      </c>
      <c r="H22" s="131"/>
      <c r="L22" s="131" t="s">
        <v>14362</v>
      </c>
      <c r="M22" s="131" t="s">
        <v>15527</v>
      </c>
      <c r="N22" s="131"/>
      <c r="O22" s="131" t="s">
        <v>14391</v>
      </c>
      <c r="R22" s="162" t="s">
        <v>14264</v>
      </c>
      <c r="T22" s="161" t="s">
        <v>14271</v>
      </c>
      <c r="V22" s="7" t="s">
        <v>17562</v>
      </c>
      <c r="W22" s="7" t="s">
        <v>17429</v>
      </c>
      <c r="Y22" s="7" t="s">
        <v>17253</v>
      </c>
      <c r="Z22" s="7" t="s">
        <v>15691</v>
      </c>
      <c r="AB22" t="s">
        <v>17658</v>
      </c>
      <c r="AC22" s="7" t="s">
        <v>17609</v>
      </c>
      <c r="AE22" s="7" t="s">
        <v>17827</v>
      </c>
      <c r="AF22" s="7" t="s">
        <v>6664</v>
      </c>
    </row>
    <row r="23" spans="1:32" ht="15" x14ac:dyDescent="0.25">
      <c r="A23" s="136" t="s">
        <v>14263</v>
      </c>
      <c r="B23" s="131" t="s">
        <v>3548</v>
      </c>
      <c r="C23" s="131" t="s">
        <v>362</v>
      </c>
      <c r="D23" s="131"/>
      <c r="E23" s="131"/>
      <c r="F23" s="131"/>
      <c r="G23" s="131" t="s">
        <v>14234</v>
      </c>
      <c r="H23" s="131" t="b">
        <v>1</v>
      </c>
      <c r="L23" s="131" t="s">
        <v>14362</v>
      </c>
      <c r="M23" s="131" t="s">
        <v>13698</v>
      </c>
      <c r="N23" s="131"/>
      <c r="O23" s="131" t="s">
        <v>14392</v>
      </c>
      <c r="R23" s="162" t="s">
        <v>14306</v>
      </c>
      <c r="T23" s="162" t="s">
        <v>3636</v>
      </c>
      <c r="V23" s="7" t="s">
        <v>17565</v>
      </c>
      <c r="W23" s="7" t="s">
        <v>17429</v>
      </c>
      <c r="Y23" s="7" t="s">
        <v>17787</v>
      </c>
      <c r="Z23" s="7" t="s">
        <v>17609</v>
      </c>
      <c r="AB23" t="s">
        <v>17655</v>
      </c>
      <c r="AC23" s="7" t="s">
        <v>17609</v>
      </c>
      <c r="AE23" s="7" t="s">
        <v>17828</v>
      </c>
      <c r="AF23" s="7" t="s">
        <v>6664</v>
      </c>
    </row>
    <row r="24" spans="1:32" ht="15" x14ac:dyDescent="0.25">
      <c r="A24" s="136" t="s">
        <v>14264</v>
      </c>
      <c r="B24" s="131" t="s">
        <v>3520</v>
      </c>
      <c r="C24" s="131" t="s">
        <v>6209</v>
      </c>
      <c r="D24" s="131"/>
      <c r="E24" s="131"/>
      <c r="F24" s="131"/>
      <c r="G24" s="131" t="s">
        <v>14265</v>
      </c>
      <c r="H24" s="131" t="b">
        <v>1</v>
      </c>
      <c r="L24" s="131" t="s">
        <v>14362</v>
      </c>
      <c r="M24" s="131" t="s">
        <v>13712</v>
      </c>
      <c r="N24" s="131"/>
      <c r="O24" s="131" t="s">
        <v>14394</v>
      </c>
      <c r="R24" s="162" t="s">
        <v>14473</v>
      </c>
      <c r="T24" s="161" t="s">
        <v>14272</v>
      </c>
      <c r="V24" t="s">
        <v>17020</v>
      </c>
      <c r="W24" t="s">
        <v>17004</v>
      </c>
      <c r="Y24" s="7" t="s">
        <v>17753</v>
      </c>
      <c r="Z24" s="7" t="s">
        <v>17609</v>
      </c>
      <c r="AB24" t="s">
        <v>17643</v>
      </c>
      <c r="AC24" s="7" t="s">
        <v>17609</v>
      </c>
      <c r="AE24" s="7" t="s">
        <v>17829</v>
      </c>
      <c r="AF24" s="7" t="s">
        <v>6642</v>
      </c>
    </row>
    <row r="25" spans="1:32" ht="15" x14ac:dyDescent="0.25">
      <c r="A25" s="136" t="s">
        <v>14266</v>
      </c>
      <c r="B25" s="131" t="s">
        <v>3534</v>
      </c>
      <c r="C25" s="131" t="s">
        <v>778</v>
      </c>
      <c r="D25" s="131"/>
      <c r="E25" s="131"/>
      <c r="F25" s="131"/>
      <c r="G25" s="131" t="s">
        <v>14267</v>
      </c>
      <c r="H25" s="131" t="b">
        <v>1</v>
      </c>
      <c r="L25" s="131" t="s">
        <v>14365</v>
      </c>
      <c r="M25" s="131" t="s">
        <v>15527</v>
      </c>
      <c r="N25" s="131"/>
      <c r="O25" s="131" t="s">
        <v>14400</v>
      </c>
      <c r="R25" s="162" t="s">
        <v>14479</v>
      </c>
      <c r="T25" s="162" t="s">
        <v>3608</v>
      </c>
      <c r="V25" t="s">
        <v>17021</v>
      </c>
      <c r="W25" t="s">
        <v>6642</v>
      </c>
      <c r="Y25" s="7" t="s">
        <v>17255</v>
      </c>
      <c r="Z25" s="7" t="s">
        <v>15691</v>
      </c>
      <c r="AB25" t="s">
        <v>17633</v>
      </c>
      <c r="AC25" s="7" t="s">
        <v>17609</v>
      </c>
      <c r="AE25" s="7" t="s">
        <v>17830</v>
      </c>
      <c r="AF25" s="7" t="s">
        <v>6664</v>
      </c>
    </row>
    <row r="26" spans="1:32" ht="15" x14ac:dyDescent="0.25">
      <c r="A26" s="136" t="s">
        <v>14268</v>
      </c>
      <c r="B26" s="131" t="s">
        <v>3575</v>
      </c>
      <c r="C26" s="131" t="s">
        <v>277</v>
      </c>
      <c r="D26" s="131"/>
      <c r="E26" s="131"/>
      <c r="F26" s="131"/>
      <c r="G26" s="131" t="s">
        <v>14269</v>
      </c>
      <c r="H26" s="131" t="b">
        <v>1</v>
      </c>
      <c r="L26" s="131" t="s">
        <v>14369</v>
      </c>
      <c r="M26" s="131" t="s">
        <v>13712</v>
      </c>
      <c r="N26" s="131"/>
      <c r="O26" s="131" t="s">
        <v>15534</v>
      </c>
      <c r="R26" s="162" t="s">
        <v>14614</v>
      </c>
      <c r="T26" s="161" t="s">
        <v>14273</v>
      </c>
      <c r="V26" t="s">
        <v>17022</v>
      </c>
      <c r="W26" t="s">
        <v>6648</v>
      </c>
      <c r="Y26" s="7" t="s">
        <v>10790</v>
      </c>
      <c r="Z26" s="7" t="s">
        <v>15691</v>
      </c>
      <c r="AB26" t="s">
        <v>17671</v>
      </c>
      <c r="AC26" s="7" t="s">
        <v>17609</v>
      </c>
      <c r="AE26" s="7" t="s">
        <v>17831</v>
      </c>
      <c r="AF26" s="7" t="s">
        <v>16427</v>
      </c>
    </row>
    <row r="27" spans="1:32" ht="15" x14ac:dyDescent="0.25">
      <c r="A27" s="136" t="s">
        <v>14270</v>
      </c>
      <c r="B27" s="131" t="s">
        <v>6378</v>
      </c>
      <c r="C27" s="131" t="s">
        <v>6209</v>
      </c>
      <c r="D27" s="131"/>
      <c r="E27" s="131"/>
      <c r="F27" s="131"/>
      <c r="G27" s="131" t="s">
        <v>6588</v>
      </c>
      <c r="H27" s="131"/>
      <c r="L27" s="131" t="s">
        <v>15531</v>
      </c>
      <c r="M27" s="131" t="s">
        <v>15527</v>
      </c>
      <c r="N27" s="131"/>
      <c r="O27" s="131" t="s">
        <v>15535</v>
      </c>
      <c r="R27" s="162" t="s">
        <v>14615</v>
      </c>
      <c r="T27" s="162" t="s">
        <v>14274</v>
      </c>
      <c r="V27" s="7" t="s">
        <v>17568</v>
      </c>
      <c r="W27" s="7" t="s">
        <v>17429</v>
      </c>
      <c r="Y27" s="7" t="s">
        <v>17259</v>
      </c>
      <c r="Z27" s="7" t="s">
        <v>15691</v>
      </c>
      <c r="AB27" t="s">
        <v>17683</v>
      </c>
      <c r="AC27" s="7" t="s">
        <v>17609</v>
      </c>
      <c r="AE27" s="7" t="s">
        <v>17832</v>
      </c>
      <c r="AF27" s="7" t="s">
        <v>6642</v>
      </c>
    </row>
    <row r="28" spans="1:32" ht="15" x14ac:dyDescent="0.25">
      <c r="A28" s="136" t="s">
        <v>14271</v>
      </c>
      <c r="B28" s="131" t="s">
        <v>3636</v>
      </c>
      <c r="C28" s="131" t="s">
        <v>327</v>
      </c>
      <c r="D28" s="131"/>
      <c r="E28" s="131"/>
      <c r="F28" s="131"/>
      <c r="G28" s="131" t="s">
        <v>14234</v>
      </c>
      <c r="H28" s="131" t="b">
        <v>1</v>
      </c>
      <c r="L28" s="131" t="s">
        <v>14374</v>
      </c>
      <c r="M28" s="131" t="s">
        <v>15527</v>
      </c>
      <c r="N28" s="131"/>
      <c r="O28" s="131" t="s">
        <v>14415</v>
      </c>
      <c r="R28" s="162" t="s">
        <v>14639</v>
      </c>
      <c r="T28" s="162" t="s">
        <v>3559</v>
      </c>
      <c r="V28" s="7" t="s">
        <v>17571</v>
      </c>
      <c r="W28" s="7" t="s">
        <v>17429</v>
      </c>
      <c r="Y28" s="7" t="s">
        <v>17788</v>
      </c>
      <c r="Z28" s="7" t="s">
        <v>17609</v>
      </c>
      <c r="AB28" t="s">
        <v>17675</v>
      </c>
      <c r="AC28" s="7" t="s">
        <v>17609</v>
      </c>
      <c r="AE28" s="7" t="s">
        <v>17833</v>
      </c>
      <c r="AF28" s="7" t="s">
        <v>6639</v>
      </c>
    </row>
    <row r="29" spans="1:32" ht="15" x14ac:dyDescent="0.25">
      <c r="A29" s="136" t="s">
        <v>14272</v>
      </c>
      <c r="B29" s="136" t="s">
        <v>3608</v>
      </c>
      <c r="C29" s="136"/>
      <c r="D29" s="136"/>
      <c r="E29" s="131"/>
      <c r="F29" s="131"/>
      <c r="G29" s="131" t="s">
        <v>14234</v>
      </c>
      <c r="H29" s="131" t="b">
        <v>1</v>
      </c>
      <c r="L29" s="131" t="s">
        <v>14374</v>
      </c>
      <c r="M29" s="131" t="s">
        <v>13698</v>
      </c>
      <c r="N29" s="131"/>
      <c r="O29" s="131" t="s">
        <v>14420</v>
      </c>
      <c r="R29" s="162" t="s">
        <v>14656</v>
      </c>
      <c r="T29" s="162" t="s">
        <v>6433</v>
      </c>
      <c r="V29" t="s">
        <v>17023</v>
      </c>
      <c r="W29" t="s">
        <v>6642</v>
      </c>
      <c r="Y29" s="7" t="s">
        <v>17742</v>
      </c>
      <c r="Z29" s="7" t="s">
        <v>17609</v>
      </c>
      <c r="AB29" t="s">
        <v>17645</v>
      </c>
      <c r="AC29" s="7" t="s">
        <v>17609</v>
      </c>
      <c r="AE29" s="7" t="s">
        <v>17834</v>
      </c>
      <c r="AF29" s="7" t="s">
        <v>6664</v>
      </c>
    </row>
    <row r="30" spans="1:32" ht="15" x14ac:dyDescent="0.25">
      <c r="A30" s="136" t="s">
        <v>14273</v>
      </c>
      <c r="B30" s="131" t="s">
        <v>14274</v>
      </c>
      <c r="C30" s="131" t="s">
        <v>724</v>
      </c>
      <c r="D30" s="131"/>
      <c r="E30" s="131"/>
      <c r="F30" s="131"/>
      <c r="G30" s="131" t="s">
        <v>6588</v>
      </c>
      <c r="H30" s="131" t="b">
        <v>1</v>
      </c>
      <c r="L30" s="131" t="s">
        <v>14374</v>
      </c>
      <c r="M30" s="131" t="s">
        <v>13712</v>
      </c>
      <c r="N30" s="131"/>
      <c r="O30" s="131" t="s">
        <v>14432</v>
      </c>
      <c r="R30" s="162" t="s">
        <v>14758</v>
      </c>
      <c r="T30" s="162" t="s">
        <v>3616</v>
      </c>
      <c r="V30" t="s">
        <v>17024</v>
      </c>
      <c r="W30" t="s">
        <v>14014</v>
      </c>
      <c r="Y30" s="7" t="s">
        <v>17779</v>
      </c>
      <c r="Z30" s="7" t="s">
        <v>17609</v>
      </c>
      <c r="AB30" t="s">
        <v>17667</v>
      </c>
      <c r="AC30" s="7" t="s">
        <v>17609</v>
      </c>
      <c r="AE30" s="7" t="s">
        <v>17835</v>
      </c>
      <c r="AF30" s="7" t="s">
        <v>6642</v>
      </c>
    </row>
    <row r="31" spans="1:32" ht="15" x14ac:dyDescent="0.25">
      <c r="A31" s="131" t="s">
        <v>14273</v>
      </c>
      <c r="B31" s="131" t="s">
        <v>3559</v>
      </c>
      <c r="C31" s="131" t="s">
        <v>14275</v>
      </c>
      <c r="D31" s="131"/>
      <c r="E31" s="131"/>
      <c r="F31" s="131"/>
      <c r="G31" s="131" t="s">
        <v>6588</v>
      </c>
      <c r="H31" s="131" t="b">
        <v>1</v>
      </c>
      <c r="L31" s="131" t="s">
        <v>15532</v>
      </c>
      <c r="M31" s="131" t="s">
        <v>15527</v>
      </c>
      <c r="N31" s="131"/>
      <c r="O31" s="131" t="s">
        <v>14437</v>
      </c>
      <c r="R31" s="162" t="s">
        <v>14801</v>
      </c>
      <c r="T31" s="161" t="s">
        <v>14276</v>
      </c>
      <c r="V31" t="s">
        <v>17025</v>
      </c>
      <c r="W31" t="s">
        <v>6638</v>
      </c>
      <c r="Y31" s="7" t="s">
        <v>17262</v>
      </c>
      <c r="Z31" s="7" t="s">
        <v>15691</v>
      </c>
      <c r="AB31" t="s">
        <v>17612</v>
      </c>
      <c r="AC31" s="7" t="s">
        <v>17609</v>
      </c>
      <c r="AE31" s="7" t="s">
        <v>17836</v>
      </c>
      <c r="AF31" s="7" t="s">
        <v>6639</v>
      </c>
    </row>
    <row r="32" spans="1:32" ht="15" x14ac:dyDescent="0.25">
      <c r="A32" s="131" t="s">
        <v>14273</v>
      </c>
      <c r="B32" s="131" t="s">
        <v>6433</v>
      </c>
      <c r="C32" s="131" t="s">
        <v>385</v>
      </c>
      <c r="D32" s="131"/>
      <c r="E32" s="131"/>
      <c r="F32" s="131"/>
      <c r="G32" s="131" t="s">
        <v>6588</v>
      </c>
      <c r="H32" s="131" t="b">
        <v>1</v>
      </c>
      <c r="L32" s="131" t="s">
        <v>15533</v>
      </c>
      <c r="M32" s="131" t="s">
        <v>13698</v>
      </c>
      <c r="N32" s="131"/>
      <c r="O32" s="131" t="s">
        <v>15536</v>
      </c>
      <c r="R32" s="162" t="s">
        <v>15314</v>
      </c>
      <c r="T32" s="162" t="s">
        <v>3571</v>
      </c>
      <c r="V32" t="s">
        <v>17026</v>
      </c>
      <c r="W32" t="s">
        <v>17003</v>
      </c>
      <c r="Y32" s="7" t="s">
        <v>17771</v>
      </c>
      <c r="Z32" s="7" t="s">
        <v>17609</v>
      </c>
      <c r="AB32" t="s">
        <v>17624</v>
      </c>
      <c r="AC32" s="7" t="s">
        <v>17609</v>
      </c>
      <c r="AE32" t="s">
        <v>17799</v>
      </c>
      <c r="AF32" s="7" t="s">
        <v>17609</v>
      </c>
    </row>
    <row r="33" spans="1:32" ht="15" x14ac:dyDescent="0.25">
      <c r="A33" s="136" t="s">
        <v>14273</v>
      </c>
      <c r="B33" s="131" t="s">
        <v>3616</v>
      </c>
      <c r="C33" s="131"/>
      <c r="D33" s="131"/>
      <c r="E33" s="131"/>
      <c r="F33" s="131"/>
      <c r="G33" s="131" t="s">
        <v>6588</v>
      </c>
      <c r="H33" s="131" t="b">
        <v>1</v>
      </c>
      <c r="L33" s="131" t="s">
        <v>15533</v>
      </c>
      <c r="M33" s="131" t="s">
        <v>13712</v>
      </c>
      <c r="N33" s="131"/>
      <c r="O33" s="131" t="s">
        <v>14444</v>
      </c>
      <c r="R33" s="161" t="s">
        <v>3521</v>
      </c>
      <c r="T33" s="161" t="s">
        <v>14277</v>
      </c>
      <c r="V33" t="s">
        <v>17027</v>
      </c>
      <c r="W33" t="s">
        <v>6642</v>
      </c>
      <c r="Y33" s="7" t="s">
        <v>17774</v>
      </c>
      <c r="Z33" s="7" t="s">
        <v>17609</v>
      </c>
      <c r="AB33" t="s">
        <v>17668</v>
      </c>
      <c r="AC33" s="7" t="s">
        <v>17609</v>
      </c>
      <c r="AE33" s="7" t="s">
        <v>17837</v>
      </c>
      <c r="AF33" s="7" t="s">
        <v>6642</v>
      </c>
    </row>
    <row r="34" spans="1:32" ht="15" x14ac:dyDescent="0.25">
      <c r="A34" s="136" t="s">
        <v>14276</v>
      </c>
      <c r="B34" s="131" t="s">
        <v>3571</v>
      </c>
      <c r="C34" s="131" t="s">
        <v>291</v>
      </c>
      <c r="D34" s="131"/>
      <c r="E34" s="131"/>
      <c r="F34" s="131"/>
      <c r="G34" s="131" t="s">
        <v>14234</v>
      </c>
      <c r="H34" s="131" t="b">
        <v>1</v>
      </c>
      <c r="L34" s="131" t="s">
        <v>14391</v>
      </c>
      <c r="M34" s="131" t="s">
        <v>13698</v>
      </c>
      <c r="N34" s="131"/>
      <c r="O34" s="131" t="s">
        <v>14451</v>
      </c>
      <c r="R34" s="162" t="s">
        <v>14352</v>
      </c>
      <c r="T34" s="162" t="s">
        <v>3567</v>
      </c>
      <c r="V34" s="7" t="s">
        <v>17574</v>
      </c>
      <c r="W34" s="7" t="s">
        <v>17429</v>
      </c>
      <c r="Y34" s="7" t="s">
        <v>17748</v>
      </c>
      <c r="Z34" s="7" t="s">
        <v>17609</v>
      </c>
      <c r="AB34" t="s">
        <v>17656</v>
      </c>
      <c r="AC34" s="7" t="s">
        <v>17609</v>
      </c>
      <c r="AE34" t="s">
        <v>1888</v>
      </c>
      <c r="AF34" s="7" t="s">
        <v>17609</v>
      </c>
    </row>
    <row r="35" spans="1:32" ht="15" x14ac:dyDescent="0.25">
      <c r="A35" s="136" t="s">
        <v>14277</v>
      </c>
      <c r="B35" s="131" t="s">
        <v>3567</v>
      </c>
      <c r="C35" s="131"/>
      <c r="D35" s="131"/>
      <c r="E35" s="131"/>
      <c r="F35" s="131"/>
      <c r="G35" s="131" t="s">
        <v>14234</v>
      </c>
      <c r="H35" s="131" t="b">
        <v>1</v>
      </c>
      <c r="L35" s="131" t="s">
        <v>14391</v>
      </c>
      <c r="M35" s="131" t="s">
        <v>13712</v>
      </c>
      <c r="N35" s="131"/>
      <c r="O35" s="131" t="s">
        <v>14458</v>
      </c>
      <c r="R35" s="162" t="s">
        <v>14520</v>
      </c>
      <c r="T35" s="161" t="s">
        <v>14281</v>
      </c>
      <c r="V35" t="s">
        <v>17028</v>
      </c>
      <c r="W35" t="s">
        <v>6639</v>
      </c>
      <c r="Y35" s="7" t="s">
        <v>17265</v>
      </c>
      <c r="Z35" s="7" t="s">
        <v>15691</v>
      </c>
      <c r="AB35" t="s">
        <v>17630</v>
      </c>
      <c r="AC35" s="7" t="s">
        <v>17609</v>
      </c>
      <c r="AE35" s="7" t="s">
        <v>17838</v>
      </c>
      <c r="AF35" s="7" t="s">
        <v>6664</v>
      </c>
    </row>
    <row r="36" spans="1:32" ht="15" x14ac:dyDescent="0.25">
      <c r="A36" s="136" t="s">
        <v>14278</v>
      </c>
      <c r="B36" s="131"/>
      <c r="C36" s="131"/>
      <c r="D36" s="131"/>
      <c r="E36" s="131"/>
      <c r="F36" s="131"/>
      <c r="G36" s="131" t="s">
        <v>6588</v>
      </c>
      <c r="H36" s="131"/>
      <c r="L36" s="131" t="s">
        <v>14392</v>
      </c>
      <c r="M36" s="131" t="s">
        <v>15527</v>
      </c>
      <c r="N36" s="131"/>
      <c r="O36" s="131" t="s">
        <v>15537</v>
      </c>
      <c r="R36" s="162" t="s">
        <v>15314</v>
      </c>
      <c r="T36" s="162" t="s">
        <v>3545</v>
      </c>
      <c r="V36" t="s">
        <v>17029</v>
      </c>
      <c r="Y36" s="7" t="s">
        <v>17695</v>
      </c>
      <c r="Z36" s="7" t="s">
        <v>17609</v>
      </c>
      <c r="AB36" t="s">
        <v>17677</v>
      </c>
      <c r="AC36" s="7" t="s">
        <v>17609</v>
      </c>
      <c r="AE36" s="7" t="s">
        <v>17839</v>
      </c>
      <c r="AF36" s="7" t="s">
        <v>6664</v>
      </c>
    </row>
    <row r="37" spans="1:32" ht="15" x14ac:dyDescent="0.25">
      <c r="A37" s="131" t="s">
        <v>14279</v>
      </c>
      <c r="B37" s="131" t="s">
        <v>3631</v>
      </c>
      <c r="C37" s="131"/>
      <c r="D37" s="131"/>
      <c r="E37" s="131"/>
      <c r="F37" s="131"/>
      <c r="G37" s="131" t="s">
        <v>14280</v>
      </c>
      <c r="H37" s="131"/>
      <c r="L37" s="131" t="s">
        <v>14394</v>
      </c>
      <c r="M37" s="131" t="s">
        <v>15527</v>
      </c>
      <c r="N37" s="131"/>
      <c r="O37" s="131" t="s">
        <v>14471</v>
      </c>
      <c r="R37" s="162" t="s">
        <v>15376</v>
      </c>
      <c r="T37" s="161" t="s">
        <v>14282</v>
      </c>
      <c r="V37" t="s">
        <v>17030</v>
      </c>
      <c r="W37" t="s">
        <v>6642</v>
      </c>
      <c r="Y37" s="7" t="s">
        <v>17704</v>
      </c>
      <c r="Z37" s="7" t="s">
        <v>17609</v>
      </c>
      <c r="AB37" t="s">
        <v>17663</v>
      </c>
      <c r="AC37" s="7" t="s">
        <v>17609</v>
      </c>
      <c r="AE37" t="s">
        <v>17806</v>
      </c>
      <c r="AF37" s="7" t="s">
        <v>17609</v>
      </c>
    </row>
    <row r="38" spans="1:32" ht="15" x14ac:dyDescent="0.25">
      <c r="A38" s="136" t="s">
        <v>14281</v>
      </c>
      <c r="B38" s="131" t="s">
        <v>3545</v>
      </c>
      <c r="C38" s="131" t="s">
        <v>362</v>
      </c>
      <c r="D38" s="131"/>
      <c r="E38" s="131"/>
      <c r="F38" s="131"/>
      <c r="G38" s="131" t="s">
        <v>14249</v>
      </c>
      <c r="H38" s="131" t="b">
        <v>1</v>
      </c>
      <c r="L38" s="131" t="s">
        <v>14400</v>
      </c>
      <c r="M38" s="131" t="s">
        <v>15527</v>
      </c>
      <c r="N38" s="131"/>
      <c r="O38" s="131" t="s">
        <v>14472</v>
      </c>
      <c r="R38" s="161" t="s">
        <v>6514</v>
      </c>
      <c r="T38" s="162" t="s">
        <v>6451</v>
      </c>
      <c r="V38" s="7" t="s">
        <v>17577</v>
      </c>
      <c r="W38" s="7" t="s">
        <v>17429</v>
      </c>
      <c r="Y38" s="7" t="s">
        <v>17705</v>
      </c>
      <c r="Z38" s="7" t="s">
        <v>17609</v>
      </c>
      <c r="AB38" t="s">
        <v>17616</v>
      </c>
      <c r="AC38" s="7" t="s">
        <v>17609</v>
      </c>
      <c r="AE38" s="7" t="s">
        <v>17840</v>
      </c>
      <c r="AF38" s="7" t="s">
        <v>6642</v>
      </c>
    </row>
    <row r="39" spans="1:32" ht="15" x14ac:dyDescent="0.25">
      <c r="A39" s="136" t="s">
        <v>14282</v>
      </c>
      <c r="B39" s="131" t="s">
        <v>6451</v>
      </c>
      <c r="C39" s="131"/>
      <c r="D39" s="131"/>
      <c r="E39" s="131"/>
      <c r="F39" s="131"/>
      <c r="G39" s="131" t="s">
        <v>14234</v>
      </c>
      <c r="H39" s="131" t="b">
        <v>1</v>
      </c>
      <c r="L39" s="131" t="s">
        <v>15534</v>
      </c>
      <c r="M39" s="131" t="s">
        <v>13698</v>
      </c>
      <c r="N39" s="131"/>
      <c r="O39" s="131" t="s">
        <v>15538</v>
      </c>
      <c r="R39" s="162" t="s">
        <v>14754</v>
      </c>
      <c r="T39" s="161" t="s">
        <v>14283</v>
      </c>
      <c r="V39" t="s">
        <v>17031</v>
      </c>
      <c r="W39" t="s">
        <v>17006</v>
      </c>
      <c r="Y39" s="7" t="s">
        <v>17711</v>
      </c>
      <c r="Z39" s="7" t="s">
        <v>17609</v>
      </c>
      <c r="AB39" t="s">
        <v>17619</v>
      </c>
      <c r="AC39" s="7" t="s">
        <v>17609</v>
      </c>
      <c r="AE39" s="7" t="s">
        <v>17841</v>
      </c>
      <c r="AF39" s="7" t="s">
        <v>6664</v>
      </c>
    </row>
    <row r="40" spans="1:32" ht="15" x14ac:dyDescent="0.25">
      <c r="A40" s="136" t="s">
        <v>14283</v>
      </c>
      <c r="B40" s="131" t="s">
        <v>3602</v>
      </c>
      <c r="C40" s="131" t="s">
        <v>14284</v>
      </c>
      <c r="D40" s="131"/>
      <c r="E40" s="131"/>
      <c r="F40" s="131"/>
      <c r="G40" s="131" t="s">
        <v>14234</v>
      </c>
      <c r="H40" s="131" t="b">
        <v>1</v>
      </c>
      <c r="L40" s="131" t="s">
        <v>15534</v>
      </c>
      <c r="M40" s="131" t="s">
        <v>13712</v>
      </c>
      <c r="N40" s="131"/>
      <c r="O40" s="131" t="s">
        <v>14479</v>
      </c>
      <c r="R40" s="161" t="s">
        <v>3522</v>
      </c>
      <c r="T40" s="162" t="s">
        <v>3602</v>
      </c>
      <c r="V40" t="s">
        <v>17032</v>
      </c>
      <c r="W40" t="s">
        <v>6638</v>
      </c>
      <c r="Y40" s="7" t="s">
        <v>17719</v>
      </c>
      <c r="Z40" s="7" t="s">
        <v>17609</v>
      </c>
      <c r="AB40" t="s">
        <v>17688</v>
      </c>
      <c r="AC40" s="7" t="s">
        <v>17609</v>
      </c>
      <c r="AE40" t="s">
        <v>17807</v>
      </c>
      <c r="AF40" s="7" t="s">
        <v>17609</v>
      </c>
    </row>
    <row r="41" spans="1:32" ht="15" x14ac:dyDescent="0.25">
      <c r="A41" s="131" t="s">
        <v>14285</v>
      </c>
      <c r="B41" s="131" t="s">
        <v>3559</v>
      </c>
      <c r="C41" s="131"/>
      <c r="D41" s="131"/>
      <c r="E41" s="131"/>
      <c r="F41" s="131"/>
      <c r="G41" s="131" t="s">
        <v>14238</v>
      </c>
      <c r="H41" s="131"/>
      <c r="L41" s="133" t="s">
        <v>15535</v>
      </c>
      <c r="M41" s="131" t="s">
        <v>6642</v>
      </c>
      <c r="N41" s="131"/>
      <c r="O41" s="131" t="s">
        <v>14499</v>
      </c>
      <c r="R41" s="162" t="s">
        <v>14836</v>
      </c>
      <c r="T41" s="161" t="s">
        <v>14287</v>
      </c>
      <c r="V41" t="s">
        <v>17033</v>
      </c>
      <c r="W41" t="s">
        <v>6638</v>
      </c>
      <c r="Y41" s="7" t="s">
        <v>17724</v>
      </c>
      <c r="Z41" s="7" t="s">
        <v>17609</v>
      </c>
      <c r="AB41" t="s">
        <v>17662</v>
      </c>
      <c r="AC41" s="7" t="s">
        <v>17609</v>
      </c>
      <c r="AE41" s="7" t="s">
        <v>17842</v>
      </c>
      <c r="AF41" s="7" t="s">
        <v>6642</v>
      </c>
    </row>
    <row r="42" spans="1:32" ht="15" x14ac:dyDescent="0.25">
      <c r="A42" s="131" t="s">
        <v>14285</v>
      </c>
      <c r="B42" s="131" t="s">
        <v>14286</v>
      </c>
      <c r="C42" s="131"/>
      <c r="D42" s="131"/>
      <c r="E42" s="131"/>
      <c r="F42" s="131"/>
      <c r="G42" s="131" t="s">
        <v>14238</v>
      </c>
      <c r="H42" s="131"/>
      <c r="L42" s="131" t="s">
        <v>14415</v>
      </c>
      <c r="M42" s="131" t="s">
        <v>15527</v>
      </c>
      <c r="N42" s="131"/>
      <c r="O42" s="131" t="s">
        <v>14500</v>
      </c>
      <c r="R42" s="162" t="s">
        <v>15420</v>
      </c>
      <c r="T42" s="162" t="s">
        <v>3623</v>
      </c>
      <c r="V42" t="s">
        <v>17034</v>
      </c>
      <c r="W42" t="s">
        <v>6638</v>
      </c>
      <c r="Y42" s="7" t="s">
        <v>17718</v>
      </c>
      <c r="Z42" s="7" t="s">
        <v>17609</v>
      </c>
      <c r="AB42" t="s">
        <v>17664</v>
      </c>
      <c r="AC42" s="7" t="s">
        <v>17609</v>
      </c>
      <c r="AE42" s="7" t="s">
        <v>17843</v>
      </c>
      <c r="AF42" s="7" t="s">
        <v>6644</v>
      </c>
    </row>
    <row r="43" spans="1:32" ht="15" x14ac:dyDescent="0.25">
      <c r="A43" s="136" t="s">
        <v>14287</v>
      </c>
      <c r="B43" s="131" t="s">
        <v>3623</v>
      </c>
      <c r="C43" s="131" t="s">
        <v>277</v>
      </c>
      <c r="D43" s="131"/>
      <c r="E43" s="131"/>
      <c r="F43" s="131"/>
      <c r="G43" s="131" t="s">
        <v>14249</v>
      </c>
      <c r="H43" s="131" t="b">
        <v>1</v>
      </c>
      <c r="L43" s="131" t="s">
        <v>14420</v>
      </c>
      <c r="M43" s="131" t="s">
        <v>15527</v>
      </c>
      <c r="N43" s="131"/>
      <c r="O43" s="131" t="s">
        <v>14509</v>
      </c>
      <c r="R43" s="161" t="s">
        <v>14274</v>
      </c>
      <c r="T43" s="161" t="s">
        <v>14292</v>
      </c>
      <c r="V43" t="s">
        <v>17035</v>
      </c>
      <c r="W43" t="s">
        <v>6642</v>
      </c>
      <c r="Y43" s="7" t="s">
        <v>17775</v>
      </c>
      <c r="Z43" s="7" t="s">
        <v>17609</v>
      </c>
      <c r="AB43" t="s">
        <v>17665</v>
      </c>
      <c r="AC43" s="7" t="s">
        <v>17609</v>
      </c>
      <c r="AE43" s="7" t="s">
        <v>17844</v>
      </c>
      <c r="AF43" s="7" t="s">
        <v>6664</v>
      </c>
    </row>
    <row r="44" spans="1:32" ht="15" x14ac:dyDescent="0.25">
      <c r="A44" s="136" t="s">
        <v>14288</v>
      </c>
      <c r="B44" s="131"/>
      <c r="C44" s="131"/>
      <c r="D44" s="131"/>
      <c r="E44" s="131"/>
      <c r="F44" s="131"/>
      <c r="G44" s="131" t="s">
        <v>6588</v>
      </c>
      <c r="H44" s="131"/>
      <c r="L44" s="131" t="s">
        <v>14432</v>
      </c>
      <c r="M44" s="131" t="s">
        <v>15527</v>
      </c>
      <c r="N44" s="131"/>
      <c r="O44" s="131" t="s">
        <v>15539</v>
      </c>
      <c r="R44" s="162" t="s">
        <v>14273</v>
      </c>
      <c r="T44" s="162" t="s">
        <v>3568</v>
      </c>
      <c r="V44" t="s">
        <v>17036</v>
      </c>
      <c r="W44" t="s">
        <v>6638</v>
      </c>
      <c r="Y44" s="7" t="s">
        <v>17772</v>
      </c>
      <c r="Z44" s="7" t="s">
        <v>17609</v>
      </c>
      <c r="AB44" t="s">
        <v>17674</v>
      </c>
      <c r="AC44" s="7" t="s">
        <v>17609</v>
      </c>
      <c r="AE44" t="s">
        <v>17800</v>
      </c>
      <c r="AF44" s="7" t="s">
        <v>17609</v>
      </c>
    </row>
    <row r="45" spans="1:32" ht="15" x14ac:dyDescent="0.25">
      <c r="A45" s="136" t="s">
        <v>14289</v>
      </c>
      <c r="B45" s="131"/>
      <c r="C45" s="131"/>
      <c r="D45" s="131"/>
      <c r="E45" s="131"/>
      <c r="F45" s="131"/>
      <c r="G45" s="131" t="s">
        <v>6588</v>
      </c>
      <c r="H45" s="131"/>
      <c r="L45" s="131" t="s">
        <v>14437</v>
      </c>
      <c r="M45" s="131" t="s">
        <v>13712</v>
      </c>
      <c r="N45" s="131"/>
      <c r="O45" s="131" t="s">
        <v>14520</v>
      </c>
      <c r="R45" s="161" t="s">
        <v>3523</v>
      </c>
      <c r="T45" s="161" t="s">
        <v>14293</v>
      </c>
      <c r="V45" t="s">
        <v>17037</v>
      </c>
      <c r="W45" t="s">
        <v>17001</v>
      </c>
      <c r="Y45" s="7" t="s">
        <v>17759</v>
      </c>
      <c r="Z45" s="7" t="s">
        <v>17609</v>
      </c>
      <c r="AB45" t="s">
        <v>17639</v>
      </c>
      <c r="AC45" s="7" t="s">
        <v>17609</v>
      </c>
      <c r="AE45" s="7" t="s">
        <v>17845</v>
      </c>
      <c r="AF45" s="7" t="s">
        <v>6642</v>
      </c>
    </row>
    <row r="46" spans="1:32" ht="15" x14ac:dyDescent="0.25">
      <c r="A46" s="136" t="s">
        <v>14290</v>
      </c>
      <c r="B46" s="131" t="s">
        <v>14236</v>
      </c>
      <c r="C46" s="131"/>
      <c r="D46" s="131"/>
      <c r="E46" s="131"/>
      <c r="F46" s="131" t="s">
        <v>14291</v>
      </c>
      <c r="G46" s="131" t="s">
        <v>14238</v>
      </c>
      <c r="H46" s="131"/>
      <c r="L46" s="131" t="s">
        <v>15536</v>
      </c>
      <c r="M46" s="131" t="s">
        <v>15527</v>
      </c>
      <c r="N46" s="131"/>
      <c r="O46" s="131" t="s">
        <v>15540</v>
      </c>
      <c r="R46" s="162" t="s">
        <v>14476</v>
      </c>
      <c r="T46" s="162" t="s">
        <v>3568</v>
      </c>
      <c r="V46" t="s">
        <v>17038</v>
      </c>
      <c r="W46" t="s">
        <v>6638</v>
      </c>
      <c r="Y46" s="7" t="s">
        <v>17268</v>
      </c>
      <c r="Z46" s="7" t="s">
        <v>15691</v>
      </c>
      <c r="AB46" t="s">
        <v>17642</v>
      </c>
      <c r="AC46" s="7" t="s">
        <v>17609</v>
      </c>
      <c r="AE46" s="7" t="s">
        <v>17846</v>
      </c>
      <c r="AF46" s="7" t="s">
        <v>6664</v>
      </c>
    </row>
    <row r="47" spans="1:32" ht="15" x14ac:dyDescent="0.25">
      <c r="A47" s="136" t="s">
        <v>14292</v>
      </c>
      <c r="B47" s="131" t="s">
        <v>3568</v>
      </c>
      <c r="C47" s="131" t="s">
        <v>291</v>
      </c>
      <c r="D47" s="131"/>
      <c r="E47" s="131"/>
      <c r="F47" s="131"/>
      <c r="G47" s="131" t="s">
        <v>14234</v>
      </c>
      <c r="H47" s="131" t="b">
        <v>1</v>
      </c>
      <c r="L47" s="131" t="s">
        <v>14444</v>
      </c>
      <c r="M47" s="131" t="s">
        <v>15527</v>
      </c>
      <c r="N47" s="131"/>
      <c r="O47" s="131" t="s">
        <v>14549</v>
      </c>
      <c r="R47" s="162" t="s">
        <v>15039</v>
      </c>
      <c r="T47" s="161" t="s">
        <v>14295</v>
      </c>
      <c r="V47" t="s">
        <v>17039</v>
      </c>
      <c r="W47" t="s">
        <v>17004</v>
      </c>
      <c r="Y47" s="7" t="s">
        <v>17769</v>
      </c>
      <c r="Z47" s="7" t="s">
        <v>17609</v>
      </c>
      <c r="AB47" t="s">
        <v>17687</v>
      </c>
      <c r="AC47" s="7" t="s">
        <v>17609</v>
      </c>
      <c r="AE47" s="7" t="s">
        <v>17847</v>
      </c>
      <c r="AF47" s="7" t="s">
        <v>17001</v>
      </c>
    </row>
    <row r="48" spans="1:32" ht="15" x14ac:dyDescent="0.25">
      <c r="A48" s="136" t="s">
        <v>14293</v>
      </c>
      <c r="B48" s="131" t="s">
        <v>3568</v>
      </c>
      <c r="C48" s="131" t="s">
        <v>291</v>
      </c>
      <c r="D48" s="131"/>
      <c r="E48" s="131"/>
      <c r="F48" s="131"/>
      <c r="G48" s="131" t="s">
        <v>14294</v>
      </c>
      <c r="H48" s="131" t="b">
        <v>1</v>
      </c>
      <c r="L48" s="131" t="s">
        <v>14451</v>
      </c>
      <c r="M48" s="131" t="s">
        <v>15527</v>
      </c>
      <c r="N48" s="131"/>
      <c r="O48" s="131" t="s">
        <v>14552</v>
      </c>
      <c r="R48" s="162" t="s">
        <v>15109</v>
      </c>
      <c r="T48" s="162" t="s">
        <v>3598</v>
      </c>
      <c r="V48" t="s">
        <v>17040</v>
      </c>
      <c r="W48" t="s">
        <v>6664</v>
      </c>
      <c r="Y48" s="7" t="s">
        <v>17700</v>
      </c>
      <c r="Z48" s="7" t="s">
        <v>17609</v>
      </c>
      <c r="AB48" s="7" t="s">
        <v>17610</v>
      </c>
      <c r="AC48" s="7" t="s">
        <v>17609</v>
      </c>
      <c r="AE48" s="7" t="s">
        <v>17848</v>
      </c>
      <c r="AF48" s="7" t="s">
        <v>6664</v>
      </c>
    </row>
    <row r="49" spans="1:32" ht="15" x14ac:dyDescent="0.25">
      <c r="A49" s="136" t="s">
        <v>14295</v>
      </c>
      <c r="B49" s="131" t="s">
        <v>3598</v>
      </c>
      <c r="C49" s="131"/>
      <c r="D49" s="131"/>
      <c r="E49" s="131"/>
      <c r="F49" s="131"/>
      <c r="G49" s="131" t="s">
        <v>14280</v>
      </c>
      <c r="H49" s="131" t="b">
        <v>1</v>
      </c>
      <c r="L49" s="131" t="s">
        <v>14458</v>
      </c>
      <c r="M49" s="131" t="s">
        <v>13712</v>
      </c>
      <c r="N49" s="131"/>
      <c r="O49" s="131" t="s">
        <v>14561</v>
      </c>
      <c r="R49" s="161" t="s">
        <v>3524</v>
      </c>
      <c r="T49" s="162" t="s">
        <v>3631</v>
      </c>
      <c r="V49" t="s">
        <v>17041</v>
      </c>
      <c r="W49" t="s">
        <v>6638</v>
      </c>
      <c r="Y49" s="7" t="s">
        <v>17697</v>
      </c>
      <c r="Z49" s="7" t="s">
        <v>17609</v>
      </c>
      <c r="AB49" t="s">
        <v>17650</v>
      </c>
      <c r="AC49" s="7" t="s">
        <v>17609</v>
      </c>
      <c r="AE49" s="7" t="s">
        <v>17849</v>
      </c>
      <c r="AF49" s="7" t="s">
        <v>18060</v>
      </c>
    </row>
    <row r="50" spans="1:32" ht="15" x14ac:dyDescent="0.25">
      <c r="A50" s="136" t="s">
        <v>14295</v>
      </c>
      <c r="B50" s="131" t="s">
        <v>3631</v>
      </c>
      <c r="C50" s="131"/>
      <c r="D50" s="131"/>
      <c r="E50" s="131"/>
      <c r="F50" s="131"/>
      <c r="G50" s="131" t="s">
        <v>14280</v>
      </c>
      <c r="H50" s="131" t="b">
        <v>1</v>
      </c>
      <c r="L50" s="131" t="s">
        <v>15537</v>
      </c>
      <c r="M50" s="131" t="s">
        <v>15527</v>
      </c>
      <c r="N50" s="131"/>
      <c r="O50" s="131" t="s">
        <v>14563</v>
      </c>
      <c r="R50" s="162" t="s">
        <v>14685</v>
      </c>
      <c r="T50" s="161" t="s">
        <v>14298</v>
      </c>
      <c r="V50" t="s">
        <v>17042</v>
      </c>
      <c r="W50" t="s">
        <v>6638</v>
      </c>
      <c r="Y50" s="7" t="s">
        <v>17722</v>
      </c>
      <c r="Z50" s="7" t="s">
        <v>17609</v>
      </c>
      <c r="AB50" t="s">
        <v>17651</v>
      </c>
      <c r="AC50" s="7" t="s">
        <v>17609</v>
      </c>
      <c r="AE50" s="7" t="s">
        <v>17850</v>
      </c>
      <c r="AF50" s="7" t="s">
        <v>6642</v>
      </c>
    </row>
    <row r="51" spans="1:32" ht="15" x14ac:dyDescent="0.25">
      <c r="A51" s="136" t="s">
        <v>14296</v>
      </c>
      <c r="B51" s="131" t="s">
        <v>3564</v>
      </c>
      <c r="C51" s="131"/>
      <c r="D51" s="131"/>
      <c r="E51" s="131"/>
      <c r="F51" s="131"/>
      <c r="G51" s="131" t="s">
        <v>14297</v>
      </c>
      <c r="H51" s="131"/>
      <c r="L51" s="131" t="s">
        <v>14471</v>
      </c>
      <c r="M51" s="131" t="s">
        <v>15527</v>
      </c>
      <c r="N51" s="131"/>
      <c r="O51" s="131" t="s">
        <v>14575</v>
      </c>
      <c r="R51" s="161" t="s">
        <v>15260</v>
      </c>
      <c r="T51" s="162" t="s">
        <v>15595</v>
      </c>
      <c r="V51" s="7" t="s">
        <v>17580</v>
      </c>
      <c r="W51" s="7" t="s">
        <v>17429</v>
      </c>
      <c r="Y51" s="7" t="s">
        <v>17747</v>
      </c>
      <c r="Z51" s="7" t="s">
        <v>17609</v>
      </c>
      <c r="AB51" t="s">
        <v>17669</v>
      </c>
      <c r="AC51" s="7" t="s">
        <v>17609</v>
      </c>
      <c r="AE51" s="7" t="s">
        <v>17851</v>
      </c>
      <c r="AF51" s="7" t="s">
        <v>6642</v>
      </c>
    </row>
    <row r="52" spans="1:32" ht="15" x14ac:dyDescent="0.25">
      <c r="A52" s="136" t="s">
        <v>14298</v>
      </c>
      <c r="B52" s="131"/>
      <c r="C52" s="131"/>
      <c r="D52" s="131"/>
      <c r="E52" s="131"/>
      <c r="F52" s="131"/>
      <c r="G52" s="131" t="s">
        <v>14299</v>
      </c>
      <c r="H52" s="131" t="b">
        <v>1</v>
      </c>
      <c r="L52" s="131" t="s">
        <v>14472</v>
      </c>
      <c r="M52" s="131" t="s">
        <v>13712</v>
      </c>
      <c r="N52" s="131"/>
      <c r="O52" s="131" t="s">
        <v>15541</v>
      </c>
      <c r="R52" s="162" t="s">
        <v>15259</v>
      </c>
      <c r="T52" s="161" t="s">
        <v>14300</v>
      </c>
      <c r="V52" t="s">
        <v>17043</v>
      </c>
      <c r="W52" t="s">
        <v>6638</v>
      </c>
      <c r="Y52" s="7" t="s">
        <v>17747</v>
      </c>
      <c r="Z52" s="7" t="s">
        <v>17609</v>
      </c>
      <c r="AB52" t="s">
        <v>17601</v>
      </c>
      <c r="AC52" s="7" t="s">
        <v>17609</v>
      </c>
      <c r="AE52" s="7" t="s">
        <v>17852</v>
      </c>
      <c r="AF52" s="7" t="s">
        <v>6664</v>
      </c>
    </row>
    <row r="53" spans="1:32" ht="15" x14ac:dyDescent="0.25">
      <c r="A53" s="136" t="s">
        <v>14300</v>
      </c>
      <c r="B53" s="131" t="s">
        <v>3566</v>
      </c>
      <c r="C53" s="131" t="s">
        <v>14301</v>
      </c>
      <c r="D53" s="131"/>
      <c r="E53" s="131"/>
      <c r="F53" s="131"/>
      <c r="G53" s="131" t="s">
        <v>14234</v>
      </c>
      <c r="H53" s="131" t="b">
        <v>1</v>
      </c>
      <c r="L53" s="131" t="s">
        <v>15538</v>
      </c>
      <c r="M53" s="131" t="s">
        <v>15527</v>
      </c>
      <c r="N53" s="131"/>
      <c r="O53" s="131" t="s">
        <v>14586</v>
      </c>
      <c r="R53" s="161" t="s">
        <v>3525</v>
      </c>
      <c r="T53" s="162" t="s">
        <v>3566</v>
      </c>
      <c r="V53" t="s">
        <v>17044</v>
      </c>
      <c r="W53" t="s">
        <v>6638</v>
      </c>
      <c r="Y53" s="7" t="s">
        <v>17716</v>
      </c>
      <c r="Z53" s="7" t="s">
        <v>17609</v>
      </c>
      <c r="AB53" t="s">
        <v>17627</v>
      </c>
      <c r="AC53" s="7" t="s">
        <v>17609</v>
      </c>
      <c r="AE53" s="7" t="s">
        <v>17853</v>
      </c>
      <c r="AF53" s="7" t="s">
        <v>6664</v>
      </c>
    </row>
    <row r="54" spans="1:32" ht="15" x14ac:dyDescent="0.25">
      <c r="A54" s="136" t="s">
        <v>14302</v>
      </c>
      <c r="B54" s="131" t="s">
        <v>3613</v>
      </c>
      <c r="C54" s="131" t="s">
        <v>327</v>
      </c>
      <c r="D54" s="131"/>
      <c r="E54" s="131"/>
      <c r="F54" s="131"/>
      <c r="G54" s="131" t="s">
        <v>14265</v>
      </c>
      <c r="H54" s="131"/>
      <c r="L54" s="131" t="s">
        <v>14479</v>
      </c>
      <c r="M54" s="131" t="s">
        <v>15527</v>
      </c>
      <c r="N54" s="131"/>
      <c r="O54" s="131" t="s">
        <v>14592</v>
      </c>
      <c r="R54" s="162" t="s">
        <v>14335</v>
      </c>
      <c r="T54" s="161" t="s">
        <v>14305</v>
      </c>
      <c r="V54" s="7" t="s">
        <v>17583</v>
      </c>
      <c r="W54" s="7" t="s">
        <v>17429</v>
      </c>
      <c r="Y54" s="7" t="s">
        <v>17271</v>
      </c>
      <c r="Z54" s="7" t="s">
        <v>15691</v>
      </c>
      <c r="AB54" t="s">
        <v>17623</v>
      </c>
      <c r="AC54" s="7" t="s">
        <v>17609</v>
      </c>
      <c r="AE54" t="s">
        <v>17801</v>
      </c>
      <c r="AF54" s="7" t="s">
        <v>17609</v>
      </c>
    </row>
    <row r="55" spans="1:32" ht="15" x14ac:dyDescent="0.25">
      <c r="A55" s="136" t="s">
        <v>14303</v>
      </c>
      <c r="B55" s="131" t="s">
        <v>3525</v>
      </c>
      <c r="C55" s="131" t="s">
        <v>484</v>
      </c>
      <c r="D55" s="131"/>
      <c r="E55" s="131"/>
      <c r="F55" s="131"/>
      <c r="G55" s="131" t="s">
        <v>14265</v>
      </c>
      <c r="H55" s="131"/>
      <c r="L55" s="131" t="s">
        <v>14499</v>
      </c>
      <c r="M55" s="131" t="s">
        <v>15527</v>
      </c>
      <c r="N55" s="131"/>
      <c r="O55" s="131" t="s">
        <v>14600</v>
      </c>
      <c r="R55" s="162" t="s">
        <v>14362</v>
      </c>
      <c r="T55" s="162" t="s">
        <v>3528</v>
      </c>
      <c r="V55" t="s">
        <v>17045</v>
      </c>
      <c r="W55" t="s">
        <v>6638</v>
      </c>
      <c r="Y55" s="7" t="s">
        <v>17713</v>
      </c>
      <c r="Z55" s="7" t="s">
        <v>17609</v>
      </c>
      <c r="AB55" t="s">
        <v>17602</v>
      </c>
      <c r="AC55" s="7" t="s">
        <v>17609</v>
      </c>
      <c r="AE55" s="7" t="s">
        <v>17854</v>
      </c>
      <c r="AF55" s="7" t="s">
        <v>6642</v>
      </c>
    </row>
    <row r="56" spans="1:32" ht="15" x14ac:dyDescent="0.25">
      <c r="A56" s="136" t="s">
        <v>14304</v>
      </c>
      <c r="B56" s="131" t="s">
        <v>6388</v>
      </c>
      <c r="C56" s="131"/>
      <c r="D56" s="131"/>
      <c r="E56" s="131"/>
      <c r="F56" s="131"/>
      <c r="G56" s="131" t="s">
        <v>6588</v>
      </c>
      <c r="H56" s="131"/>
      <c r="L56" s="131" t="s">
        <v>14500</v>
      </c>
      <c r="M56" s="131" t="s">
        <v>13712</v>
      </c>
      <c r="N56" s="131"/>
      <c r="O56" s="131" t="s">
        <v>14612</v>
      </c>
      <c r="R56" s="162" t="s">
        <v>14482</v>
      </c>
      <c r="T56" s="161" t="s">
        <v>14306</v>
      </c>
      <c r="V56" t="s">
        <v>17045</v>
      </c>
      <c r="W56" t="s">
        <v>6642</v>
      </c>
      <c r="Y56" s="7" t="s">
        <v>17781</v>
      </c>
      <c r="Z56" s="7" t="s">
        <v>17609</v>
      </c>
      <c r="AB56" t="s">
        <v>17670</v>
      </c>
      <c r="AC56" s="7" t="s">
        <v>17609</v>
      </c>
      <c r="AE56" t="s">
        <v>18061</v>
      </c>
      <c r="AF56" s="7" t="s">
        <v>17609</v>
      </c>
    </row>
    <row r="57" spans="1:32" ht="15" x14ac:dyDescent="0.25">
      <c r="A57" s="136" t="s">
        <v>14304</v>
      </c>
      <c r="B57" s="131" t="s">
        <v>3606</v>
      </c>
      <c r="C57" s="131" t="s">
        <v>14284</v>
      </c>
      <c r="D57" s="131"/>
      <c r="E57" s="131"/>
      <c r="F57" s="131"/>
      <c r="G57" s="131" t="s">
        <v>6588</v>
      </c>
      <c r="H57" s="131"/>
      <c r="L57" s="131" t="s">
        <v>14509</v>
      </c>
      <c r="M57" s="131" t="s">
        <v>15527</v>
      </c>
      <c r="N57" s="131"/>
      <c r="O57" s="131" t="s">
        <v>14614</v>
      </c>
      <c r="R57" s="162" t="s">
        <v>14499</v>
      </c>
      <c r="T57" s="162" t="s">
        <v>3520</v>
      </c>
      <c r="V57" t="s">
        <v>17046</v>
      </c>
      <c r="W57" t="s">
        <v>17002</v>
      </c>
      <c r="Y57" s="7" t="s">
        <v>17728</v>
      </c>
      <c r="Z57" s="7" t="s">
        <v>17609</v>
      </c>
      <c r="AB57" t="s">
        <v>17603</v>
      </c>
      <c r="AC57" s="7" t="s">
        <v>17609</v>
      </c>
      <c r="AE57" s="7" t="s">
        <v>17855</v>
      </c>
      <c r="AF57" s="7" t="s">
        <v>6642</v>
      </c>
    </row>
    <row r="58" spans="1:32" ht="15" x14ac:dyDescent="0.25">
      <c r="A58" s="136" t="s">
        <v>14305</v>
      </c>
      <c r="B58" s="131" t="s">
        <v>3528</v>
      </c>
      <c r="C58" s="131" t="s">
        <v>327</v>
      </c>
      <c r="D58" s="131"/>
      <c r="E58" s="131"/>
      <c r="F58" s="131"/>
      <c r="G58" s="131" t="s">
        <v>14234</v>
      </c>
      <c r="H58" s="131" t="b">
        <v>1</v>
      </c>
      <c r="L58" s="131" t="s">
        <v>15539</v>
      </c>
      <c r="M58" s="131" t="s">
        <v>15527</v>
      </c>
      <c r="N58" s="131"/>
      <c r="O58" s="131" t="s">
        <v>14616</v>
      </c>
      <c r="R58" s="162" t="s">
        <v>14655</v>
      </c>
      <c r="T58" s="161" t="s">
        <v>14307</v>
      </c>
      <c r="V58" s="7" t="s">
        <v>17046</v>
      </c>
      <c r="W58" s="7" t="s">
        <v>17429</v>
      </c>
      <c r="Y58" s="7" t="s">
        <v>17274</v>
      </c>
      <c r="Z58" s="7" t="s">
        <v>15691</v>
      </c>
      <c r="AB58" t="s">
        <v>17613</v>
      </c>
      <c r="AC58" s="7" t="s">
        <v>17609</v>
      </c>
      <c r="AE58" s="7" t="s">
        <v>17802</v>
      </c>
      <c r="AF58" s="7" t="s">
        <v>6642</v>
      </c>
    </row>
    <row r="59" spans="1:32" ht="15" x14ac:dyDescent="0.25">
      <c r="A59" s="136" t="s">
        <v>14306</v>
      </c>
      <c r="B59" s="131" t="s">
        <v>3520</v>
      </c>
      <c r="C59" s="131" t="s">
        <v>6209</v>
      </c>
      <c r="D59" s="131"/>
      <c r="E59" s="131"/>
      <c r="F59" s="131"/>
      <c r="G59" s="131" t="s">
        <v>14234</v>
      </c>
      <c r="H59" s="131" t="b">
        <v>1</v>
      </c>
      <c r="L59" s="131" t="s">
        <v>14520</v>
      </c>
      <c r="M59" s="131" t="s">
        <v>15527</v>
      </c>
      <c r="N59" s="131"/>
      <c r="O59" s="131" t="s">
        <v>14632</v>
      </c>
      <c r="R59" s="162" t="s">
        <v>14664</v>
      </c>
      <c r="T59" s="162" t="s">
        <v>15595</v>
      </c>
      <c r="V59" t="s">
        <v>17047</v>
      </c>
      <c r="W59" t="s">
        <v>17001</v>
      </c>
      <c r="Y59" s="7" t="s">
        <v>17707</v>
      </c>
      <c r="Z59" s="7" t="s">
        <v>17609</v>
      </c>
      <c r="AB59" t="s">
        <v>17686</v>
      </c>
      <c r="AC59" s="7" t="s">
        <v>17609</v>
      </c>
      <c r="AE59" t="s">
        <v>17802</v>
      </c>
      <c r="AF59" s="7" t="s">
        <v>17609</v>
      </c>
    </row>
    <row r="60" spans="1:32" ht="15" x14ac:dyDescent="0.25">
      <c r="A60" s="136" t="s">
        <v>14307</v>
      </c>
      <c r="B60" s="131"/>
      <c r="C60" s="131"/>
      <c r="D60" s="131"/>
      <c r="E60" s="131" t="s">
        <v>6196</v>
      </c>
      <c r="F60" s="131"/>
      <c r="G60" s="131" t="s">
        <v>14308</v>
      </c>
      <c r="H60" s="131" t="b">
        <v>1</v>
      </c>
      <c r="L60" s="131" t="s">
        <v>14520</v>
      </c>
      <c r="M60" s="131" t="s">
        <v>13698</v>
      </c>
      <c r="N60" s="131"/>
      <c r="O60" s="131" t="s">
        <v>14653</v>
      </c>
      <c r="R60" s="162" t="s">
        <v>14721</v>
      </c>
      <c r="T60" s="161" t="s">
        <v>14312</v>
      </c>
      <c r="V60" t="s">
        <v>17047</v>
      </c>
      <c r="W60" t="s">
        <v>17001</v>
      </c>
      <c r="Y60" s="7" t="s">
        <v>17727</v>
      </c>
      <c r="Z60" s="7" t="s">
        <v>17609</v>
      </c>
      <c r="AB60" s="7" t="s">
        <v>17690</v>
      </c>
      <c r="AC60" s="7" t="s">
        <v>17609</v>
      </c>
      <c r="AE60" s="7" t="s">
        <v>17856</v>
      </c>
      <c r="AF60" s="7" t="s">
        <v>17609</v>
      </c>
    </row>
    <row r="61" spans="1:32" ht="15" x14ac:dyDescent="0.25">
      <c r="A61" s="136" t="s">
        <v>14309</v>
      </c>
      <c r="B61" s="131" t="s">
        <v>3538</v>
      </c>
      <c r="C61" s="131"/>
      <c r="D61" s="131"/>
      <c r="E61" s="131"/>
      <c r="F61" s="131"/>
      <c r="G61" s="131" t="s">
        <v>6588</v>
      </c>
      <c r="H61" s="131"/>
      <c r="L61" s="131" t="s">
        <v>14520</v>
      </c>
      <c r="M61" s="131" t="s">
        <v>13712</v>
      </c>
      <c r="N61" s="131"/>
      <c r="O61" s="131" t="s">
        <v>14655</v>
      </c>
      <c r="R61" s="162" t="s">
        <v>14781</v>
      </c>
      <c r="T61" s="162" t="s">
        <v>3541</v>
      </c>
      <c r="V61" t="s">
        <v>17048</v>
      </c>
      <c r="W61" t="s">
        <v>6638</v>
      </c>
      <c r="Y61" s="7" t="s">
        <v>17692</v>
      </c>
      <c r="Z61" s="7" t="s">
        <v>17609</v>
      </c>
      <c r="AB61" t="s">
        <v>17604</v>
      </c>
      <c r="AC61" s="7" t="s">
        <v>17609</v>
      </c>
      <c r="AE61" t="s">
        <v>18062</v>
      </c>
      <c r="AF61" s="7" t="s">
        <v>17609</v>
      </c>
    </row>
    <row r="62" spans="1:32" ht="15" x14ac:dyDescent="0.25">
      <c r="A62" s="136" t="s">
        <v>14310</v>
      </c>
      <c r="B62" s="131" t="s">
        <v>3624</v>
      </c>
      <c r="C62" s="131" t="s">
        <v>397</v>
      </c>
      <c r="D62" s="131"/>
      <c r="E62" s="131"/>
      <c r="F62" s="131"/>
      <c r="G62" s="131" t="s">
        <v>14311</v>
      </c>
      <c r="H62" s="131"/>
      <c r="L62" s="131" t="s">
        <v>15540</v>
      </c>
      <c r="M62" s="131" t="s">
        <v>13712</v>
      </c>
      <c r="N62" s="131"/>
      <c r="O62" s="131" t="s">
        <v>14656</v>
      </c>
      <c r="R62" s="162" t="s">
        <v>14797</v>
      </c>
      <c r="T62" s="161" t="s">
        <v>14317</v>
      </c>
      <c r="V62" t="s">
        <v>17048</v>
      </c>
      <c r="W62" t="s">
        <v>6642</v>
      </c>
      <c r="Y62" s="7" t="s">
        <v>17789</v>
      </c>
      <c r="Z62" s="7" t="s">
        <v>17609</v>
      </c>
      <c r="AB62" t="s">
        <v>17676</v>
      </c>
      <c r="AC62" s="7" t="s">
        <v>17609</v>
      </c>
      <c r="AE62" s="7" t="s">
        <v>17857</v>
      </c>
      <c r="AF62" s="7" t="s">
        <v>6642</v>
      </c>
    </row>
    <row r="63" spans="1:32" ht="15" x14ac:dyDescent="0.25">
      <c r="A63" s="136" t="s">
        <v>14312</v>
      </c>
      <c r="B63" s="131" t="s">
        <v>3541</v>
      </c>
      <c r="C63" s="131" t="s">
        <v>708</v>
      </c>
      <c r="D63" s="131"/>
      <c r="E63" s="131"/>
      <c r="F63" s="131" t="s">
        <v>14313</v>
      </c>
      <c r="G63" s="131" t="s">
        <v>14314</v>
      </c>
      <c r="H63" s="131" t="b">
        <v>1</v>
      </c>
      <c r="L63" s="131" t="s">
        <v>14549</v>
      </c>
      <c r="M63" s="131" t="s">
        <v>15527</v>
      </c>
      <c r="N63" s="131"/>
      <c r="O63" s="131" t="s">
        <v>14660</v>
      </c>
      <c r="R63" s="162" t="s">
        <v>14812</v>
      </c>
      <c r="T63" s="162" t="s">
        <v>3631</v>
      </c>
      <c r="V63" t="s">
        <v>17048</v>
      </c>
      <c r="W63" t="s">
        <v>17004</v>
      </c>
      <c r="Y63" s="7" t="s">
        <v>17699</v>
      </c>
      <c r="Z63" s="7" t="s">
        <v>17609</v>
      </c>
      <c r="AB63" t="s">
        <v>17615</v>
      </c>
      <c r="AC63" s="7" t="s">
        <v>17609</v>
      </c>
      <c r="AE63" s="7" t="s">
        <v>17858</v>
      </c>
      <c r="AF63" s="7" t="s">
        <v>6639</v>
      </c>
    </row>
    <row r="64" spans="1:32" ht="15" x14ac:dyDescent="0.25">
      <c r="A64" s="136" t="s">
        <v>14315</v>
      </c>
      <c r="B64" s="136"/>
      <c r="C64" s="131"/>
      <c r="D64" s="131"/>
      <c r="E64" s="131"/>
      <c r="F64" s="131"/>
      <c r="G64" s="131" t="s">
        <v>6588</v>
      </c>
      <c r="H64" s="131"/>
      <c r="L64" s="131" t="s">
        <v>14549</v>
      </c>
      <c r="M64" s="131" t="s">
        <v>13698</v>
      </c>
      <c r="N64" s="131"/>
      <c r="O64" s="131" t="s">
        <v>14664</v>
      </c>
      <c r="R64" s="162" t="s">
        <v>14814</v>
      </c>
      <c r="T64" s="161" t="s">
        <v>14322</v>
      </c>
      <c r="V64" t="s">
        <v>17048</v>
      </c>
      <c r="W64" t="s">
        <v>17007</v>
      </c>
      <c r="Y64" s="7" t="s">
        <v>17758</v>
      </c>
      <c r="Z64" s="7" t="s">
        <v>17609</v>
      </c>
      <c r="AB64" t="s">
        <v>17646</v>
      </c>
      <c r="AC64" s="7" t="s">
        <v>17609</v>
      </c>
      <c r="AE64" t="s">
        <v>17803</v>
      </c>
      <c r="AF64" s="7" t="s">
        <v>17609</v>
      </c>
    </row>
    <row r="65" spans="1:32" ht="15" x14ac:dyDescent="0.25">
      <c r="A65" s="136" t="s">
        <v>14316</v>
      </c>
      <c r="B65" s="131"/>
      <c r="C65" s="131"/>
      <c r="D65" s="131"/>
      <c r="E65" s="131"/>
      <c r="F65" s="131"/>
      <c r="G65" s="131" t="s">
        <v>6588</v>
      </c>
      <c r="H65" s="131"/>
      <c r="L65" s="131" t="s">
        <v>14549</v>
      </c>
      <c r="M65" s="131" t="s">
        <v>13712</v>
      </c>
      <c r="N65" s="131"/>
      <c r="O65" s="131" t="s">
        <v>14670</v>
      </c>
      <c r="R65" s="162" t="s">
        <v>14849</v>
      </c>
      <c r="T65" s="162" t="s">
        <v>3604</v>
      </c>
      <c r="V65" s="7" t="s">
        <v>17588</v>
      </c>
      <c r="W65" s="7" t="s">
        <v>17429</v>
      </c>
      <c r="Y65" s="7" t="s">
        <v>17764</v>
      </c>
      <c r="Z65" s="7" t="s">
        <v>17609</v>
      </c>
      <c r="AB65" t="s">
        <v>17644</v>
      </c>
      <c r="AC65" s="7" t="s">
        <v>17609</v>
      </c>
      <c r="AE65" s="7" t="s">
        <v>17859</v>
      </c>
      <c r="AF65" s="7" t="s">
        <v>6642</v>
      </c>
    </row>
    <row r="66" spans="1:32" ht="15" x14ac:dyDescent="0.25">
      <c r="A66" s="136" t="s">
        <v>14317</v>
      </c>
      <c r="B66" s="131" t="s">
        <v>3631</v>
      </c>
      <c r="C66" s="131"/>
      <c r="D66" s="131"/>
      <c r="E66" s="131"/>
      <c r="F66" s="131" t="s">
        <v>14318</v>
      </c>
      <c r="G66" s="131" t="s">
        <v>14234</v>
      </c>
      <c r="H66" s="131" t="b">
        <v>1</v>
      </c>
      <c r="L66" s="131" t="s">
        <v>14552</v>
      </c>
      <c r="M66" s="131" t="s">
        <v>13712</v>
      </c>
      <c r="N66" s="131"/>
      <c r="O66" s="131" t="s">
        <v>14673</v>
      </c>
      <c r="R66" s="162" t="s">
        <v>15033</v>
      </c>
      <c r="T66" s="161" t="s">
        <v>14324</v>
      </c>
      <c r="V66" t="s">
        <v>17049</v>
      </c>
      <c r="W66" t="s">
        <v>6642</v>
      </c>
      <c r="Y66" s="7" t="s">
        <v>17694</v>
      </c>
      <c r="Z66" s="7" t="s">
        <v>17609</v>
      </c>
      <c r="AB66" t="s">
        <v>17672</v>
      </c>
      <c r="AC66" s="7" t="s">
        <v>17609</v>
      </c>
      <c r="AE66" s="7" t="s">
        <v>17860</v>
      </c>
      <c r="AF66" s="7" t="s">
        <v>18051</v>
      </c>
    </row>
    <row r="67" spans="1:32" ht="15" x14ac:dyDescent="0.25">
      <c r="A67" s="131" t="s">
        <v>14319</v>
      </c>
      <c r="B67" s="131" t="s">
        <v>3610</v>
      </c>
      <c r="C67" s="131"/>
      <c r="D67" s="131"/>
      <c r="E67" s="131"/>
      <c r="F67" s="131"/>
      <c r="G67" s="131" t="s">
        <v>14320</v>
      </c>
      <c r="H67" s="131"/>
      <c r="L67" s="131" t="s">
        <v>14561</v>
      </c>
      <c r="M67" s="131" t="s">
        <v>13712</v>
      </c>
      <c r="N67" s="131"/>
      <c r="O67" s="131" t="s">
        <v>14676</v>
      </c>
      <c r="R67" s="162" t="s">
        <v>15039</v>
      </c>
      <c r="T67" s="162" t="s">
        <v>15595</v>
      </c>
      <c r="V67" s="7" t="s">
        <v>17590</v>
      </c>
      <c r="W67" s="7" t="s">
        <v>17429</v>
      </c>
      <c r="Y67" s="7" t="s">
        <v>17694</v>
      </c>
      <c r="Z67" s="7" t="s">
        <v>17609</v>
      </c>
      <c r="AB67" t="s">
        <v>17629</v>
      </c>
      <c r="AC67" s="7" t="s">
        <v>17609</v>
      </c>
      <c r="AE67" s="7" t="s">
        <v>17861</v>
      </c>
      <c r="AF67" s="7" t="s">
        <v>6664</v>
      </c>
    </row>
    <row r="68" spans="1:32" ht="15" x14ac:dyDescent="0.25">
      <c r="A68" s="136" t="s">
        <v>14319</v>
      </c>
      <c r="B68" s="131"/>
      <c r="C68" s="131"/>
      <c r="D68" s="131"/>
      <c r="E68" s="131"/>
      <c r="F68" s="131"/>
      <c r="G68" s="131" t="s">
        <v>14320</v>
      </c>
      <c r="H68" s="131"/>
      <c r="L68" s="131" t="s">
        <v>14563</v>
      </c>
      <c r="M68" s="131" t="s">
        <v>15527</v>
      </c>
      <c r="N68" s="131"/>
      <c r="O68" s="131" t="s">
        <v>14683</v>
      </c>
      <c r="R68" s="162" t="s">
        <v>15113</v>
      </c>
      <c r="T68" s="161" t="s">
        <v>14332</v>
      </c>
      <c r="V68" t="s">
        <v>17050</v>
      </c>
      <c r="W68" t="s">
        <v>6638</v>
      </c>
      <c r="Y68" s="7" t="s">
        <v>17777</v>
      </c>
      <c r="Z68" s="7" t="s">
        <v>17609</v>
      </c>
      <c r="AB68" t="s">
        <v>17653</v>
      </c>
      <c r="AC68" s="7" t="s">
        <v>17609</v>
      </c>
      <c r="AE68" t="s">
        <v>17808</v>
      </c>
      <c r="AF68" s="7" t="s">
        <v>17609</v>
      </c>
    </row>
    <row r="69" spans="1:32" ht="15" x14ac:dyDescent="0.25">
      <c r="A69" s="131" t="s">
        <v>14321</v>
      </c>
      <c r="B69" s="131" t="s">
        <v>3531</v>
      </c>
      <c r="C69" s="131"/>
      <c r="D69" s="131"/>
      <c r="E69" s="131"/>
      <c r="F69" s="131"/>
      <c r="G69" s="131" t="s">
        <v>14320</v>
      </c>
      <c r="H69" s="131"/>
      <c r="L69" s="131" t="s">
        <v>14575</v>
      </c>
      <c r="M69" s="131" t="s">
        <v>13698</v>
      </c>
      <c r="N69" s="131"/>
      <c r="O69" s="131" t="s">
        <v>14685</v>
      </c>
      <c r="R69" s="162" t="s">
        <v>15117</v>
      </c>
      <c r="T69" s="162" t="s">
        <v>14333</v>
      </c>
      <c r="V69" t="s">
        <v>17051</v>
      </c>
      <c r="W69" t="s">
        <v>6638</v>
      </c>
      <c r="Y69" s="7" t="s">
        <v>17277</v>
      </c>
      <c r="Z69" s="7" t="s">
        <v>15691</v>
      </c>
      <c r="AB69" t="s">
        <v>17622</v>
      </c>
      <c r="AC69" s="7" t="s">
        <v>17609</v>
      </c>
      <c r="AE69" s="7" t="s">
        <v>17862</v>
      </c>
      <c r="AF69" s="7" t="s">
        <v>6642</v>
      </c>
    </row>
    <row r="70" spans="1:32" ht="15" x14ac:dyDescent="0.25">
      <c r="A70" s="131" t="s">
        <v>14321</v>
      </c>
      <c r="B70" s="131" t="s">
        <v>3631</v>
      </c>
      <c r="C70" s="131"/>
      <c r="D70" s="131"/>
      <c r="E70" s="131"/>
      <c r="F70" s="131"/>
      <c r="G70" s="131" t="s">
        <v>14320</v>
      </c>
      <c r="H70" s="131"/>
      <c r="L70" s="131" t="s">
        <v>14575</v>
      </c>
      <c r="M70" s="131" t="s">
        <v>13712</v>
      </c>
      <c r="N70" s="131"/>
      <c r="O70" s="131" t="s">
        <v>14687</v>
      </c>
      <c r="R70" s="162" t="s">
        <v>15268</v>
      </c>
      <c r="T70" s="162" t="s">
        <v>3602</v>
      </c>
      <c r="V70" s="7" t="s">
        <v>17593</v>
      </c>
      <c r="W70" s="7" t="s">
        <v>17429</v>
      </c>
      <c r="Y70" s="7" t="s">
        <v>17736</v>
      </c>
      <c r="Z70" s="7" t="s">
        <v>17609</v>
      </c>
      <c r="AB70" t="s">
        <v>17626</v>
      </c>
      <c r="AC70" s="7" t="s">
        <v>17609</v>
      </c>
      <c r="AE70" s="7" t="s">
        <v>17863</v>
      </c>
      <c r="AF70" s="7" t="s">
        <v>6639</v>
      </c>
    </row>
    <row r="71" spans="1:32" ht="15" x14ac:dyDescent="0.25">
      <c r="A71" s="136" t="s">
        <v>14321</v>
      </c>
      <c r="B71" s="131"/>
      <c r="C71" s="131"/>
      <c r="D71" s="131"/>
      <c r="E71" s="131"/>
      <c r="F71" s="131"/>
      <c r="G71" s="131" t="s">
        <v>14320</v>
      </c>
      <c r="H71" s="131"/>
      <c r="L71" s="131" t="s">
        <v>15541</v>
      </c>
      <c r="M71" s="131" t="s">
        <v>15527</v>
      </c>
      <c r="N71" s="131"/>
      <c r="O71" s="131" t="s">
        <v>14692</v>
      </c>
      <c r="R71" s="162" t="s">
        <v>15312</v>
      </c>
      <c r="T71" s="161" t="s">
        <v>14335</v>
      </c>
      <c r="V71" t="s">
        <v>17052</v>
      </c>
      <c r="W71" t="s">
        <v>6638</v>
      </c>
      <c r="Y71" s="7" t="s">
        <v>17279</v>
      </c>
      <c r="Z71" s="7" t="s">
        <v>15691</v>
      </c>
      <c r="AB71" t="s">
        <v>17673</v>
      </c>
      <c r="AC71" s="7" t="s">
        <v>17609</v>
      </c>
      <c r="AE71" t="s">
        <v>17809</v>
      </c>
      <c r="AF71" s="7" t="s">
        <v>17609</v>
      </c>
    </row>
    <row r="72" spans="1:32" ht="15" x14ac:dyDescent="0.25">
      <c r="A72" s="136" t="s">
        <v>14322</v>
      </c>
      <c r="B72" s="131" t="s">
        <v>3604</v>
      </c>
      <c r="C72" s="131" t="s">
        <v>397</v>
      </c>
      <c r="D72" s="131"/>
      <c r="E72" s="131"/>
      <c r="F72" s="131"/>
      <c r="G72" s="131" t="s">
        <v>14234</v>
      </c>
      <c r="H72" s="131" t="b">
        <v>1</v>
      </c>
      <c r="L72" s="131" t="s">
        <v>14586</v>
      </c>
      <c r="M72" s="131" t="s">
        <v>15527</v>
      </c>
      <c r="N72" s="131"/>
      <c r="O72" s="131" t="s">
        <v>14694</v>
      </c>
      <c r="R72" s="162" t="s">
        <v>15340</v>
      </c>
      <c r="T72" s="162" t="s">
        <v>3525</v>
      </c>
      <c r="V72" t="s">
        <v>17053</v>
      </c>
      <c r="W72" t="s">
        <v>6638</v>
      </c>
      <c r="Y72" s="7" t="s">
        <v>17760</v>
      </c>
      <c r="Z72" s="7" t="s">
        <v>17609</v>
      </c>
      <c r="AB72" t="s">
        <v>17605</v>
      </c>
      <c r="AC72" s="7" t="s">
        <v>17609</v>
      </c>
      <c r="AE72" s="7" t="s">
        <v>17864</v>
      </c>
      <c r="AF72" s="7" t="s">
        <v>6642</v>
      </c>
    </row>
    <row r="73" spans="1:32" ht="15" x14ac:dyDescent="0.25">
      <c r="A73" s="136" t="s">
        <v>14323</v>
      </c>
      <c r="B73" s="131"/>
      <c r="C73" s="131"/>
      <c r="D73" s="131"/>
      <c r="E73" s="131"/>
      <c r="F73" s="131"/>
      <c r="G73" s="131" t="s">
        <v>14311</v>
      </c>
      <c r="H73" s="131"/>
      <c r="L73" s="131" t="s">
        <v>14592</v>
      </c>
      <c r="M73" s="131" t="s">
        <v>15527</v>
      </c>
      <c r="N73" s="131"/>
      <c r="O73" s="131" t="s">
        <v>14699</v>
      </c>
      <c r="R73" s="161" t="s">
        <v>3526</v>
      </c>
      <c r="T73" s="161" t="s">
        <v>14336</v>
      </c>
      <c r="V73" t="s">
        <v>17054</v>
      </c>
      <c r="W73" t="s">
        <v>6638</v>
      </c>
      <c r="Y73" s="7" t="s">
        <v>17763</v>
      </c>
      <c r="Z73" s="7" t="s">
        <v>17609</v>
      </c>
      <c r="AB73" t="s">
        <v>17606</v>
      </c>
      <c r="AC73" s="7" t="s">
        <v>17609</v>
      </c>
      <c r="AE73" t="s">
        <v>17804</v>
      </c>
      <c r="AF73" s="7" t="s">
        <v>17609</v>
      </c>
    </row>
    <row r="74" spans="1:32" ht="15" x14ac:dyDescent="0.25">
      <c r="A74" s="136" t="s">
        <v>14324</v>
      </c>
      <c r="B74" s="131"/>
      <c r="C74" s="131"/>
      <c r="D74" s="131"/>
      <c r="E74" s="131"/>
      <c r="F74" s="131"/>
      <c r="G74" s="131" t="s">
        <v>14325</v>
      </c>
      <c r="H74" s="131" t="b">
        <v>1</v>
      </c>
      <c r="L74" s="131" t="s">
        <v>14600</v>
      </c>
      <c r="M74" s="131" t="s">
        <v>13712</v>
      </c>
      <c r="N74" s="131"/>
      <c r="O74" s="131" t="s">
        <v>15542</v>
      </c>
      <c r="R74" s="162" t="s">
        <v>14484</v>
      </c>
      <c r="T74" s="162" t="s">
        <v>3577</v>
      </c>
      <c r="V74" s="7" t="s">
        <v>17596</v>
      </c>
      <c r="W74" s="7" t="s">
        <v>17429</v>
      </c>
      <c r="Y74" s="7" t="s">
        <v>17755</v>
      </c>
      <c r="Z74" s="7" t="s">
        <v>17609</v>
      </c>
      <c r="AB74" t="s">
        <v>17657</v>
      </c>
      <c r="AC74" s="7" t="s">
        <v>17609</v>
      </c>
      <c r="AE74" s="7" t="s">
        <v>17865</v>
      </c>
      <c r="AF74" s="7" t="s">
        <v>6642</v>
      </c>
    </row>
    <row r="75" spans="1:32" ht="15" x14ac:dyDescent="0.25">
      <c r="A75" s="136" t="s">
        <v>14326</v>
      </c>
      <c r="B75" s="131" t="s">
        <v>14236</v>
      </c>
      <c r="C75" s="131"/>
      <c r="D75" s="131"/>
      <c r="E75" s="131"/>
      <c r="F75" s="131" t="s">
        <v>14327</v>
      </c>
      <c r="G75" s="131" t="s">
        <v>6588</v>
      </c>
      <c r="H75" s="131"/>
      <c r="L75" s="131" t="s">
        <v>14612</v>
      </c>
      <c r="M75" s="131" t="s">
        <v>13712</v>
      </c>
      <c r="N75" s="131"/>
      <c r="O75" s="131" t="s">
        <v>14712</v>
      </c>
      <c r="R75" s="162" t="s">
        <v>15268</v>
      </c>
      <c r="T75" s="161" t="s">
        <v>14343</v>
      </c>
      <c r="V75" s="7" t="s">
        <v>17598</v>
      </c>
      <c r="W75" s="7" t="s">
        <v>17429</v>
      </c>
      <c r="Y75" s="7" t="s">
        <v>17720</v>
      </c>
      <c r="Z75" s="7" t="s">
        <v>17609</v>
      </c>
      <c r="AB75" t="s">
        <v>17681</v>
      </c>
      <c r="AC75" s="7" t="s">
        <v>17609</v>
      </c>
      <c r="AE75" s="7" t="s">
        <v>17866</v>
      </c>
      <c r="AF75" s="7" t="s">
        <v>18058</v>
      </c>
    </row>
    <row r="76" spans="1:32" ht="15" x14ac:dyDescent="0.25">
      <c r="A76" s="136" t="s">
        <v>14328</v>
      </c>
      <c r="B76" s="131" t="s">
        <v>3631</v>
      </c>
      <c r="C76" s="131"/>
      <c r="D76" s="131"/>
      <c r="E76" s="131"/>
      <c r="F76" s="131" t="s">
        <v>14237</v>
      </c>
      <c r="G76" s="131" t="s">
        <v>14329</v>
      </c>
      <c r="H76" s="131"/>
      <c r="L76" s="131" t="s">
        <v>14614</v>
      </c>
      <c r="M76" s="131" t="s">
        <v>13698</v>
      </c>
      <c r="N76" s="131"/>
      <c r="O76" s="131" t="s">
        <v>14718</v>
      </c>
      <c r="R76" s="161" t="s">
        <v>6408</v>
      </c>
      <c r="T76" s="162" t="s">
        <v>3606</v>
      </c>
      <c r="V76" t="s">
        <v>17055</v>
      </c>
      <c r="Y76" s="7" t="s">
        <v>17743</v>
      </c>
      <c r="Z76" s="7" t="s">
        <v>17609</v>
      </c>
      <c r="AB76" t="s">
        <v>17649</v>
      </c>
      <c r="AC76" s="7" t="s">
        <v>17609</v>
      </c>
      <c r="AE76" s="7" t="s">
        <v>17867</v>
      </c>
      <c r="AF76" s="7" t="s">
        <v>6664</v>
      </c>
    </row>
    <row r="77" spans="1:32" ht="15" x14ac:dyDescent="0.25">
      <c r="A77" s="136" t="s">
        <v>14330</v>
      </c>
      <c r="B77" s="131" t="s">
        <v>3542</v>
      </c>
      <c r="C77" s="131" t="s">
        <v>14331</v>
      </c>
      <c r="D77" s="131"/>
      <c r="E77" s="131"/>
      <c r="F77" s="131"/>
      <c r="G77" s="131" t="s">
        <v>14244</v>
      </c>
      <c r="H77" s="131"/>
      <c r="L77" s="131" t="s">
        <v>14614</v>
      </c>
      <c r="M77" s="131" t="s">
        <v>13712</v>
      </c>
      <c r="N77" s="131"/>
      <c r="O77" s="131" t="s">
        <v>14727</v>
      </c>
      <c r="R77" s="162" t="s">
        <v>14432</v>
      </c>
      <c r="T77" s="161" t="s">
        <v>14352</v>
      </c>
      <c r="Y77" s="7" t="s">
        <v>17749</v>
      </c>
      <c r="Z77" s="7" t="s">
        <v>17609</v>
      </c>
      <c r="AB77" t="s">
        <v>17654</v>
      </c>
      <c r="AC77" s="7" t="s">
        <v>17609</v>
      </c>
    </row>
    <row r="78" spans="1:32" ht="15" x14ac:dyDescent="0.25">
      <c r="A78" s="136" t="s">
        <v>14332</v>
      </c>
      <c r="B78" s="131" t="s">
        <v>14333</v>
      </c>
      <c r="C78" s="131"/>
      <c r="D78" s="131"/>
      <c r="E78" s="131"/>
      <c r="F78" s="131"/>
      <c r="G78" s="131" t="s">
        <v>14249</v>
      </c>
      <c r="H78" s="131" t="b">
        <v>1</v>
      </c>
      <c r="L78" s="131" t="s">
        <v>14616</v>
      </c>
      <c r="M78" s="131" t="s">
        <v>15527</v>
      </c>
      <c r="N78" s="131"/>
      <c r="O78" s="131" t="s">
        <v>14728</v>
      </c>
      <c r="R78" s="162" t="s">
        <v>14616</v>
      </c>
      <c r="T78" s="162" t="s">
        <v>3521</v>
      </c>
      <c r="Y78" s="7" t="s">
        <v>17701</v>
      </c>
      <c r="Z78" s="7" t="s">
        <v>17609</v>
      </c>
      <c r="AB78" t="s">
        <v>17607</v>
      </c>
      <c r="AC78" s="7" t="s">
        <v>17609</v>
      </c>
    </row>
    <row r="79" spans="1:32" ht="15" x14ac:dyDescent="0.25">
      <c r="A79" s="136" t="s">
        <v>14332</v>
      </c>
      <c r="B79" s="131" t="s">
        <v>3602</v>
      </c>
      <c r="C79" s="131" t="s">
        <v>14284</v>
      </c>
      <c r="D79" s="131"/>
      <c r="E79" s="131"/>
      <c r="F79" s="131" t="s">
        <v>14334</v>
      </c>
      <c r="G79" s="131" t="s">
        <v>14249</v>
      </c>
      <c r="H79" s="131" t="b">
        <v>1</v>
      </c>
      <c r="L79" s="131" t="s">
        <v>14632</v>
      </c>
      <c r="M79" s="131" t="s">
        <v>15527</v>
      </c>
      <c r="N79" s="131"/>
      <c r="O79" s="131" t="s">
        <v>14734</v>
      </c>
      <c r="R79" s="162" t="s">
        <v>14694</v>
      </c>
      <c r="T79" s="162" t="s">
        <v>6388</v>
      </c>
      <c r="Y79" s="7" t="s">
        <v>17706</v>
      </c>
      <c r="Z79" s="7" t="s">
        <v>17609</v>
      </c>
      <c r="AB79" t="s">
        <v>17638</v>
      </c>
      <c r="AC79" s="7" t="s">
        <v>17609</v>
      </c>
    </row>
    <row r="80" spans="1:32" ht="15" x14ac:dyDescent="0.25">
      <c r="A80" s="136" t="s">
        <v>14335</v>
      </c>
      <c r="B80" s="131" t="s">
        <v>3525</v>
      </c>
      <c r="C80" s="131" t="s">
        <v>710</v>
      </c>
      <c r="D80" s="131"/>
      <c r="E80" s="131"/>
      <c r="F80" s="131"/>
      <c r="G80" s="131" t="s">
        <v>14249</v>
      </c>
      <c r="H80" s="131" t="b">
        <v>1</v>
      </c>
      <c r="L80" s="131" t="s">
        <v>14653</v>
      </c>
      <c r="M80" s="131" t="s">
        <v>15527</v>
      </c>
      <c r="N80" s="131"/>
      <c r="O80" s="131" t="s">
        <v>14736</v>
      </c>
      <c r="R80" s="162" t="s">
        <v>14797</v>
      </c>
      <c r="T80" s="162" t="s">
        <v>3550</v>
      </c>
      <c r="Y80" s="7" t="s">
        <v>17752</v>
      </c>
      <c r="Z80" s="7" t="s">
        <v>17609</v>
      </c>
      <c r="AB80" t="s">
        <v>17625</v>
      </c>
      <c r="AC80" s="7" t="s">
        <v>17609</v>
      </c>
    </row>
    <row r="81" spans="1:29" ht="15" x14ac:dyDescent="0.25">
      <c r="A81" s="136" t="s">
        <v>14336</v>
      </c>
      <c r="B81" s="131" t="s">
        <v>3577</v>
      </c>
      <c r="C81" s="131" t="s">
        <v>385</v>
      </c>
      <c r="D81" s="131"/>
      <c r="E81" s="131"/>
      <c r="F81" s="131"/>
      <c r="G81" s="131" t="s">
        <v>14269</v>
      </c>
      <c r="H81" s="131" t="b">
        <v>1</v>
      </c>
      <c r="L81" s="131" t="s">
        <v>14655</v>
      </c>
      <c r="M81" s="131" t="s">
        <v>15527</v>
      </c>
      <c r="N81" s="131"/>
      <c r="O81" s="131" t="s">
        <v>14737</v>
      </c>
      <c r="R81" s="162" t="s">
        <v>15033</v>
      </c>
      <c r="T81" s="161" t="s">
        <v>14353</v>
      </c>
      <c r="Y81" s="7" t="s">
        <v>17776</v>
      </c>
      <c r="Z81" s="7" t="s">
        <v>17609</v>
      </c>
      <c r="AB81" t="s">
        <v>17689</v>
      </c>
      <c r="AC81" s="7" t="s">
        <v>17609</v>
      </c>
    </row>
    <row r="82" spans="1:29" ht="15" x14ac:dyDescent="0.25">
      <c r="A82" s="136" t="s">
        <v>14337</v>
      </c>
      <c r="B82" s="131" t="s">
        <v>3571</v>
      </c>
      <c r="C82" s="131" t="s">
        <v>291</v>
      </c>
      <c r="D82" s="131"/>
      <c r="E82" s="131"/>
      <c r="F82" s="131"/>
      <c r="G82" s="131" t="s">
        <v>14338</v>
      </c>
      <c r="H82" s="131"/>
      <c r="L82" s="131" t="s">
        <v>14655</v>
      </c>
      <c r="M82" s="131" t="s">
        <v>13698</v>
      </c>
      <c r="N82" s="131"/>
      <c r="O82" s="131" t="s">
        <v>15543</v>
      </c>
      <c r="R82" s="162" t="s">
        <v>15337</v>
      </c>
      <c r="T82" s="162" t="s">
        <v>3603</v>
      </c>
      <c r="Y82" s="7" t="s">
        <v>17729</v>
      </c>
      <c r="Z82" s="7" t="s">
        <v>17609</v>
      </c>
      <c r="AB82" t="s">
        <v>17637</v>
      </c>
      <c r="AC82" s="7" t="s">
        <v>17609</v>
      </c>
    </row>
    <row r="83" spans="1:29" ht="15" x14ac:dyDescent="0.25">
      <c r="A83" s="136" t="s">
        <v>14339</v>
      </c>
      <c r="B83" s="131" t="s">
        <v>3572</v>
      </c>
      <c r="C83" s="131" t="s">
        <v>1839</v>
      </c>
      <c r="D83" s="131"/>
      <c r="E83" s="131"/>
      <c r="F83" s="131"/>
      <c r="G83" s="131" t="s">
        <v>14297</v>
      </c>
      <c r="H83" s="131"/>
      <c r="L83" s="131" t="s">
        <v>14655</v>
      </c>
      <c r="M83" s="131" t="s">
        <v>13712</v>
      </c>
      <c r="N83" s="131"/>
      <c r="O83" s="131" t="s">
        <v>14759</v>
      </c>
      <c r="R83" s="161" t="s">
        <v>3527</v>
      </c>
      <c r="T83" s="161" t="s">
        <v>14355</v>
      </c>
      <c r="Y83" s="7" t="s">
        <v>17735</v>
      </c>
      <c r="Z83" s="7" t="s">
        <v>17609</v>
      </c>
      <c r="AB83" t="s">
        <v>17628</v>
      </c>
      <c r="AC83" s="7" t="s">
        <v>17609</v>
      </c>
    </row>
    <row r="84" spans="1:29" ht="15" x14ac:dyDescent="0.25">
      <c r="A84" s="136" t="s">
        <v>14340</v>
      </c>
      <c r="B84" s="131" t="s">
        <v>3538</v>
      </c>
      <c r="C84" s="131" t="s">
        <v>6233</v>
      </c>
      <c r="D84" s="131"/>
      <c r="E84" s="131"/>
      <c r="F84" s="131"/>
      <c r="G84" s="131" t="s">
        <v>14297</v>
      </c>
      <c r="H84" s="131"/>
      <c r="L84" s="131" t="s">
        <v>14656</v>
      </c>
      <c r="M84" s="131" t="s">
        <v>15527</v>
      </c>
      <c r="N84" s="131"/>
      <c r="O84" s="131" t="s">
        <v>14762</v>
      </c>
      <c r="R84" s="162" t="s">
        <v>14850</v>
      </c>
      <c r="T84" s="162" t="s">
        <v>3548</v>
      </c>
      <c r="Y84" s="7" t="s">
        <v>17715</v>
      </c>
      <c r="Z84" s="7" t="s">
        <v>17609</v>
      </c>
      <c r="AB84" t="s">
        <v>17632</v>
      </c>
      <c r="AC84" s="7" t="s">
        <v>17609</v>
      </c>
    </row>
    <row r="85" spans="1:29" ht="15" x14ac:dyDescent="0.25">
      <c r="A85" s="136" t="s">
        <v>14341</v>
      </c>
      <c r="B85" s="131" t="s">
        <v>3631</v>
      </c>
      <c r="C85" s="131" t="s">
        <v>710</v>
      </c>
      <c r="D85" s="131"/>
      <c r="E85" s="131"/>
      <c r="F85" s="131"/>
      <c r="G85" s="131" t="s">
        <v>6588</v>
      </c>
      <c r="H85" s="131"/>
      <c r="L85" s="131" t="s">
        <v>14660</v>
      </c>
      <c r="M85" s="131" t="s">
        <v>15527</v>
      </c>
      <c r="N85" s="131"/>
      <c r="O85" s="131" t="s">
        <v>14770</v>
      </c>
      <c r="R85" s="161" t="s">
        <v>3528</v>
      </c>
      <c r="T85" s="161" t="s">
        <v>14360</v>
      </c>
      <c r="Y85" s="7" t="s">
        <v>17778</v>
      </c>
      <c r="Z85" s="7" t="s">
        <v>17609</v>
      </c>
      <c r="AB85" t="s">
        <v>17608</v>
      </c>
      <c r="AC85" s="7" t="s">
        <v>17609</v>
      </c>
    </row>
    <row r="86" spans="1:29" ht="15" x14ac:dyDescent="0.25">
      <c r="A86" s="136" t="s">
        <v>14342</v>
      </c>
      <c r="B86" s="131" t="s">
        <v>3602</v>
      </c>
      <c r="C86" s="131" t="s">
        <v>397</v>
      </c>
      <c r="D86" s="131"/>
      <c r="E86" s="131"/>
      <c r="F86" s="131"/>
      <c r="G86" s="131" t="s">
        <v>6588</v>
      </c>
      <c r="H86" s="131"/>
      <c r="L86" s="131" t="s">
        <v>14664</v>
      </c>
      <c r="M86" s="131" t="s">
        <v>15527</v>
      </c>
      <c r="N86" s="131"/>
      <c r="O86" s="131" t="s">
        <v>14790</v>
      </c>
      <c r="R86" s="162" t="s">
        <v>14305</v>
      </c>
      <c r="T86" s="162" t="s">
        <v>3606</v>
      </c>
      <c r="Y86" s="7" t="s">
        <v>17281</v>
      </c>
      <c r="Z86" s="7" t="s">
        <v>15691</v>
      </c>
      <c r="AB86" t="s">
        <v>17608</v>
      </c>
      <c r="AC86" s="7" t="s">
        <v>17609</v>
      </c>
    </row>
    <row r="87" spans="1:29" ht="15" x14ac:dyDescent="0.25">
      <c r="A87" s="136" t="s">
        <v>14343</v>
      </c>
      <c r="B87" s="131" t="s">
        <v>3606</v>
      </c>
      <c r="C87" s="131" t="s">
        <v>327</v>
      </c>
      <c r="D87" s="131"/>
      <c r="E87" s="131"/>
      <c r="F87" s="131"/>
      <c r="G87" s="131" t="s">
        <v>14344</v>
      </c>
      <c r="H87" s="131" t="b">
        <v>1</v>
      </c>
      <c r="L87" s="131" t="s">
        <v>14670</v>
      </c>
      <c r="M87" s="131" t="s">
        <v>15527</v>
      </c>
      <c r="N87" s="131"/>
      <c r="O87" s="131" t="s">
        <v>15544</v>
      </c>
      <c r="R87" s="162" t="s">
        <v>14614</v>
      </c>
      <c r="T87" s="161" t="s">
        <v>14361</v>
      </c>
      <c r="Y87" s="7" t="s">
        <v>17790</v>
      </c>
      <c r="Z87" s="7" t="s">
        <v>17609</v>
      </c>
      <c r="AB87" t="s">
        <v>17659</v>
      </c>
      <c r="AC87" s="7" t="s">
        <v>17609</v>
      </c>
    </row>
    <row r="88" spans="1:29" ht="15" x14ac:dyDescent="0.25">
      <c r="A88" s="136" t="s">
        <v>14345</v>
      </c>
      <c r="B88" s="131"/>
      <c r="C88" s="131"/>
      <c r="D88" s="131"/>
      <c r="E88" s="131"/>
      <c r="F88" s="131"/>
      <c r="G88" s="131" t="s">
        <v>6588</v>
      </c>
      <c r="H88" s="131"/>
      <c r="L88" s="131" t="s">
        <v>14673</v>
      </c>
      <c r="M88" s="131" t="s">
        <v>15527</v>
      </c>
      <c r="N88" s="131"/>
      <c r="O88" s="131" t="s">
        <v>14803</v>
      </c>
      <c r="R88" s="162" t="s">
        <v>14817</v>
      </c>
      <c r="T88" s="162" t="s">
        <v>3605</v>
      </c>
      <c r="Y88" s="7" t="s">
        <v>17723</v>
      </c>
      <c r="Z88" s="7" t="s">
        <v>17609</v>
      </c>
      <c r="AB88" t="s">
        <v>17684</v>
      </c>
      <c r="AC88" s="7" t="s">
        <v>17609</v>
      </c>
    </row>
    <row r="89" spans="1:29" ht="15" x14ac:dyDescent="0.25">
      <c r="A89" s="136" t="s">
        <v>14346</v>
      </c>
      <c r="B89" s="131" t="s">
        <v>3524</v>
      </c>
      <c r="C89" s="131"/>
      <c r="D89" s="131"/>
      <c r="E89" s="131"/>
      <c r="F89" s="131"/>
      <c r="G89" s="131" t="s">
        <v>14297</v>
      </c>
      <c r="H89" s="131"/>
      <c r="L89" s="131" t="s">
        <v>14676</v>
      </c>
      <c r="M89" s="131" t="s">
        <v>15527</v>
      </c>
      <c r="N89" s="131"/>
      <c r="O89" s="131" t="s">
        <v>14817</v>
      </c>
      <c r="R89" s="162" t="s">
        <v>14987</v>
      </c>
      <c r="T89" s="161" t="s">
        <v>14362</v>
      </c>
      <c r="Y89" s="7" t="s">
        <v>17738</v>
      </c>
      <c r="Z89" s="7" t="s">
        <v>17609</v>
      </c>
      <c r="AB89" t="s">
        <v>17679</v>
      </c>
      <c r="AC89" s="7" t="s">
        <v>17609</v>
      </c>
    </row>
    <row r="90" spans="1:29" ht="15" x14ac:dyDescent="0.25">
      <c r="A90" s="136" t="s">
        <v>14347</v>
      </c>
      <c r="B90" s="131" t="s">
        <v>3592</v>
      </c>
      <c r="C90" s="131" t="s">
        <v>331</v>
      </c>
      <c r="D90" s="131"/>
      <c r="E90" s="131"/>
      <c r="F90" s="131"/>
      <c r="G90" s="131" t="s">
        <v>14348</v>
      </c>
      <c r="H90" s="131"/>
      <c r="L90" s="131" t="s">
        <v>14676</v>
      </c>
      <c r="M90" s="131" t="s">
        <v>13698</v>
      </c>
      <c r="N90" s="131"/>
      <c r="O90" s="131" t="s">
        <v>14820</v>
      </c>
      <c r="R90" s="162" t="s">
        <v>15012</v>
      </c>
      <c r="T90" s="162" t="s">
        <v>3525</v>
      </c>
      <c r="Y90" s="7" t="s">
        <v>17761</v>
      </c>
      <c r="Z90" s="7" t="s">
        <v>17609</v>
      </c>
      <c r="AB90" t="s">
        <v>17661</v>
      </c>
      <c r="AC90" s="7" t="s">
        <v>17609</v>
      </c>
    </row>
    <row r="91" spans="1:29" ht="15" x14ac:dyDescent="0.25">
      <c r="A91" s="136" t="s">
        <v>14349</v>
      </c>
      <c r="B91" s="131"/>
      <c r="C91" s="131" t="s">
        <v>1839</v>
      </c>
      <c r="D91" s="131"/>
      <c r="E91" s="131"/>
      <c r="F91" s="131"/>
      <c r="G91" s="131" t="s">
        <v>6588</v>
      </c>
      <c r="H91" s="131"/>
      <c r="L91" s="131" t="s">
        <v>14676</v>
      </c>
      <c r="M91" s="131" t="s">
        <v>13712</v>
      </c>
      <c r="N91" s="131"/>
      <c r="O91" s="131" t="s">
        <v>14823</v>
      </c>
      <c r="R91" s="162" t="s">
        <v>15119</v>
      </c>
      <c r="T91" s="162" t="s">
        <v>3532</v>
      </c>
      <c r="Y91" s="7" t="s">
        <v>17751</v>
      </c>
      <c r="Z91" s="7" t="s">
        <v>17609</v>
      </c>
      <c r="AB91" t="s">
        <v>17678</v>
      </c>
      <c r="AC91" s="7" t="s">
        <v>17609</v>
      </c>
    </row>
    <row r="92" spans="1:29" ht="15" x14ac:dyDescent="0.25">
      <c r="A92" s="136" t="s">
        <v>14350</v>
      </c>
      <c r="B92" s="131"/>
      <c r="C92" s="131"/>
      <c r="D92" s="131"/>
      <c r="E92" s="131"/>
      <c r="F92" s="131"/>
      <c r="G92" s="131" t="s">
        <v>6588</v>
      </c>
      <c r="H92" s="131"/>
      <c r="L92" s="131" t="s">
        <v>14683</v>
      </c>
      <c r="M92" s="131" t="s">
        <v>15527</v>
      </c>
      <c r="N92" s="131"/>
      <c r="O92" s="131" t="s">
        <v>14826</v>
      </c>
      <c r="R92" s="162" t="s">
        <v>15123</v>
      </c>
      <c r="T92" s="162" t="s">
        <v>3606</v>
      </c>
      <c r="Y92" s="7" t="s">
        <v>17730</v>
      </c>
      <c r="Z92" s="7" t="s">
        <v>17609</v>
      </c>
      <c r="AB92" t="s">
        <v>17631</v>
      </c>
      <c r="AC92" s="7" t="s">
        <v>17609</v>
      </c>
    </row>
    <row r="93" spans="1:29" ht="15" x14ac:dyDescent="0.25">
      <c r="A93" s="136" t="s">
        <v>14351</v>
      </c>
      <c r="B93" s="131"/>
      <c r="C93" s="131"/>
      <c r="D93" s="131"/>
      <c r="E93" s="131"/>
      <c r="F93" s="131"/>
      <c r="G93" s="131" t="s">
        <v>14265</v>
      </c>
      <c r="H93" s="131"/>
      <c r="L93" s="131" t="s">
        <v>14685</v>
      </c>
      <c r="M93" s="131" t="s">
        <v>15527</v>
      </c>
      <c r="N93" s="131"/>
      <c r="O93" s="131" t="s">
        <v>14827</v>
      </c>
      <c r="R93" s="162" t="s">
        <v>15161</v>
      </c>
      <c r="T93" s="162" t="s">
        <v>3637</v>
      </c>
      <c r="Y93" s="7" t="s">
        <v>17710</v>
      </c>
      <c r="Z93" s="7" t="s">
        <v>17609</v>
      </c>
      <c r="AB93" t="s">
        <v>17611</v>
      </c>
      <c r="AC93" s="7" t="s">
        <v>17609</v>
      </c>
    </row>
    <row r="94" spans="1:29" ht="15" x14ac:dyDescent="0.25">
      <c r="A94" s="136" t="s">
        <v>14352</v>
      </c>
      <c r="B94" s="131" t="s">
        <v>3521</v>
      </c>
      <c r="C94" s="131" t="s">
        <v>331</v>
      </c>
      <c r="D94" s="131"/>
      <c r="E94" s="131"/>
      <c r="F94" s="131"/>
      <c r="G94" s="131" t="s">
        <v>14249</v>
      </c>
      <c r="H94" s="131" t="b">
        <v>1</v>
      </c>
      <c r="L94" s="131" t="s">
        <v>14685</v>
      </c>
      <c r="M94" s="131" t="s">
        <v>13698</v>
      </c>
      <c r="N94" s="131"/>
      <c r="O94" s="131" t="s">
        <v>14835</v>
      </c>
      <c r="R94" s="162" t="s">
        <v>15378</v>
      </c>
      <c r="T94" s="161" t="s">
        <v>14365</v>
      </c>
      <c r="Y94" s="7" t="s">
        <v>17698</v>
      </c>
      <c r="Z94" s="7" t="s">
        <v>17609</v>
      </c>
      <c r="AB94" t="s">
        <v>17640</v>
      </c>
      <c r="AC94" s="7" t="s">
        <v>17609</v>
      </c>
    </row>
    <row r="95" spans="1:29" ht="15" x14ac:dyDescent="0.25">
      <c r="A95" s="136" t="s">
        <v>14352</v>
      </c>
      <c r="B95" s="131" t="s">
        <v>6388</v>
      </c>
      <c r="C95" s="131"/>
      <c r="D95" s="131"/>
      <c r="E95" s="131"/>
      <c r="F95" s="131"/>
      <c r="G95" s="131" t="s">
        <v>14249</v>
      </c>
      <c r="H95" s="131" t="b">
        <v>1</v>
      </c>
      <c r="L95" s="131" t="s">
        <v>14685</v>
      </c>
      <c r="M95" s="131" t="s">
        <v>13712</v>
      </c>
      <c r="N95" s="131"/>
      <c r="O95" s="131" t="s">
        <v>14836</v>
      </c>
      <c r="R95" s="162" t="s">
        <v>15458</v>
      </c>
      <c r="T95" s="162" t="s">
        <v>3616</v>
      </c>
      <c r="Y95" s="7" t="s">
        <v>17791</v>
      </c>
      <c r="Z95" s="7" t="s">
        <v>17609</v>
      </c>
      <c r="AB95" t="s">
        <v>17660</v>
      </c>
      <c r="AC95" s="7" t="s">
        <v>17609</v>
      </c>
    </row>
    <row r="96" spans="1:29" ht="15" x14ac:dyDescent="0.25">
      <c r="A96" s="136" t="s">
        <v>14352</v>
      </c>
      <c r="B96" s="131" t="s">
        <v>3550</v>
      </c>
      <c r="C96" s="131"/>
      <c r="D96" s="131"/>
      <c r="E96" s="131"/>
      <c r="F96" s="131"/>
      <c r="G96" s="131" t="s">
        <v>14249</v>
      </c>
      <c r="H96" s="131" t="b">
        <v>1</v>
      </c>
      <c r="L96" s="131" t="s">
        <v>14687</v>
      </c>
      <c r="M96" s="131" t="s">
        <v>15527</v>
      </c>
      <c r="N96" s="131"/>
      <c r="O96" s="131" t="s">
        <v>14837</v>
      </c>
      <c r="R96" s="162" t="s">
        <v>15487</v>
      </c>
      <c r="T96" s="161" t="s">
        <v>14369</v>
      </c>
      <c r="Y96" s="7" t="s">
        <v>17767</v>
      </c>
      <c r="Z96" s="7" t="s">
        <v>17609</v>
      </c>
      <c r="AB96" t="s">
        <v>17685</v>
      </c>
      <c r="AC96" s="7" t="s">
        <v>17609</v>
      </c>
    </row>
    <row r="97" spans="1:26" ht="15" x14ac:dyDescent="0.25">
      <c r="A97" s="136" t="s">
        <v>14353</v>
      </c>
      <c r="B97" s="131" t="s">
        <v>3603</v>
      </c>
      <c r="C97" s="131" t="s">
        <v>14284</v>
      </c>
      <c r="D97" s="131"/>
      <c r="E97" s="131"/>
      <c r="F97" s="131"/>
      <c r="G97" s="131" t="s">
        <v>14234</v>
      </c>
      <c r="H97" s="131" t="b">
        <v>1</v>
      </c>
      <c r="L97" s="131" t="s">
        <v>14692</v>
      </c>
      <c r="M97" s="131" t="s">
        <v>13712</v>
      </c>
      <c r="N97" s="131"/>
      <c r="O97" s="131" t="s">
        <v>14844</v>
      </c>
      <c r="R97" s="161" t="s">
        <v>3529</v>
      </c>
      <c r="T97" s="162" t="s">
        <v>15595</v>
      </c>
      <c r="Y97" s="7" t="s">
        <v>17284</v>
      </c>
      <c r="Z97" s="7" t="s">
        <v>15691</v>
      </c>
    </row>
    <row r="98" spans="1:26" ht="15" x14ac:dyDescent="0.25">
      <c r="A98" s="136" t="s">
        <v>14354</v>
      </c>
      <c r="B98" s="131" t="s">
        <v>3589</v>
      </c>
      <c r="C98" s="131" t="s">
        <v>291</v>
      </c>
      <c r="D98" s="131"/>
      <c r="E98" s="131"/>
      <c r="F98" s="131"/>
      <c r="G98" s="131" t="s">
        <v>6588</v>
      </c>
      <c r="H98" s="131"/>
      <c r="L98" s="131" t="s">
        <v>14694</v>
      </c>
      <c r="M98" s="131" t="s">
        <v>15527</v>
      </c>
      <c r="N98" s="131"/>
      <c r="O98" s="131" t="s">
        <v>14848</v>
      </c>
      <c r="R98" s="162" t="s">
        <v>14257</v>
      </c>
      <c r="T98" s="161" t="s">
        <v>14371</v>
      </c>
      <c r="Y98" s="7" t="s">
        <v>17737</v>
      </c>
      <c r="Z98" s="7" t="s">
        <v>17609</v>
      </c>
    </row>
    <row r="99" spans="1:26" ht="15" x14ac:dyDescent="0.25">
      <c r="A99" s="136" t="s">
        <v>14355</v>
      </c>
      <c r="B99" s="131" t="s">
        <v>3548</v>
      </c>
      <c r="C99" s="131" t="s">
        <v>362</v>
      </c>
      <c r="D99" s="131"/>
      <c r="E99" s="131"/>
      <c r="F99" s="131"/>
      <c r="G99" s="131" t="s">
        <v>14234</v>
      </c>
      <c r="H99" s="131" t="b">
        <v>1</v>
      </c>
      <c r="L99" s="131" t="s">
        <v>14694</v>
      </c>
      <c r="M99" s="131" t="s">
        <v>6642</v>
      </c>
      <c r="N99" s="131"/>
      <c r="O99" s="131" t="s">
        <v>14859</v>
      </c>
      <c r="R99" s="162" t="s">
        <v>14629</v>
      </c>
      <c r="T99" s="162" t="s">
        <v>15595</v>
      </c>
      <c r="Y99" s="7" t="s">
        <v>17696</v>
      </c>
      <c r="Z99" s="7" t="s">
        <v>17609</v>
      </c>
    </row>
    <row r="100" spans="1:26" ht="15" x14ac:dyDescent="0.25">
      <c r="A100" s="136" t="s">
        <v>14356</v>
      </c>
      <c r="B100" s="136" t="s">
        <v>6434</v>
      </c>
      <c r="C100" s="131" t="s">
        <v>1839</v>
      </c>
      <c r="D100" s="131"/>
      <c r="E100" s="131"/>
      <c r="F100" s="131"/>
      <c r="G100" s="131" t="s">
        <v>14297</v>
      </c>
      <c r="H100" s="131"/>
      <c r="L100" s="131" t="s">
        <v>14699</v>
      </c>
      <c r="M100" s="131" t="s">
        <v>15527</v>
      </c>
      <c r="N100" s="131"/>
      <c r="O100" s="131" t="s">
        <v>14864</v>
      </c>
      <c r="R100" s="162" t="s">
        <v>14861</v>
      </c>
      <c r="T100" s="161" t="s">
        <v>14373</v>
      </c>
      <c r="Y100" s="7" t="s">
        <v>17696</v>
      </c>
      <c r="Z100" s="7" t="s">
        <v>17609</v>
      </c>
    </row>
    <row r="101" spans="1:26" ht="15" x14ac:dyDescent="0.25">
      <c r="A101" s="136" t="s">
        <v>14357</v>
      </c>
      <c r="B101" s="131" t="s">
        <v>3636</v>
      </c>
      <c r="C101" s="131"/>
      <c r="D101" s="131"/>
      <c r="E101" s="131"/>
      <c r="F101" s="131"/>
      <c r="G101" s="131" t="s">
        <v>6588</v>
      </c>
      <c r="H101" s="131"/>
      <c r="L101" s="131" t="s">
        <v>15542</v>
      </c>
      <c r="M101" s="131" t="s">
        <v>15527</v>
      </c>
      <c r="N101" s="131"/>
      <c r="O101" s="131" t="s">
        <v>15545</v>
      </c>
      <c r="R101" s="162" t="s">
        <v>15195</v>
      </c>
      <c r="T101" s="162" t="s">
        <v>3616</v>
      </c>
      <c r="Y101" s="7" t="s">
        <v>17714</v>
      </c>
      <c r="Z101" s="7" t="s">
        <v>17609</v>
      </c>
    </row>
    <row r="102" spans="1:26" ht="15" x14ac:dyDescent="0.25">
      <c r="A102" s="136" t="s">
        <v>14358</v>
      </c>
      <c r="B102" s="131" t="s">
        <v>14236</v>
      </c>
      <c r="C102" s="131"/>
      <c r="D102" s="131"/>
      <c r="E102" s="131"/>
      <c r="F102" s="131" t="s">
        <v>14237</v>
      </c>
      <c r="G102" s="131" t="s">
        <v>6588</v>
      </c>
      <c r="H102" s="131"/>
      <c r="L102" s="131" t="s">
        <v>14712</v>
      </c>
      <c r="M102" s="131" t="s">
        <v>13698</v>
      </c>
      <c r="N102" s="131"/>
      <c r="O102" s="131" t="s">
        <v>14877</v>
      </c>
      <c r="R102" s="162" t="s">
        <v>15352</v>
      </c>
      <c r="T102" s="161" t="s">
        <v>14374</v>
      </c>
      <c r="Y102" s="7" t="s">
        <v>17287</v>
      </c>
      <c r="Z102" s="7" t="s">
        <v>15691</v>
      </c>
    </row>
    <row r="103" spans="1:26" ht="15" x14ac:dyDescent="0.25">
      <c r="A103" s="136" t="s">
        <v>14359</v>
      </c>
      <c r="B103" s="131" t="s">
        <v>3588</v>
      </c>
      <c r="C103" s="131"/>
      <c r="D103" s="131"/>
      <c r="E103" s="131"/>
      <c r="F103" s="131"/>
      <c r="G103" s="131" t="s">
        <v>14297</v>
      </c>
      <c r="H103" s="131"/>
      <c r="L103" s="131" t="s">
        <v>14712</v>
      </c>
      <c r="M103" s="131" t="s">
        <v>13712</v>
      </c>
      <c r="N103" s="131"/>
      <c r="O103" s="131" t="s">
        <v>14880</v>
      </c>
      <c r="R103" s="161" t="s">
        <v>6410</v>
      </c>
      <c r="T103" s="162" t="s">
        <v>3558</v>
      </c>
      <c r="Y103" s="7" t="s">
        <v>17693</v>
      </c>
      <c r="Z103" s="7" t="s">
        <v>17609</v>
      </c>
    </row>
    <row r="104" spans="1:26" ht="15" x14ac:dyDescent="0.25">
      <c r="A104" s="136" t="s">
        <v>14360</v>
      </c>
      <c r="B104" s="131" t="s">
        <v>3606</v>
      </c>
      <c r="C104" s="131" t="s">
        <v>14284</v>
      </c>
      <c r="D104" s="131"/>
      <c r="E104" s="131"/>
      <c r="F104" s="131"/>
      <c r="G104" s="131" t="s">
        <v>14234</v>
      </c>
      <c r="H104" s="131" t="b">
        <v>1</v>
      </c>
      <c r="L104" s="131" t="s">
        <v>14718</v>
      </c>
      <c r="M104" s="131" t="s">
        <v>15527</v>
      </c>
      <c r="N104" s="131"/>
      <c r="O104" s="131" t="s">
        <v>14884</v>
      </c>
      <c r="R104" s="162" t="s">
        <v>14953</v>
      </c>
      <c r="T104" s="162" t="s">
        <v>3564</v>
      </c>
      <c r="Y104" s="7" t="s">
        <v>17286</v>
      </c>
      <c r="Z104" s="7" t="s">
        <v>17609</v>
      </c>
    </row>
    <row r="105" spans="1:26" ht="15" x14ac:dyDescent="0.25">
      <c r="A105" s="136" t="s">
        <v>14361</v>
      </c>
      <c r="B105" s="131" t="s">
        <v>3605</v>
      </c>
      <c r="C105" s="131" t="s">
        <v>14284</v>
      </c>
      <c r="D105" s="131"/>
      <c r="E105" s="131"/>
      <c r="F105" s="131"/>
      <c r="G105" s="131" t="s">
        <v>14234</v>
      </c>
      <c r="H105" s="131" t="b">
        <v>1</v>
      </c>
      <c r="L105" s="131" t="s">
        <v>14727</v>
      </c>
      <c r="M105" s="131" t="s">
        <v>15527</v>
      </c>
      <c r="N105" s="131"/>
      <c r="O105" s="131" t="s">
        <v>14893</v>
      </c>
      <c r="R105" s="161" t="s">
        <v>6377</v>
      </c>
      <c r="T105" s="162" t="s">
        <v>3591</v>
      </c>
      <c r="Y105" s="7" t="s">
        <v>17726</v>
      </c>
      <c r="Z105" s="7" t="s">
        <v>17609</v>
      </c>
    </row>
    <row r="106" spans="1:26" ht="15" x14ac:dyDescent="0.25">
      <c r="A106" s="136" t="s">
        <v>14362</v>
      </c>
      <c r="B106" s="131" t="s">
        <v>3525</v>
      </c>
      <c r="C106" s="131" t="s">
        <v>484</v>
      </c>
      <c r="D106" s="131"/>
      <c r="E106" s="131"/>
      <c r="F106" s="131"/>
      <c r="G106" s="131" t="s">
        <v>14249</v>
      </c>
      <c r="H106" s="131" t="b">
        <v>1</v>
      </c>
      <c r="L106" s="131" t="s">
        <v>14728</v>
      </c>
      <c r="M106" s="131" t="s">
        <v>15527</v>
      </c>
      <c r="N106" s="131"/>
      <c r="O106" s="131" t="s">
        <v>15546</v>
      </c>
      <c r="R106" s="162" t="s">
        <v>14953</v>
      </c>
      <c r="T106" s="162" t="s">
        <v>3605</v>
      </c>
      <c r="Y106" s="7" t="s">
        <v>17744</v>
      </c>
      <c r="Z106" s="7" t="s">
        <v>17609</v>
      </c>
    </row>
    <row r="107" spans="1:26" ht="15" x14ac:dyDescent="0.25">
      <c r="A107" s="136" t="s">
        <v>14362</v>
      </c>
      <c r="B107" s="131" t="s">
        <v>3532</v>
      </c>
      <c r="C107" s="131" t="s">
        <v>277</v>
      </c>
      <c r="D107" s="131"/>
      <c r="E107" s="131"/>
      <c r="F107" s="131"/>
      <c r="G107" s="131" t="s">
        <v>14249</v>
      </c>
      <c r="H107" s="131" t="b">
        <v>1</v>
      </c>
      <c r="L107" s="131" t="s">
        <v>14734</v>
      </c>
      <c r="M107" s="131" t="s">
        <v>15527</v>
      </c>
      <c r="N107" s="131"/>
      <c r="O107" s="131" t="s">
        <v>14901</v>
      </c>
      <c r="R107" s="162" t="s">
        <v>15333</v>
      </c>
      <c r="T107" s="162" t="s">
        <v>3616</v>
      </c>
      <c r="Y107" s="7" t="s">
        <v>17289</v>
      </c>
      <c r="Z107" s="7" t="s">
        <v>15691</v>
      </c>
    </row>
    <row r="108" spans="1:26" ht="15" x14ac:dyDescent="0.25">
      <c r="A108" s="136" t="s">
        <v>14362</v>
      </c>
      <c r="B108" s="131" t="s">
        <v>3606</v>
      </c>
      <c r="C108" s="131" t="s">
        <v>14284</v>
      </c>
      <c r="D108" s="131"/>
      <c r="E108" s="131"/>
      <c r="F108" s="131"/>
      <c r="G108" s="131" t="s">
        <v>14249</v>
      </c>
      <c r="H108" s="131" t="b">
        <v>1</v>
      </c>
      <c r="L108" s="131" t="s">
        <v>14734</v>
      </c>
      <c r="M108" s="131" t="s">
        <v>13698</v>
      </c>
      <c r="N108" s="131"/>
      <c r="O108" s="131" t="s">
        <v>14917</v>
      </c>
      <c r="R108" s="161" t="s">
        <v>3530</v>
      </c>
      <c r="T108" s="161" t="s">
        <v>14377</v>
      </c>
      <c r="Y108" s="7" t="s">
        <v>17691</v>
      </c>
      <c r="Z108" s="7" t="s">
        <v>17609</v>
      </c>
    </row>
    <row r="109" spans="1:26" ht="15" x14ac:dyDescent="0.25">
      <c r="A109" s="136" t="s">
        <v>14362</v>
      </c>
      <c r="B109" s="131" t="s">
        <v>3637</v>
      </c>
      <c r="C109" s="131" t="s">
        <v>397</v>
      </c>
      <c r="D109" s="131"/>
      <c r="E109" s="131"/>
      <c r="F109" s="131"/>
      <c r="G109" s="131" t="s">
        <v>14249</v>
      </c>
      <c r="H109" s="131" t="b">
        <v>1</v>
      </c>
      <c r="L109" s="131" t="s">
        <v>14734</v>
      </c>
      <c r="M109" s="131" t="s">
        <v>13712</v>
      </c>
      <c r="N109" s="131"/>
      <c r="O109" s="131" t="s">
        <v>14919</v>
      </c>
      <c r="R109" s="162" t="s">
        <v>14631</v>
      </c>
      <c r="T109" s="162" t="s">
        <v>3544</v>
      </c>
      <c r="Y109" s="7" t="s">
        <v>17765</v>
      </c>
      <c r="Z109" s="7" t="s">
        <v>17609</v>
      </c>
    </row>
    <row r="110" spans="1:26" ht="15" x14ac:dyDescent="0.25">
      <c r="A110" s="136" t="s">
        <v>14363</v>
      </c>
      <c r="B110" s="131" t="s">
        <v>14364</v>
      </c>
      <c r="C110" s="131" t="s">
        <v>277</v>
      </c>
      <c r="D110" s="131"/>
      <c r="E110" s="131"/>
      <c r="F110" s="131"/>
      <c r="G110" s="131" t="s">
        <v>6588</v>
      </c>
      <c r="H110" s="131"/>
      <c r="L110" s="131" t="s">
        <v>14736</v>
      </c>
      <c r="M110" s="131" t="s">
        <v>15527</v>
      </c>
      <c r="N110" s="131"/>
      <c r="O110" s="131" t="s">
        <v>14935</v>
      </c>
      <c r="R110" s="162" t="s">
        <v>15113</v>
      </c>
      <c r="T110" s="162" t="s">
        <v>3586</v>
      </c>
      <c r="Y110" s="7" t="s">
        <v>17765</v>
      </c>
      <c r="Z110" s="7" t="s">
        <v>17609</v>
      </c>
    </row>
    <row r="111" spans="1:26" ht="15" x14ac:dyDescent="0.25">
      <c r="A111" s="136" t="s">
        <v>14365</v>
      </c>
      <c r="B111" s="131" t="s">
        <v>3616</v>
      </c>
      <c r="C111" s="131" t="s">
        <v>14366</v>
      </c>
      <c r="D111" s="131"/>
      <c r="E111" s="131"/>
      <c r="F111" s="131"/>
      <c r="G111" s="131" t="s">
        <v>14259</v>
      </c>
      <c r="H111" s="131" t="b">
        <v>1</v>
      </c>
      <c r="L111" s="131" t="s">
        <v>14737</v>
      </c>
      <c r="M111" s="131" t="s">
        <v>13698</v>
      </c>
      <c r="N111" s="131"/>
      <c r="O111" s="131" t="s">
        <v>14936</v>
      </c>
      <c r="R111" s="162" t="s">
        <v>15148</v>
      </c>
      <c r="T111" s="161" t="s">
        <v>14378</v>
      </c>
      <c r="Y111" s="7" t="s">
        <v>17766</v>
      </c>
      <c r="Z111" s="7" t="s">
        <v>17609</v>
      </c>
    </row>
    <row r="112" spans="1:26" ht="15" x14ac:dyDescent="0.25">
      <c r="A112" s="136" t="s">
        <v>14367</v>
      </c>
      <c r="B112" s="131" t="s">
        <v>3544</v>
      </c>
      <c r="C112" s="131" t="s">
        <v>6209</v>
      </c>
      <c r="D112" s="131"/>
      <c r="E112" s="131"/>
      <c r="F112" s="131" t="s">
        <v>14318</v>
      </c>
      <c r="G112" s="131" t="s">
        <v>14368</v>
      </c>
      <c r="H112" s="131"/>
      <c r="L112" s="131" t="s">
        <v>14737</v>
      </c>
      <c r="M112" s="131" t="s">
        <v>13712</v>
      </c>
      <c r="N112" s="131"/>
      <c r="O112" s="131" t="s">
        <v>15547</v>
      </c>
      <c r="R112" s="162" t="s">
        <v>15230</v>
      </c>
      <c r="T112" s="162" t="s">
        <v>3637</v>
      </c>
      <c r="Y112" s="7" t="s">
        <v>17292</v>
      </c>
      <c r="Z112" s="7" t="s">
        <v>15691</v>
      </c>
    </row>
    <row r="113" spans="1:26" ht="15" x14ac:dyDescent="0.25">
      <c r="A113" s="136" t="s">
        <v>14369</v>
      </c>
      <c r="B113" s="131"/>
      <c r="C113" s="131"/>
      <c r="D113" s="131"/>
      <c r="E113" s="131"/>
      <c r="F113" s="131"/>
      <c r="G113" s="131" t="s">
        <v>14370</v>
      </c>
      <c r="H113" s="131" t="b">
        <v>1</v>
      </c>
      <c r="L113" s="131" t="s">
        <v>15543</v>
      </c>
      <c r="M113" s="131" t="s">
        <v>15527</v>
      </c>
      <c r="N113" s="131"/>
      <c r="O113" s="131" t="s">
        <v>14942</v>
      </c>
      <c r="R113" s="162" t="s">
        <v>15241</v>
      </c>
      <c r="T113" s="161" t="s">
        <v>14379</v>
      </c>
      <c r="Y113" s="7" t="s">
        <v>17717</v>
      </c>
      <c r="Z113" s="7" t="s">
        <v>17609</v>
      </c>
    </row>
    <row r="114" spans="1:26" ht="15" x14ac:dyDescent="0.25">
      <c r="A114" s="136" t="s">
        <v>14371</v>
      </c>
      <c r="B114" s="131"/>
      <c r="C114" s="131"/>
      <c r="D114" s="131"/>
      <c r="E114" s="131"/>
      <c r="F114" s="131"/>
      <c r="G114" s="131" t="s">
        <v>14234</v>
      </c>
      <c r="H114" s="131" t="b">
        <v>1</v>
      </c>
      <c r="L114" s="133" t="s">
        <v>14759</v>
      </c>
      <c r="M114" s="131" t="s">
        <v>6642</v>
      </c>
      <c r="N114" s="131"/>
      <c r="O114" s="131" t="s">
        <v>15548</v>
      </c>
      <c r="R114" s="162" t="s">
        <v>15339</v>
      </c>
      <c r="T114" s="162" t="s">
        <v>15595</v>
      </c>
      <c r="Y114" s="7" t="s">
        <v>17792</v>
      </c>
      <c r="Z114" s="7" t="s">
        <v>17609</v>
      </c>
    </row>
    <row r="115" spans="1:26" ht="15" x14ac:dyDescent="0.25">
      <c r="A115" s="136" t="s">
        <v>14372</v>
      </c>
      <c r="B115" s="131"/>
      <c r="C115" s="131"/>
      <c r="D115" s="131"/>
      <c r="E115" s="131"/>
      <c r="F115" s="131"/>
      <c r="G115" s="131" t="s">
        <v>6588</v>
      </c>
      <c r="H115" s="131"/>
      <c r="L115" s="131" t="s">
        <v>14762</v>
      </c>
      <c r="M115" s="131" t="s">
        <v>15527</v>
      </c>
      <c r="N115" s="131"/>
      <c r="O115" s="131" t="s">
        <v>15549</v>
      </c>
      <c r="R115" s="161" t="s">
        <v>3531</v>
      </c>
      <c r="T115" s="161" t="s">
        <v>14391</v>
      </c>
      <c r="Y115" s="7" t="s">
        <v>17770</v>
      </c>
      <c r="Z115" s="7" t="s">
        <v>17609</v>
      </c>
    </row>
    <row r="116" spans="1:26" ht="15" x14ac:dyDescent="0.25">
      <c r="A116" s="136" t="s">
        <v>14373</v>
      </c>
      <c r="B116" s="131" t="s">
        <v>3616</v>
      </c>
      <c r="C116" s="131"/>
      <c r="D116" s="131"/>
      <c r="E116" s="131"/>
      <c r="F116" s="131"/>
      <c r="G116" s="131" t="s">
        <v>14234</v>
      </c>
      <c r="H116" s="131" t="b">
        <v>1</v>
      </c>
      <c r="L116" s="131" t="s">
        <v>14762</v>
      </c>
      <c r="M116" s="131" t="s">
        <v>13698</v>
      </c>
      <c r="N116" s="131"/>
      <c r="O116" s="131" t="s">
        <v>14953</v>
      </c>
      <c r="R116" s="162" t="s">
        <v>14714</v>
      </c>
      <c r="T116" s="162" t="s">
        <v>15595</v>
      </c>
      <c r="Y116" s="7" t="s">
        <v>17712</v>
      </c>
      <c r="Z116" s="7" t="s">
        <v>17609</v>
      </c>
    </row>
    <row r="117" spans="1:26" ht="15" x14ac:dyDescent="0.25">
      <c r="A117" s="136" t="s">
        <v>14374</v>
      </c>
      <c r="B117" s="131" t="s">
        <v>3558</v>
      </c>
      <c r="C117" s="131" t="s">
        <v>277</v>
      </c>
      <c r="D117" s="131"/>
      <c r="E117" s="131"/>
      <c r="F117" s="131"/>
      <c r="G117" s="131" t="s">
        <v>14344</v>
      </c>
      <c r="H117" s="131" t="b">
        <v>1</v>
      </c>
      <c r="L117" s="131" t="s">
        <v>14762</v>
      </c>
      <c r="M117" s="131" t="s">
        <v>13712</v>
      </c>
      <c r="N117" s="131"/>
      <c r="O117" s="131" t="s">
        <v>14960</v>
      </c>
      <c r="R117" s="162" t="s">
        <v>15119</v>
      </c>
      <c r="T117" s="161" t="s">
        <v>14392</v>
      </c>
      <c r="Y117" s="7" t="s">
        <v>17739</v>
      </c>
      <c r="Z117" s="7" t="s">
        <v>17609</v>
      </c>
    </row>
    <row r="118" spans="1:26" ht="15" x14ac:dyDescent="0.25">
      <c r="A118" s="136" t="s">
        <v>14374</v>
      </c>
      <c r="B118" s="131" t="s">
        <v>3564</v>
      </c>
      <c r="C118" s="131" t="s">
        <v>327</v>
      </c>
      <c r="D118" s="131"/>
      <c r="E118" s="131" t="s">
        <v>315</v>
      </c>
      <c r="F118" s="131" t="s">
        <v>14375</v>
      </c>
      <c r="G118" s="131" t="s">
        <v>14344</v>
      </c>
      <c r="H118" s="131" t="b">
        <v>1</v>
      </c>
      <c r="L118" s="131" t="s">
        <v>14770</v>
      </c>
      <c r="M118" s="131" t="s">
        <v>15527</v>
      </c>
      <c r="N118" s="131"/>
      <c r="O118" s="131" t="s">
        <v>14964</v>
      </c>
      <c r="R118" s="162" t="s">
        <v>15305</v>
      </c>
      <c r="T118" s="162" t="s">
        <v>3538</v>
      </c>
      <c r="Y118" s="7" t="s">
        <v>17708</v>
      </c>
      <c r="Z118" s="7" t="s">
        <v>17609</v>
      </c>
    </row>
    <row r="119" spans="1:26" ht="15" x14ac:dyDescent="0.25">
      <c r="A119" s="136" t="s">
        <v>14374</v>
      </c>
      <c r="B119" s="131" t="s">
        <v>3591</v>
      </c>
      <c r="C119" s="131"/>
      <c r="D119" s="131"/>
      <c r="E119" s="131"/>
      <c r="F119" s="131"/>
      <c r="G119" s="131" t="s">
        <v>14344</v>
      </c>
      <c r="H119" s="131" t="b">
        <v>1</v>
      </c>
      <c r="L119" s="131" t="s">
        <v>14790</v>
      </c>
      <c r="M119" s="131" t="s">
        <v>15527</v>
      </c>
      <c r="N119" s="131"/>
      <c r="O119" s="131" t="s">
        <v>15550</v>
      </c>
      <c r="R119" s="162" t="s">
        <v>15405</v>
      </c>
      <c r="T119" s="162" t="s">
        <v>3558</v>
      </c>
      <c r="Y119" s="7" t="s">
        <v>17165</v>
      </c>
      <c r="Z119" s="7" t="s">
        <v>15691</v>
      </c>
    </row>
    <row r="120" spans="1:26" ht="15" x14ac:dyDescent="0.25">
      <c r="A120" s="136" t="s">
        <v>14374</v>
      </c>
      <c r="B120" s="131" t="s">
        <v>3605</v>
      </c>
      <c r="C120" s="131" t="s">
        <v>708</v>
      </c>
      <c r="D120" s="131"/>
      <c r="E120" s="131"/>
      <c r="F120" s="131"/>
      <c r="G120" s="131" t="s">
        <v>14344</v>
      </c>
      <c r="H120" s="131" t="b">
        <v>1</v>
      </c>
      <c r="L120" s="131" t="s">
        <v>15544</v>
      </c>
      <c r="M120" s="131" t="s">
        <v>15527</v>
      </c>
      <c r="N120" s="131"/>
      <c r="O120" s="131" t="s">
        <v>15551</v>
      </c>
      <c r="R120" s="161" t="s">
        <v>3532</v>
      </c>
      <c r="T120" s="162" t="s">
        <v>3566</v>
      </c>
      <c r="Y120" s="7" t="s">
        <v>17703</v>
      </c>
      <c r="Z120" s="7" t="s">
        <v>17609</v>
      </c>
    </row>
    <row r="121" spans="1:26" ht="15" x14ac:dyDescent="0.25">
      <c r="A121" s="136" t="s">
        <v>14374</v>
      </c>
      <c r="B121" s="136" t="s">
        <v>3616</v>
      </c>
      <c r="C121" s="131" t="s">
        <v>385</v>
      </c>
      <c r="D121" s="131"/>
      <c r="E121" s="131"/>
      <c r="F121" s="131"/>
      <c r="G121" s="131" t="s">
        <v>14344</v>
      </c>
      <c r="H121" s="131" t="b">
        <v>1</v>
      </c>
      <c r="L121" s="131" t="s">
        <v>15544</v>
      </c>
      <c r="M121" s="131" t="s">
        <v>13698</v>
      </c>
      <c r="N121" s="131"/>
      <c r="O121" s="131" t="s">
        <v>15552</v>
      </c>
      <c r="R121" s="162" t="s">
        <v>14362</v>
      </c>
      <c r="T121" s="162" t="s">
        <v>3598</v>
      </c>
      <c r="Y121" s="7" t="s">
        <v>17733</v>
      </c>
      <c r="Z121" s="7" t="s">
        <v>17609</v>
      </c>
    </row>
    <row r="122" spans="1:26" ht="15" x14ac:dyDescent="0.25">
      <c r="A122" s="136" t="s">
        <v>14376</v>
      </c>
      <c r="B122" s="131" t="s">
        <v>3605</v>
      </c>
      <c r="C122" s="131" t="s">
        <v>14284</v>
      </c>
      <c r="D122" s="131"/>
      <c r="E122" s="131"/>
      <c r="F122" s="131"/>
      <c r="G122" s="131" t="s">
        <v>6588</v>
      </c>
      <c r="H122" s="131"/>
      <c r="L122" s="131" t="s">
        <v>15544</v>
      </c>
      <c r="M122" s="131" t="s">
        <v>13712</v>
      </c>
      <c r="N122" s="131"/>
      <c r="O122" s="131" t="s">
        <v>14994</v>
      </c>
      <c r="R122" s="162" t="s">
        <v>15242</v>
      </c>
      <c r="T122" s="161" t="s">
        <v>14394</v>
      </c>
      <c r="Y122" s="7" t="s">
        <v>17721</v>
      </c>
      <c r="Z122" s="7" t="s">
        <v>17609</v>
      </c>
    </row>
    <row r="123" spans="1:26" ht="15" x14ac:dyDescent="0.25">
      <c r="A123" s="136" t="s">
        <v>14377</v>
      </c>
      <c r="B123" s="131" t="s">
        <v>3544</v>
      </c>
      <c r="C123" s="131" t="s">
        <v>6209</v>
      </c>
      <c r="D123" s="131"/>
      <c r="E123" s="131"/>
      <c r="F123" s="131"/>
      <c r="G123" s="131" t="s">
        <v>14234</v>
      </c>
      <c r="H123" s="131" t="b">
        <v>1</v>
      </c>
      <c r="L123" s="131" t="s">
        <v>14803</v>
      </c>
      <c r="M123" s="131" t="s">
        <v>13712</v>
      </c>
      <c r="N123" s="131"/>
      <c r="O123" s="131" t="s">
        <v>15553</v>
      </c>
      <c r="R123" s="162" t="s">
        <v>15310</v>
      </c>
      <c r="T123" s="162" t="s">
        <v>3567</v>
      </c>
      <c r="Y123" s="7" t="s">
        <v>17296</v>
      </c>
      <c r="Z123" s="7" t="s">
        <v>15691</v>
      </c>
    </row>
    <row r="124" spans="1:26" ht="15" x14ac:dyDescent="0.25">
      <c r="A124" s="136" t="s">
        <v>14377</v>
      </c>
      <c r="B124" s="131" t="s">
        <v>3586</v>
      </c>
      <c r="C124" s="131" t="s">
        <v>6209</v>
      </c>
      <c r="D124" s="131"/>
      <c r="E124" s="131"/>
      <c r="F124" s="131"/>
      <c r="G124" s="131" t="s">
        <v>14234</v>
      </c>
      <c r="H124" s="131" t="b">
        <v>1</v>
      </c>
      <c r="L124" s="131" t="s">
        <v>14817</v>
      </c>
      <c r="M124" s="131" t="s">
        <v>15527</v>
      </c>
      <c r="N124" s="131"/>
      <c r="O124" s="131" t="s">
        <v>15554</v>
      </c>
      <c r="R124" s="161" t="s">
        <v>15189</v>
      </c>
      <c r="T124" s="161" t="s">
        <v>14396</v>
      </c>
      <c r="Y124" s="7" t="s">
        <v>17793</v>
      </c>
      <c r="Z124" s="7" t="s">
        <v>17609</v>
      </c>
    </row>
    <row r="125" spans="1:26" ht="15" x14ac:dyDescent="0.25">
      <c r="A125" s="136" t="s">
        <v>14378</v>
      </c>
      <c r="B125" s="131" t="s">
        <v>3637</v>
      </c>
      <c r="C125" s="131" t="s">
        <v>277</v>
      </c>
      <c r="D125" s="131"/>
      <c r="E125" s="131"/>
      <c r="F125" s="131"/>
      <c r="G125" s="131" t="s">
        <v>14344</v>
      </c>
      <c r="H125" s="131" t="b">
        <v>1</v>
      </c>
      <c r="L125" s="131" t="s">
        <v>14817</v>
      </c>
      <c r="M125" s="131" t="s">
        <v>13698</v>
      </c>
      <c r="N125" s="131"/>
      <c r="O125" s="131" t="s">
        <v>15006</v>
      </c>
      <c r="R125" s="162" t="s">
        <v>15188</v>
      </c>
      <c r="T125" s="162" t="s">
        <v>3602</v>
      </c>
      <c r="Y125" s="7" t="s">
        <v>17298</v>
      </c>
      <c r="Z125" s="7" t="s">
        <v>15691</v>
      </c>
    </row>
    <row r="126" spans="1:26" ht="15" x14ac:dyDescent="0.25">
      <c r="A126" s="136" t="s">
        <v>14379</v>
      </c>
      <c r="B126" s="131"/>
      <c r="C126" s="131"/>
      <c r="D126" s="131"/>
      <c r="E126" s="131"/>
      <c r="F126" s="131"/>
      <c r="G126" s="131" t="s">
        <v>14380</v>
      </c>
      <c r="H126" s="131" t="b">
        <v>1</v>
      </c>
      <c r="L126" s="131" t="s">
        <v>14817</v>
      </c>
      <c r="M126" s="131" t="s">
        <v>13712</v>
      </c>
      <c r="N126" s="131"/>
      <c r="O126" s="131" t="s">
        <v>15007</v>
      </c>
      <c r="R126" s="161" t="s">
        <v>3534</v>
      </c>
      <c r="T126" s="161" t="s">
        <v>14397</v>
      </c>
      <c r="Y126" s="7" t="s">
        <v>17734</v>
      </c>
      <c r="Z126" s="7" t="s">
        <v>17609</v>
      </c>
    </row>
    <row r="127" spans="1:26" ht="15" x14ac:dyDescent="0.25">
      <c r="A127" s="136" t="s">
        <v>14381</v>
      </c>
      <c r="B127" s="131" t="s">
        <v>6408</v>
      </c>
      <c r="C127" s="131" t="s">
        <v>484</v>
      </c>
      <c r="D127" s="131"/>
      <c r="E127" s="131"/>
      <c r="F127" s="131"/>
      <c r="G127" s="131" t="s">
        <v>6588</v>
      </c>
      <c r="H127" s="131"/>
      <c r="L127" s="131" t="s">
        <v>14820</v>
      </c>
      <c r="M127" s="131" t="s">
        <v>15527</v>
      </c>
      <c r="N127" s="131"/>
      <c r="O127" s="131" t="s">
        <v>15008</v>
      </c>
      <c r="R127" s="162" t="s">
        <v>14266</v>
      </c>
      <c r="T127" s="162" t="s">
        <v>3568</v>
      </c>
      <c r="Y127" s="7" t="s">
        <v>17734</v>
      </c>
      <c r="Z127" s="7" t="s">
        <v>17609</v>
      </c>
    </row>
    <row r="128" spans="1:26" ht="15" x14ac:dyDescent="0.25">
      <c r="A128" s="136" t="s">
        <v>14381</v>
      </c>
      <c r="B128" s="131" t="s">
        <v>3538</v>
      </c>
      <c r="C128" s="131" t="s">
        <v>14382</v>
      </c>
      <c r="D128" s="131"/>
      <c r="E128" s="131"/>
      <c r="F128" s="131"/>
      <c r="G128" s="131" t="s">
        <v>6588</v>
      </c>
      <c r="H128" s="131"/>
      <c r="L128" s="131" t="s">
        <v>14823</v>
      </c>
      <c r="M128" s="131" t="s">
        <v>13698</v>
      </c>
      <c r="N128" s="131"/>
      <c r="O128" s="131" t="s">
        <v>15009</v>
      </c>
      <c r="R128" s="162" t="s">
        <v>14478</v>
      </c>
      <c r="T128" s="161" t="s">
        <v>14398</v>
      </c>
      <c r="Y128" s="7" t="s">
        <v>17768</v>
      </c>
      <c r="Z128" s="7" t="s">
        <v>17609</v>
      </c>
    </row>
    <row r="129" spans="1:26" ht="15" x14ac:dyDescent="0.25">
      <c r="A129" s="136" t="s">
        <v>14383</v>
      </c>
      <c r="B129" s="136" t="s">
        <v>3564</v>
      </c>
      <c r="C129" s="131" t="s">
        <v>14384</v>
      </c>
      <c r="D129" s="131"/>
      <c r="E129" s="131" t="s">
        <v>1275</v>
      </c>
      <c r="F129" s="131" t="s">
        <v>14385</v>
      </c>
      <c r="G129" s="131" t="s">
        <v>14244</v>
      </c>
      <c r="H129" s="131"/>
      <c r="L129" s="131" t="s">
        <v>14823</v>
      </c>
      <c r="M129" s="131" t="s">
        <v>13712</v>
      </c>
      <c r="N129" s="131"/>
      <c r="O129" s="131" t="s">
        <v>15012</v>
      </c>
      <c r="R129" s="162" t="s">
        <v>15307</v>
      </c>
      <c r="T129" s="162" t="s">
        <v>3624</v>
      </c>
      <c r="Y129" s="7" t="s">
        <v>17762</v>
      </c>
      <c r="Z129" s="7" t="s">
        <v>17609</v>
      </c>
    </row>
    <row r="130" spans="1:26" ht="15" x14ac:dyDescent="0.25">
      <c r="A130" s="136" t="s">
        <v>14383</v>
      </c>
      <c r="B130" s="136" t="s">
        <v>3591</v>
      </c>
      <c r="C130" s="131" t="s">
        <v>14384</v>
      </c>
      <c r="D130" s="131"/>
      <c r="E130" s="131"/>
      <c r="F130" s="131" t="s">
        <v>14385</v>
      </c>
      <c r="G130" s="131" t="s">
        <v>14244</v>
      </c>
      <c r="H130" s="131"/>
      <c r="L130" s="131" t="s">
        <v>14826</v>
      </c>
      <c r="M130" s="131" t="s">
        <v>6642</v>
      </c>
      <c r="N130" s="131"/>
      <c r="O130" s="131" t="s">
        <v>15555</v>
      </c>
      <c r="R130" s="161" t="s">
        <v>3536</v>
      </c>
      <c r="T130" s="161" t="s">
        <v>14399</v>
      </c>
      <c r="Y130" s="7" t="s">
        <v>17740</v>
      </c>
      <c r="Z130" s="7" t="s">
        <v>17609</v>
      </c>
    </row>
    <row r="131" spans="1:26" ht="15" x14ac:dyDescent="0.25">
      <c r="A131" s="136" t="s">
        <v>14386</v>
      </c>
      <c r="B131" s="131" t="s">
        <v>3560</v>
      </c>
      <c r="C131" s="131"/>
      <c r="D131" s="131"/>
      <c r="E131" s="131"/>
      <c r="F131" s="131"/>
      <c r="G131" s="131" t="s">
        <v>6588</v>
      </c>
      <c r="H131" s="131"/>
      <c r="L131" s="131" t="s">
        <v>14827</v>
      </c>
      <c r="M131" s="131" t="s">
        <v>15527</v>
      </c>
      <c r="N131" s="131"/>
      <c r="O131" s="131" t="s">
        <v>15023</v>
      </c>
      <c r="R131" s="162" t="s">
        <v>14542</v>
      </c>
      <c r="T131" s="162" t="s">
        <v>3600</v>
      </c>
      <c r="Y131" s="7" t="s">
        <v>17301</v>
      </c>
      <c r="Z131" s="7" t="s">
        <v>15691</v>
      </c>
    </row>
    <row r="132" spans="1:26" ht="15" x14ac:dyDescent="0.25">
      <c r="A132" s="136" t="s">
        <v>14387</v>
      </c>
      <c r="B132" s="131"/>
      <c r="C132" s="131"/>
      <c r="D132" s="131"/>
      <c r="E132" s="131"/>
      <c r="F132" s="131"/>
      <c r="G132" s="131" t="s">
        <v>6588</v>
      </c>
      <c r="H132" s="131"/>
      <c r="L132" s="131" t="s">
        <v>14835</v>
      </c>
      <c r="M132" s="131" t="s">
        <v>13712</v>
      </c>
      <c r="N132" s="131"/>
      <c r="O132" s="131" t="s">
        <v>15556</v>
      </c>
      <c r="R132" s="161" t="s">
        <v>3537</v>
      </c>
      <c r="T132" s="161" t="s">
        <v>14400</v>
      </c>
      <c r="Y132" s="7" t="s">
        <v>17741</v>
      </c>
      <c r="Z132" s="7" t="s">
        <v>17609</v>
      </c>
    </row>
    <row r="133" spans="1:26" ht="15" x14ac:dyDescent="0.25">
      <c r="A133" s="136" t="s">
        <v>14388</v>
      </c>
      <c r="B133" s="131"/>
      <c r="C133" s="131"/>
      <c r="D133" s="131"/>
      <c r="E133" s="131"/>
      <c r="F133" s="131"/>
      <c r="G133" s="131" t="s">
        <v>14244</v>
      </c>
      <c r="H133" s="131"/>
      <c r="L133" s="131" t="s">
        <v>14836</v>
      </c>
      <c r="M133" s="131" t="s">
        <v>15527</v>
      </c>
      <c r="N133" s="131"/>
      <c r="O133" s="131" t="s">
        <v>15033</v>
      </c>
      <c r="R133" s="162" t="s">
        <v>14569</v>
      </c>
      <c r="T133" s="162" t="s">
        <v>3543</v>
      </c>
      <c r="Y133" s="7" t="s">
        <v>17709</v>
      </c>
      <c r="Z133" s="7" t="s">
        <v>17609</v>
      </c>
    </row>
    <row r="134" spans="1:26" ht="15" x14ac:dyDescent="0.25">
      <c r="A134" s="136" t="s">
        <v>14389</v>
      </c>
      <c r="B134" s="131" t="s">
        <v>14390</v>
      </c>
      <c r="C134" s="131"/>
      <c r="D134" s="131"/>
      <c r="E134" s="131"/>
      <c r="F134" s="131"/>
      <c r="G134" s="131" t="s">
        <v>6588</v>
      </c>
      <c r="H134" s="131"/>
      <c r="L134" s="131" t="s">
        <v>14837</v>
      </c>
      <c r="M134" s="131" t="s">
        <v>15527</v>
      </c>
      <c r="N134" s="131"/>
      <c r="O134" s="131" t="s">
        <v>15557</v>
      </c>
      <c r="R134" s="162" t="s">
        <v>14973</v>
      </c>
      <c r="T134" s="162" t="s">
        <v>6378</v>
      </c>
      <c r="Y134" s="7" t="s">
        <v>17745</v>
      </c>
      <c r="Z134" s="7" t="s">
        <v>17609</v>
      </c>
    </row>
    <row r="135" spans="1:26" ht="15" x14ac:dyDescent="0.25">
      <c r="A135" s="136" t="s">
        <v>14391</v>
      </c>
      <c r="B135" s="131"/>
      <c r="C135" s="131"/>
      <c r="D135" s="131"/>
      <c r="E135" s="131"/>
      <c r="F135" s="131"/>
      <c r="G135" s="131" t="s">
        <v>14370</v>
      </c>
      <c r="H135" s="131" t="b">
        <v>1</v>
      </c>
      <c r="L135" s="131" t="s">
        <v>14837</v>
      </c>
      <c r="M135" s="131" t="s">
        <v>13698</v>
      </c>
      <c r="N135" s="131"/>
      <c r="O135" s="131" t="s">
        <v>15037</v>
      </c>
      <c r="R135" s="162" t="s">
        <v>15013</v>
      </c>
      <c r="T135" s="161" t="s">
        <v>14401</v>
      </c>
      <c r="Y135" s="7" t="s">
        <v>17732</v>
      </c>
      <c r="Z135" s="7" t="s">
        <v>17609</v>
      </c>
    </row>
    <row r="136" spans="1:26" ht="15" x14ac:dyDescent="0.25">
      <c r="A136" s="136" t="s">
        <v>14392</v>
      </c>
      <c r="B136" s="131" t="s">
        <v>3538</v>
      </c>
      <c r="C136" s="131" t="s">
        <v>311</v>
      </c>
      <c r="D136" s="131"/>
      <c r="E136" s="131"/>
      <c r="F136" s="131"/>
      <c r="G136" s="131" t="s">
        <v>6588</v>
      </c>
      <c r="H136" s="131" t="b">
        <v>1</v>
      </c>
      <c r="L136" s="131" t="s">
        <v>14837</v>
      </c>
      <c r="M136" s="131" t="s">
        <v>13712</v>
      </c>
      <c r="N136" s="131"/>
      <c r="O136" s="131" t="s">
        <v>15046</v>
      </c>
      <c r="R136" s="162" t="s">
        <v>15053</v>
      </c>
      <c r="T136" s="162" t="s">
        <v>3609</v>
      </c>
      <c r="Y136" s="7" t="s">
        <v>17304</v>
      </c>
      <c r="Z136" s="7" t="s">
        <v>15691</v>
      </c>
    </row>
    <row r="137" spans="1:26" ht="15" x14ac:dyDescent="0.25">
      <c r="A137" s="136" t="s">
        <v>14392</v>
      </c>
      <c r="B137" s="131" t="s">
        <v>3558</v>
      </c>
      <c r="C137" s="131" t="s">
        <v>331</v>
      </c>
      <c r="D137" s="131"/>
      <c r="E137" s="131"/>
      <c r="F137" s="131"/>
      <c r="G137" s="131" t="s">
        <v>6588</v>
      </c>
      <c r="H137" s="131" t="b">
        <v>1</v>
      </c>
      <c r="L137" s="131" t="s">
        <v>14844</v>
      </c>
      <c r="M137" s="131" t="s">
        <v>15527</v>
      </c>
      <c r="N137" s="131"/>
      <c r="O137" s="131" t="s">
        <v>15048</v>
      </c>
      <c r="R137" s="162" t="s">
        <v>15063</v>
      </c>
      <c r="T137" s="161" t="s">
        <v>14403</v>
      </c>
      <c r="Y137" s="7" t="s">
        <v>17783</v>
      </c>
      <c r="Z137" s="7" t="s">
        <v>17609</v>
      </c>
    </row>
    <row r="138" spans="1:26" ht="15" x14ac:dyDescent="0.25">
      <c r="A138" s="136" t="s">
        <v>14392</v>
      </c>
      <c r="B138" s="131" t="s">
        <v>3566</v>
      </c>
      <c r="C138" s="131"/>
      <c r="D138" s="131"/>
      <c r="E138" s="131" t="s">
        <v>315</v>
      </c>
      <c r="F138" s="131"/>
      <c r="G138" s="131" t="s">
        <v>6588</v>
      </c>
      <c r="H138" s="131" t="b">
        <v>1</v>
      </c>
      <c r="L138" s="131" t="s">
        <v>14848</v>
      </c>
      <c r="M138" s="131" t="s">
        <v>15527</v>
      </c>
      <c r="N138" s="131"/>
      <c r="O138" s="131" t="s">
        <v>15051</v>
      </c>
      <c r="R138" s="161" t="s">
        <v>14778</v>
      </c>
      <c r="T138" s="162" t="s">
        <v>15595</v>
      </c>
      <c r="Y138" s="7" t="s">
        <v>17307</v>
      </c>
      <c r="Z138" s="7" t="s">
        <v>15691</v>
      </c>
    </row>
    <row r="139" spans="1:26" ht="15" x14ac:dyDescent="0.25">
      <c r="A139" s="136" t="s">
        <v>14392</v>
      </c>
      <c r="B139" s="131" t="s">
        <v>3598</v>
      </c>
      <c r="C139" s="131"/>
      <c r="D139" s="131"/>
      <c r="E139" s="131"/>
      <c r="F139" s="131"/>
      <c r="G139" s="131" t="s">
        <v>14393</v>
      </c>
      <c r="H139" s="131" t="b">
        <v>1</v>
      </c>
      <c r="L139" s="131" t="s">
        <v>14859</v>
      </c>
      <c r="M139" s="131" t="s">
        <v>15527</v>
      </c>
      <c r="N139" s="131"/>
      <c r="O139" s="131" t="s">
        <v>15558</v>
      </c>
      <c r="R139" s="162" t="s">
        <v>14777</v>
      </c>
      <c r="T139" s="161" t="s">
        <v>14405</v>
      </c>
      <c r="Y139" s="7" t="s">
        <v>17757</v>
      </c>
      <c r="Z139" s="7" t="s">
        <v>17609</v>
      </c>
    </row>
    <row r="140" spans="1:26" ht="15" x14ac:dyDescent="0.25">
      <c r="A140" s="136" t="s">
        <v>14392</v>
      </c>
      <c r="B140" s="131" t="s">
        <v>3598</v>
      </c>
      <c r="C140" s="131" t="s">
        <v>710</v>
      </c>
      <c r="D140" s="131"/>
      <c r="E140" s="131"/>
      <c r="F140" s="131"/>
      <c r="G140" s="131" t="s">
        <v>6588</v>
      </c>
      <c r="H140" s="131" t="b">
        <v>1</v>
      </c>
      <c r="L140" s="131" t="s">
        <v>14864</v>
      </c>
      <c r="M140" s="131" t="s">
        <v>15527</v>
      </c>
      <c r="N140" s="131"/>
      <c r="O140" s="131" t="s">
        <v>15060</v>
      </c>
      <c r="R140" s="161" t="s">
        <v>3538</v>
      </c>
      <c r="T140" s="162" t="s">
        <v>15595</v>
      </c>
    </row>
    <row r="141" spans="1:26" ht="15" x14ac:dyDescent="0.25">
      <c r="A141" s="136" t="s">
        <v>14394</v>
      </c>
      <c r="B141" s="136" t="s">
        <v>3567</v>
      </c>
      <c r="C141" s="131" t="s">
        <v>385</v>
      </c>
      <c r="D141" s="131"/>
      <c r="E141" s="131"/>
      <c r="F141" s="131"/>
      <c r="G141" s="131" t="s">
        <v>14344</v>
      </c>
      <c r="H141" s="131" t="b">
        <v>1</v>
      </c>
      <c r="L141" s="131" t="s">
        <v>14864</v>
      </c>
      <c r="M141" s="131" t="s">
        <v>13698</v>
      </c>
      <c r="N141" s="131"/>
      <c r="O141" s="131" t="s">
        <v>15075</v>
      </c>
      <c r="R141" s="162" t="s">
        <v>14392</v>
      </c>
      <c r="T141" s="161" t="s">
        <v>14406</v>
      </c>
    </row>
    <row r="142" spans="1:26" ht="15" x14ac:dyDescent="0.25">
      <c r="A142" s="136" t="s">
        <v>14395</v>
      </c>
      <c r="B142" s="131"/>
      <c r="C142" s="131"/>
      <c r="D142" s="131"/>
      <c r="E142" s="131"/>
      <c r="F142" s="131"/>
      <c r="G142" s="131" t="s">
        <v>14311</v>
      </c>
      <c r="H142" s="131"/>
      <c r="L142" s="131" t="s">
        <v>14864</v>
      </c>
      <c r="M142" s="131" t="s">
        <v>13712</v>
      </c>
      <c r="N142" s="131"/>
      <c r="O142" s="131" t="s">
        <v>15559</v>
      </c>
      <c r="R142" s="162" t="s">
        <v>14462</v>
      </c>
      <c r="T142" s="162" t="s">
        <v>3545</v>
      </c>
    </row>
    <row r="143" spans="1:26" ht="15" x14ac:dyDescent="0.25">
      <c r="A143" s="136" t="s">
        <v>14396</v>
      </c>
      <c r="B143" s="131" t="s">
        <v>3602</v>
      </c>
      <c r="C143" s="131" t="s">
        <v>14284</v>
      </c>
      <c r="D143" s="131"/>
      <c r="E143" s="131"/>
      <c r="F143" s="131"/>
      <c r="G143" s="131" t="s">
        <v>14234</v>
      </c>
      <c r="H143" s="131" t="b">
        <v>1</v>
      </c>
      <c r="L143" s="131" t="s">
        <v>15545</v>
      </c>
      <c r="M143" s="131" t="s">
        <v>15527</v>
      </c>
      <c r="N143" s="131"/>
      <c r="O143" s="131" t="s">
        <v>15096</v>
      </c>
      <c r="R143" s="162" t="s">
        <v>14685</v>
      </c>
      <c r="T143" s="161" t="s">
        <v>14407</v>
      </c>
    </row>
    <row r="144" spans="1:26" ht="15" x14ac:dyDescent="0.25">
      <c r="A144" s="136" t="s">
        <v>14397</v>
      </c>
      <c r="B144" s="131" t="s">
        <v>3568</v>
      </c>
      <c r="C144" s="131" t="s">
        <v>291</v>
      </c>
      <c r="D144" s="131"/>
      <c r="E144" s="131"/>
      <c r="F144" s="131"/>
      <c r="G144" s="131" t="s">
        <v>14234</v>
      </c>
      <c r="H144" s="131" t="b">
        <v>1</v>
      </c>
      <c r="L144" s="131" t="s">
        <v>14877</v>
      </c>
      <c r="M144" s="131" t="s">
        <v>13712</v>
      </c>
      <c r="N144" s="131"/>
      <c r="O144" s="131" t="s">
        <v>15099</v>
      </c>
      <c r="R144" s="162" t="s">
        <v>14831</v>
      </c>
      <c r="T144" s="162" t="s">
        <v>3548</v>
      </c>
    </row>
    <row r="145" spans="1:20" ht="15" x14ac:dyDescent="0.25">
      <c r="A145" s="136" t="s">
        <v>14398</v>
      </c>
      <c r="B145" s="131" t="s">
        <v>3624</v>
      </c>
      <c r="C145" s="131"/>
      <c r="D145" s="131"/>
      <c r="E145" s="131"/>
      <c r="F145" s="131"/>
      <c r="G145" s="131" t="s">
        <v>14234</v>
      </c>
      <c r="H145" s="131" t="b">
        <v>1</v>
      </c>
      <c r="L145" s="131" t="s">
        <v>14880</v>
      </c>
      <c r="M145" s="131" t="s">
        <v>15527</v>
      </c>
      <c r="N145" s="131"/>
      <c r="O145" s="131" t="s">
        <v>15106</v>
      </c>
      <c r="R145" s="162" t="s">
        <v>14837</v>
      </c>
      <c r="T145" s="161" t="s">
        <v>14410</v>
      </c>
    </row>
    <row r="146" spans="1:20" ht="15" x14ac:dyDescent="0.25">
      <c r="A146" s="131" t="s">
        <v>14399</v>
      </c>
      <c r="B146" s="131" t="s">
        <v>3600</v>
      </c>
      <c r="C146" s="131"/>
      <c r="D146" s="131"/>
      <c r="E146" s="131"/>
      <c r="F146" s="131"/>
      <c r="G146" s="131" t="s">
        <v>14234</v>
      </c>
      <c r="H146" s="131" t="b">
        <v>1</v>
      </c>
      <c r="L146" s="131" t="s">
        <v>14884</v>
      </c>
      <c r="M146" s="131" t="s">
        <v>13698</v>
      </c>
      <c r="N146" s="131"/>
      <c r="O146" s="131" t="s">
        <v>15560</v>
      </c>
      <c r="R146" s="162" t="s">
        <v>15021</v>
      </c>
      <c r="T146" s="162" t="s">
        <v>14411</v>
      </c>
    </row>
    <row r="147" spans="1:20" ht="15" x14ac:dyDescent="0.25">
      <c r="A147" s="136" t="s">
        <v>14400</v>
      </c>
      <c r="B147" s="131" t="s">
        <v>3543</v>
      </c>
      <c r="C147" s="131" t="s">
        <v>724</v>
      </c>
      <c r="D147" s="131"/>
      <c r="E147" s="131"/>
      <c r="F147" s="131"/>
      <c r="G147" s="131" t="s">
        <v>14294</v>
      </c>
      <c r="H147" s="131" t="b">
        <v>1</v>
      </c>
      <c r="L147" s="131" t="s">
        <v>14884</v>
      </c>
      <c r="M147" s="131" t="s">
        <v>13712</v>
      </c>
      <c r="N147" s="131"/>
      <c r="O147" s="131" t="s">
        <v>15113</v>
      </c>
      <c r="R147" s="162" t="s">
        <v>15023</v>
      </c>
      <c r="T147" s="161" t="s">
        <v>14414</v>
      </c>
    </row>
    <row r="148" spans="1:20" ht="15" x14ac:dyDescent="0.25">
      <c r="A148" s="136" t="s">
        <v>14400</v>
      </c>
      <c r="B148" s="131" t="s">
        <v>6378</v>
      </c>
      <c r="C148" s="131" t="s">
        <v>6233</v>
      </c>
      <c r="D148" s="131"/>
      <c r="E148" s="131"/>
      <c r="F148" s="131"/>
      <c r="G148" s="131" t="s">
        <v>14294</v>
      </c>
      <c r="H148" s="131" t="b">
        <v>1</v>
      </c>
      <c r="L148" s="131" t="s">
        <v>14893</v>
      </c>
      <c r="M148" s="131" t="s">
        <v>15527</v>
      </c>
      <c r="N148" s="131"/>
      <c r="O148" s="131" t="s">
        <v>15119</v>
      </c>
      <c r="R148" s="162" t="s">
        <v>15123</v>
      </c>
      <c r="T148" s="162" t="s">
        <v>3636</v>
      </c>
    </row>
    <row r="149" spans="1:20" ht="15" x14ac:dyDescent="0.25">
      <c r="A149" s="136" t="s">
        <v>14401</v>
      </c>
      <c r="B149" s="131" t="s">
        <v>3609</v>
      </c>
      <c r="C149" s="131"/>
      <c r="D149" s="131"/>
      <c r="E149" s="131" t="s">
        <v>1682</v>
      </c>
      <c r="F149" s="131"/>
      <c r="G149" s="131" t="s">
        <v>14402</v>
      </c>
      <c r="H149" s="131" t="b">
        <v>1</v>
      </c>
      <c r="L149" s="131" t="s">
        <v>15546</v>
      </c>
      <c r="M149" s="131" t="s">
        <v>15527</v>
      </c>
      <c r="N149" s="131"/>
      <c r="O149" s="131" t="s">
        <v>15123</v>
      </c>
      <c r="R149" s="162" t="s">
        <v>15128</v>
      </c>
      <c r="T149" s="161" t="s">
        <v>14415</v>
      </c>
    </row>
    <row r="150" spans="1:20" ht="15" x14ac:dyDescent="0.25">
      <c r="A150" s="136" t="s">
        <v>14403</v>
      </c>
      <c r="B150" s="131"/>
      <c r="C150" s="131"/>
      <c r="D150" s="131"/>
      <c r="E150" s="131"/>
      <c r="F150" s="131"/>
      <c r="G150" s="131" t="s">
        <v>14234</v>
      </c>
      <c r="H150" s="131" t="b">
        <v>1</v>
      </c>
      <c r="L150" s="131" t="s">
        <v>14901</v>
      </c>
      <c r="M150" s="131" t="s">
        <v>13698</v>
      </c>
      <c r="N150" s="131"/>
      <c r="O150" s="131" t="s">
        <v>15561</v>
      </c>
      <c r="R150" s="162" t="s">
        <v>15176</v>
      </c>
      <c r="T150" s="162" t="s">
        <v>3548</v>
      </c>
    </row>
    <row r="151" spans="1:20" ht="15" x14ac:dyDescent="0.25">
      <c r="A151" s="136" t="s">
        <v>14404</v>
      </c>
      <c r="B151" s="131"/>
      <c r="C151" s="131"/>
      <c r="D151" s="131"/>
      <c r="E151" s="131"/>
      <c r="F151" s="131"/>
      <c r="G151" s="131" t="s">
        <v>6588</v>
      </c>
      <c r="H151" s="131"/>
      <c r="L151" s="131" t="s">
        <v>14901</v>
      </c>
      <c r="M151" s="131" t="s">
        <v>13712</v>
      </c>
      <c r="N151" s="131"/>
      <c r="O151" s="131" t="s">
        <v>15562</v>
      </c>
      <c r="R151" s="162" t="s">
        <v>15198</v>
      </c>
      <c r="T151" s="161" t="s">
        <v>14416</v>
      </c>
    </row>
    <row r="152" spans="1:20" ht="15" x14ac:dyDescent="0.25">
      <c r="A152" s="136" t="s">
        <v>14405</v>
      </c>
      <c r="B152" s="131"/>
      <c r="C152" s="131"/>
      <c r="D152" s="131"/>
      <c r="E152" s="131"/>
      <c r="F152" s="131"/>
      <c r="G152" s="131" t="s">
        <v>14234</v>
      </c>
      <c r="H152" s="131" t="b">
        <v>1</v>
      </c>
      <c r="L152" s="131" t="s">
        <v>14917</v>
      </c>
      <c r="M152" s="131" t="s">
        <v>13698</v>
      </c>
      <c r="N152" s="131"/>
      <c r="O152" s="131" t="s">
        <v>15563</v>
      </c>
      <c r="R152" s="162" t="s">
        <v>15234</v>
      </c>
      <c r="T152" s="162" t="s">
        <v>3605</v>
      </c>
    </row>
    <row r="153" spans="1:20" ht="15" x14ac:dyDescent="0.25">
      <c r="A153" s="136" t="s">
        <v>14406</v>
      </c>
      <c r="B153" s="131" t="s">
        <v>3545</v>
      </c>
      <c r="C153" s="131" t="s">
        <v>6209</v>
      </c>
      <c r="D153" s="131"/>
      <c r="E153" s="131"/>
      <c r="F153" s="131"/>
      <c r="G153" s="131" t="s">
        <v>14234</v>
      </c>
      <c r="H153" s="131" t="b">
        <v>1</v>
      </c>
      <c r="L153" s="131" t="s">
        <v>14917</v>
      </c>
      <c r="M153" s="131" t="s">
        <v>13712</v>
      </c>
      <c r="N153" s="131"/>
      <c r="O153" s="131" t="s">
        <v>15152</v>
      </c>
      <c r="R153" s="162" t="s">
        <v>15268</v>
      </c>
      <c r="T153" s="161" t="s">
        <v>14419</v>
      </c>
    </row>
    <row r="154" spans="1:20" ht="15" x14ac:dyDescent="0.25">
      <c r="A154" s="136" t="s">
        <v>14407</v>
      </c>
      <c r="B154" s="131" t="s">
        <v>3548</v>
      </c>
      <c r="C154" s="131" t="s">
        <v>362</v>
      </c>
      <c r="D154" s="131"/>
      <c r="E154" s="131"/>
      <c r="F154" s="131"/>
      <c r="G154" s="131" t="s">
        <v>14234</v>
      </c>
      <c r="H154" s="131" t="b">
        <v>1</v>
      </c>
      <c r="L154" s="131" t="s">
        <v>14919</v>
      </c>
      <c r="M154" s="131" t="s">
        <v>13712</v>
      </c>
      <c r="N154" s="131"/>
      <c r="O154" s="131" t="s">
        <v>15159</v>
      </c>
      <c r="R154" s="162" t="s">
        <v>15296</v>
      </c>
      <c r="T154" s="162" t="s">
        <v>15595</v>
      </c>
    </row>
    <row r="155" spans="1:20" ht="15" x14ac:dyDescent="0.25">
      <c r="A155" s="136" t="s">
        <v>14408</v>
      </c>
      <c r="B155" s="131"/>
      <c r="C155" s="131"/>
      <c r="D155" s="131"/>
      <c r="E155" s="131"/>
      <c r="F155" s="131"/>
      <c r="G155" s="131" t="s">
        <v>14265</v>
      </c>
      <c r="H155" s="131"/>
      <c r="L155" s="131" t="s">
        <v>14935</v>
      </c>
      <c r="M155" s="131" t="s">
        <v>15527</v>
      </c>
      <c r="N155" s="131"/>
      <c r="O155" s="131" t="s">
        <v>15564</v>
      </c>
      <c r="R155" s="162" t="s">
        <v>15335</v>
      </c>
      <c r="T155" s="161" t="s">
        <v>14420</v>
      </c>
    </row>
    <row r="156" spans="1:20" ht="15" x14ac:dyDescent="0.25">
      <c r="A156" s="136" t="s">
        <v>14409</v>
      </c>
      <c r="B156" s="131"/>
      <c r="C156" s="131"/>
      <c r="D156" s="131"/>
      <c r="E156" s="131"/>
      <c r="F156" s="131"/>
      <c r="G156" s="131" t="s">
        <v>6588</v>
      </c>
      <c r="H156" s="131"/>
      <c r="L156" s="131" t="s">
        <v>14936</v>
      </c>
      <c r="M156" s="131" t="s">
        <v>15527</v>
      </c>
      <c r="N156" s="131"/>
      <c r="O156" s="131" t="s">
        <v>15165</v>
      </c>
      <c r="R156" s="162" t="s">
        <v>15338</v>
      </c>
      <c r="T156" s="162" t="s">
        <v>3606</v>
      </c>
    </row>
    <row r="157" spans="1:20" ht="15" x14ac:dyDescent="0.25">
      <c r="A157" s="136" t="s">
        <v>14410</v>
      </c>
      <c r="B157" s="131" t="s">
        <v>14411</v>
      </c>
      <c r="C157" s="131" t="s">
        <v>277</v>
      </c>
      <c r="D157" s="131"/>
      <c r="E157" s="131"/>
      <c r="F157" s="131"/>
      <c r="G157" s="131" t="s">
        <v>14234</v>
      </c>
      <c r="H157" s="131" t="b">
        <v>1</v>
      </c>
      <c r="L157" s="131" t="s">
        <v>15547</v>
      </c>
      <c r="M157" s="131" t="s">
        <v>15527</v>
      </c>
      <c r="N157" s="131"/>
      <c r="O157" s="131" t="s">
        <v>15176</v>
      </c>
      <c r="R157" s="162" t="s">
        <v>15354</v>
      </c>
      <c r="T157" s="161" t="s">
        <v>14422</v>
      </c>
    </row>
    <row r="158" spans="1:20" ht="15" x14ac:dyDescent="0.25">
      <c r="A158" s="136" t="s">
        <v>14412</v>
      </c>
      <c r="B158" s="131" t="s">
        <v>6191</v>
      </c>
      <c r="C158" s="131" t="s">
        <v>331</v>
      </c>
      <c r="D158" s="131"/>
      <c r="E158" s="131" t="s">
        <v>2256</v>
      </c>
      <c r="F158" s="131"/>
      <c r="G158" s="131" t="s">
        <v>14413</v>
      </c>
      <c r="H158" s="131"/>
      <c r="L158" s="131" t="s">
        <v>14942</v>
      </c>
      <c r="M158" s="131" t="s">
        <v>15527</v>
      </c>
      <c r="N158" s="131"/>
      <c r="O158" s="131" t="s">
        <v>15188</v>
      </c>
      <c r="R158" s="162" t="s">
        <v>15382</v>
      </c>
      <c r="T158" s="162" t="s">
        <v>3544</v>
      </c>
    </row>
    <row r="159" spans="1:20" ht="15" x14ac:dyDescent="0.25">
      <c r="A159" s="136" t="s">
        <v>14414</v>
      </c>
      <c r="B159" s="131" t="s">
        <v>3636</v>
      </c>
      <c r="C159" s="131"/>
      <c r="D159" s="131"/>
      <c r="E159" s="131"/>
      <c r="F159" s="131"/>
      <c r="G159" s="131" t="s">
        <v>14234</v>
      </c>
      <c r="H159" s="131" t="b">
        <v>1</v>
      </c>
      <c r="L159" s="131" t="s">
        <v>14942</v>
      </c>
      <c r="M159" s="131" t="s">
        <v>13698</v>
      </c>
      <c r="N159" s="131"/>
      <c r="O159" s="131" t="s">
        <v>15565</v>
      </c>
      <c r="R159" s="162" t="s">
        <v>15455</v>
      </c>
      <c r="T159" s="161" t="s">
        <v>14425</v>
      </c>
    </row>
    <row r="160" spans="1:20" ht="15" x14ac:dyDescent="0.25">
      <c r="A160" s="136" t="s">
        <v>14415</v>
      </c>
      <c r="B160" s="131" t="s">
        <v>3548</v>
      </c>
      <c r="C160" s="131" t="s">
        <v>362</v>
      </c>
      <c r="D160" s="131"/>
      <c r="E160" s="131"/>
      <c r="F160" s="131"/>
      <c r="G160" s="131" t="s">
        <v>14294</v>
      </c>
      <c r="H160" s="131" t="b">
        <v>1</v>
      </c>
      <c r="L160" s="131" t="s">
        <v>14942</v>
      </c>
      <c r="M160" s="131" t="s">
        <v>13712</v>
      </c>
      <c r="N160" s="131"/>
      <c r="O160" s="131" t="s">
        <v>15203</v>
      </c>
      <c r="R160" s="161" t="s">
        <v>3541</v>
      </c>
      <c r="T160" s="162" t="s">
        <v>15595</v>
      </c>
    </row>
    <row r="161" spans="1:20" ht="15" x14ac:dyDescent="0.25">
      <c r="A161" s="136" t="s">
        <v>14416</v>
      </c>
      <c r="B161" s="131" t="s">
        <v>3605</v>
      </c>
      <c r="C161" s="131" t="s">
        <v>14284</v>
      </c>
      <c r="D161" s="131"/>
      <c r="E161" s="131"/>
      <c r="F161" s="131"/>
      <c r="G161" s="131" t="s">
        <v>14234</v>
      </c>
      <c r="H161" s="131" t="b">
        <v>1</v>
      </c>
      <c r="L161" s="131" t="s">
        <v>15548</v>
      </c>
      <c r="M161" s="131" t="s">
        <v>15527</v>
      </c>
      <c r="N161" s="131"/>
      <c r="O161" s="131" t="s">
        <v>15205</v>
      </c>
      <c r="R161" s="162" t="s">
        <v>14312</v>
      </c>
      <c r="T161" s="161" t="s">
        <v>14432</v>
      </c>
    </row>
    <row r="162" spans="1:20" ht="15" x14ac:dyDescent="0.25">
      <c r="A162" s="136" t="s">
        <v>14417</v>
      </c>
      <c r="B162" s="131" t="s">
        <v>3636</v>
      </c>
      <c r="C162" s="131"/>
      <c r="D162" s="131"/>
      <c r="E162" s="131"/>
      <c r="F162" s="131"/>
      <c r="G162" s="131" t="s">
        <v>14418</v>
      </c>
      <c r="H162" s="131"/>
      <c r="L162" s="131" t="s">
        <v>15549</v>
      </c>
      <c r="M162" s="131" t="s">
        <v>13698</v>
      </c>
      <c r="N162" s="131"/>
      <c r="O162" s="131" t="s">
        <v>15207</v>
      </c>
      <c r="R162" s="161" t="s">
        <v>3542</v>
      </c>
      <c r="T162" s="162" t="s">
        <v>6408</v>
      </c>
    </row>
    <row r="163" spans="1:20" ht="15" x14ac:dyDescent="0.25">
      <c r="A163" s="136" t="s">
        <v>14419</v>
      </c>
      <c r="B163" s="131"/>
      <c r="C163" s="131" t="s">
        <v>331</v>
      </c>
      <c r="D163" s="131"/>
      <c r="E163" s="131"/>
      <c r="F163" s="131"/>
      <c r="G163" s="131" t="s">
        <v>14299</v>
      </c>
      <c r="H163" s="131" t="b">
        <v>1</v>
      </c>
      <c r="L163" s="131" t="s">
        <v>15549</v>
      </c>
      <c r="M163" s="131" t="s">
        <v>13712</v>
      </c>
      <c r="N163" s="131"/>
      <c r="O163" s="131" t="s">
        <v>15209</v>
      </c>
      <c r="R163" s="162" t="s">
        <v>14574</v>
      </c>
      <c r="T163" s="161" t="s">
        <v>14433</v>
      </c>
    </row>
    <row r="164" spans="1:20" ht="15" x14ac:dyDescent="0.25">
      <c r="A164" s="136" t="s">
        <v>14420</v>
      </c>
      <c r="B164" s="131" t="s">
        <v>3606</v>
      </c>
      <c r="C164" s="131" t="s">
        <v>14284</v>
      </c>
      <c r="D164" s="131"/>
      <c r="E164" s="131"/>
      <c r="F164" s="131"/>
      <c r="G164" s="131" t="s">
        <v>14344</v>
      </c>
      <c r="H164" s="131" t="b">
        <v>1</v>
      </c>
      <c r="L164" s="131" t="s">
        <v>14953</v>
      </c>
      <c r="M164" s="131" t="s">
        <v>15527</v>
      </c>
      <c r="N164" s="131"/>
      <c r="O164" s="131" t="s">
        <v>15212</v>
      </c>
      <c r="R164" s="162" t="s">
        <v>15089</v>
      </c>
      <c r="T164" s="162" t="s">
        <v>6416</v>
      </c>
    </row>
    <row r="165" spans="1:20" ht="15" x14ac:dyDescent="0.25">
      <c r="A165" s="136" t="s">
        <v>14421</v>
      </c>
      <c r="B165" s="131"/>
      <c r="C165" s="131"/>
      <c r="D165" s="131"/>
      <c r="E165" s="131"/>
      <c r="F165" s="131"/>
      <c r="G165" s="131" t="s">
        <v>14244</v>
      </c>
      <c r="H165" s="131"/>
      <c r="L165" s="131" t="s">
        <v>14960</v>
      </c>
      <c r="M165" s="131" t="s">
        <v>13712</v>
      </c>
      <c r="N165" s="131"/>
      <c r="O165" s="131" t="s">
        <v>15219</v>
      </c>
      <c r="R165" s="162" t="s">
        <v>15144</v>
      </c>
      <c r="T165" s="161" t="s">
        <v>14437</v>
      </c>
    </row>
    <row r="166" spans="1:20" ht="15" x14ac:dyDescent="0.25">
      <c r="A166" s="136" t="s">
        <v>14422</v>
      </c>
      <c r="B166" s="131" t="s">
        <v>3544</v>
      </c>
      <c r="C166" s="131" t="s">
        <v>6209</v>
      </c>
      <c r="D166" s="131"/>
      <c r="E166" s="131"/>
      <c r="F166" s="131"/>
      <c r="G166" s="131" t="s">
        <v>14234</v>
      </c>
      <c r="H166" s="131" t="b">
        <v>1</v>
      </c>
      <c r="L166" s="131" t="s">
        <v>14964</v>
      </c>
      <c r="M166" s="131" t="s">
        <v>15527</v>
      </c>
      <c r="N166" s="131"/>
      <c r="O166" s="131" t="s">
        <v>15222</v>
      </c>
      <c r="R166" s="162" t="s">
        <v>15219</v>
      </c>
      <c r="T166" s="162" t="s">
        <v>15595</v>
      </c>
    </row>
    <row r="167" spans="1:20" ht="15" x14ac:dyDescent="0.25">
      <c r="A167" s="136" t="s">
        <v>14423</v>
      </c>
      <c r="B167" s="131"/>
      <c r="C167" s="131"/>
      <c r="D167" s="131"/>
      <c r="E167" s="131"/>
      <c r="F167" s="131"/>
      <c r="G167" s="131" t="s">
        <v>6588</v>
      </c>
      <c r="H167" s="131"/>
      <c r="L167" s="131" t="s">
        <v>15550</v>
      </c>
      <c r="M167" s="131" t="s">
        <v>13698</v>
      </c>
      <c r="N167" s="131"/>
      <c r="O167" s="131" t="s">
        <v>15566</v>
      </c>
      <c r="R167" s="162" t="s">
        <v>15378</v>
      </c>
      <c r="T167" s="161" t="s">
        <v>14438</v>
      </c>
    </row>
    <row r="168" spans="1:20" ht="15" x14ac:dyDescent="0.25">
      <c r="A168" s="136" t="s">
        <v>14424</v>
      </c>
      <c r="B168" s="131" t="s">
        <v>3605</v>
      </c>
      <c r="C168" s="131" t="s">
        <v>397</v>
      </c>
      <c r="D168" s="131"/>
      <c r="E168" s="131"/>
      <c r="F168" s="131"/>
      <c r="G168" s="131" t="s">
        <v>6588</v>
      </c>
      <c r="H168" s="131"/>
      <c r="L168" s="131" t="s">
        <v>15550</v>
      </c>
      <c r="M168" s="131" t="s">
        <v>13712</v>
      </c>
      <c r="N168" s="131"/>
      <c r="O168" s="131" t="s">
        <v>15242</v>
      </c>
      <c r="R168" s="162" t="s">
        <v>15414</v>
      </c>
      <c r="T168" s="162" t="s">
        <v>3546</v>
      </c>
    </row>
    <row r="169" spans="1:20" ht="15" x14ac:dyDescent="0.25">
      <c r="A169" s="136" t="s">
        <v>14425</v>
      </c>
      <c r="B169" s="131"/>
      <c r="C169" s="131"/>
      <c r="D169" s="131"/>
      <c r="E169" s="131"/>
      <c r="F169" s="131"/>
      <c r="G169" s="131" t="s">
        <v>14426</v>
      </c>
      <c r="H169" s="131" t="b">
        <v>1</v>
      </c>
      <c r="L169" s="131" t="s">
        <v>15551</v>
      </c>
      <c r="M169" s="131" t="s">
        <v>13698</v>
      </c>
      <c r="N169" s="131"/>
      <c r="O169" s="131" t="s">
        <v>15249</v>
      </c>
      <c r="R169" s="161" t="s">
        <v>6416</v>
      </c>
      <c r="T169" s="162" t="s">
        <v>6439</v>
      </c>
    </row>
    <row r="170" spans="1:20" ht="15" x14ac:dyDescent="0.25">
      <c r="A170" s="136" t="s">
        <v>14427</v>
      </c>
      <c r="B170" s="131"/>
      <c r="C170" s="131"/>
      <c r="D170" s="131"/>
      <c r="E170" s="131" t="s">
        <v>14428</v>
      </c>
      <c r="F170" s="131" t="s">
        <v>14429</v>
      </c>
      <c r="G170" s="131" t="s">
        <v>6588</v>
      </c>
      <c r="H170" s="131"/>
      <c r="L170" s="131" t="s">
        <v>15551</v>
      </c>
      <c r="M170" s="131" t="s">
        <v>13712</v>
      </c>
      <c r="N170" s="131"/>
      <c r="O170" s="131" t="s">
        <v>15252</v>
      </c>
      <c r="R170" s="162" t="s">
        <v>14433</v>
      </c>
      <c r="T170" s="161" t="s">
        <v>14440</v>
      </c>
    </row>
    <row r="171" spans="1:20" ht="15" x14ac:dyDescent="0.25">
      <c r="A171" s="136" t="s">
        <v>14430</v>
      </c>
      <c r="B171" s="131" t="s">
        <v>14431</v>
      </c>
      <c r="C171" s="131" t="s">
        <v>327</v>
      </c>
      <c r="D171" s="131"/>
      <c r="E171" s="131"/>
      <c r="F171" s="131"/>
      <c r="G171" s="131" t="s">
        <v>14297</v>
      </c>
      <c r="H171" s="131"/>
      <c r="L171" s="131" t="s">
        <v>15552</v>
      </c>
      <c r="M171" s="131" t="s">
        <v>13698</v>
      </c>
      <c r="N171" s="131"/>
      <c r="O171" s="131" t="s">
        <v>15264</v>
      </c>
      <c r="R171" s="162" t="s">
        <v>14541</v>
      </c>
      <c r="T171" s="162" t="s">
        <v>3519</v>
      </c>
    </row>
    <row r="172" spans="1:20" ht="15" x14ac:dyDescent="0.25">
      <c r="A172" s="136" t="s">
        <v>14432</v>
      </c>
      <c r="B172" s="131" t="s">
        <v>6408</v>
      </c>
      <c r="C172" s="131" t="s">
        <v>362</v>
      </c>
      <c r="D172" s="131"/>
      <c r="E172" s="131"/>
      <c r="F172" s="131"/>
      <c r="G172" s="131" t="s">
        <v>14234</v>
      </c>
      <c r="H172" s="131" t="b">
        <v>1</v>
      </c>
      <c r="L172" s="131" t="s">
        <v>15552</v>
      </c>
      <c r="M172" s="131" t="s">
        <v>13712</v>
      </c>
      <c r="N172" s="131"/>
      <c r="O172" s="131" t="s">
        <v>15268</v>
      </c>
      <c r="R172" s="162" t="s">
        <v>15341</v>
      </c>
      <c r="T172" s="162" t="s">
        <v>3543</v>
      </c>
    </row>
    <row r="173" spans="1:20" ht="15" x14ac:dyDescent="0.25">
      <c r="A173" s="136" t="s">
        <v>14433</v>
      </c>
      <c r="B173" s="131" t="s">
        <v>6416</v>
      </c>
      <c r="C173" s="131" t="s">
        <v>14434</v>
      </c>
      <c r="D173" s="131"/>
      <c r="E173" s="131"/>
      <c r="F173" s="131"/>
      <c r="G173" s="131" t="s">
        <v>14435</v>
      </c>
      <c r="H173" s="131" t="b">
        <v>1</v>
      </c>
      <c r="L173" s="131" t="s">
        <v>14994</v>
      </c>
      <c r="M173" s="131" t="s">
        <v>15527</v>
      </c>
      <c r="N173" s="131"/>
      <c r="O173" s="131" t="s">
        <v>15270</v>
      </c>
      <c r="R173" s="162" t="s">
        <v>15421</v>
      </c>
      <c r="T173" s="161" t="s">
        <v>14441</v>
      </c>
    </row>
    <row r="174" spans="1:20" ht="15" x14ac:dyDescent="0.25">
      <c r="A174" s="136" t="s">
        <v>14436</v>
      </c>
      <c r="B174" s="131"/>
      <c r="C174" s="131"/>
      <c r="D174" s="131"/>
      <c r="E174" s="131"/>
      <c r="F174" s="131"/>
      <c r="G174" s="131" t="s">
        <v>6588</v>
      </c>
      <c r="H174" s="131"/>
      <c r="L174" s="131" t="s">
        <v>15553</v>
      </c>
      <c r="M174" s="131" t="s">
        <v>13698</v>
      </c>
      <c r="N174" s="131"/>
      <c r="O174" s="131" t="s">
        <v>15281</v>
      </c>
      <c r="R174" s="162" t="s">
        <v>15471</v>
      </c>
      <c r="T174" s="162" t="s">
        <v>6383</v>
      </c>
    </row>
    <row r="175" spans="1:20" ht="15" x14ac:dyDescent="0.25">
      <c r="A175" s="136" t="s">
        <v>14437</v>
      </c>
      <c r="B175" s="131"/>
      <c r="C175" s="131"/>
      <c r="D175" s="131"/>
      <c r="E175" s="131"/>
      <c r="F175" s="131"/>
      <c r="G175" s="131" t="s">
        <v>14308</v>
      </c>
      <c r="H175" s="131" t="b">
        <v>1</v>
      </c>
      <c r="L175" s="131" t="s">
        <v>15553</v>
      </c>
      <c r="M175" s="131" t="s">
        <v>13712</v>
      </c>
      <c r="N175" s="131"/>
      <c r="O175" s="131" t="s">
        <v>15286</v>
      </c>
      <c r="R175" s="162" t="s">
        <v>15502</v>
      </c>
      <c r="T175" s="161" t="s">
        <v>14444</v>
      </c>
    </row>
    <row r="176" spans="1:20" ht="15" x14ac:dyDescent="0.25">
      <c r="A176" s="136" t="s">
        <v>14438</v>
      </c>
      <c r="B176" s="131" t="s">
        <v>3546</v>
      </c>
      <c r="C176" s="131" t="s">
        <v>14301</v>
      </c>
      <c r="D176" s="131"/>
      <c r="E176" s="131"/>
      <c r="F176" s="131"/>
      <c r="G176" s="131" t="s">
        <v>14234</v>
      </c>
      <c r="H176" s="131" t="b">
        <v>1</v>
      </c>
      <c r="L176" s="131" t="s">
        <v>15554</v>
      </c>
      <c r="M176" s="131" t="s">
        <v>15527</v>
      </c>
      <c r="N176" s="131"/>
      <c r="O176" s="131" t="s">
        <v>15287</v>
      </c>
      <c r="R176" s="161" t="s">
        <v>6388</v>
      </c>
      <c r="T176" s="162" t="s">
        <v>15595</v>
      </c>
    </row>
    <row r="177" spans="1:20" ht="15" x14ac:dyDescent="0.25">
      <c r="A177" s="136" t="s">
        <v>14438</v>
      </c>
      <c r="B177" s="131" t="s">
        <v>6439</v>
      </c>
      <c r="C177" s="131" t="s">
        <v>484</v>
      </c>
      <c r="D177" s="131"/>
      <c r="E177" s="131"/>
      <c r="F177" s="131"/>
      <c r="G177" s="131" t="s">
        <v>14234</v>
      </c>
      <c r="H177" s="131" t="b">
        <v>1</v>
      </c>
      <c r="L177" s="131" t="s">
        <v>15006</v>
      </c>
      <c r="M177" s="131" t="s">
        <v>15527</v>
      </c>
      <c r="N177" s="131"/>
      <c r="O177" s="131" t="s">
        <v>15292</v>
      </c>
      <c r="R177" s="162" t="s">
        <v>14352</v>
      </c>
      <c r="T177" s="161" t="s">
        <v>14446</v>
      </c>
    </row>
    <row r="178" spans="1:20" ht="15" x14ac:dyDescent="0.25">
      <c r="A178" s="136" t="s">
        <v>14439</v>
      </c>
      <c r="B178" s="131"/>
      <c r="C178" s="131"/>
      <c r="D178" s="131"/>
      <c r="E178" s="131"/>
      <c r="F178" s="131"/>
      <c r="G178" s="131" t="s">
        <v>6588</v>
      </c>
      <c r="H178" s="131"/>
      <c r="L178" s="131" t="s">
        <v>15007</v>
      </c>
      <c r="M178" s="131" t="s">
        <v>15527</v>
      </c>
      <c r="N178" s="131"/>
      <c r="O178" s="131" t="s">
        <v>15293</v>
      </c>
      <c r="R178" s="161" t="s">
        <v>3543</v>
      </c>
      <c r="T178" s="162" t="s">
        <v>6479</v>
      </c>
    </row>
    <row r="179" spans="1:20" ht="15" x14ac:dyDescent="0.25">
      <c r="A179" s="136" t="s">
        <v>14440</v>
      </c>
      <c r="B179" s="131" t="s">
        <v>3519</v>
      </c>
      <c r="C179" s="131" t="s">
        <v>6233</v>
      </c>
      <c r="D179" s="131"/>
      <c r="E179" s="131"/>
      <c r="F179" s="131"/>
      <c r="G179" s="131" t="s">
        <v>14234</v>
      </c>
      <c r="H179" s="131" t="b">
        <v>1</v>
      </c>
      <c r="L179" s="131" t="s">
        <v>15008</v>
      </c>
      <c r="M179" s="131" t="s">
        <v>15527</v>
      </c>
      <c r="N179" s="131"/>
      <c r="O179" s="131" t="s">
        <v>15296</v>
      </c>
      <c r="R179" s="162" t="s">
        <v>14400</v>
      </c>
      <c r="T179" s="161" t="s">
        <v>14447</v>
      </c>
    </row>
    <row r="180" spans="1:20" ht="15" x14ac:dyDescent="0.25">
      <c r="A180" s="136" t="s">
        <v>14440</v>
      </c>
      <c r="B180" s="131" t="s">
        <v>3543</v>
      </c>
      <c r="C180" s="131" t="s">
        <v>6209</v>
      </c>
      <c r="D180" s="131"/>
      <c r="E180" s="131"/>
      <c r="F180" s="131"/>
      <c r="G180" s="131" t="s">
        <v>14234</v>
      </c>
      <c r="H180" s="131" t="b">
        <v>1</v>
      </c>
      <c r="L180" s="131" t="s">
        <v>15009</v>
      </c>
      <c r="M180" s="131" t="s">
        <v>15527</v>
      </c>
      <c r="N180" s="131"/>
      <c r="O180" s="131" t="s">
        <v>15298</v>
      </c>
      <c r="R180" s="162" t="s">
        <v>14440</v>
      </c>
      <c r="T180" s="162" t="s">
        <v>3556</v>
      </c>
    </row>
    <row r="181" spans="1:20" ht="15" x14ac:dyDescent="0.25">
      <c r="A181" s="136" t="s">
        <v>14441</v>
      </c>
      <c r="B181" s="131" t="s">
        <v>6383</v>
      </c>
      <c r="C181" s="131" t="s">
        <v>327</v>
      </c>
      <c r="D181" s="131"/>
      <c r="E181" s="131"/>
      <c r="F181" s="131"/>
      <c r="G181" s="131" t="s">
        <v>14442</v>
      </c>
      <c r="H181" s="131" t="b">
        <v>1</v>
      </c>
      <c r="L181" s="131" t="s">
        <v>15012</v>
      </c>
      <c r="M181" s="131" t="s">
        <v>15527</v>
      </c>
      <c r="N181" s="131"/>
      <c r="O181" s="131" t="s">
        <v>15299</v>
      </c>
      <c r="R181" s="162" t="s">
        <v>14566</v>
      </c>
      <c r="T181" s="161" t="s">
        <v>14451</v>
      </c>
    </row>
    <row r="182" spans="1:20" ht="15" x14ac:dyDescent="0.25">
      <c r="A182" s="136" t="s">
        <v>14443</v>
      </c>
      <c r="B182" s="131" t="s">
        <v>3604</v>
      </c>
      <c r="C182" s="131" t="s">
        <v>385</v>
      </c>
      <c r="D182" s="131"/>
      <c r="E182" s="131"/>
      <c r="F182" s="131"/>
      <c r="G182" s="131" t="s">
        <v>6588</v>
      </c>
      <c r="H182" s="131"/>
      <c r="L182" s="131" t="s">
        <v>15555</v>
      </c>
      <c r="M182" s="131" t="s">
        <v>15527</v>
      </c>
      <c r="N182" s="131"/>
      <c r="O182" s="131" t="s">
        <v>15302</v>
      </c>
      <c r="R182" s="162" t="s">
        <v>14683</v>
      </c>
      <c r="T182" s="162" t="s">
        <v>14411</v>
      </c>
    </row>
    <row r="183" spans="1:20" ht="15" x14ac:dyDescent="0.25">
      <c r="A183" s="136" t="s">
        <v>14444</v>
      </c>
      <c r="B183" s="131"/>
      <c r="C183" s="131" t="s">
        <v>331</v>
      </c>
      <c r="D183" s="131"/>
      <c r="E183" s="131"/>
      <c r="F183" s="131"/>
      <c r="G183" s="131" t="s">
        <v>14308</v>
      </c>
      <c r="H183" s="131" t="b">
        <v>1</v>
      </c>
      <c r="L183" s="131" t="s">
        <v>15023</v>
      </c>
      <c r="M183" s="131" t="s">
        <v>15527</v>
      </c>
      <c r="N183" s="131"/>
      <c r="O183" s="131" t="s">
        <v>15305</v>
      </c>
      <c r="R183" s="162" t="s">
        <v>14727</v>
      </c>
      <c r="T183" s="161" t="s">
        <v>14456</v>
      </c>
    </row>
    <row r="184" spans="1:20" ht="15" x14ac:dyDescent="0.25">
      <c r="A184" s="136" t="s">
        <v>14445</v>
      </c>
      <c r="B184" s="131"/>
      <c r="C184" s="131"/>
      <c r="D184" s="131"/>
      <c r="E184" s="131"/>
      <c r="F184" s="131"/>
      <c r="G184" s="131" t="s">
        <v>6588</v>
      </c>
      <c r="H184" s="131"/>
      <c r="L184" s="131" t="s">
        <v>15023</v>
      </c>
      <c r="M184" s="131" t="s">
        <v>13698</v>
      </c>
      <c r="N184" s="131"/>
      <c r="O184" s="131" t="s">
        <v>15310</v>
      </c>
      <c r="R184" s="162" t="s">
        <v>14733</v>
      </c>
      <c r="T184" s="162" t="s">
        <v>3545</v>
      </c>
    </row>
    <row r="185" spans="1:20" ht="15" x14ac:dyDescent="0.25">
      <c r="A185" s="136" t="s">
        <v>14446</v>
      </c>
      <c r="B185" s="131" t="s">
        <v>6479</v>
      </c>
      <c r="C185" s="131"/>
      <c r="D185" s="131"/>
      <c r="E185" s="131"/>
      <c r="F185" s="131"/>
      <c r="G185" s="131" t="s">
        <v>6588</v>
      </c>
      <c r="H185" s="131" t="b">
        <v>1</v>
      </c>
      <c r="L185" s="131" t="s">
        <v>15023</v>
      </c>
      <c r="M185" s="131" t="s">
        <v>13712</v>
      </c>
      <c r="N185" s="131"/>
      <c r="O185" s="131" t="s">
        <v>15314</v>
      </c>
      <c r="R185" s="162" t="s">
        <v>14737</v>
      </c>
      <c r="T185" s="161" t="s">
        <v>14457</v>
      </c>
    </row>
    <row r="186" spans="1:20" ht="15" x14ac:dyDescent="0.25">
      <c r="A186" s="136" t="s">
        <v>14447</v>
      </c>
      <c r="B186" s="131" t="s">
        <v>3556</v>
      </c>
      <c r="C186" s="131"/>
      <c r="D186" s="131"/>
      <c r="E186" s="131"/>
      <c r="F186" s="131"/>
      <c r="G186" s="131" t="s">
        <v>14234</v>
      </c>
      <c r="H186" s="131" t="b">
        <v>1</v>
      </c>
      <c r="L186" s="131" t="s">
        <v>15556</v>
      </c>
      <c r="M186" s="131" t="s">
        <v>15527</v>
      </c>
      <c r="N186" s="131"/>
      <c r="O186" s="131" t="s">
        <v>15319</v>
      </c>
      <c r="R186" s="162" t="s">
        <v>14846</v>
      </c>
      <c r="T186" s="162" t="s">
        <v>3607</v>
      </c>
    </row>
    <row r="187" spans="1:20" ht="15" x14ac:dyDescent="0.25">
      <c r="A187" s="136" t="s">
        <v>14448</v>
      </c>
      <c r="B187" s="131" t="s">
        <v>14449</v>
      </c>
      <c r="C187" s="131"/>
      <c r="D187" s="131"/>
      <c r="E187" s="131"/>
      <c r="F187" s="131"/>
      <c r="G187" s="131" t="s">
        <v>14450</v>
      </c>
      <c r="H187" s="131"/>
      <c r="L187" s="131" t="s">
        <v>15556</v>
      </c>
      <c r="M187" s="131" t="s">
        <v>6642</v>
      </c>
      <c r="N187" s="131"/>
      <c r="O187" s="131" t="s">
        <v>15328</v>
      </c>
      <c r="R187" s="162" t="s">
        <v>15023</v>
      </c>
      <c r="T187" s="161" t="s">
        <v>14458</v>
      </c>
    </row>
    <row r="188" spans="1:20" ht="15" x14ac:dyDescent="0.25">
      <c r="A188" s="136" t="s">
        <v>14451</v>
      </c>
      <c r="B188" s="131" t="s">
        <v>14411</v>
      </c>
      <c r="C188" s="131"/>
      <c r="D188" s="131"/>
      <c r="E188" s="131" t="s">
        <v>2641</v>
      </c>
      <c r="F188" s="131"/>
      <c r="G188" s="131" t="s">
        <v>14249</v>
      </c>
      <c r="H188" s="131" t="b">
        <v>1</v>
      </c>
      <c r="L188" s="131" t="s">
        <v>15033</v>
      </c>
      <c r="M188" s="131" t="s">
        <v>13698</v>
      </c>
      <c r="N188" s="131"/>
      <c r="O188" s="131" t="s">
        <v>15567</v>
      </c>
      <c r="R188" s="162" t="s">
        <v>15060</v>
      </c>
      <c r="T188" s="162" t="s">
        <v>15595</v>
      </c>
    </row>
    <row r="189" spans="1:20" ht="15" x14ac:dyDescent="0.25">
      <c r="A189" s="136" t="s">
        <v>14452</v>
      </c>
      <c r="B189" s="131" t="s">
        <v>14390</v>
      </c>
      <c r="C189" s="131"/>
      <c r="D189" s="131"/>
      <c r="E189" s="131"/>
      <c r="F189" s="131"/>
      <c r="G189" s="131" t="s">
        <v>14393</v>
      </c>
      <c r="H189" s="131"/>
      <c r="L189" s="131" t="s">
        <v>15033</v>
      </c>
      <c r="M189" s="131" t="s">
        <v>13712</v>
      </c>
      <c r="N189" s="131"/>
      <c r="O189" s="131" t="s">
        <v>15568</v>
      </c>
      <c r="R189" s="162" t="s">
        <v>15065</v>
      </c>
      <c r="T189" s="161" t="s">
        <v>14459</v>
      </c>
    </row>
    <row r="190" spans="1:20" ht="15" x14ac:dyDescent="0.25">
      <c r="A190" s="136" t="s">
        <v>14452</v>
      </c>
      <c r="B190" s="131"/>
      <c r="C190" s="131"/>
      <c r="D190" s="131"/>
      <c r="E190" s="131"/>
      <c r="F190" s="131"/>
      <c r="G190" s="131" t="s">
        <v>6588</v>
      </c>
      <c r="H190" s="131"/>
      <c r="L190" s="133" t="s">
        <v>15557</v>
      </c>
      <c r="M190" s="131" t="s">
        <v>6642</v>
      </c>
      <c r="N190" s="131"/>
      <c r="O190" s="131" t="s">
        <v>15333</v>
      </c>
      <c r="R190" s="162" t="s">
        <v>15101</v>
      </c>
      <c r="T190" s="162" t="s">
        <v>3606</v>
      </c>
    </row>
    <row r="191" spans="1:20" ht="15" x14ac:dyDescent="0.25">
      <c r="A191" s="136" t="s">
        <v>14453</v>
      </c>
      <c r="B191" s="131" t="s">
        <v>3621</v>
      </c>
      <c r="C191" s="131" t="s">
        <v>1839</v>
      </c>
      <c r="D191" s="131"/>
      <c r="E191" s="131"/>
      <c r="F191" s="131"/>
      <c r="G191" s="131" t="s">
        <v>14297</v>
      </c>
      <c r="H191" s="131"/>
      <c r="L191" s="131" t="s">
        <v>15037</v>
      </c>
      <c r="M191" s="131" t="s">
        <v>15527</v>
      </c>
      <c r="N191" s="131"/>
      <c r="O191" s="131" t="s">
        <v>15569</v>
      </c>
      <c r="R191" s="162" t="s">
        <v>15268</v>
      </c>
      <c r="T191" s="161" t="s">
        <v>14461</v>
      </c>
    </row>
    <row r="192" spans="1:20" ht="15" x14ac:dyDescent="0.25">
      <c r="A192" s="136" t="s">
        <v>14454</v>
      </c>
      <c r="B192" s="131" t="s">
        <v>3522</v>
      </c>
      <c r="C192" s="131"/>
      <c r="D192" s="131"/>
      <c r="E192" s="131"/>
      <c r="F192" s="131"/>
      <c r="G192" s="131" t="s">
        <v>14297</v>
      </c>
      <c r="H192" s="131"/>
      <c r="L192" s="131" t="s">
        <v>15046</v>
      </c>
      <c r="M192" s="131" t="s">
        <v>13712</v>
      </c>
      <c r="N192" s="131"/>
      <c r="O192" s="131" t="s">
        <v>15570</v>
      </c>
      <c r="R192" s="162" t="s">
        <v>15290</v>
      </c>
      <c r="T192" s="162" t="s">
        <v>3602</v>
      </c>
    </row>
    <row r="193" spans="1:20" ht="15" x14ac:dyDescent="0.25">
      <c r="A193" s="136" t="s">
        <v>14455</v>
      </c>
      <c r="B193" s="131"/>
      <c r="C193" s="131"/>
      <c r="D193" s="131"/>
      <c r="E193" s="131"/>
      <c r="F193" s="131"/>
      <c r="G193" s="131" t="s">
        <v>6588</v>
      </c>
      <c r="H193" s="131"/>
      <c r="L193" s="131" t="s">
        <v>15048</v>
      </c>
      <c r="M193" s="131" t="s">
        <v>13712</v>
      </c>
      <c r="N193" s="131"/>
      <c r="O193" s="131" t="s">
        <v>15339</v>
      </c>
      <c r="R193" s="162" t="s">
        <v>15342</v>
      </c>
      <c r="T193" s="161" t="s">
        <v>14462</v>
      </c>
    </row>
    <row r="194" spans="1:20" ht="15" x14ac:dyDescent="0.25">
      <c r="A194" s="131" t="s">
        <v>14456</v>
      </c>
      <c r="B194" s="131" t="s">
        <v>3545</v>
      </c>
      <c r="C194" s="131"/>
      <c r="D194" s="131"/>
      <c r="E194" s="131"/>
      <c r="F194" s="131"/>
      <c r="G194" s="131" t="s">
        <v>14234</v>
      </c>
      <c r="H194" s="131" t="b">
        <v>1</v>
      </c>
      <c r="L194" s="131" t="s">
        <v>15051</v>
      </c>
      <c r="M194" s="131" t="s">
        <v>15527</v>
      </c>
      <c r="N194" s="131"/>
      <c r="O194" s="131" t="s">
        <v>15344</v>
      </c>
      <c r="R194" s="162" t="s">
        <v>15360</v>
      </c>
      <c r="T194" s="162" t="s">
        <v>3538</v>
      </c>
    </row>
    <row r="195" spans="1:20" ht="15" x14ac:dyDescent="0.25">
      <c r="A195" s="131" t="s">
        <v>14457</v>
      </c>
      <c r="B195" s="131" t="s">
        <v>3607</v>
      </c>
      <c r="C195" s="131"/>
      <c r="D195" s="131"/>
      <c r="E195" s="131"/>
      <c r="F195" s="131"/>
      <c r="G195" s="131" t="s">
        <v>14234</v>
      </c>
      <c r="H195" s="131" t="b">
        <v>1</v>
      </c>
      <c r="L195" s="131" t="s">
        <v>15558</v>
      </c>
      <c r="M195" s="131" t="s">
        <v>13698</v>
      </c>
      <c r="N195" s="131"/>
      <c r="O195" s="131" t="s">
        <v>15347</v>
      </c>
      <c r="R195" s="162" t="s">
        <v>15382</v>
      </c>
      <c r="T195" s="162" t="s">
        <v>14463</v>
      </c>
    </row>
    <row r="196" spans="1:20" ht="15" x14ac:dyDescent="0.25">
      <c r="A196" s="136" t="s">
        <v>14458</v>
      </c>
      <c r="B196" s="131"/>
      <c r="C196" s="131"/>
      <c r="D196" s="131"/>
      <c r="E196" s="131"/>
      <c r="F196" s="131"/>
      <c r="G196" s="131" t="s">
        <v>14299</v>
      </c>
      <c r="H196" s="131" t="b">
        <v>1</v>
      </c>
      <c r="L196" s="131" t="s">
        <v>15558</v>
      </c>
      <c r="M196" s="131" t="s">
        <v>13712</v>
      </c>
      <c r="N196" s="131"/>
      <c r="O196" s="131" t="s">
        <v>15352</v>
      </c>
      <c r="R196" s="162" t="s">
        <v>15448</v>
      </c>
      <c r="T196" s="161" t="s">
        <v>14464</v>
      </c>
    </row>
    <row r="197" spans="1:20" ht="15" x14ac:dyDescent="0.25">
      <c r="A197" s="136" t="s">
        <v>14459</v>
      </c>
      <c r="B197" s="131" t="s">
        <v>3606</v>
      </c>
      <c r="C197" s="131" t="s">
        <v>14284</v>
      </c>
      <c r="D197" s="131"/>
      <c r="E197" s="131"/>
      <c r="F197" s="131"/>
      <c r="G197" s="131" t="s">
        <v>14234</v>
      </c>
      <c r="H197" s="131" t="b">
        <v>1</v>
      </c>
      <c r="L197" s="131" t="s">
        <v>15060</v>
      </c>
      <c r="M197" s="131" t="s">
        <v>15527</v>
      </c>
      <c r="N197" s="131"/>
      <c r="O197" s="131" t="s">
        <v>15356</v>
      </c>
      <c r="R197" s="161" t="s">
        <v>3544</v>
      </c>
      <c r="T197" s="162" t="s">
        <v>3577</v>
      </c>
    </row>
    <row r="198" spans="1:20" ht="15" x14ac:dyDescent="0.25">
      <c r="A198" s="136" t="s">
        <v>14460</v>
      </c>
      <c r="B198" s="131" t="s">
        <v>3564</v>
      </c>
      <c r="C198" s="131" t="s">
        <v>291</v>
      </c>
      <c r="D198" s="131"/>
      <c r="E198" s="131"/>
      <c r="F198" s="131"/>
      <c r="G198" s="131" t="s">
        <v>6588</v>
      </c>
      <c r="H198" s="131"/>
      <c r="L198" s="131" t="s">
        <v>15075</v>
      </c>
      <c r="M198" s="131" t="s">
        <v>13712</v>
      </c>
      <c r="N198" s="131"/>
      <c r="O198" s="131" t="s">
        <v>15357</v>
      </c>
      <c r="R198" s="162" t="s">
        <v>14377</v>
      </c>
      <c r="T198" s="161" t="s">
        <v>14467</v>
      </c>
    </row>
    <row r="199" spans="1:20" ht="15" x14ac:dyDescent="0.25">
      <c r="A199" s="136" t="s">
        <v>14461</v>
      </c>
      <c r="B199" s="131" t="s">
        <v>3602</v>
      </c>
      <c r="C199" s="131" t="s">
        <v>14284</v>
      </c>
      <c r="D199" s="131"/>
      <c r="E199" s="131"/>
      <c r="F199" s="131"/>
      <c r="G199" s="131" t="s">
        <v>14234</v>
      </c>
      <c r="H199" s="131" t="b">
        <v>1</v>
      </c>
      <c r="L199" s="131" t="s">
        <v>15559</v>
      </c>
      <c r="M199" s="131" t="s">
        <v>13698</v>
      </c>
      <c r="N199" s="131"/>
      <c r="O199" s="131" t="s">
        <v>15359</v>
      </c>
      <c r="R199" s="162" t="s">
        <v>14422</v>
      </c>
      <c r="T199" s="162" t="s">
        <v>3550</v>
      </c>
    </row>
    <row r="200" spans="1:20" ht="15" x14ac:dyDescent="0.25">
      <c r="A200" s="136" t="s">
        <v>14462</v>
      </c>
      <c r="B200" s="131" t="s">
        <v>3538</v>
      </c>
      <c r="C200" s="131" t="s">
        <v>14382</v>
      </c>
      <c r="D200" s="131"/>
      <c r="E200" s="131"/>
      <c r="F200" s="131"/>
      <c r="G200" s="131" t="s">
        <v>14234</v>
      </c>
      <c r="H200" s="131" t="b">
        <v>1</v>
      </c>
      <c r="L200" s="131" t="s">
        <v>15559</v>
      </c>
      <c r="M200" s="131" t="s">
        <v>13712</v>
      </c>
      <c r="N200" s="131"/>
      <c r="O200" s="131" t="s">
        <v>15571</v>
      </c>
      <c r="R200" s="162" t="s">
        <v>14520</v>
      </c>
      <c r="T200" s="161" t="s">
        <v>14469</v>
      </c>
    </row>
    <row r="201" spans="1:20" ht="15" x14ac:dyDescent="0.25">
      <c r="A201" s="136" t="s">
        <v>14462</v>
      </c>
      <c r="B201" s="131" t="s">
        <v>14463</v>
      </c>
      <c r="C201" s="131"/>
      <c r="D201" s="131"/>
      <c r="E201" s="131"/>
      <c r="F201" s="131"/>
      <c r="G201" s="131" t="s">
        <v>14234</v>
      </c>
      <c r="H201" s="131" t="b">
        <v>1</v>
      </c>
      <c r="L201" s="131" t="s">
        <v>15096</v>
      </c>
      <c r="M201" s="131" t="s">
        <v>15527</v>
      </c>
      <c r="N201" s="131"/>
      <c r="O201" s="131" t="s">
        <v>15364</v>
      </c>
      <c r="R201" s="162" t="s">
        <v>14549</v>
      </c>
      <c r="T201" s="162" t="s">
        <v>3605</v>
      </c>
    </row>
    <row r="202" spans="1:20" ht="15" x14ac:dyDescent="0.25">
      <c r="A202" s="136" t="s">
        <v>14464</v>
      </c>
      <c r="B202" s="131" t="s">
        <v>3577</v>
      </c>
      <c r="C202" s="131"/>
      <c r="D202" s="131"/>
      <c r="E202" s="131"/>
      <c r="F202" s="131"/>
      <c r="G202" s="131" t="s">
        <v>14435</v>
      </c>
      <c r="H202" s="131" t="b">
        <v>1</v>
      </c>
      <c r="L202" s="131" t="s">
        <v>15099</v>
      </c>
      <c r="M202" s="131" t="s">
        <v>13712</v>
      </c>
      <c r="N202" s="131"/>
      <c r="O202" s="131" t="s">
        <v>15572</v>
      </c>
      <c r="R202" s="162" t="s">
        <v>14683</v>
      </c>
      <c r="T202" s="161" t="s">
        <v>14470</v>
      </c>
    </row>
    <row r="203" spans="1:20" ht="15" x14ac:dyDescent="0.25">
      <c r="A203" s="136" t="s">
        <v>14465</v>
      </c>
      <c r="B203" s="131" t="s">
        <v>3605</v>
      </c>
      <c r="C203" s="131" t="s">
        <v>14284</v>
      </c>
      <c r="D203" s="131"/>
      <c r="E203" s="131"/>
      <c r="F203" s="131"/>
      <c r="G203" s="131" t="s">
        <v>14244</v>
      </c>
      <c r="H203" s="131"/>
      <c r="L203" s="131" t="s">
        <v>15106</v>
      </c>
      <c r="M203" s="131" t="s">
        <v>13712</v>
      </c>
      <c r="N203" s="131"/>
      <c r="O203" s="131" t="s">
        <v>15368</v>
      </c>
      <c r="R203" s="162" t="s">
        <v>14727</v>
      </c>
      <c r="T203" s="162" t="s">
        <v>3603</v>
      </c>
    </row>
    <row r="204" spans="1:20" ht="15" x14ac:dyDescent="0.25">
      <c r="A204" s="136" t="s">
        <v>14466</v>
      </c>
      <c r="B204" s="131"/>
      <c r="C204" s="131"/>
      <c r="D204" s="131"/>
      <c r="E204" s="131"/>
      <c r="F204" s="131"/>
      <c r="G204" s="131" t="s">
        <v>14244</v>
      </c>
      <c r="H204" s="131"/>
      <c r="L204" s="131" t="s">
        <v>15560</v>
      </c>
      <c r="M204" s="131" t="s">
        <v>15527</v>
      </c>
      <c r="N204" s="131"/>
      <c r="O204" s="131" t="s">
        <v>15377</v>
      </c>
      <c r="R204" s="162" t="s">
        <v>14807</v>
      </c>
      <c r="T204" s="161" t="s">
        <v>14471</v>
      </c>
    </row>
    <row r="205" spans="1:20" ht="15" x14ac:dyDescent="0.25">
      <c r="A205" s="131" t="s">
        <v>14467</v>
      </c>
      <c r="B205" s="131" t="s">
        <v>3550</v>
      </c>
      <c r="C205" s="131"/>
      <c r="D205" s="131"/>
      <c r="E205" s="131"/>
      <c r="F205" s="131"/>
      <c r="G205" s="131" t="s">
        <v>14249</v>
      </c>
      <c r="H205" s="131" t="b">
        <v>1</v>
      </c>
      <c r="L205" s="131" t="s">
        <v>15113</v>
      </c>
      <c r="M205" s="131" t="s">
        <v>15527</v>
      </c>
      <c r="N205" s="131"/>
      <c r="O205" s="131" t="s">
        <v>15382</v>
      </c>
      <c r="R205" s="162" t="s">
        <v>14832</v>
      </c>
      <c r="T205" s="162" t="s">
        <v>3582</v>
      </c>
    </row>
    <row r="206" spans="1:20" ht="15" x14ac:dyDescent="0.25">
      <c r="A206" s="136" t="s">
        <v>14468</v>
      </c>
      <c r="B206" s="131" t="s">
        <v>3632</v>
      </c>
      <c r="C206" s="131"/>
      <c r="D206" s="131"/>
      <c r="E206" s="131"/>
      <c r="F206" s="131"/>
      <c r="G206" s="131" t="s">
        <v>14244</v>
      </c>
      <c r="H206" s="131"/>
      <c r="L206" s="131" t="s">
        <v>15113</v>
      </c>
      <c r="M206" s="131" t="s">
        <v>13698</v>
      </c>
      <c r="N206" s="131"/>
      <c r="O206" s="131" t="s">
        <v>15573</v>
      </c>
      <c r="R206" s="162" t="s">
        <v>14913</v>
      </c>
      <c r="T206" s="161" t="s">
        <v>14472</v>
      </c>
    </row>
    <row r="207" spans="1:20" ht="15" x14ac:dyDescent="0.25">
      <c r="A207" s="136" t="s">
        <v>14469</v>
      </c>
      <c r="B207" s="131" t="s">
        <v>3605</v>
      </c>
      <c r="C207" s="131" t="s">
        <v>14284</v>
      </c>
      <c r="D207" s="131"/>
      <c r="E207" s="131"/>
      <c r="F207" s="131"/>
      <c r="G207" s="131" t="s">
        <v>14234</v>
      </c>
      <c r="H207" s="131" t="b">
        <v>1</v>
      </c>
      <c r="L207" s="131" t="s">
        <v>15113</v>
      </c>
      <c r="M207" s="131" t="s">
        <v>13712</v>
      </c>
      <c r="N207" s="131"/>
      <c r="O207" s="131" t="s">
        <v>15391</v>
      </c>
      <c r="R207" s="162" t="s">
        <v>15011</v>
      </c>
      <c r="T207" s="162" t="s">
        <v>15595</v>
      </c>
    </row>
    <row r="208" spans="1:20" ht="15" x14ac:dyDescent="0.25">
      <c r="A208" s="136" t="s">
        <v>14470</v>
      </c>
      <c r="B208" s="131" t="s">
        <v>3603</v>
      </c>
      <c r="C208" s="131" t="s">
        <v>397</v>
      </c>
      <c r="D208" s="131"/>
      <c r="E208" s="131"/>
      <c r="F208" s="131"/>
      <c r="G208" s="131" t="s">
        <v>14249</v>
      </c>
      <c r="H208" s="131" t="b">
        <v>1</v>
      </c>
      <c r="L208" s="131" t="s">
        <v>15119</v>
      </c>
      <c r="M208" s="131" t="s">
        <v>13698</v>
      </c>
      <c r="N208" s="131"/>
      <c r="O208" s="131" t="s">
        <v>15404</v>
      </c>
      <c r="R208" s="162" t="s">
        <v>15388</v>
      </c>
      <c r="T208" s="161" t="s">
        <v>14473</v>
      </c>
    </row>
    <row r="209" spans="1:20" ht="15" x14ac:dyDescent="0.25">
      <c r="A209" s="136" t="s">
        <v>14471</v>
      </c>
      <c r="B209" s="131" t="s">
        <v>3582</v>
      </c>
      <c r="C209" s="131"/>
      <c r="D209" s="131"/>
      <c r="E209" s="131"/>
      <c r="F209" s="131"/>
      <c r="G209" s="131" t="s">
        <v>14244</v>
      </c>
      <c r="H209" s="131" t="b">
        <v>1</v>
      </c>
      <c r="L209" s="131" t="s">
        <v>15119</v>
      </c>
      <c r="M209" s="131" t="s">
        <v>13712</v>
      </c>
      <c r="N209" s="131"/>
      <c r="O209" s="131" t="s">
        <v>15406</v>
      </c>
      <c r="R209" s="161" t="s">
        <v>6378</v>
      </c>
      <c r="T209" s="162" t="s">
        <v>3520</v>
      </c>
    </row>
    <row r="210" spans="1:20" ht="15" x14ac:dyDescent="0.25">
      <c r="A210" s="136" t="s">
        <v>14472</v>
      </c>
      <c r="B210" s="131"/>
      <c r="C210" s="131"/>
      <c r="D210" s="131"/>
      <c r="E210" s="131"/>
      <c r="F210" s="131"/>
      <c r="G210" s="131" t="s">
        <v>14442</v>
      </c>
      <c r="H210" s="131" t="b">
        <v>1</v>
      </c>
      <c r="L210" s="131" t="s">
        <v>15123</v>
      </c>
      <c r="M210" s="131" t="s">
        <v>15527</v>
      </c>
      <c r="N210" s="131"/>
      <c r="O210" s="131" t="s">
        <v>15408</v>
      </c>
      <c r="R210" s="162" t="s">
        <v>14400</v>
      </c>
      <c r="T210" s="161" t="s">
        <v>14474</v>
      </c>
    </row>
    <row r="211" spans="1:20" ht="15" x14ac:dyDescent="0.25">
      <c r="A211" s="136" t="s">
        <v>14473</v>
      </c>
      <c r="B211" s="131" t="s">
        <v>3520</v>
      </c>
      <c r="C211" s="131" t="s">
        <v>484</v>
      </c>
      <c r="D211" s="131"/>
      <c r="E211" s="131"/>
      <c r="F211" s="131"/>
      <c r="G211" s="131" t="s">
        <v>14234</v>
      </c>
      <c r="H211" s="131" t="b">
        <v>1</v>
      </c>
      <c r="L211" s="131" t="s">
        <v>15123</v>
      </c>
      <c r="M211" s="131" t="s">
        <v>13698</v>
      </c>
      <c r="N211" s="131"/>
      <c r="O211" s="131" t="s">
        <v>15410</v>
      </c>
      <c r="R211" s="162" t="s">
        <v>14493</v>
      </c>
      <c r="T211" s="162" t="s">
        <v>15595</v>
      </c>
    </row>
    <row r="212" spans="1:20" ht="15" x14ac:dyDescent="0.25">
      <c r="A212" s="136" t="s">
        <v>14474</v>
      </c>
      <c r="B212" s="131"/>
      <c r="C212" s="131"/>
      <c r="D212" s="131"/>
      <c r="E212" s="131" t="s">
        <v>315</v>
      </c>
      <c r="F212" s="131"/>
      <c r="G212" s="131" t="s">
        <v>14475</v>
      </c>
      <c r="H212" s="131" t="b">
        <v>1</v>
      </c>
      <c r="L212" s="131" t="s">
        <v>15123</v>
      </c>
      <c r="M212" s="131" t="s">
        <v>13712</v>
      </c>
      <c r="N212" s="131"/>
      <c r="O212" s="131" t="s">
        <v>15413</v>
      </c>
      <c r="R212" s="162" t="s">
        <v>14705</v>
      </c>
      <c r="T212" s="161" t="s">
        <v>14476</v>
      </c>
    </row>
    <row r="213" spans="1:20" ht="15" x14ac:dyDescent="0.25">
      <c r="A213" s="136" t="s">
        <v>14476</v>
      </c>
      <c r="B213" s="131" t="s">
        <v>3523</v>
      </c>
      <c r="C213" s="131" t="s">
        <v>6209</v>
      </c>
      <c r="D213" s="131"/>
      <c r="E213" s="131"/>
      <c r="F213" s="131"/>
      <c r="G213" s="131" t="s">
        <v>14234</v>
      </c>
      <c r="H213" s="131" t="b">
        <v>1</v>
      </c>
      <c r="L213" s="131" t="s">
        <v>15561</v>
      </c>
      <c r="M213" s="131" t="s">
        <v>15527</v>
      </c>
      <c r="N213" s="131"/>
      <c r="O213" s="131" t="s">
        <v>15414</v>
      </c>
      <c r="R213" s="162" t="s">
        <v>14998</v>
      </c>
      <c r="T213" s="162" t="s">
        <v>3523</v>
      </c>
    </row>
    <row r="214" spans="1:20" ht="15" x14ac:dyDescent="0.25">
      <c r="A214" s="136" t="s">
        <v>14477</v>
      </c>
      <c r="B214" s="131" t="s">
        <v>3550</v>
      </c>
      <c r="C214" s="131" t="s">
        <v>2274</v>
      </c>
      <c r="D214" s="131"/>
      <c r="E214" s="131"/>
      <c r="F214" s="131"/>
      <c r="G214" s="131" t="s">
        <v>6588</v>
      </c>
      <c r="H214" s="131"/>
      <c r="L214" s="131" t="s">
        <v>15561</v>
      </c>
      <c r="M214" s="131" t="s">
        <v>13698</v>
      </c>
      <c r="N214" s="131"/>
      <c r="O214" s="131" t="s">
        <v>15415</v>
      </c>
      <c r="R214" s="162" t="s">
        <v>15033</v>
      </c>
      <c r="T214" s="161" t="s">
        <v>14478</v>
      </c>
    </row>
    <row r="215" spans="1:20" ht="15" x14ac:dyDescent="0.25">
      <c r="A215" s="136" t="s">
        <v>14478</v>
      </c>
      <c r="B215" s="131" t="s">
        <v>3534</v>
      </c>
      <c r="C215" s="131"/>
      <c r="D215" s="131"/>
      <c r="E215" s="131"/>
      <c r="F215" s="131"/>
      <c r="G215" s="131" t="s">
        <v>14234</v>
      </c>
      <c r="H215" s="131" t="b">
        <v>1</v>
      </c>
      <c r="L215" s="131" t="s">
        <v>15561</v>
      </c>
      <c r="M215" s="131" t="s">
        <v>13712</v>
      </c>
      <c r="N215" s="131"/>
      <c r="O215" s="131" t="s">
        <v>15425</v>
      </c>
      <c r="R215" s="162" t="s">
        <v>15123</v>
      </c>
      <c r="T215" s="162" t="s">
        <v>3534</v>
      </c>
    </row>
    <row r="216" spans="1:20" ht="15" x14ac:dyDescent="0.25">
      <c r="A216" s="136" t="s">
        <v>14479</v>
      </c>
      <c r="B216" s="131" t="s">
        <v>3520</v>
      </c>
      <c r="C216" s="131" t="s">
        <v>707</v>
      </c>
      <c r="D216" s="131"/>
      <c r="E216" s="131"/>
      <c r="F216" s="131"/>
      <c r="G216" s="131" t="s">
        <v>14294</v>
      </c>
      <c r="H216" s="131" t="b">
        <v>1</v>
      </c>
      <c r="L216" s="131" t="s">
        <v>15562</v>
      </c>
      <c r="M216" s="131" t="s">
        <v>15527</v>
      </c>
      <c r="N216" s="131"/>
      <c r="O216" s="131" t="s">
        <v>15574</v>
      </c>
      <c r="R216" s="162" t="s">
        <v>15128</v>
      </c>
      <c r="T216" s="161" t="s">
        <v>14479</v>
      </c>
    </row>
    <row r="217" spans="1:20" ht="15" x14ac:dyDescent="0.25">
      <c r="A217" s="131" t="s">
        <v>14480</v>
      </c>
      <c r="B217" s="131" t="s">
        <v>3589</v>
      </c>
      <c r="C217" s="131"/>
      <c r="D217" s="131"/>
      <c r="E217" s="131"/>
      <c r="F217" s="131"/>
      <c r="G217" s="131" t="s">
        <v>14481</v>
      </c>
      <c r="H217" s="131"/>
      <c r="L217" s="131" t="s">
        <v>15563</v>
      </c>
      <c r="M217" s="131" t="s">
        <v>15527</v>
      </c>
      <c r="N217" s="131"/>
      <c r="O217" s="131" t="s">
        <v>15575</v>
      </c>
      <c r="R217" s="162" t="s">
        <v>15190</v>
      </c>
      <c r="T217" s="162" t="s">
        <v>3520</v>
      </c>
    </row>
    <row r="218" spans="1:20" ht="15" x14ac:dyDescent="0.25">
      <c r="A218" s="136" t="s">
        <v>14482</v>
      </c>
      <c r="B218" s="131" t="s">
        <v>3525</v>
      </c>
      <c r="C218" s="131" t="s">
        <v>484</v>
      </c>
      <c r="D218" s="131"/>
      <c r="E218" s="131"/>
      <c r="F218" s="131"/>
      <c r="G218" s="131" t="s">
        <v>14234</v>
      </c>
      <c r="H218" s="131" t="b">
        <v>1</v>
      </c>
      <c r="L218" s="131" t="s">
        <v>15152</v>
      </c>
      <c r="M218" s="131" t="s">
        <v>15527</v>
      </c>
      <c r="N218" s="131"/>
      <c r="O218" s="131" t="s">
        <v>15432</v>
      </c>
      <c r="R218" s="162" t="s">
        <v>15319</v>
      </c>
      <c r="T218" s="161" t="s">
        <v>14482</v>
      </c>
    </row>
    <row r="219" spans="1:20" ht="15" x14ac:dyDescent="0.25">
      <c r="A219" s="136" t="s">
        <v>14483</v>
      </c>
      <c r="B219" s="131" t="s">
        <v>3544</v>
      </c>
      <c r="C219" s="131" t="s">
        <v>6209</v>
      </c>
      <c r="D219" s="131"/>
      <c r="E219" s="131"/>
      <c r="F219" s="131" t="s">
        <v>14318</v>
      </c>
      <c r="G219" s="131" t="s">
        <v>14368</v>
      </c>
      <c r="H219" s="131"/>
      <c r="L219" s="131" t="s">
        <v>15159</v>
      </c>
      <c r="M219" s="131" t="s">
        <v>15527</v>
      </c>
      <c r="N219" s="131"/>
      <c r="O219" s="131" t="s">
        <v>15444</v>
      </c>
      <c r="R219" s="162" t="s">
        <v>15415</v>
      </c>
      <c r="T219" s="162" t="s">
        <v>3525</v>
      </c>
    </row>
    <row r="220" spans="1:20" ht="15" x14ac:dyDescent="0.25">
      <c r="A220" s="136" t="s">
        <v>14484</v>
      </c>
      <c r="B220" s="131" t="s">
        <v>3526</v>
      </c>
      <c r="C220" s="131" t="s">
        <v>362</v>
      </c>
      <c r="D220" s="131"/>
      <c r="E220" s="131"/>
      <c r="F220" s="131"/>
      <c r="G220" s="131" t="s">
        <v>14234</v>
      </c>
      <c r="H220" s="131" t="b">
        <v>1</v>
      </c>
      <c r="L220" s="131" t="s">
        <v>15564</v>
      </c>
      <c r="M220" s="131" t="s">
        <v>13698</v>
      </c>
      <c r="N220" s="131"/>
      <c r="O220" s="131" t="s">
        <v>15445</v>
      </c>
      <c r="R220" s="161" t="s">
        <v>15034</v>
      </c>
      <c r="T220" s="161" t="s">
        <v>14484</v>
      </c>
    </row>
    <row r="221" spans="1:20" ht="15" x14ac:dyDescent="0.25">
      <c r="A221" s="136" t="s">
        <v>14485</v>
      </c>
      <c r="B221" s="131" t="s">
        <v>3562</v>
      </c>
      <c r="C221" s="131" t="s">
        <v>483</v>
      </c>
      <c r="D221" s="131"/>
      <c r="E221" s="131"/>
      <c r="F221" s="131"/>
      <c r="G221" s="131" t="s">
        <v>6588</v>
      </c>
      <c r="H221" s="131"/>
      <c r="L221" s="131" t="s">
        <v>15564</v>
      </c>
      <c r="M221" s="131" t="s">
        <v>13712</v>
      </c>
      <c r="N221" s="131"/>
      <c r="O221" s="131" t="s">
        <v>15576</v>
      </c>
      <c r="R221" s="162" t="s">
        <v>15033</v>
      </c>
      <c r="T221" s="162" t="s">
        <v>3526</v>
      </c>
    </row>
    <row r="222" spans="1:20" ht="15" x14ac:dyDescent="0.25">
      <c r="A222" s="136" t="s">
        <v>14486</v>
      </c>
      <c r="B222" s="131"/>
      <c r="C222" s="131"/>
      <c r="D222" s="131"/>
      <c r="E222" s="131"/>
      <c r="F222" s="131"/>
      <c r="G222" s="131" t="s">
        <v>6588</v>
      </c>
      <c r="H222" s="131"/>
      <c r="L222" s="133" t="s">
        <v>15165</v>
      </c>
      <c r="M222" s="131" t="s">
        <v>6642</v>
      </c>
      <c r="N222" s="131"/>
      <c r="O222" s="131" t="s">
        <v>15577</v>
      </c>
      <c r="R222" s="161" t="s">
        <v>3545</v>
      </c>
      <c r="T222" s="161" t="s">
        <v>14487</v>
      </c>
    </row>
    <row r="223" spans="1:20" ht="15" x14ac:dyDescent="0.25">
      <c r="A223" s="136" t="s">
        <v>14487</v>
      </c>
      <c r="B223" s="131" t="s">
        <v>3624</v>
      </c>
      <c r="C223" s="131"/>
      <c r="D223" s="131"/>
      <c r="E223" s="131"/>
      <c r="F223" s="131" t="s">
        <v>14488</v>
      </c>
      <c r="G223" s="131" t="s">
        <v>14249</v>
      </c>
      <c r="H223" s="131" t="b">
        <v>1</v>
      </c>
      <c r="L223" s="131" t="s">
        <v>15176</v>
      </c>
      <c r="M223" s="131" t="s">
        <v>15527</v>
      </c>
      <c r="N223" s="131"/>
      <c r="O223" s="131" t="s">
        <v>15477</v>
      </c>
      <c r="R223" s="162" t="s">
        <v>14281</v>
      </c>
      <c r="T223" s="162" t="s">
        <v>3624</v>
      </c>
    </row>
    <row r="224" spans="1:20" ht="15" x14ac:dyDescent="0.25">
      <c r="A224" s="136" t="s">
        <v>14489</v>
      </c>
      <c r="B224" s="131" t="s">
        <v>14490</v>
      </c>
      <c r="C224" s="131"/>
      <c r="D224" s="131"/>
      <c r="E224" s="131"/>
      <c r="F224" s="131"/>
      <c r="G224" s="131" t="s">
        <v>14491</v>
      </c>
      <c r="H224" s="131"/>
      <c r="L224" s="131" t="s">
        <v>15176</v>
      </c>
      <c r="M224" s="131" t="s">
        <v>13698</v>
      </c>
      <c r="N224" s="131"/>
      <c r="O224" s="131" t="s">
        <v>15487</v>
      </c>
      <c r="R224" s="162" t="s">
        <v>14406</v>
      </c>
      <c r="T224" s="161" t="s">
        <v>14493</v>
      </c>
    </row>
    <row r="225" spans="1:20" ht="15" x14ac:dyDescent="0.25">
      <c r="A225" s="136" t="s">
        <v>14492</v>
      </c>
      <c r="B225" s="131"/>
      <c r="C225" s="131"/>
      <c r="D225" s="131"/>
      <c r="E225" s="131"/>
      <c r="F225" s="131"/>
      <c r="G225" s="131" t="s">
        <v>6588</v>
      </c>
      <c r="H225" s="131"/>
      <c r="L225" s="131" t="s">
        <v>15176</v>
      </c>
      <c r="M225" s="131" t="s">
        <v>13712</v>
      </c>
      <c r="N225" s="131"/>
      <c r="O225" s="131" t="s">
        <v>15488</v>
      </c>
      <c r="R225" s="162" t="s">
        <v>14456</v>
      </c>
      <c r="T225" s="162" t="s">
        <v>3513</v>
      </c>
    </row>
    <row r="226" spans="1:20" ht="15" x14ac:dyDescent="0.25">
      <c r="A226" s="131" t="s">
        <v>14493</v>
      </c>
      <c r="B226" s="131" t="s">
        <v>3513</v>
      </c>
      <c r="C226" s="131"/>
      <c r="D226" s="131"/>
      <c r="E226" s="131"/>
      <c r="F226" s="131"/>
      <c r="G226" s="131" t="s">
        <v>14234</v>
      </c>
      <c r="H226" s="131" t="b">
        <v>1</v>
      </c>
      <c r="L226" s="131" t="s">
        <v>15188</v>
      </c>
      <c r="M226" s="131" t="s">
        <v>15527</v>
      </c>
      <c r="N226" s="131"/>
      <c r="O226" s="131" t="s">
        <v>15492</v>
      </c>
      <c r="R226" s="162" t="s">
        <v>14508</v>
      </c>
      <c r="T226" s="162" t="s">
        <v>6378</v>
      </c>
    </row>
    <row r="227" spans="1:20" ht="15" x14ac:dyDescent="0.25">
      <c r="A227" s="131" t="s">
        <v>14493</v>
      </c>
      <c r="B227" s="131" t="s">
        <v>6378</v>
      </c>
      <c r="C227" s="131"/>
      <c r="D227" s="131"/>
      <c r="E227" s="131"/>
      <c r="F227" s="131"/>
      <c r="G227" s="131" t="s">
        <v>14234</v>
      </c>
      <c r="H227" s="131" t="b">
        <v>1</v>
      </c>
      <c r="L227" s="131" t="s">
        <v>15565</v>
      </c>
      <c r="M227" s="131" t="s">
        <v>6642</v>
      </c>
      <c r="N227" s="131"/>
      <c r="O227" s="131" t="s">
        <v>15498</v>
      </c>
      <c r="R227" s="162" t="s">
        <v>14638</v>
      </c>
      <c r="T227" s="161" t="s">
        <v>14499</v>
      </c>
    </row>
    <row r="228" spans="1:20" ht="15" x14ac:dyDescent="0.25">
      <c r="A228" s="131" t="s">
        <v>14494</v>
      </c>
      <c r="B228" s="131" t="s">
        <v>14495</v>
      </c>
      <c r="C228" s="131"/>
      <c r="D228" s="131"/>
      <c r="E228" s="131"/>
      <c r="F228" s="131"/>
      <c r="G228" s="131" t="s">
        <v>14265</v>
      </c>
      <c r="H228" s="131"/>
      <c r="L228" s="131" t="s">
        <v>15203</v>
      </c>
      <c r="M228" s="131" t="s">
        <v>15527</v>
      </c>
      <c r="N228" s="131"/>
      <c r="O228" s="131"/>
      <c r="R228" s="162" t="s">
        <v>14685</v>
      </c>
      <c r="T228" s="162" t="s">
        <v>3525</v>
      </c>
    </row>
    <row r="229" spans="1:20" ht="15" x14ac:dyDescent="0.25">
      <c r="A229" s="136" t="s">
        <v>14496</v>
      </c>
      <c r="B229" s="131" t="s">
        <v>3632</v>
      </c>
      <c r="C229" s="131" t="s">
        <v>14384</v>
      </c>
      <c r="D229" s="131"/>
      <c r="E229" s="131"/>
      <c r="F229" s="131"/>
      <c r="G229" s="131" t="s">
        <v>6588</v>
      </c>
      <c r="H229" s="131"/>
      <c r="L229" s="131" t="s">
        <v>15205</v>
      </c>
      <c r="M229" s="131" t="s">
        <v>15527</v>
      </c>
      <c r="N229" s="131"/>
      <c r="O229" s="131"/>
      <c r="R229" s="162" t="s">
        <v>14728</v>
      </c>
      <c r="T229" s="162" t="s">
        <v>3557</v>
      </c>
    </row>
    <row r="230" spans="1:20" ht="15" x14ac:dyDescent="0.25">
      <c r="A230" s="136" t="s">
        <v>14497</v>
      </c>
      <c r="B230" s="131" t="s">
        <v>3603</v>
      </c>
      <c r="C230" s="131" t="s">
        <v>14284</v>
      </c>
      <c r="D230" s="131"/>
      <c r="E230" s="131"/>
      <c r="F230" s="131"/>
      <c r="G230" s="131" t="s">
        <v>14498</v>
      </c>
      <c r="H230" s="131"/>
      <c r="L230" s="133" t="s">
        <v>15207</v>
      </c>
      <c r="M230" s="131" t="s">
        <v>6642</v>
      </c>
      <c r="N230" s="131"/>
      <c r="O230" s="131"/>
      <c r="R230" s="162" t="s">
        <v>14893</v>
      </c>
      <c r="T230" s="161" t="s">
        <v>14500</v>
      </c>
    </row>
    <row r="231" spans="1:20" ht="15" x14ac:dyDescent="0.25">
      <c r="A231" s="136" t="s">
        <v>14499</v>
      </c>
      <c r="B231" s="131" t="s">
        <v>3525</v>
      </c>
      <c r="C231" s="131" t="s">
        <v>484</v>
      </c>
      <c r="D231" s="131"/>
      <c r="E231" s="131"/>
      <c r="F231" s="131"/>
      <c r="G231" s="131" t="s">
        <v>14234</v>
      </c>
      <c r="H231" s="131" t="b">
        <v>1</v>
      </c>
      <c r="L231" s="131" t="s">
        <v>15209</v>
      </c>
      <c r="M231" s="131" t="s">
        <v>15527</v>
      </c>
      <c r="N231" s="131"/>
      <c r="O231" s="131"/>
      <c r="R231" s="162" t="s">
        <v>15310</v>
      </c>
      <c r="T231" s="162" t="s">
        <v>15595</v>
      </c>
    </row>
    <row r="232" spans="1:20" ht="15" x14ac:dyDescent="0.25">
      <c r="A232" s="136" t="s">
        <v>14499</v>
      </c>
      <c r="B232" s="131" t="s">
        <v>3557</v>
      </c>
      <c r="C232" s="131" t="s">
        <v>362</v>
      </c>
      <c r="D232" s="131"/>
      <c r="E232" s="131"/>
      <c r="F232" s="131"/>
      <c r="G232" s="131" t="s">
        <v>14234</v>
      </c>
      <c r="H232" s="131" t="b">
        <v>1</v>
      </c>
      <c r="L232" s="131" t="s">
        <v>15212</v>
      </c>
      <c r="M232" s="131" t="s">
        <v>6642</v>
      </c>
      <c r="N232" s="131"/>
      <c r="O232" s="131"/>
      <c r="R232" s="161" t="s">
        <v>3546</v>
      </c>
      <c r="T232" s="161" t="s">
        <v>14504</v>
      </c>
    </row>
    <row r="233" spans="1:20" ht="15" x14ac:dyDescent="0.25">
      <c r="A233" s="136" t="s">
        <v>14500</v>
      </c>
      <c r="B233" s="131"/>
      <c r="C233" s="131"/>
      <c r="D233" s="131"/>
      <c r="E233" s="131"/>
      <c r="F233" s="131"/>
      <c r="G233" s="131" t="s">
        <v>14501</v>
      </c>
      <c r="H233" s="131" t="b">
        <v>1</v>
      </c>
      <c r="L233" s="131" t="s">
        <v>15219</v>
      </c>
      <c r="M233" s="131" t="s">
        <v>13698</v>
      </c>
      <c r="N233" s="131"/>
      <c r="O233" s="131"/>
      <c r="R233" s="162" t="s">
        <v>14438</v>
      </c>
      <c r="T233" s="162" t="s">
        <v>3609</v>
      </c>
    </row>
    <row r="234" spans="1:20" ht="15" x14ac:dyDescent="0.25">
      <c r="A234" s="136" t="s">
        <v>14502</v>
      </c>
      <c r="B234" s="131" t="s">
        <v>6482</v>
      </c>
      <c r="C234" s="131" t="s">
        <v>1424</v>
      </c>
      <c r="D234" s="131"/>
      <c r="E234" s="131"/>
      <c r="F234" s="131"/>
      <c r="G234" s="131" t="s">
        <v>14311</v>
      </c>
      <c r="H234" s="131"/>
      <c r="L234" s="131" t="s">
        <v>15219</v>
      </c>
      <c r="M234" s="131" t="s">
        <v>13712</v>
      </c>
      <c r="N234" s="131"/>
      <c r="O234" s="131"/>
      <c r="R234" s="161" t="s">
        <v>3548</v>
      </c>
      <c r="T234" s="161" t="s">
        <v>14506</v>
      </c>
    </row>
    <row r="235" spans="1:20" ht="15" x14ac:dyDescent="0.25">
      <c r="A235" s="136" t="s">
        <v>14503</v>
      </c>
      <c r="B235" s="131" t="s">
        <v>3609</v>
      </c>
      <c r="C235" s="131"/>
      <c r="D235" s="131"/>
      <c r="E235" s="131"/>
      <c r="F235" s="131"/>
      <c r="G235" s="131" t="s">
        <v>6588</v>
      </c>
      <c r="H235" s="131"/>
      <c r="L235" s="131" t="s">
        <v>15222</v>
      </c>
      <c r="M235" s="131" t="s">
        <v>15527</v>
      </c>
      <c r="N235" s="131"/>
      <c r="O235" s="131"/>
      <c r="R235" s="162" t="s">
        <v>14263</v>
      </c>
      <c r="T235" s="162" t="s">
        <v>3558</v>
      </c>
    </row>
    <row r="236" spans="1:20" ht="15" x14ac:dyDescent="0.25">
      <c r="A236" s="136" t="s">
        <v>14504</v>
      </c>
      <c r="B236" s="131" t="s">
        <v>3609</v>
      </c>
      <c r="C236" s="131"/>
      <c r="D236" s="131"/>
      <c r="E236" s="131"/>
      <c r="F236" s="131"/>
      <c r="G236" s="131" t="s">
        <v>14308</v>
      </c>
      <c r="H236" s="131" t="b">
        <v>1</v>
      </c>
      <c r="L236" s="131" t="s">
        <v>15222</v>
      </c>
      <c r="M236" s="131" t="s">
        <v>13698</v>
      </c>
      <c r="N236" s="131"/>
      <c r="O236" s="131"/>
      <c r="R236" s="162" t="s">
        <v>14355</v>
      </c>
      <c r="T236" s="161" t="s">
        <v>14507</v>
      </c>
    </row>
    <row r="237" spans="1:20" ht="15" x14ac:dyDescent="0.25">
      <c r="A237" s="136" t="s">
        <v>14505</v>
      </c>
      <c r="B237" s="131" t="s">
        <v>3561</v>
      </c>
      <c r="C237" s="131"/>
      <c r="D237" s="131"/>
      <c r="E237" s="131"/>
      <c r="F237" s="131"/>
      <c r="G237" s="131" t="s">
        <v>14297</v>
      </c>
      <c r="H237" s="131"/>
      <c r="L237" s="131" t="s">
        <v>15222</v>
      </c>
      <c r="M237" s="131" t="s">
        <v>13712</v>
      </c>
      <c r="N237" s="131"/>
      <c r="O237" s="131"/>
      <c r="R237" s="162" t="s">
        <v>14407</v>
      </c>
      <c r="T237" s="162" t="s">
        <v>3607</v>
      </c>
    </row>
    <row r="238" spans="1:20" ht="15" x14ac:dyDescent="0.25">
      <c r="A238" s="136" t="s">
        <v>14506</v>
      </c>
      <c r="B238" s="131" t="s">
        <v>3558</v>
      </c>
      <c r="C238" s="131" t="s">
        <v>311</v>
      </c>
      <c r="D238" s="131"/>
      <c r="E238" s="131"/>
      <c r="F238" s="131"/>
      <c r="G238" s="131" t="s">
        <v>14299</v>
      </c>
      <c r="H238" s="131" t="b">
        <v>1</v>
      </c>
      <c r="L238" s="131" t="s">
        <v>15566</v>
      </c>
      <c r="M238" s="131" t="s">
        <v>13712</v>
      </c>
      <c r="N238" s="131"/>
      <c r="O238" s="131"/>
      <c r="R238" s="162" t="s">
        <v>14415</v>
      </c>
      <c r="T238" s="161" t="s">
        <v>14508</v>
      </c>
    </row>
    <row r="239" spans="1:20" ht="15" x14ac:dyDescent="0.25">
      <c r="A239" s="136" t="s">
        <v>14507</v>
      </c>
      <c r="B239" s="131" t="s">
        <v>3607</v>
      </c>
      <c r="C239" s="131" t="s">
        <v>14284</v>
      </c>
      <c r="D239" s="131"/>
      <c r="E239" s="131"/>
      <c r="F239" s="131"/>
      <c r="G239" s="131" t="s">
        <v>14450</v>
      </c>
      <c r="H239" s="131" t="b">
        <v>1</v>
      </c>
      <c r="L239" s="131" t="s">
        <v>15242</v>
      </c>
      <c r="M239" s="131" t="s">
        <v>13698</v>
      </c>
      <c r="N239" s="131"/>
      <c r="O239" s="131"/>
      <c r="R239" s="162" t="s">
        <v>14601</v>
      </c>
      <c r="T239" s="162" t="s">
        <v>3545</v>
      </c>
    </row>
    <row r="240" spans="1:20" ht="15" x14ac:dyDescent="0.25">
      <c r="A240" s="136" t="s">
        <v>14508</v>
      </c>
      <c r="B240" s="131" t="s">
        <v>3545</v>
      </c>
      <c r="C240" s="131" t="s">
        <v>6209</v>
      </c>
      <c r="D240" s="131"/>
      <c r="E240" s="131"/>
      <c r="F240" s="131"/>
      <c r="G240" s="131" t="s">
        <v>14234</v>
      </c>
      <c r="H240" s="131" t="b">
        <v>1</v>
      </c>
      <c r="L240" s="131" t="s">
        <v>15242</v>
      </c>
      <c r="M240" s="131" t="s">
        <v>13712</v>
      </c>
      <c r="R240" s="162" t="s">
        <v>14643</v>
      </c>
      <c r="T240" s="161" t="s">
        <v>14509</v>
      </c>
    </row>
    <row r="241" spans="1:20" ht="15" x14ac:dyDescent="0.25">
      <c r="A241" s="136" t="s">
        <v>14509</v>
      </c>
      <c r="B241" s="131" t="s">
        <v>3624</v>
      </c>
      <c r="C241" s="131" t="s">
        <v>1309</v>
      </c>
      <c r="D241" s="131"/>
      <c r="E241" s="131"/>
      <c r="F241" s="131"/>
      <c r="G241" s="131" t="s">
        <v>14344</v>
      </c>
      <c r="H241" s="131" t="b">
        <v>1</v>
      </c>
      <c r="L241" s="131" t="s">
        <v>15249</v>
      </c>
      <c r="M241" s="131" t="s">
        <v>13712</v>
      </c>
      <c r="R241" s="162" t="s">
        <v>14648</v>
      </c>
      <c r="T241" s="162" t="s">
        <v>3624</v>
      </c>
    </row>
    <row r="242" spans="1:20" ht="15" x14ac:dyDescent="0.25">
      <c r="A242" s="136" t="s">
        <v>14510</v>
      </c>
      <c r="B242" s="131" t="s">
        <v>3586</v>
      </c>
      <c r="C242" s="131" t="s">
        <v>331</v>
      </c>
      <c r="D242" s="131"/>
      <c r="E242" s="131"/>
      <c r="F242" s="131"/>
      <c r="G242" s="131" t="s">
        <v>14244</v>
      </c>
      <c r="H242" s="131"/>
      <c r="L242" s="131" t="s">
        <v>15252</v>
      </c>
      <c r="M242" s="131" t="s">
        <v>15527</v>
      </c>
      <c r="R242" s="162" t="s">
        <v>14675</v>
      </c>
      <c r="T242" s="161" t="s">
        <v>14513</v>
      </c>
    </row>
    <row r="243" spans="1:20" ht="15" x14ac:dyDescent="0.25">
      <c r="A243" s="136" t="s">
        <v>14511</v>
      </c>
      <c r="B243" s="131" t="s">
        <v>3544</v>
      </c>
      <c r="C243" s="131" t="s">
        <v>6209</v>
      </c>
      <c r="D243" s="131"/>
      <c r="E243" s="131"/>
      <c r="F243" s="131"/>
      <c r="G243" s="131" t="s">
        <v>6588</v>
      </c>
      <c r="H243" s="131"/>
      <c r="L243" s="131" t="s">
        <v>15252</v>
      </c>
      <c r="M243" s="131" t="s">
        <v>6642</v>
      </c>
      <c r="R243" s="162" t="s">
        <v>14685</v>
      </c>
      <c r="T243" s="162" t="s">
        <v>15595</v>
      </c>
    </row>
    <row r="244" spans="1:20" ht="15" x14ac:dyDescent="0.25">
      <c r="A244" s="131" t="s">
        <v>14512</v>
      </c>
      <c r="B244" s="131" t="s">
        <v>3616</v>
      </c>
      <c r="C244" s="131"/>
      <c r="D244" s="131"/>
      <c r="E244" s="131"/>
      <c r="F244" s="131"/>
      <c r="G244" s="131" t="s">
        <v>14393</v>
      </c>
      <c r="H244" s="131"/>
      <c r="L244" s="131" t="s">
        <v>15264</v>
      </c>
      <c r="M244" s="131" t="s">
        <v>13698</v>
      </c>
      <c r="R244" s="162" t="s">
        <v>15201</v>
      </c>
      <c r="T244" s="161" t="s">
        <v>14520</v>
      </c>
    </row>
    <row r="245" spans="1:20" ht="15" x14ac:dyDescent="0.25">
      <c r="A245" s="136" t="s">
        <v>14513</v>
      </c>
      <c r="B245" s="131"/>
      <c r="C245" s="131"/>
      <c r="D245" s="131"/>
      <c r="E245" s="131"/>
      <c r="F245" s="131"/>
      <c r="G245" s="131" t="s">
        <v>14234</v>
      </c>
      <c r="H245" s="131" t="b">
        <v>1</v>
      </c>
      <c r="L245" s="131" t="s">
        <v>15264</v>
      </c>
      <c r="M245" s="131" t="s">
        <v>13712</v>
      </c>
      <c r="R245" s="162" t="s">
        <v>15204</v>
      </c>
      <c r="T245" s="162" t="s">
        <v>3521</v>
      </c>
    </row>
    <row r="246" spans="1:20" ht="15" x14ac:dyDescent="0.25">
      <c r="A246" s="136" t="s">
        <v>14514</v>
      </c>
      <c r="B246" s="131" t="s">
        <v>3636</v>
      </c>
      <c r="C246" s="131"/>
      <c r="D246" s="131"/>
      <c r="E246" s="131"/>
      <c r="F246" s="131"/>
      <c r="G246" s="131" t="s">
        <v>14515</v>
      </c>
      <c r="H246" s="131"/>
      <c r="L246" s="131" t="s">
        <v>15268</v>
      </c>
      <c r="M246" s="131" t="s">
        <v>15527</v>
      </c>
      <c r="R246" s="162" t="s">
        <v>15205</v>
      </c>
      <c r="T246" s="162" t="s">
        <v>3544</v>
      </c>
    </row>
    <row r="247" spans="1:20" ht="15" x14ac:dyDescent="0.25">
      <c r="A247" s="136" t="s">
        <v>14516</v>
      </c>
      <c r="B247" s="131" t="s">
        <v>3636</v>
      </c>
      <c r="C247" s="131"/>
      <c r="D247" s="131"/>
      <c r="E247" s="131"/>
      <c r="F247" s="131"/>
      <c r="G247" s="131" t="s">
        <v>6588</v>
      </c>
      <c r="H247" s="131"/>
      <c r="L247" s="131" t="s">
        <v>15268</v>
      </c>
      <c r="M247" s="131" t="s">
        <v>13698</v>
      </c>
      <c r="R247" s="162" t="s">
        <v>15240</v>
      </c>
      <c r="T247" s="161" t="s">
        <v>14527</v>
      </c>
    </row>
    <row r="248" spans="1:20" ht="15" x14ac:dyDescent="0.25">
      <c r="A248" s="136" t="s">
        <v>14517</v>
      </c>
      <c r="B248" s="131" t="s">
        <v>3530</v>
      </c>
      <c r="C248" s="131" t="s">
        <v>277</v>
      </c>
      <c r="D248" s="131"/>
      <c r="E248" s="131"/>
      <c r="F248" s="131"/>
      <c r="G248" s="131" t="s">
        <v>6588</v>
      </c>
      <c r="H248" s="131"/>
      <c r="L248" s="131" t="s">
        <v>15268</v>
      </c>
      <c r="M248" s="131" t="s">
        <v>13712</v>
      </c>
      <c r="R248" s="162" t="s">
        <v>15268</v>
      </c>
      <c r="T248" s="162" t="s">
        <v>3611</v>
      </c>
    </row>
    <row r="249" spans="1:20" ht="15" x14ac:dyDescent="0.25">
      <c r="A249" s="136" t="s">
        <v>14518</v>
      </c>
      <c r="B249" s="131" t="s">
        <v>3600</v>
      </c>
      <c r="C249" s="131" t="s">
        <v>327</v>
      </c>
      <c r="D249" s="131"/>
      <c r="E249" s="131"/>
      <c r="F249" s="131"/>
      <c r="G249" s="131" t="s">
        <v>14265</v>
      </c>
      <c r="H249" s="131"/>
      <c r="L249" s="131" t="s">
        <v>15268</v>
      </c>
      <c r="M249" s="131" t="s">
        <v>13712</v>
      </c>
      <c r="R249" s="162" t="s">
        <v>15276</v>
      </c>
      <c r="T249" s="161" t="s">
        <v>14531</v>
      </c>
    </row>
    <row r="250" spans="1:20" ht="15" x14ac:dyDescent="0.25">
      <c r="A250" s="136" t="s">
        <v>14519</v>
      </c>
      <c r="B250" s="131" t="s">
        <v>3603</v>
      </c>
      <c r="C250" s="131" t="s">
        <v>14284</v>
      </c>
      <c r="D250" s="131"/>
      <c r="E250" s="131"/>
      <c r="F250" s="131"/>
      <c r="G250" s="131" t="s">
        <v>14265</v>
      </c>
      <c r="H250" s="131"/>
      <c r="L250" s="131" t="s">
        <v>15270</v>
      </c>
      <c r="M250" s="131" t="s">
        <v>13712</v>
      </c>
      <c r="R250" s="162" t="s">
        <v>15296</v>
      </c>
      <c r="T250" s="162" t="s">
        <v>3558</v>
      </c>
    </row>
    <row r="251" spans="1:20" ht="15" x14ac:dyDescent="0.25">
      <c r="A251" s="136" t="s">
        <v>14520</v>
      </c>
      <c r="B251" s="131" t="s">
        <v>3521</v>
      </c>
      <c r="C251" s="131" t="s">
        <v>6209</v>
      </c>
      <c r="D251" s="131"/>
      <c r="E251" s="131"/>
      <c r="F251" s="131"/>
      <c r="G251" s="131" t="s">
        <v>14311</v>
      </c>
      <c r="H251" s="131" t="b">
        <v>1</v>
      </c>
      <c r="L251" s="131" t="s">
        <v>15281</v>
      </c>
      <c r="M251" s="131" t="s">
        <v>15527</v>
      </c>
      <c r="R251" s="162" t="s">
        <v>15319</v>
      </c>
      <c r="T251" s="161" t="s">
        <v>14537</v>
      </c>
    </row>
    <row r="252" spans="1:20" ht="15" x14ac:dyDescent="0.25">
      <c r="A252" s="136" t="s">
        <v>14520</v>
      </c>
      <c r="B252" s="131" t="s">
        <v>3544</v>
      </c>
      <c r="C252" s="131" t="s">
        <v>6209</v>
      </c>
      <c r="D252" s="131"/>
      <c r="E252" s="131"/>
      <c r="F252" s="131" t="s">
        <v>14318</v>
      </c>
      <c r="G252" s="131" t="s">
        <v>14311</v>
      </c>
      <c r="H252" s="131" t="b">
        <v>1</v>
      </c>
      <c r="L252" s="131" t="s">
        <v>15286</v>
      </c>
      <c r="M252" s="131" t="s">
        <v>13712</v>
      </c>
      <c r="R252" s="162" t="s">
        <v>15408</v>
      </c>
      <c r="T252" s="162" t="s">
        <v>3607</v>
      </c>
    </row>
    <row r="253" spans="1:20" ht="15" x14ac:dyDescent="0.25">
      <c r="A253" s="136" t="s">
        <v>14521</v>
      </c>
      <c r="B253" s="131" t="s">
        <v>14522</v>
      </c>
      <c r="C253" s="131" t="s">
        <v>14523</v>
      </c>
      <c r="D253" s="131"/>
      <c r="E253" s="131"/>
      <c r="F253" s="131" t="s">
        <v>14524</v>
      </c>
      <c r="G253" s="131" t="s">
        <v>6588</v>
      </c>
      <c r="H253" s="131"/>
      <c r="L253" s="131" t="s">
        <v>15287</v>
      </c>
      <c r="M253" s="131" t="s">
        <v>15527</v>
      </c>
      <c r="R253" s="162" t="s">
        <v>15409</v>
      </c>
      <c r="T253" s="161" t="s">
        <v>14541</v>
      </c>
    </row>
    <row r="254" spans="1:20" ht="15" x14ac:dyDescent="0.25">
      <c r="A254" s="136" t="s">
        <v>14525</v>
      </c>
      <c r="B254" s="131"/>
      <c r="C254" s="131"/>
      <c r="D254" s="131"/>
      <c r="E254" s="131"/>
      <c r="F254" s="131"/>
      <c r="G254" s="131" t="s">
        <v>14311</v>
      </c>
      <c r="H254" s="131"/>
      <c r="L254" s="131" t="s">
        <v>15292</v>
      </c>
      <c r="M254" s="131" t="s">
        <v>13712</v>
      </c>
      <c r="R254" s="162" t="s">
        <v>15414</v>
      </c>
      <c r="T254" s="162" t="s">
        <v>6416</v>
      </c>
    </row>
    <row r="255" spans="1:20" ht="15" x14ac:dyDescent="0.25">
      <c r="A255" s="136" t="s">
        <v>14526</v>
      </c>
      <c r="B255" s="131" t="s">
        <v>3538</v>
      </c>
      <c r="C255" s="131" t="s">
        <v>331</v>
      </c>
      <c r="D255" s="131"/>
      <c r="E255" s="131"/>
      <c r="F255" s="131"/>
      <c r="G255" s="131" t="s">
        <v>6588</v>
      </c>
      <c r="H255" s="131"/>
      <c r="L255" s="131" t="s">
        <v>15293</v>
      </c>
      <c r="M255" s="131" t="s">
        <v>15527</v>
      </c>
      <c r="R255" s="162" t="s">
        <v>15422</v>
      </c>
      <c r="T255" s="161" t="s">
        <v>14542</v>
      </c>
    </row>
    <row r="256" spans="1:20" ht="15" x14ac:dyDescent="0.25">
      <c r="A256" s="136" t="s">
        <v>14526</v>
      </c>
      <c r="B256" s="131" t="s">
        <v>6378</v>
      </c>
      <c r="C256" s="131" t="s">
        <v>6209</v>
      </c>
      <c r="D256" s="131"/>
      <c r="E256" s="131"/>
      <c r="F256" s="131"/>
      <c r="G256" s="131" t="s">
        <v>6588</v>
      </c>
      <c r="H256" s="131"/>
      <c r="L256" s="131" t="s">
        <v>15296</v>
      </c>
      <c r="M256" s="131" t="s">
        <v>15527</v>
      </c>
      <c r="R256" s="161" t="s">
        <v>6422</v>
      </c>
      <c r="T256" s="162" t="s">
        <v>3536</v>
      </c>
    </row>
    <row r="257" spans="1:20" ht="15" x14ac:dyDescent="0.25">
      <c r="A257" s="136" t="s">
        <v>14527</v>
      </c>
      <c r="B257" s="131" t="s">
        <v>3611</v>
      </c>
      <c r="C257" s="131" t="s">
        <v>14528</v>
      </c>
      <c r="D257" s="131"/>
      <c r="E257" s="131"/>
      <c r="F257" s="131"/>
      <c r="G257" s="131" t="s">
        <v>14442</v>
      </c>
      <c r="H257" s="131" t="b">
        <v>1</v>
      </c>
      <c r="L257" s="131" t="s">
        <v>15296</v>
      </c>
      <c r="M257" s="131" t="s">
        <v>13698</v>
      </c>
      <c r="R257" s="162" t="s">
        <v>15070</v>
      </c>
      <c r="T257" s="161" t="s">
        <v>14544</v>
      </c>
    </row>
    <row r="258" spans="1:20" ht="15" x14ac:dyDescent="0.25">
      <c r="A258" s="136" t="s">
        <v>14529</v>
      </c>
      <c r="B258" s="131" t="s">
        <v>6378</v>
      </c>
      <c r="C258" s="131" t="s">
        <v>6209</v>
      </c>
      <c r="D258" s="131"/>
      <c r="E258" s="131"/>
      <c r="F258" s="131"/>
      <c r="G258" s="131" t="s">
        <v>14240</v>
      </c>
      <c r="H258" s="131"/>
      <c r="L258" s="131" t="s">
        <v>15296</v>
      </c>
      <c r="M258" s="131" t="s">
        <v>13712</v>
      </c>
      <c r="R258" s="162" t="s">
        <v>15071</v>
      </c>
      <c r="T258" s="162" t="s">
        <v>15595</v>
      </c>
    </row>
    <row r="259" spans="1:20" ht="15" x14ac:dyDescent="0.25">
      <c r="A259" s="136" t="s">
        <v>14530</v>
      </c>
      <c r="B259" s="131"/>
      <c r="C259" s="131"/>
      <c r="D259" s="131"/>
      <c r="E259" s="131"/>
      <c r="F259" s="131"/>
      <c r="G259" s="131" t="s">
        <v>14311</v>
      </c>
      <c r="H259" s="131"/>
      <c r="L259" s="131" t="s">
        <v>15298</v>
      </c>
      <c r="M259" s="131" t="s">
        <v>15527</v>
      </c>
      <c r="R259" s="161" t="s">
        <v>3550</v>
      </c>
      <c r="T259" s="161" t="s">
        <v>14547</v>
      </c>
    </row>
    <row r="260" spans="1:20" ht="15" x14ac:dyDescent="0.25">
      <c r="A260" s="136" t="s">
        <v>14531</v>
      </c>
      <c r="B260" s="131" t="s">
        <v>3558</v>
      </c>
      <c r="C260" s="131"/>
      <c r="D260" s="131"/>
      <c r="E260" s="131"/>
      <c r="F260" s="131" t="s">
        <v>14532</v>
      </c>
      <c r="G260" s="131" t="s">
        <v>14533</v>
      </c>
      <c r="H260" s="131" t="b">
        <v>1</v>
      </c>
      <c r="L260" s="133" t="s">
        <v>15299</v>
      </c>
      <c r="M260" s="131" t="s">
        <v>6642</v>
      </c>
      <c r="R260" s="162" t="s">
        <v>14352</v>
      </c>
      <c r="T260" s="162" t="s">
        <v>15595</v>
      </c>
    </row>
    <row r="261" spans="1:20" ht="15" x14ac:dyDescent="0.25">
      <c r="A261" s="136" t="s">
        <v>14534</v>
      </c>
      <c r="B261" s="131" t="s">
        <v>14242</v>
      </c>
      <c r="C261" s="131" t="s">
        <v>277</v>
      </c>
      <c r="D261" s="131"/>
      <c r="E261" s="131"/>
      <c r="F261" s="131"/>
      <c r="G261" s="131" t="s">
        <v>14535</v>
      </c>
      <c r="H261" s="131"/>
      <c r="L261" s="131" t="s">
        <v>15302</v>
      </c>
      <c r="M261" s="131" t="s">
        <v>15527</v>
      </c>
      <c r="R261" s="162" t="s">
        <v>14467</v>
      </c>
      <c r="T261" s="161" t="s">
        <v>14548</v>
      </c>
    </row>
    <row r="262" spans="1:20" ht="15" x14ac:dyDescent="0.25">
      <c r="A262" s="136" t="s">
        <v>14536</v>
      </c>
      <c r="B262" s="131"/>
      <c r="C262" s="131"/>
      <c r="D262" s="131"/>
      <c r="E262" s="131"/>
      <c r="F262" s="131"/>
      <c r="G262" s="131" t="s">
        <v>14244</v>
      </c>
      <c r="H262" s="131"/>
      <c r="L262" s="131" t="s">
        <v>15305</v>
      </c>
      <c r="M262" s="131" t="s">
        <v>15527</v>
      </c>
      <c r="R262" s="162" t="s">
        <v>14994</v>
      </c>
      <c r="T262" s="162" t="s">
        <v>3594</v>
      </c>
    </row>
    <row r="263" spans="1:20" ht="15" x14ac:dyDescent="0.25">
      <c r="A263" s="136" t="s">
        <v>14537</v>
      </c>
      <c r="B263" s="131" t="s">
        <v>3607</v>
      </c>
      <c r="C263" s="131" t="s">
        <v>14284</v>
      </c>
      <c r="D263" s="131"/>
      <c r="E263" s="131"/>
      <c r="F263" s="131"/>
      <c r="G263" s="131" t="s">
        <v>14234</v>
      </c>
      <c r="H263" s="131" t="b">
        <v>1</v>
      </c>
      <c r="L263" s="131" t="s">
        <v>15310</v>
      </c>
      <c r="M263" s="131" t="s">
        <v>13698</v>
      </c>
      <c r="R263" s="162" t="s">
        <v>15152</v>
      </c>
      <c r="T263" s="161" t="s">
        <v>14549</v>
      </c>
    </row>
    <row r="264" spans="1:20" ht="15" x14ac:dyDescent="0.25">
      <c r="A264" s="136" t="s">
        <v>14538</v>
      </c>
      <c r="B264" s="131" t="s">
        <v>3607</v>
      </c>
      <c r="C264" s="131" t="s">
        <v>14284</v>
      </c>
      <c r="D264" s="131"/>
      <c r="E264" s="131"/>
      <c r="F264" s="131"/>
      <c r="G264" s="131" t="s">
        <v>14244</v>
      </c>
      <c r="H264" s="131"/>
      <c r="L264" s="131" t="s">
        <v>15310</v>
      </c>
      <c r="M264" s="131" t="s">
        <v>13712</v>
      </c>
      <c r="R264" s="162" t="s">
        <v>15171</v>
      </c>
      <c r="T264" s="162" t="s">
        <v>3544</v>
      </c>
    </row>
    <row r="265" spans="1:20" ht="15" x14ac:dyDescent="0.25">
      <c r="A265" s="136" t="s">
        <v>14539</v>
      </c>
      <c r="B265" s="131" t="s">
        <v>6378</v>
      </c>
      <c r="C265" s="131" t="s">
        <v>6209</v>
      </c>
      <c r="D265" s="131"/>
      <c r="E265" s="131"/>
      <c r="F265" s="131"/>
      <c r="G265" s="131" t="s">
        <v>14413</v>
      </c>
      <c r="H265" s="131"/>
      <c r="L265" s="131" t="s">
        <v>15314</v>
      </c>
      <c r="M265" s="131" t="s">
        <v>15527</v>
      </c>
      <c r="R265" s="161" t="s">
        <v>6426</v>
      </c>
      <c r="T265" s="162" t="s">
        <v>3585</v>
      </c>
    </row>
    <row r="266" spans="1:20" ht="15" x14ac:dyDescent="0.25">
      <c r="A266" s="136" t="s">
        <v>14540</v>
      </c>
      <c r="B266" s="131" t="s">
        <v>3606</v>
      </c>
      <c r="C266" s="131" t="s">
        <v>14284</v>
      </c>
      <c r="D266" s="131"/>
      <c r="E266" s="131"/>
      <c r="F266" s="131"/>
      <c r="G266" s="131" t="s">
        <v>14240</v>
      </c>
      <c r="H266" s="131"/>
      <c r="L266" s="131" t="s">
        <v>15319</v>
      </c>
      <c r="M266" s="131" t="s">
        <v>15527</v>
      </c>
      <c r="R266" s="162" t="s">
        <v>14909</v>
      </c>
      <c r="T266" s="162" t="s">
        <v>6454</v>
      </c>
    </row>
    <row r="267" spans="1:20" ht="15" x14ac:dyDescent="0.25">
      <c r="A267" s="136" t="s">
        <v>14541</v>
      </c>
      <c r="B267" s="131" t="s">
        <v>6416</v>
      </c>
      <c r="C267" s="131" t="s">
        <v>14434</v>
      </c>
      <c r="D267" s="131"/>
      <c r="E267" s="131"/>
      <c r="F267" s="131"/>
      <c r="G267" s="131" t="s">
        <v>14234</v>
      </c>
      <c r="H267" s="131" t="b">
        <v>1</v>
      </c>
      <c r="L267" s="131" t="s">
        <v>15328</v>
      </c>
      <c r="M267" s="131" t="s">
        <v>13712</v>
      </c>
      <c r="R267" s="161" t="s">
        <v>6525</v>
      </c>
      <c r="T267" s="162" t="s">
        <v>3605</v>
      </c>
    </row>
    <row r="268" spans="1:20" ht="15" x14ac:dyDescent="0.25">
      <c r="A268" s="136" t="s">
        <v>14542</v>
      </c>
      <c r="B268" s="131" t="s">
        <v>3536</v>
      </c>
      <c r="C268" s="131" t="s">
        <v>483</v>
      </c>
      <c r="D268" s="131"/>
      <c r="E268" s="131"/>
      <c r="F268" s="131"/>
      <c r="G268" s="131" t="s">
        <v>14249</v>
      </c>
      <c r="H268" s="131" t="b">
        <v>1</v>
      </c>
      <c r="L268" s="131" t="s">
        <v>15567</v>
      </c>
      <c r="M268" s="131" t="s">
        <v>15527</v>
      </c>
      <c r="R268" s="162" t="s">
        <v>14978</v>
      </c>
      <c r="T268" s="162" t="s">
        <v>3607</v>
      </c>
    </row>
    <row r="269" spans="1:20" ht="15" x14ac:dyDescent="0.25">
      <c r="A269" s="136" t="s">
        <v>14543</v>
      </c>
      <c r="B269" s="131"/>
      <c r="C269" s="131"/>
      <c r="D269" s="131"/>
      <c r="E269" s="131"/>
      <c r="F269" s="131"/>
      <c r="G269" s="131" t="s">
        <v>6588</v>
      </c>
      <c r="H269" s="131"/>
      <c r="L269" s="131" t="s">
        <v>15568</v>
      </c>
      <c r="M269" s="131" t="s">
        <v>13698</v>
      </c>
      <c r="R269" s="161" t="s">
        <v>3551</v>
      </c>
      <c r="T269" s="161" t="s">
        <v>14562</v>
      </c>
    </row>
    <row r="270" spans="1:20" ht="15" x14ac:dyDescent="0.25">
      <c r="A270" s="136" t="s">
        <v>14544</v>
      </c>
      <c r="B270" s="131"/>
      <c r="C270" s="131"/>
      <c r="D270" s="131"/>
      <c r="E270" s="131"/>
      <c r="F270" s="131"/>
      <c r="G270" s="131" t="s">
        <v>6588</v>
      </c>
      <c r="H270" s="131" t="b">
        <v>1</v>
      </c>
      <c r="L270" s="131" t="s">
        <v>15568</v>
      </c>
      <c r="M270" s="131" t="s">
        <v>13712</v>
      </c>
      <c r="R270" s="162" t="s">
        <v>15069</v>
      </c>
      <c r="T270" s="162" t="s">
        <v>6470</v>
      </c>
    </row>
    <row r="271" spans="1:20" ht="15" x14ac:dyDescent="0.25">
      <c r="A271" s="136" t="s">
        <v>14545</v>
      </c>
      <c r="B271" s="131" t="s">
        <v>14546</v>
      </c>
      <c r="C271" s="131"/>
      <c r="D271" s="131"/>
      <c r="E271" s="131"/>
      <c r="F271" s="131"/>
      <c r="G271" s="131" t="s">
        <v>14311</v>
      </c>
      <c r="H271" s="131"/>
      <c r="L271" s="131" t="s">
        <v>15333</v>
      </c>
      <c r="M271" s="131" t="s">
        <v>15527</v>
      </c>
      <c r="R271" s="162" t="s">
        <v>15080</v>
      </c>
      <c r="T271" s="161" t="s">
        <v>14563</v>
      </c>
    </row>
    <row r="272" spans="1:20" ht="15" x14ac:dyDescent="0.25">
      <c r="A272" s="136" t="s">
        <v>14547</v>
      </c>
      <c r="B272" s="131"/>
      <c r="C272" s="131"/>
      <c r="D272" s="131"/>
      <c r="E272" s="131"/>
      <c r="F272" s="131"/>
      <c r="G272" s="131" t="s">
        <v>14475</v>
      </c>
      <c r="H272" s="131" t="b">
        <v>1</v>
      </c>
      <c r="L272" s="131" t="s">
        <v>15569</v>
      </c>
      <c r="M272" s="131" t="s">
        <v>15527</v>
      </c>
      <c r="R272" s="161" t="s">
        <v>3552</v>
      </c>
      <c r="T272" s="162" t="s">
        <v>3558</v>
      </c>
    </row>
    <row r="273" spans="1:20" ht="15" x14ac:dyDescent="0.25">
      <c r="A273" s="136" t="s">
        <v>14548</v>
      </c>
      <c r="B273" s="131" t="s">
        <v>3594</v>
      </c>
      <c r="C273" s="131" t="s">
        <v>397</v>
      </c>
      <c r="D273" s="131"/>
      <c r="E273" s="131"/>
      <c r="F273" s="131"/>
      <c r="G273" s="131" t="s">
        <v>14442</v>
      </c>
      <c r="H273" s="131" t="b">
        <v>1</v>
      </c>
      <c r="L273" s="131" t="s">
        <v>15569</v>
      </c>
      <c r="M273" s="131" t="s">
        <v>13698</v>
      </c>
      <c r="R273" s="162" t="s">
        <v>14621</v>
      </c>
      <c r="T273" s="161" t="s">
        <v>14566</v>
      </c>
    </row>
    <row r="274" spans="1:20" ht="15" x14ac:dyDescent="0.25">
      <c r="A274" s="136" t="s">
        <v>14549</v>
      </c>
      <c r="B274" s="131" t="s">
        <v>3544</v>
      </c>
      <c r="C274" s="131" t="s">
        <v>331</v>
      </c>
      <c r="D274" s="131"/>
      <c r="E274" s="131"/>
      <c r="F274" s="131" t="s">
        <v>14550</v>
      </c>
      <c r="G274" s="131" t="s">
        <v>14551</v>
      </c>
      <c r="H274" s="131" t="b">
        <v>1</v>
      </c>
      <c r="L274" s="131" t="s">
        <v>15569</v>
      </c>
      <c r="M274" s="131" t="s">
        <v>13712</v>
      </c>
      <c r="R274" s="162" t="s">
        <v>15329</v>
      </c>
      <c r="T274" s="162" t="s">
        <v>3543</v>
      </c>
    </row>
    <row r="275" spans="1:20" ht="15" x14ac:dyDescent="0.25">
      <c r="A275" s="136" t="s">
        <v>14549</v>
      </c>
      <c r="B275" s="131" t="s">
        <v>3585</v>
      </c>
      <c r="C275" s="131" t="s">
        <v>14284</v>
      </c>
      <c r="D275" s="131"/>
      <c r="E275" s="131"/>
      <c r="F275" s="131"/>
      <c r="G275" s="131" t="s">
        <v>14551</v>
      </c>
      <c r="H275" s="131" t="b">
        <v>1</v>
      </c>
      <c r="L275" s="131" t="s">
        <v>15570</v>
      </c>
      <c r="M275" s="131" t="s">
        <v>13698</v>
      </c>
      <c r="R275" s="161" t="s">
        <v>14791</v>
      </c>
      <c r="T275" s="161" t="s">
        <v>14569</v>
      </c>
    </row>
    <row r="276" spans="1:20" ht="15" x14ac:dyDescent="0.25">
      <c r="A276" s="136" t="s">
        <v>14549</v>
      </c>
      <c r="B276" s="131" t="s">
        <v>6454</v>
      </c>
      <c r="C276" s="131"/>
      <c r="D276" s="131"/>
      <c r="E276" s="131" t="s">
        <v>2419</v>
      </c>
      <c r="F276" s="131"/>
      <c r="G276" s="131" t="s">
        <v>14551</v>
      </c>
      <c r="H276" s="131" t="b">
        <v>1</v>
      </c>
      <c r="L276" s="131" t="s">
        <v>15570</v>
      </c>
      <c r="M276" s="131" t="s">
        <v>13712</v>
      </c>
      <c r="R276" s="162" t="s">
        <v>14790</v>
      </c>
      <c r="T276" s="162" t="s">
        <v>3537</v>
      </c>
    </row>
    <row r="277" spans="1:20" ht="15" x14ac:dyDescent="0.25">
      <c r="A277" s="136" t="s">
        <v>14549</v>
      </c>
      <c r="B277" s="131" t="s">
        <v>3605</v>
      </c>
      <c r="C277" s="131" t="s">
        <v>14284</v>
      </c>
      <c r="D277" s="131"/>
      <c r="E277" s="131"/>
      <c r="F277" s="131"/>
      <c r="G277" s="131" t="s">
        <v>14551</v>
      </c>
      <c r="H277" s="131" t="b">
        <v>1</v>
      </c>
      <c r="L277" s="131" t="s">
        <v>15339</v>
      </c>
      <c r="M277" s="131" t="s">
        <v>15527</v>
      </c>
      <c r="R277" s="161" t="s">
        <v>3553</v>
      </c>
      <c r="T277" s="161" t="s">
        <v>14574</v>
      </c>
    </row>
    <row r="278" spans="1:20" ht="15" x14ac:dyDescent="0.25">
      <c r="A278" s="136" t="s">
        <v>14549</v>
      </c>
      <c r="B278" s="131" t="s">
        <v>3607</v>
      </c>
      <c r="C278" s="131" t="s">
        <v>14284</v>
      </c>
      <c r="D278" s="131"/>
      <c r="E278" s="131"/>
      <c r="F278" s="131"/>
      <c r="G278" s="131" t="s">
        <v>14551</v>
      </c>
      <c r="H278" s="131" t="b">
        <v>1</v>
      </c>
      <c r="L278" s="131" t="s">
        <v>15344</v>
      </c>
      <c r="M278" s="131" t="s">
        <v>13712</v>
      </c>
      <c r="R278" s="162" t="s">
        <v>15183</v>
      </c>
      <c r="T278" s="162" t="s">
        <v>3542</v>
      </c>
    </row>
    <row r="279" spans="1:20" ht="15" x14ac:dyDescent="0.25">
      <c r="A279" s="131" t="s">
        <v>14552</v>
      </c>
      <c r="B279" s="131" t="s">
        <v>3559</v>
      </c>
      <c r="C279" s="131"/>
      <c r="D279" s="131"/>
      <c r="E279" s="131"/>
      <c r="F279" s="131"/>
      <c r="G279" s="131" t="s">
        <v>14553</v>
      </c>
      <c r="H279" s="131"/>
      <c r="L279" s="131" t="s">
        <v>15347</v>
      </c>
      <c r="M279" s="131" t="s">
        <v>13712</v>
      </c>
      <c r="R279" s="161" t="s">
        <v>3555</v>
      </c>
      <c r="T279" s="161" t="s">
        <v>14575</v>
      </c>
    </row>
    <row r="280" spans="1:20" ht="15" x14ac:dyDescent="0.25">
      <c r="A280" s="136" t="s">
        <v>14554</v>
      </c>
      <c r="B280" s="131" t="s">
        <v>3615</v>
      </c>
      <c r="C280" s="131" t="s">
        <v>6233</v>
      </c>
      <c r="D280" s="131"/>
      <c r="E280" s="131"/>
      <c r="F280" s="131"/>
      <c r="G280" s="131" t="s">
        <v>14297</v>
      </c>
      <c r="H280" s="131"/>
      <c r="L280" s="131" t="s">
        <v>15352</v>
      </c>
      <c r="M280" s="131" t="s">
        <v>15527</v>
      </c>
      <c r="R280" s="162" t="s">
        <v>14750</v>
      </c>
      <c r="T280" s="162" t="s">
        <v>3566</v>
      </c>
    </row>
    <row r="281" spans="1:20" ht="15" x14ac:dyDescent="0.25">
      <c r="A281" s="136" t="s">
        <v>14555</v>
      </c>
      <c r="B281" s="131" t="s">
        <v>3565</v>
      </c>
      <c r="C281" s="131"/>
      <c r="D281" s="131"/>
      <c r="E281" s="131"/>
      <c r="F281" s="131"/>
      <c r="G281" s="131" t="s">
        <v>14556</v>
      </c>
      <c r="H281" s="131"/>
      <c r="L281" s="131" t="s">
        <v>15356</v>
      </c>
      <c r="M281" s="131" t="s">
        <v>15527</v>
      </c>
      <c r="R281" s="161" t="s">
        <v>3556</v>
      </c>
      <c r="T281" s="161" t="s">
        <v>14576</v>
      </c>
    </row>
    <row r="282" spans="1:20" ht="15" x14ac:dyDescent="0.25">
      <c r="A282" s="136" t="s">
        <v>14557</v>
      </c>
      <c r="B282" s="131"/>
      <c r="C282" s="131"/>
      <c r="D282" s="131"/>
      <c r="E282" s="131"/>
      <c r="F282" s="131"/>
      <c r="G282" s="131" t="s">
        <v>6588</v>
      </c>
      <c r="H282" s="131"/>
      <c r="L282" s="131" t="s">
        <v>15357</v>
      </c>
      <c r="M282" s="131" t="s">
        <v>13712</v>
      </c>
      <c r="R282" s="162" t="s">
        <v>14447</v>
      </c>
      <c r="T282" s="162" t="s">
        <v>3603</v>
      </c>
    </row>
    <row r="283" spans="1:20" ht="15" x14ac:dyDescent="0.25">
      <c r="A283" s="136" t="s">
        <v>14558</v>
      </c>
      <c r="B283" s="131" t="s">
        <v>3604</v>
      </c>
      <c r="C283" s="131"/>
      <c r="D283" s="131"/>
      <c r="E283" s="131"/>
      <c r="F283" s="131"/>
      <c r="G283" s="131" t="s">
        <v>6588</v>
      </c>
      <c r="H283" s="131"/>
      <c r="L283" s="131" t="s">
        <v>15359</v>
      </c>
      <c r="M283" s="131" t="s">
        <v>15527</v>
      </c>
      <c r="R283" s="161" t="s">
        <v>3557</v>
      </c>
      <c r="T283" s="162" t="s">
        <v>3634</v>
      </c>
    </row>
    <row r="284" spans="1:20" ht="15" x14ac:dyDescent="0.25">
      <c r="A284" s="136" t="s">
        <v>14559</v>
      </c>
      <c r="B284" s="131" t="s">
        <v>3528</v>
      </c>
      <c r="C284" s="131" t="s">
        <v>327</v>
      </c>
      <c r="D284" s="131"/>
      <c r="E284" s="131"/>
      <c r="F284" s="131"/>
      <c r="G284" s="131" t="s">
        <v>6588</v>
      </c>
      <c r="H284" s="131"/>
      <c r="L284" s="131" t="s">
        <v>15571</v>
      </c>
      <c r="M284" s="131" t="s">
        <v>15527</v>
      </c>
      <c r="R284" s="162" t="s">
        <v>14499</v>
      </c>
      <c r="T284" s="161" t="s">
        <v>14586</v>
      </c>
    </row>
    <row r="285" spans="1:20" ht="15" x14ac:dyDescent="0.25">
      <c r="A285" s="136" t="s">
        <v>14560</v>
      </c>
      <c r="B285" s="131"/>
      <c r="C285" s="131"/>
      <c r="D285" s="131"/>
      <c r="E285" s="131"/>
      <c r="F285" s="131"/>
      <c r="G285" s="131" t="s">
        <v>6588</v>
      </c>
      <c r="H285" s="131"/>
      <c r="L285" s="131" t="s">
        <v>15364</v>
      </c>
      <c r="M285" s="131" t="s">
        <v>13712</v>
      </c>
      <c r="R285" s="162" t="s">
        <v>14842</v>
      </c>
      <c r="T285" s="162" t="s">
        <v>3577</v>
      </c>
    </row>
    <row r="286" spans="1:20" ht="15" x14ac:dyDescent="0.25">
      <c r="A286" s="136" t="s">
        <v>14561</v>
      </c>
      <c r="B286" s="131"/>
      <c r="C286" s="131" t="s">
        <v>362</v>
      </c>
      <c r="D286" s="131"/>
      <c r="E286" s="131"/>
      <c r="F286" s="131"/>
      <c r="G286" s="131" t="s">
        <v>14450</v>
      </c>
      <c r="H286" s="131"/>
      <c r="L286" s="131" t="s">
        <v>15572</v>
      </c>
      <c r="M286" s="131" t="s">
        <v>15527</v>
      </c>
      <c r="R286" s="162" t="s">
        <v>15219</v>
      </c>
      <c r="T286" s="161" t="s">
        <v>14587</v>
      </c>
    </row>
    <row r="287" spans="1:20" ht="15" x14ac:dyDescent="0.25">
      <c r="A287" s="136" t="s">
        <v>14562</v>
      </c>
      <c r="B287" s="131" t="s">
        <v>6470</v>
      </c>
      <c r="C287" s="131"/>
      <c r="D287" s="131"/>
      <c r="E287" s="131"/>
      <c r="F287" s="131"/>
      <c r="G287" s="131" t="s">
        <v>14234</v>
      </c>
      <c r="H287" s="131" t="b">
        <v>1</v>
      </c>
      <c r="L287" s="131" t="s">
        <v>15368</v>
      </c>
      <c r="M287" s="131" t="s">
        <v>15527</v>
      </c>
      <c r="R287" s="161" t="s">
        <v>3558</v>
      </c>
      <c r="T287" s="162" t="s">
        <v>3585</v>
      </c>
    </row>
    <row r="288" spans="1:20" ht="15" x14ac:dyDescent="0.25">
      <c r="A288" s="136" t="s">
        <v>14563</v>
      </c>
      <c r="B288" s="131" t="s">
        <v>3558</v>
      </c>
      <c r="C288" s="131"/>
      <c r="D288" s="131"/>
      <c r="E288" s="131"/>
      <c r="F288" s="131"/>
      <c r="G288" s="131" t="s">
        <v>14564</v>
      </c>
      <c r="H288" s="131" t="b">
        <v>1</v>
      </c>
      <c r="L288" s="131" t="s">
        <v>15377</v>
      </c>
      <c r="M288" s="131" t="s">
        <v>13698</v>
      </c>
      <c r="R288" s="162" t="s">
        <v>14374</v>
      </c>
      <c r="T288" s="161" t="s">
        <v>14592</v>
      </c>
    </row>
    <row r="289" spans="1:20" ht="15" x14ac:dyDescent="0.25">
      <c r="A289" s="136" t="s">
        <v>14565</v>
      </c>
      <c r="B289" s="131" t="s">
        <v>3591</v>
      </c>
      <c r="C289" s="131"/>
      <c r="D289" s="131"/>
      <c r="E289" s="131"/>
      <c r="F289" s="131"/>
      <c r="G289" s="131" t="s">
        <v>6588</v>
      </c>
      <c r="H289" s="131"/>
      <c r="L289" s="131" t="s">
        <v>15377</v>
      </c>
      <c r="M289" s="131" t="s">
        <v>13712</v>
      </c>
      <c r="R289" s="162" t="s">
        <v>14392</v>
      </c>
      <c r="T289" s="162" t="s">
        <v>3582</v>
      </c>
    </row>
    <row r="290" spans="1:20" ht="15" x14ac:dyDescent="0.25">
      <c r="A290" s="136" t="s">
        <v>14566</v>
      </c>
      <c r="B290" s="131" t="s">
        <v>3543</v>
      </c>
      <c r="C290" s="131" t="s">
        <v>6209</v>
      </c>
      <c r="D290" s="131"/>
      <c r="E290" s="131"/>
      <c r="F290" s="131"/>
      <c r="G290" s="131" t="s">
        <v>14234</v>
      </c>
      <c r="H290" s="131" t="b">
        <v>1</v>
      </c>
      <c r="L290" s="131" t="s">
        <v>15382</v>
      </c>
      <c r="M290" s="131" t="s">
        <v>15527</v>
      </c>
      <c r="R290" s="162" t="s">
        <v>14506</v>
      </c>
      <c r="T290" s="161" t="s">
        <v>14597</v>
      </c>
    </row>
    <row r="291" spans="1:20" ht="15" x14ac:dyDescent="0.25">
      <c r="A291" s="136" t="s">
        <v>14567</v>
      </c>
      <c r="B291" s="131" t="s">
        <v>3544</v>
      </c>
      <c r="C291" s="131" t="s">
        <v>6209</v>
      </c>
      <c r="D291" s="131"/>
      <c r="E291" s="131"/>
      <c r="F291" s="131"/>
      <c r="G291" s="131" t="s">
        <v>6588</v>
      </c>
      <c r="H291" s="131"/>
      <c r="L291" s="131" t="s">
        <v>15382</v>
      </c>
      <c r="M291" s="131" t="s">
        <v>13698</v>
      </c>
      <c r="R291" s="162" t="s">
        <v>14531</v>
      </c>
      <c r="T291" s="162" t="s">
        <v>15595</v>
      </c>
    </row>
    <row r="292" spans="1:20" ht="15" x14ac:dyDescent="0.25">
      <c r="A292" s="131" t="s">
        <v>14568</v>
      </c>
      <c r="B292" s="131" t="s">
        <v>3616</v>
      </c>
      <c r="C292" s="131"/>
      <c r="D292" s="131"/>
      <c r="E292" s="131"/>
      <c r="F292" s="131"/>
      <c r="G292" s="131" t="s">
        <v>14297</v>
      </c>
      <c r="H292" s="131"/>
      <c r="L292" s="131" t="s">
        <v>15382</v>
      </c>
      <c r="M292" s="131" t="s">
        <v>13712</v>
      </c>
      <c r="R292" s="162" t="s">
        <v>14563</v>
      </c>
      <c r="T292" s="161" t="s">
        <v>14601</v>
      </c>
    </row>
    <row r="293" spans="1:20" ht="15" x14ac:dyDescent="0.25">
      <c r="A293" s="136" t="s">
        <v>14569</v>
      </c>
      <c r="B293" s="131" t="s">
        <v>3537</v>
      </c>
      <c r="C293" s="131"/>
      <c r="D293" s="131"/>
      <c r="E293" s="131"/>
      <c r="F293" s="131"/>
      <c r="G293" s="131" t="s">
        <v>14234</v>
      </c>
      <c r="H293" s="131" t="b">
        <v>1</v>
      </c>
      <c r="L293" s="131" t="s">
        <v>15573</v>
      </c>
      <c r="M293" s="131" t="s">
        <v>15527</v>
      </c>
      <c r="R293" s="162" t="s">
        <v>14653</v>
      </c>
      <c r="T293" s="162" t="s">
        <v>3548</v>
      </c>
    </row>
    <row r="294" spans="1:20" ht="15" x14ac:dyDescent="0.25">
      <c r="A294" s="136" t="s">
        <v>14570</v>
      </c>
      <c r="B294" s="131"/>
      <c r="C294" s="131"/>
      <c r="D294" s="131"/>
      <c r="E294" s="131"/>
      <c r="F294" s="131"/>
      <c r="G294" s="131" t="s">
        <v>6588</v>
      </c>
      <c r="H294" s="131"/>
      <c r="L294" s="131" t="s">
        <v>15573</v>
      </c>
      <c r="M294" s="131" t="s">
        <v>13698</v>
      </c>
      <c r="R294" s="162" t="s">
        <v>14669</v>
      </c>
      <c r="T294" s="161" t="s">
        <v>14610</v>
      </c>
    </row>
    <row r="295" spans="1:20" ht="15" x14ac:dyDescent="0.25">
      <c r="A295" s="136" t="s">
        <v>14571</v>
      </c>
      <c r="B295" s="131" t="s">
        <v>14236</v>
      </c>
      <c r="C295" s="131"/>
      <c r="D295" s="131"/>
      <c r="E295" s="131"/>
      <c r="F295" s="131" t="s">
        <v>14572</v>
      </c>
      <c r="G295" s="131" t="s">
        <v>14238</v>
      </c>
      <c r="H295" s="131"/>
      <c r="L295" s="131" t="s">
        <v>15573</v>
      </c>
      <c r="M295" s="131" t="s">
        <v>13712</v>
      </c>
      <c r="R295" s="162" t="s">
        <v>14670</v>
      </c>
      <c r="T295" s="162" t="s">
        <v>6432</v>
      </c>
    </row>
    <row r="296" spans="1:20" ht="15" x14ac:dyDescent="0.25">
      <c r="A296" s="136" t="s">
        <v>14573</v>
      </c>
      <c r="B296" s="131"/>
      <c r="C296" s="131" t="s">
        <v>385</v>
      </c>
      <c r="D296" s="131"/>
      <c r="E296" s="131"/>
      <c r="F296" s="131"/>
      <c r="G296" s="131" t="s">
        <v>6588</v>
      </c>
      <c r="H296" s="131"/>
      <c r="L296" s="131" t="s">
        <v>15391</v>
      </c>
      <c r="M296" s="131" t="s">
        <v>15527</v>
      </c>
      <c r="R296" s="162" t="s">
        <v>14676</v>
      </c>
      <c r="T296" s="161" t="s">
        <v>14611</v>
      </c>
    </row>
    <row r="297" spans="1:20" ht="15" x14ac:dyDescent="0.25">
      <c r="A297" s="136" t="s">
        <v>14574</v>
      </c>
      <c r="B297" s="131" t="s">
        <v>3542</v>
      </c>
      <c r="C297" s="131" t="s">
        <v>362</v>
      </c>
      <c r="D297" s="131"/>
      <c r="E297" s="131"/>
      <c r="F297" s="131"/>
      <c r="G297" s="131" t="s">
        <v>14234</v>
      </c>
      <c r="H297" s="131" t="b">
        <v>1</v>
      </c>
      <c r="L297" s="131" t="s">
        <v>15404</v>
      </c>
      <c r="M297" s="131" t="s">
        <v>15527</v>
      </c>
      <c r="R297" s="162" t="s">
        <v>14699</v>
      </c>
      <c r="T297" s="162" t="s">
        <v>6432</v>
      </c>
    </row>
    <row r="298" spans="1:20" ht="15" x14ac:dyDescent="0.25">
      <c r="A298" s="136" t="s">
        <v>14575</v>
      </c>
      <c r="B298" s="131" t="s">
        <v>3566</v>
      </c>
      <c r="C298" s="131" t="s">
        <v>14301</v>
      </c>
      <c r="D298" s="131"/>
      <c r="E298" s="131"/>
      <c r="F298" s="131"/>
      <c r="G298" s="131" t="s">
        <v>6588</v>
      </c>
      <c r="H298" s="131" t="b">
        <v>1</v>
      </c>
      <c r="L298" s="131" t="s">
        <v>15406</v>
      </c>
      <c r="M298" s="131" t="s">
        <v>15527</v>
      </c>
      <c r="R298" s="162" t="s">
        <v>14823</v>
      </c>
      <c r="T298" s="161" t="s">
        <v>14613</v>
      </c>
    </row>
    <row r="299" spans="1:20" ht="15" x14ac:dyDescent="0.25">
      <c r="A299" s="136" t="s">
        <v>14576</v>
      </c>
      <c r="B299" s="131" t="s">
        <v>3603</v>
      </c>
      <c r="C299" s="131" t="s">
        <v>14284</v>
      </c>
      <c r="D299" s="131"/>
      <c r="E299" s="131"/>
      <c r="F299" s="131"/>
      <c r="G299" s="131" t="s">
        <v>14234</v>
      </c>
      <c r="H299" s="131" t="b">
        <v>1</v>
      </c>
      <c r="L299" s="131" t="s">
        <v>15408</v>
      </c>
      <c r="M299" s="131" t="s">
        <v>15527</v>
      </c>
      <c r="R299" s="162" t="s">
        <v>14828</v>
      </c>
      <c r="T299" s="162" t="s">
        <v>3606</v>
      </c>
    </row>
    <row r="300" spans="1:20" ht="15" x14ac:dyDescent="0.25">
      <c r="A300" s="136" t="s">
        <v>14576</v>
      </c>
      <c r="B300" s="131" t="s">
        <v>3634</v>
      </c>
      <c r="C300" s="131"/>
      <c r="D300" s="131"/>
      <c r="E300" s="131"/>
      <c r="F300" s="131"/>
      <c r="G300" s="131" t="s">
        <v>14234</v>
      </c>
      <c r="H300" s="131" t="b">
        <v>1</v>
      </c>
      <c r="L300" s="131" t="s">
        <v>15410</v>
      </c>
      <c r="M300" s="131" t="s">
        <v>15527</v>
      </c>
      <c r="R300" s="162" t="s">
        <v>14836</v>
      </c>
      <c r="T300" s="161" t="s">
        <v>14614</v>
      </c>
    </row>
    <row r="301" spans="1:20" ht="15" x14ac:dyDescent="0.25">
      <c r="A301" s="136" t="s">
        <v>14577</v>
      </c>
      <c r="B301" s="131"/>
      <c r="C301" s="131"/>
      <c r="D301" s="131"/>
      <c r="E301" s="131"/>
      <c r="F301" s="131"/>
      <c r="G301" s="131" t="s">
        <v>14244</v>
      </c>
      <c r="H301" s="131"/>
      <c r="L301" s="131" t="s">
        <v>15413</v>
      </c>
      <c r="M301" s="131" t="s">
        <v>13712</v>
      </c>
      <c r="R301" s="162" t="s">
        <v>14942</v>
      </c>
      <c r="T301" s="162" t="s">
        <v>3520</v>
      </c>
    </row>
    <row r="302" spans="1:20" ht="15" x14ac:dyDescent="0.25">
      <c r="A302" s="136" t="s">
        <v>14578</v>
      </c>
      <c r="B302" s="131" t="s">
        <v>3617</v>
      </c>
      <c r="C302" s="131" t="s">
        <v>14579</v>
      </c>
      <c r="D302" s="131"/>
      <c r="E302" s="131"/>
      <c r="F302" s="131"/>
      <c r="G302" s="131" t="s">
        <v>6588</v>
      </c>
      <c r="H302" s="131"/>
      <c r="L302" s="131" t="s">
        <v>15414</v>
      </c>
      <c r="M302" s="131" t="s">
        <v>15527</v>
      </c>
      <c r="R302" s="162" t="s">
        <v>14976</v>
      </c>
      <c r="T302" s="162" t="s">
        <v>3528</v>
      </c>
    </row>
    <row r="303" spans="1:20" ht="15" x14ac:dyDescent="0.25">
      <c r="A303" s="136" t="s">
        <v>14580</v>
      </c>
      <c r="B303" s="131"/>
      <c r="C303" s="131"/>
      <c r="D303" s="131"/>
      <c r="E303" s="131"/>
      <c r="F303" s="131"/>
      <c r="G303" s="131" t="s">
        <v>14244</v>
      </c>
      <c r="H303" s="131"/>
      <c r="L303" s="131" t="s">
        <v>15414</v>
      </c>
      <c r="M303" s="131" t="s">
        <v>13698</v>
      </c>
      <c r="R303" s="162" t="s">
        <v>15022</v>
      </c>
      <c r="T303" s="161" t="s">
        <v>14615</v>
      </c>
    </row>
    <row r="304" spans="1:20" ht="15" x14ac:dyDescent="0.25">
      <c r="A304" s="136" t="s">
        <v>14581</v>
      </c>
      <c r="B304" s="131"/>
      <c r="C304" s="131" t="s">
        <v>6209</v>
      </c>
      <c r="D304" s="131"/>
      <c r="E304" s="131"/>
      <c r="F304" s="131"/>
      <c r="G304" s="131" t="s">
        <v>14244</v>
      </c>
      <c r="H304" s="131"/>
      <c r="L304" s="131" t="s">
        <v>15414</v>
      </c>
      <c r="M304" s="131" t="s">
        <v>13712</v>
      </c>
      <c r="R304" s="162" t="s">
        <v>15113</v>
      </c>
      <c r="T304" s="162" t="s">
        <v>3520</v>
      </c>
    </row>
    <row r="305" spans="1:20" ht="15" x14ac:dyDescent="0.25">
      <c r="A305" s="136" t="s">
        <v>14582</v>
      </c>
      <c r="B305" s="131" t="s">
        <v>3593</v>
      </c>
      <c r="C305" s="131" t="s">
        <v>14583</v>
      </c>
      <c r="D305" s="131"/>
      <c r="E305" s="131"/>
      <c r="F305" s="131"/>
      <c r="G305" s="131" t="s">
        <v>6588</v>
      </c>
      <c r="H305" s="131"/>
      <c r="L305" s="131" t="s">
        <v>15415</v>
      </c>
      <c r="M305" s="131" t="s">
        <v>15527</v>
      </c>
      <c r="R305" s="162" t="s">
        <v>15119</v>
      </c>
      <c r="T305" s="161" t="s">
        <v>14616</v>
      </c>
    </row>
    <row r="306" spans="1:20" ht="15" x14ac:dyDescent="0.25">
      <c r="A306" s="136" t="s">
        <v>14584</v>
      </c>
      <c r="B306" s="131" t="s">
        <v>3621</v>
      </c>
      <c r="C306" s="131" t="s">
        <v>385</v>
      </c>
      <c r="D306" s="131"/>
      <c r="E306" s="131"/>
      <c r="F306" s="131"/>
      <c r="G306" s="131" t="s">
        <v>14244</v>
      </c>
      <c r="H306" s="131"/>
      <c r="L306" s="131" t="s">
        <v>15425</v>
      </c>
      <c r="M306" s="131" t="s">
        <v>15527</v>
      </c>
      <c r="R306" s="162" t="s">
        <v>15123</v>
      </c>
      <c r="T306" s="162" t="s">
        <v>6408</v>
      </c>
    </row>
    <row r="307" spans="1:20" ht="15" x14ac:dyDescent="0.25">
      <c r="A307" s="136" t="s">
        <v>14585</v>
      </c>
      <c r="B307" s="131" t="s">
        <v>3637</v>
      </c>
      <c r="C307" s="131"/>
      <c r="D307" s="131"/>
      <c r="E307" s="131"/>
      <c r="F307" s="131"/>
      <c r="G307" s="131" t="s">
        <v>6588</v>
      </c>
      <c r="H307" s="131"/>
      <c r="L307" s="131" t="s">
        <v>15574</v>
      </c>
      <c r="M307" s="131" t="s">
        <v>15527</v>
      </c>
      <c r="R307" s="162" t="s">
        <v>15158</v>
      </c>
      <c r="T307" s="161" t="s">
        <v>14620</v>
      </c>
    </row>
    <row r="308" spans="1:20" ht="15" x14ac:dyDescent="0.25">
      <c r="A308" s="136" t="s">
        <v>14586</v>
      </c>
      <c r="B308" s="131" t="s">
        <v>3577</v>
      </c>
      <c r="C308" s="131" t="s">
        <v>385</v>
      </c>
      <c r="D308" s="131"/>
      <c r="E308" s="131"/>
      <c r="F308" s="131"/>
      <c r="G308" s="131" t="s">
        <v>14344</v>
      </c>
      <c r="H308" s="131" t="b">
        <v>1</v>
      </c>
      <c r="L308" s="131" t="s">
        <v>15575</v>
      </c>
      <c r="M308" s="131" t="s">
        <v>13698</v>
      </c>
      <c r="R308" s="162" t="s">
        <v>15159</v>
      </c>
      <c r="T308" s="162" t="s">
        <v>3577</v>
      </c>
    </row>
    <row r="309" spans="1:20" ht="15" x14ac:dyDescent="0.25">
      <c r="A309" s="136" t="s">
        <v>14587</v>
      </c>
      <c r="B309" s="131" t="s">
        <v>3585</v>
      </c>
      <c r="C309" s="131" t="s">
        <v>14284</v>
      </c>
      <c r="D309" s="131"/>
      <c r="E309" s="131"/>
      <c r="F309" s="131"/>
      <c r="G309" s="131" t="s">
        <v>14234</v>
      </c>
      <c r="H309" s="131" t="b">
        <v>1</v>
      </c>
      <c r="L309" s="131" t="s">
        <v>15575</v>
      </c>
      <c r="M309" s="131" t="s">
        <v>13712</v>
      </c>
      <c r="R309" s="162" t="s">
        <v>15176</v>
      </c>
      <c r="T309" s="161" t="s">
        <v>14621</v>
      </c>
    </row>
    <row r="310" spans="1:20" ht="15" x14ac:dyDescent="0.25">
      <c r="A310" s="136" t="s">
        <v>14588</v>
      </c>
      <c r="B310" s="131" t="s">
        <v>3560</v>
      </c>
      <c r="C310" s="131"/>
      <c r="D310" s="131"/>
      <c r="E310" s="131"/>
      <c r="F310" s="131" t="s">
        <v>14318</v>
      </c>
      <c r="G310" s="131" t="s">
        <v>14368</v>
      </c>
      <c r="H310" s="131"/>
      <c r="L310" s="131" t="s">
        <v>15432</v>
      </c>
      <c r="M310" s="131" t="s">
        <v>15527</v>
      </c>
      <c r="R310" s="162" t="s">
        <v>15203</v>
      </c>
      <c r="T310" s="162" t="s">
        <v>3552</v>
      </c>
    </row>
    <row r="311" spans="1:20" ht="15" x14ac:dyDescent="0.25">
      <c r="A311" s="136" t="s">
        <v>14589</v>
      </c>
      <c r="B311" s="131" t="s">
        <v>3559</v>
      </c>
      <c r="C311" s="131" t="s">
        <v>483</v>
      </c>
      <c r="D311" s="131"/>
      <c r="E311" s="131"/>
      <c r="F311" s="131"/>
      <c r="G311" s="131" t="s">
        <v>14553</v>
      </c>
      <c r="H311" s="131"/>
      <c r="L311" s="131" t="s">
        <v>15444</v>
      </c>
      <c r="M311" s="131" t="s">
        <v>15527</v>
      </c>
      <c r="R311" s="162" t="s">
        <v>15222</v>
      </c>
      <c r="T311" s="161" t="s">
        <v>14625</v>
      </c>
    </row>
    <row r="312" spans="1:20" ht="15" x14ac:dyDescent="0.25">
      <c r="A312" s="136" t="s">
        <v>14590</v>
      </c>
      <c r="B312" s="131"/>
      <c r="C312" s="131"/>
      <c r="D312" s="131"/>
      <c r="E312" s="131"/>
      <c r="F312" s="131"/>
      <c r="G312" s="131" t="s">
        <v>14515</v>
      </c>
      <c r="H312" s="131"/>
      <c r="L312" s="131" t="s">
        <v>15445</v>
      </c>
      <c r="M312" s="131" t="s">
        <v>13698</v>
      </c>
      <c r="R312" s="162" t="s">
        <v>15235</v>
      </c>
      <c r="T312" s="162" t="s">
        <v>3609</v>
      </c>
    </row>
    <row r="313" spans="1:20" ht="15" x14ac:dyDescent="0.25">
      <c r="A313" s="136" t="s">
        <v>14591</v>
      </c>
      <c r="B313" s="131" t="s">
        <v>3589</v>
      </c>
      <c r="C313" s="131" t="s">
        <v>291</v>
      </c>
      <c r="D313" s="131"/>
      <c r="E313" s="131"/>
      <c r="F313" s="131"/>
      <c r="G313" s="131" t="s">
        <v>14244</v>
      </c>
      <c r="H313" s="131"/>
      <c r="L313" s="131" t="s">
        <v>15445</v>
      </c>
      <c r="M313" s="131" t="s">
        <v>13712</v>
      </c>
      <c r="R313" s="162" t="s">
        <v>15281</v>
      </c>
      <c r="T313" s="161" t="s">
        <v>14628</v>
      </c>
    </row>
    <row r="314" spans="1:20" ht="15" x14ac:dyDescent="0.25">
      <c r="A314" s="136" t="s">
        <v>14592</v>
      </c>
      <c r="B314" s="131" t="s">
        <v>3582</v>
      </c>
      <c r="C314" s="131" t="s">
        <v>1309</v>
      </c>
      <c r="D314" s="131"/>
      <c r="E314" s="131"/>
      <c r="F314" s="131"/>
      <c r="G314" s="131" t="s">
        <v>14249</v>
      </c>
      <c r="H314" s="131" t="b">
        <v>1</v>
      </c>
      <c r="L314" s="131" t="s">
        <v>15576</v>
      </c>
      <c r="M314" s="131" t="s">
        <v>15527</v>
      </c>
      <c r="R314" s="162" t="s">
        <v>15351</v>
      </c>
      <c r="T314" s="162" t="s">
        <v>3606</v>
      </c>
    </row>
    <row r="315" spans="1:20" ht="15" x14ac:dyDescent="0.25">
      <c r="A315" s="136" t="s">
        <v>14593</v>
      </c>
      <c r="B315" s="131" t="s">
        <v>14522</v>
      </c>
      <c r="C315" s="131" t="s">
        <v>14523</v>
      </c>
      <c r="D315" s="131"/>
      <c r="E315" s="131" t="s">
        <v>6819</v>
      </c>
      <c r="F315" s="131" t="s">
        <v>14594</v>
      </c>
      <c r="G315" s="131" t="s">
        <v>6588</v>
      </c>
      <c r="H315" s="131"/>
      <c r="L315" s="131" t="s">
        <v>15577</v>
      </c>
      <c r="M315" s="131" t="s">
        <v>15527</v>
      </c>
      <c r="R315" s="162" t="s">
        <v>15382</v>
      </c>
      <c r="T315" s="161" t="s">
        <v>14629</v>
      </c>
    </row>
    <row r="316" spans="1:20" ht="15" x14ac:dyDescent="0.25">
      <c r="A316" s="136" t="s">
        <v>14595</v>
      </c>
      <c r="B316" s="131" t="s">
        <v>3624</v>
      </c>
      <c r="C316" s="131"/>
      <c r="D316" s="131"/>
      <c r="E316" s="131"/>
      <c r="F316" s="131"/>
      <c r="G316" s="131" t="s">
        <v>14244</v>
      </c>
      <c r="H316" s="131"/>
      <c r="L316" s="131" t="s">
        <v>15477</v>
      </c>
      <c r="M316" s="131" t="s">
        <v>15527</v>
      </c>
      <c r="R316" s="162" t="s">
        <v>15410</v>
      </c>
      <c r="T316" s="162" t="s">
        <v>3529</v>
      </c>
    </row>
    <row r="317" spans="1:20" ht="15" x14ac:dyDescent="0.25">
      <c r="A317" s="136" t="s">
        <v>14596</v>
      </c>
      <c r="B317" s="131" t="s">
        <v>3631</v>
      </c>
      <c r="C317" s="131"/>
      <c r="D317" s="131"/>
      <c r="E317" s="131"/>
      <c r="F317" s="131"/>
      <c r="G317" s="131" t="s">
        <v>14535</v>
      </c>
      <c r="H317" s="131"/>
      <c r="L317" s="131" t="s">
        <v>15487</v>
      </c>
      <c r="M317" s="131" t="s">
        <v>13698</v>
      </c>
      <c r="R317" s="162" t="s">
        <v>15457</v>
      </c>
      <c r="T317" s="162" t="s">
        <v>3619</v>
      </c>
    </row>
    <row r="318" spans="1:20" ht="15" x14ac:dyDescent="0.25">
      <c r="A318" s="136" t="s">
        <v>14597</v>
      </c>
      <c r="B318" s="131"/>
      <c r="C318" s="131"/>
      <c r="D318" s="131"/>
      <c r="E318" s="131"/>
      <c r="F318" s="131"/>
      <c r="G318" s="131" t="s">
        <v>6588</v>
      </c>
      <c r="H318" s="131" t="b">
        <v>1</v>
      </c>
      <c r="L318" s="131" t="s">
        <v>15487</v>
      </c>
      <c r="M318" s="131" t="s">
        <v>13712</v>
      </c>
      <c r="R318" s="162" t="s">
        <v>15458</v>
      </c>
      <c r="T318" s="161" t="s">
        <v>14630</v>
      </c>
    </row>
    <row r="319" spans="1:20" ht="15" x14ac:dyDescent="0.25">
      <c r="A319" s="136" t="s">
        <v>14598</v>
      </c>
      <c r="B319" s="131" t="s">
        <v>3526</v>
      </c>
      <c r="C319" s="131" t="s">
        <v>362</v>
      </c>
      <c r="D319" s="131"/>
      <c r="E319" s="131"/>
      <c r="F319" s="131"/>
      <c r="G319" s="131" t="s">
        <v>14244</v>
      </c>
      <c r="H319" s="131"/>
      <c r="L319" s="131" t="s">
        <v>15488</v>
      </c>
      <c r="M319" s="131" t="s">
        <v>15527</v>
      </c>
      <c r="R319" s="162" t="s">
        <v>15488</v>
      </c>
      <c r="T319" s="162" t="s">
        <v>3606</v>
      </c>
    </row>
    <row r="320" spans="1:20" ht="15" x14ac:dyDescent="0.25">
      <c r="A320" s="136" t="s">
        <v>14599</v>
      </c>
      <c r="B320" s="131" t="s">
        <v>3640</v>
      </c>
      <c r="C320" s="131" t="s">
        <v>708</v>
      </c>
      <c r="D320" s="131"/>
      <c r="E320" s="131"/>
      <c r="F320" s="131"/>
      <c r="G320" s="131" t="s">
        <v>14297</v>
      </c>
      <c r="H320" s="131"/>
      <c r="L320" s="131" t="s">
        <v>15488</v>
      </c>
      <c r="M320" s="131" t="s">
        <v>13698</v>
      </c>
      <c r="R320" s="161" t="s">
        <v>3559</v>
      </c>
      <c r="T320" s="161" t="s">
        <v>14631</v>
      </c>
    </row>
    <row r="321" spans="1:20" ht="15" x14ac:dyDescent="0.25">
      <c r="A321" s="136" t="s">
        <v>14600</v>
      </c>
      <c r="B321" s="131"/>
      <c r="C321" s="131"/>
      <c r="D321" s="131"/>
      <c r="E321" s="131"/>
      <c r="F321" s="131"/>
      <c r="G321" s="131" t="s">
        <v>14244</v>
      </c>
      <c r="H321" s="131"/>
      <c r="L321" s="131" t="s">
        <v>15488</v>
      </c>
      <c r="M321" s="131" t="s">
        <v>13712</v>
      </c>
      <c r="R321" s="162" t="s">
        <v>14273</v>
      </c>
      <c r="T321" s="162" t="s">
        <v>3530</v>
      </c>
    </row>
    <row r="322" spans="1:20" ht="15" x14ac:dyDescent="0.25">
      <c r="A322" s="136" t="s">
        <v>14601</v>
      </c>
      <c r="B322" s="131" t="s">
        <v>3548</v>
      </c>
      <c r="C322" s="131" t="s">
        <v>362</v>
      </c>
      <c r="D322" s="131"/>
      <c r="E322" s="131"/>
      <c r="F322" s="131"/>
      <c r="G322" s="131" t="s">
        <v>14234</v>
      </c>
      <c r="H322" s="131" t="b">
        <v>1</v>
      </c>
      <c r="L322" s="131" t="s">
        <v>15492</v>
      </c>
      <c r="M322" s="131" t="s">
        <v>6642</v>
      </c>
      <c r="R322" s="162" t="s">
        <v>15081</v>
      </c>
      <c r="T322" s="161" t="s">
        <v>14632</v>
      </c>
    </row>
    <row r="323" spans="1:20" ht="15" x14ac:dyDescent="0.25">
      <c r="A323" s="136" t="s">
        <v>14602</v>
      </c>
      <c r="B323" s="131"/>
      <c r="C323" s="131"/>
      <c r="D323" s="131"/>
      <c r="E323" s="131"/>
      <c r="F323" s="131"/>
      <c r="G323" s="131" t="s">
        <v>14244</v>
      </c>
      <c r="H323" s="131"/>
      <c r="L323" s="131" t="s">
        <v>15498</v>
      </c>
      <c r="M323" s="131" t="s">
        <v>15527</v>
      </c>
      <c r="R323" s="162" t="s">
        <v>15096</v>
      </c>
      <c r="T323" s="162" t="s">
        <v>3602</v>
      </c>
    </row>
    <row r="324" spans="1:20" ht="15" x14ac:dyDescent="0.25">
      <c r="A324" s="136" t="s">
        <v>14603</v>
      </c>
      <c r="B324" s="131" t="s">
        <v>3525</v>
      </c>
      <c r="C324" s="131" t="s">
        <v>484</v>
      </c>
      <c r="D324" s="131"/>
      <c r="E324" s="131"/>
      <c r="F324" s="131"/>
      <c r="G324" s="131" t="s">
        <v>6588</v>
      </c>
      <c r="H324" s="131"/>
      <c r="R324" s="162" t="s">
        <v>15230</v>
      </c>
      <c r="T324" s="162" t="s">
        <v>3605</v>
      </c>
    </row>
    <row r="325" spans="1:20" ht="15" x14ac:dyDescent="0.25">
      <c r="A325" s="131" t="s">
        <v>14604</v>
      </c>
      <c r="B325" s="131" t="s">
        <v>3631</v>
      </c>
      <c r="C325" s="131"/>
      <c r="D325" s="131"/>
      <c r="E325" s="131"/>
      <c r="F325" s="131"/>
      <c r="G325" s="131" t="s">
        <v>14280</v>
      </c>
      <c r="H325" s="131"/>
      <c r="R325" s="162" t="s">
        <v>15242</v>
      </c>
      <c r="T325" s="161" t="s">
        <v>14633</v>
      </c>
    </row>
    <row r="326" spans="1:20" ht="15" x14ac:dyDescent="0.25">
      <c r="A326" s="136" t="s">
        <v>14605</v>
      </c>
      <c r="B326" s="131" t="s">
        <v>3587</v>
      </c>
      <c r="C326" s="131" t="s">
        <v>362</v>
      </c>
      <c r="D326" s="131"/>
      <c r="E326" s="131"/>
      <c r="F326" s="131" t="s">
        <v>14606</v>
      </c>
      <c r="G326" s="131" t="s">
        <v>6588</v>
      </c>
      <c r="H326" s="131"/>
      <c r="R326" s="162" t="s">
        <v>15416</v>
      </c>
      <c r="T326" s="162" t="s">
        <v>3607</v>
      </c>
    </row>
    <row r="327" spans="1:20" ht="15" x14ac:dyDescent="0.25">
      <c r="A327" s="136" t="s">
        <v>14607</v>
      </c>
      <c r="B327" s="131" t="s">
        <v>3636</v>
      </c>
      <c r="C327" s="131" t="s">
        <v>277</v>
      </c>
      <c r="D327" s="131"/>
      <c r="E327" s="131"/>
      <c r="F327" s="131"/>
      <c r="G327" s="131" t="s">
        <v>14297</v>
      </c>
      <c r="H327" s="131"/>
      <c r="R327" s="161" t="s">
        <v>6431</v>
      </c>
      <c r="T327" s="161" t="s">
        <v>14634</v>
      </c>
    </row>
    <row r="328" spans="1:20" ht="15" x14ac:dyDescent="0.25">
      <c r="A328" s="136" t="s">
        <v>14608</v>
      </c>
      <c r="B328" s="131" t="s">
        <v>3562</v>
      </c>
      <c r="C328" s="131" t="s">
        <v>483</v>
      </c>
      <c r="D328" s="131"/>
      <c r="E328" s="131"/>
      <c r="F328" s="131"/>
      <c r="G328" s="131" t="s">
        <v>14244</v>
      </c>
      <c r="H328" s="131"/>
      <c r="R328" s="162" t="s">
        <v>15427</v>
      </c>
      <c r="T328" s="162" t="s">
        <v>3591</v>
      </c>
    </row>
    <row r="329" spans="1:20" ht="15" x14ac:dyDescent="0.25">
      <c r="A329" s="136" t="s">
        <v>14609</v>
      </c>
      <c r="B329" s="131" t="s">
        <v>3521</v>
      </c>
      <c r="C329" s="131" t="s">
        <v>6209</v>
      </c>
      <c r="D329" s="131"/>
      <c r="E329" s="131"/>
      <c r="F329" s="131"/>
      <c r="G329" s="131" t="s">
        <v>6588</v>
      </c>
      <c r="H329" s="131"/>
      <c r="R329" s="161" t="s">
        <v>6432</v>
      </c>
      <c r="T329" s="161" t="s">
        <v>14635</v>
      </c>
    </row>
    <row r="330" spans="1:20" ht="15" x14ac:dyDescent="0.25">
      <c r="A330" s="136" t="s">
        <v>14610</v>
      </c>
      <c r="B330" s="131" t="s">
        <v>6432</v>
      </c>
      <c r="C330" s="131" t="s">
        <v>483</v>
      </c>
      <c r="D330" s="131"/>
      <c r="E330" s="131"/>
      <c r="F330" s="131"/>
      <c r="G330" s="131" t="s">
        <v>14234</v>
      </c>
      <c r="H330" s="131" t="b">
        <v>1</v>
      </c>
      <c r="R330" s="162" t="s">
        <v>14610</v>
      </c>
      <c r="T330" s="162" t="s">
        <v>15595</v>
      </c>
    </row>
    <row r="331" spans="1:20" ht="15" x14ac:dyDescent="0.25">
      <c r="A331" s="136" t="s">
        <v>14611</v>
      </c>
      <c r="B331" s="131" t="s">
        <v>6432</v>
      </c>
      <c r="C331" s="131" t="s">
        <v>483</v>
      </c>
      <c r="D331" s="131"/>
      <c r="E331" s="131"/>
      <c r="F331" s="131"/>
      <c r="G331" s="131" t="s">
        <v>14234</v>
      </c>
      <c r="H331" s="131" t="b">
        <v>1</v>
      </c>
      <c r="R331" s="162" t="s">
        <v>14611</v>
      </c>
      <c r="T331" s="161" t="s">
        <v>14636</v>
      </c>
    </row>
    <row r="332" spans="1:20" ht="15" x14ac:dyDescent="0.25">
      <c r="A332" s="136" t="s">
        <v>14612</v>
      </c>
      <c r="B332" s="131"/>
      <c r="C332" s="131"/>
      <c r="D332" s="131"/>
      <c r="E332" s="131"/>
      <c r="F332" s="131"/>
      <c r="G332" s="131" t="s">
        <v>14244</v>
      </c>
      <c r="H332" s="131"/>
      <c r="R332" s="162" t="s">
        <v>15268</v>
      </c>
      <c r="T332" s="162" t="s">
        <v>389</v>
      </c>
    </row>
    <row r="333" spans="1:20" ht="15" x14ac:dyDescent="0.25">
      <c r="A333" s="136" t="s">
        <v>14613</v>
      </c>
      <c r="B333" s="131" t="s">
        <v>3606</v>
      </c>
      <c r="C333" s="131" t="s">
        <v>14284</v>
      </c>
      <c r="D333" s="131"/>
      <c r="E333" s="131"/>
      <c r="F333" s="131"/>
      <c r="G333" s="131" t="s">
        <v>14234</v>
      </c>
      <c r="H333" s="131" t="b">
        <v>1</v>
      </c>
      <c r="R333" s="161" t="s">
        <v>3560</v>
      </c>
      <c r="T333" s="161" t="s">
        <v>14637</v>
      </c>
    </row>
    <row r="334" spans="1:20" ht="15" x14ac:dyDescent="0.25">
      <c r="A334" s="136" t="s">
        <v>14614</v>
      </c>
      <c r="B334" s="131" t="s">
        <v>3520</v>
      </c>
      <c r="C334" s="131" t="s">
        <v>6209</v>
      </c>
      <c r="D334" s="131"/>
      <c r="E334" s="131"/>
      <c r="F334" s="131"/>
      <c r="G334" s="131" t="s">
        <v>14234</v>
      </c>
      <c r="H334" s="131" t="b">
        <v>1</v>
      </c>
      <c r="R334" s="162" t="s">
        <v>14637</v>
      </c>
      <c r="T334" s="162" t="s">
        <v>3560</v>
      </c>
    </row>
    <row r="335" spans="1:20" ht="15" x14ac:dyDescent="0.25">
      <c r="A335" s="136" t="s">
        <v>14614</v>
      </c>
      <c r="B335" s="131" t="s">
        <v>3528</v>
      </c>
      <c r="C335" s="131" t="s">
        <v>327</v>
      </c>
      <c r="D335" s="131"/>
      <c r="E335" s="131"/>
      <c r="F335" s="131"/>
      <c r="G335" s="131" t="s">
        <v>14234</v>
      </c>
      <c r="H335" s="131" t="b">
        <v>1</v>
      </c>
      <c r="R335" s="162" t="s">
        <v>15449</v>
      </c>
      <c r="T335" s="161" t="s">
        <v>14638</v>
      </c>
    </row>
    <row r="336" spans="1:20" ht="15" x14ac:dyDescent="0.25">
      <c r="A336" s="136" t="s">
        <v>14615</v>
      </c>
      <c r="B336" s="131" t="s">
        <v>3520</v>
      </c>
      <c r="C336" s="131" t="s">
        <v>6209</v>
      </c>
      <c r="D336" s="131"/>
      <c r="E336" s="131"/>
      <c r="F336" s="131"/>
      <c r="G336" s="131" t="s">
        <v>14234</v>
      </c>
      <c r="H336" s="131" t="b">
        <v>1</v>
      </c>
      <c r="R336" s="161" t="s">
        <v>3561</v>
      </c>
      <c r="T336" s="162" t="s">
        <v>3545</v>
      </c>
    </row>
    <row r="337" spans="1:20" ht="15" x14ac:dyDescent="0.25">
      <c r="A337" s="136" t="s">
        <v>14616</v>
      </c>
      <c r="B337" s="131" t="s">
        <v>6408</v>
      </c>
      <c r="C337" s="131" t="s">
        <v>362</v>
      </c>
      <c r="D337" s="131"/>
      <c r="E337" s="131"/>
      <c r="F337" s="131"/>
      <c r="G337" s="131" t="s">
        <v>14299</v>
      </c>
      <c r="H337" s="131" t="b">
        <v>1</v>
      </c>
      <c r="R337" s="162" t="s">
        <v>14712</v>
      </c>
      <c r="T337" s="161" t="s">
        <v>14639</v>
      </c>
    </row>
    <row r="338" spans="1:20" ht="15" x14ac:dyDescent="0.25">
      <c r="A338" s="136" t="s">
        <v>14617</v>
      </c>
      <c r="B338" s="131"/>
      <c r="C338" s="131"/>
      <c r="D338" s="131"/>
      <c r="E338" s="131"/>
      <c r="F338" s="131"/>
      <c r="G338" s="131" t="s">
        <v>14491</v>
      </c>
      <c r="H338" s="131"/>
      <c r="R338" s="162" t="s">
        <v>14762</v>
      </c>
      <c r="T338" s="162" t="s">
        <v>3520</v>
      </c>
    </row>
    <row r="339" spans="1:20" ht="15" x14ac:dyDescent="0.25">
      <c r="A339" s="136" t="s">
        <v>14618</v>
      </c>
      <c r="B339" s="131"/>
      <c r="C339" s="131" t="s">
        <v>385</v>
      </c>
      <c r="D339" s="131"/>
      <c r="E339" s="131"/>
      <c r="F339" s="131"/>
      <c r="G339" s="131" t="s">
        <v>14619</v>
      </c>
      <c r="H339" s="131"/>
      <c r="R339" s="162" t="s">
        <v>15310</v>
      </c>
      <c r="T339" s="161" t="s">
        <v>14640</v>
      </c>
    </row>
    <row r="340" spans="1:20" ht="15" x14ac:dyDescent="0.25">
      <c r="A340" s="136" t="s">
        <v>14620</v>
      </c>
      <c r="B340" s="131" t="s">
        <v>3577</v>
      </c>
      <c r="C340" s="131" t="s">
        <v>385</v>
      </c>
      <c r="D340" s="131"/>
      <c r="E340" s="131"/>
      <c r="F340" s="131"/>
      <c r="G340" s="131" t="s">
        <v>14344</v>
      </c>
      <c r="H340" s="131" t="b">
        <v>1</v>
      </c>
      <c r="R340" s="161" t="s">
        <v>3563</v>
      </c>
      <c r="T340" s="162" t="s">
        <v>15595</v>
      </c>
    </row>
    <row r="341" spans="1:20" ht="15" x14ac:dyDescent="0.25">
      <c r="A341" s="136" t="s">
        <v>14621</v>
      </c>
      <c r="B341" s="131" t="s">
        <v>3552</v>
      </c>
      <c r="C341" s="131"/>
      <c r="D341" s="131"/>
      <c r="E341" s="131"/>
      <c r="F341" s="131"/>
      <c r="G341" s="131" t="s">
        <v>14234</v>
      </c>
      <c r="H341" s="131" t="b">
        <v>1</v>
      </c>
      <c r="R341" s="162" t="s">
        <v>14247</v>
      </c>
      <c r="T341" s="161" t="s">
        <v>14643</v>
      </c>
    </row>
    <row r="342" spans="1:20" ht="15" x14ac:dyDescent="0.25">
      <c r="A342" s="136" t="s">
        <v>14622</v>
      </c>
      <c r="B342" s="131" t="s">
        <v>14623</v>
      </c>
      <c r="C342" s="131" t="s">
        <v>14284</v>
      </c>
      <c r="D342" s="131"/>
      <c r="E342" s="131"/>
      <c r="F342" s="131"/>
      <c r="G342" s="131" t="s">
        <v>14535</v>
      </c>
      <c r="H342" s="131"/>
      <c r="R342" s="162" t="s">
        <v>14687</v>
      </c>
      <c r="T342" s="162" t="s">
        <v>3548</v>
      </c>
    </row>
    <row r="343" spans="1:20" ht="15" x14ac:dyDescent="0.25">
      <c r="A343" s="136" t="s">
        <v>14624</v>
      </c>
      <c r="B343" s="131" t="s">
        <v>3592</v>
      </c>
      <c r="C343" s="131"/>
      <c r="D343" s="131"/>
      <c r="E343" s="131"/>
      <c r="F343" s="131"/>
      <c r="G343" s="131" t="s">
        <v>14535</v>
      </c>
      <c r="H343" s="131"/>
      <c r="R343" s="162" t="s">
        <v>14826</v>
      </c>
      <c r="T343" s="161" t="s">
        <v>14647</v>
      </c>
    </row>
    <row r="344" spans="1:20" ht="15" x14ac:dyDescent="0.25">
      <c r="A344" s="136" t="s">
        <v>14625</v>
      </c>
      <c r="B344" s="131" t="s">
        <v>3609</v>
      </c>
      <c r="C344" s="131"/>
      <c r="D344" s="131"/>
      <c r="E344" s="131" t="s">
        <v>1682</v>
      </c>
      <c r="F344" s="131"/>
      <c r="G344" s="131" t="s">
        <v>14402</v>
      </c>
      <c r="H344" s="131" t="b">
        <v>1</v>
      </c>
      <c r="R344" s="162" t="s">
        <v>15113</v>
      </c>
      <c r="T344" s="162" t="s">
        <v>3619</v>
      </c>
    </row>
    <row r="345" spans="1:20" ht="15" x14ac:dyDescent="0.25">
      <c r="A345" s="131" t="s">
        <v>14626</v>
      </c>
      <c r="B345" s="131" t="s">
        <v>3525</v>
      </c>
      <c r="C345" s="131"/>
      <c r="D345" s="131"/>
      <c r="E345" s="131"/>
      <c r="F345" s="131"/>
      <c r="G345" s="131" t="s">
        <v>14393</v>
      </c>
      <c r="H345" s="131"/>
      <c r="R345" s="162" t="s">
        <v>15337</v>
      </c>
      <c r="T345" s="161" t="s">
        <v>14648</v>
      </c>
    </row>
    <row r="346" spans="1:20" ht="15" x14ac:dyDescent="0.25">
      <c r="A346" s="136" t="s">
        <v>14626</v>
      </c>
      <c r="B346" s="131"/>
      <c r="C346" s="131"/>
      <c r="D346" s="131"/>
      <c r="E346" s="131"/>
      <c r="F346" s="131"/>
      <c r="G346" s="131" t="s">
        <v>6588</v>
      </c>
      <c r="H346" s="131"/>
      <c r="R346" s="162" t="s">
        <v>15460</v>
      </c>
      <c r="T346" s="162" t="s">
        <v>3548</v>
      </c>
    </row>
    <row r="347" spans="1:20" ht="15" x14ac:dyDescent="0.25">
      <c r="A347" s="131" t="s">
        <v>14627</v>
      </c>
      <c r="B347" s="131" t="s">
        <v>3531</v>
      </c>
      <c r="C347" s="131"/>
      <c r="D347" s="131"/>
      <c r="E347" s="131"/>
      <c r="F347" s="131"/>
      <c r="G347" s="131" t="s">
        <v>14320</v>
      </c>
      <c r="H347" s="131"/>
      <c r="R347" s="161" t="s">
        <v>6433</v>
      </c>
      <c r="T347" s="161" t="s">
        <v>14650</v>
      </c>
    </row>
    <row r="348" spans="1:20" ht="15" x14ac:dyDescent="0.25">
      <c r="A348" s="131" t="s">
        <v>14627</v>
      </c>
      <c r="B348" s="131" t="s">
        <v>3533</v>
      </c>
      <c r="C348" s="131"/>
      <c r="D348" s="131"/>
      <c r="E348" s="131"/>
      <c r="F348" s="131"/>
      <c r="G348" s="131" t="s">
        <v>14320</v>
      </c>
      <c r="H348" s="131"/>
      <c r="R348" s="162" t="s">
        <v>14273</v>
      </c>
      <c r="T348" s="162" t="s">
        <v>15595</v>
      </c>
    </row>
    <row r="349" spans="1:20" ht="15" x14ac:dyDescent="0.25">
      <c r="A349" s="136" t="s">
        <v>14628</v>
      </c>
      <c r="B349" s="131" t="s">
        <v>3606</v>
      </c>
      <c r="C349" s="131" t="s">
        <v>14284</v>
      </c>
      <c r="D349" s="131"/>
      <c r="E349" s="131"/>
      <c r="F349" s="131"/>
      <c r="G349" s="131" t="s">
        <v>14234</v>
      </c>
      <c r="H349" s="131" t="b">
        <v>1</v>
      </c>
      <c r="R349" s="161" t="s">
        <v>3564</v>
      </c>
      <c r="T349" s="161" t="s">
        <v>14653</v>
      </c>
    </row>
    <row r="350" spans="1:20" ht="15" x14ac:dyDescent="0.25">
      <c r="A350" s="136" t="s">
        <v>14629</v>
      </c>
      <c r="B350" s="131" t="s">
        <v>3529</v>
      </c>
      <c r="C350" s="131" t="s">
        <v>285</v>
      </c>
      <c r="D350" s="131"/>
      <c r="E350" s="131"/>
      <c r="F350" s="131"/>
      <c r="G350" s="131" t="s">
        <v>14234</v>
      </c>
      <c r="H350" s="131" t="b">
        <v>1</v>
      </c>
      <c r="R350" s="162" t="s">
        <v>14374</v>
      </c>
      <c r="T350" s="162" t="s">
        <v>3558</v>
      </c>
    </row>
    <row r="351" spans="1:20" ht="15" x14ac:dyDescent="0.25">
      <c r="A351" s="136" t="s">
        <v>14629</v>
      </c>
      <c r="B351" s="131" t="s">
        <v>3619</v>
      </c>
      <c r="C351" s="131"/>
      <c r="D351" s="131"/>
      <c r="E351" s="131"/>
      <c r="F351" s="131"/>
      <c r="G351" s="131" t="s">
        <v>14234</v>
      </c>
      <c r="H351" s="131" t="b">
        <v>1</v>
      </c>
      <c r="R351" s="162" t="s">
        <v>14681</v>
      </c>
      <c r="T351" s="161" t="s">
        <v>14655</v>
      </c>
    </row>
    <row r="352" spans="1:20" ht="15" x14ac:dyDescent="0.25">
      <c r="A352" s="136" t="s">
        <v>14630</v>
      </c>
      <c r="B352" s="131" t="s">
        <v>3606</v>
      </c>
      <c r="C352" s="131"/>
      <c r="D352" s="131"/>
      <c r="E352" s="131"/>
      <c r="F352" s="131"/>
      <c r="G352" s="131" t="s">
        <v>14435</v>
      </c>
      <c r="H352" s="131" t="b">
        <v>1</v>
      </c>
      <c r="R352" s="162" t="s">
        <v>14762</v>
      </c>
      <c r="T352" s="162" t="s">
        <v>3525</v>
      </c>
    </row>
    <row r="353" spans="1:20" ht="15" x14ac:dyDescent="0.25">
      <c r="A353" s="136" t="s">
        <v>14631</v>
      </c>
      <c r="B353" s="131" t="s">
        <v>3530</v>
      </c>
      <c r="C353" s="131" t="s">
        <v>277</v>
      </c>
      <c r="D353" s="131"/>
      <c r="E353" s="131"/>
      <c r="F353" s="131"/>
      <c r="G353" s="131" t="s">
        <v>14234</v>
      </c>
      <c r="H353" s="131" t="b">
        <v>1</v>
      </c>
      <c r="R353" s="162" t="s">
        <v>14794</v>
      </c>
      <c r="T353" s="161" t="s">
        <v>14656</v>
      </c>
    </row>
    <row r="354" spans="1:20" ht="15" x14ac:dyDescent="0.25">
      <c r="A354" s="136" t="s">
        <v>14632</v>
      </c>
      <c r="B354" s="131" t="s">
        <v>3602</v>
      </c>
      <c r="C354" s="131" t="s">
        <v>14284</v>
      </c>
      <c r="D354" s="131"/>
      <c r="E354" s="131"/>
      <c r="F354" s="131"/>
      <c r="G354" s="131" t="s">
        <v>14294</v>
      </c>
      <c r="H354" s="131" t="b">
        <v>1</v>
      </c>
      <c r="R354" s="162" t="s">
        <v>14942</v>
      </c>
      <c r="T354" s="162" t="s">
        <v>3520</v>
      </c>
    </row>
    <row r="355" spans="1:20" ht="15" x14ac:dyDescent="0.25">
      <c r="A355" s="136" t="s">
        <v>14632</v>
      </c>
      <c r="B355" s="131" t="s">
        <v>3605</v>
      </c>
      <c r="C355" s="131" t="s">
        <v>14284</v>
      </c>
      <c r="D355" s="131"/>
      <c r="E355" s="131"/>
      <c r="F355" s="131"/>
      <c r="G355" s="131" t="s">
        <v>14294</v>
      </c>
      <c r="H355" s="131" t="b">
        <v>1</v>
      </c>
      <c r="R355" s="162" t="s">
        <v>14975</v>
      </c>
      <c r="T355" s="161" t="s">
        <v>14659</v>
      </c>
    </row>
    <row r="356" spans="1:20" ht="15" x14ac:dyDescent="0.25">
      <c r="A356" s="136" t="s">
        <v>14633</v>
      </c>
      <c r="B356" s="131" t="s">
        <v>3607</v>
      </c>
      <c r="C356" s="131" t="s">
        <v>1309</v>
      </c>
      <c r="D356" s="131"/>
      <c r="E356" s="131"/>
      <c r="F356" s="131"/>
      <c r="G356" s="131" t="s">
        <v>14249</v>
      </c>
      <c r="H356" s="131" t="b">
        <v>1</v>
      </c>
      <c r="R356" s="162" t="s">
        <v>14976</v>
      </c>
      <c r="T356" s="162" t="s">
        <v>3605</v>
      </c>
    </row>
    <row r="357" spans="1:20" ht="15" x14ac:dyDescent="0.25">
      <c r="A357" s="136" t="s">
        <v>14634</v>
      </c>
      <c r="B357" s="131" t="s">
        <v>3591</v>
      </c>
      <c r="C357" s="131" t="s">
        <v>483</v>
      </c>
      <c r="D357" s="131"/>
      <c r="E357" s="131"/>
      <c r="F357" s="131"/>
      <c r="G357" s="131" t="s">
        <v>14234</v>
      </c>
      <c r="H357" s="131" t="b">
        <v>1</v>
      </c>
      <c r="R357" s="162" t="s">
        <v>15049</v>
      </c>
      <c r="T357" s="162" t="s">
        <v>3607</v>
      </c>
    </row>
    <row r="358" spans="1:20" ht="15" x14ac:dyDescent="0.25">
      <c r="A358" s="136" t="s">
        <v>14635</v>
      </c>
      <c r="B358" s="131"/>
      <c r="C358" s="131"/>
      <c r="D358" s="131"/>
      <c r="E358" s="131"/>
      <c r="F358" s="131"/>
      <c r="G358" s="131" t="s">
        <v>14234</v>
      </c>
      <c r="H358" s="131" t="b">
        <v>1</v>
      </c>
      <c r="R358" s="162" t="s">
        <v>15061</v>
      </c>
      <c r="T358" s="161" t="s">
        <v>14660</v>
      </c>
    </row>
    <row r="359" spans="1:20" ht="15" x14ac:dyDescent="0.25">
      <c r="A359" s="136" t="s">
        <v>14636</v>
      </c>
      <c r="B359" s="131" t="s">
        <v>389</v>
      </c>
      <c r="C359" s="131"/>
      <c r="D359" s="131"/>
      <c r="E359" s="131"/>
      <c r="F359" s="131"/>
      <c r="G359" s="131" t="s">
        <v>14234</v>
      </c>
      <c r="H359" s="131" t="b">
        <v>1</v>
      </c>
      <c r="R359" s="162" t="s">
        <v>15096</v>
      </c>
      <c r="T359" s="162" t="s">
        <v>14661</v>
      </c>
    </row>
    <row r="360" spans="1:20" ht="15" x14ac:dyDescent="0.25">
      <c r="A360" s="136" t="s">
        <v>14637</v>
      </c>
      <c r="B360" s="131" t="s">
        <v>3560</v>
      </c>
      <c r="C360" s="131" t="s">
        <v>483</v>
      </c>
      <c r="D360" s="131"/>
      <c r="E360" s="131"/>
      <c r="F360" s="131"/>
      <c r="G360" s="131" t="s">
        <v>14234</v>
      </c>
      <c r="H360" s="131" t="b">
        <v>1</v>
      </c>
      <c r="R360" s="162" t="s">
        <v>15113</v>
      </c>
      <c r="T360" s="161" t="s">
        <v>14664</v>
      </c>
    </row>
    <row r="361" spans="1:20" ht="15" x14ac:dyDescent="0.25">
      <c r="A361" s="131" t="s">
        <v>14638</v>
      </c>
      <c r="B361" s="131" t="s">
        <v>3545</v>
      </c>
      <c r="C361" s="131"/>
      <c r="D361" s="131"/>
      <c r="E361" s="131"/>
      <c r="F361" s="131"/>
      <c r="G361" s="131" t="s">
        <v>14299</v>
      </c>
      <c r="H361" s="131" t="b">
        <v>1</v>
      </c>
      <c r="R361" s="162" t="s">
        <v>15176</v>
      </c>
      <c r="T361" s="162" t="s">
        <v>3525</v>
      </c>
    </row>
    <row r="362" spans="1:20" ht="15" x14ac:dyDescent="0.25">
      <c r="A362" s="136" t="s">
        <v>14639</v>
      </c>
      <c r="B362" s="131" t="s">
        <v>3520</v>
      </c>
      <c r="C362" s="131" t="s">
        <v>6209</v>
      </c>
      <c r="D362" s="131"/>
      <c r="E362" s="131"/>
      <c r="F362" s="131"/>
      <c r="G362" s="131" t="s">
        <v>14435</v>
      </c>
      <c r="H362" s="131" t="b">
        <v>1</v>
      </c>
      <c r="R362" s="162" t="s">
        <v>15225</v>
      </c>
      <c r="T362" s="162" t="s">
        <v>3608</v>
      </c>
    </row>
    <row r="363" spans="1:20" ht="15" x14ac:dyDescent="0.25">
      <c r="A363" s="136" t="s">
        <v>14640</v>
      </c>
      <c r="B363" s="131"/>
      <c r="C363" s="131"/>
      <c r="D363" s="131"/>
      <c r="E363" s="131"/>
      <c r="F363" s="131"/>
      <c r="G363" s="131" t="s">
        <v>14426</v>
      </c>
      <c r="H363" s="131" t="b">
        <v>1</v>
      </c>
      <c r="R363" s="162" t="s">
        <v>15242</v>
      </c>
      <c r="T363" s="161" t="s">
        <v>14666</v>
      </c>
    </row>
    <row r="364" spans="1:20" ht="15" x14ac:dyDescent="0.25">
      <c r="A364" s="136" t="s">
        <v>14641</v>
      </c>
      <c r="B364" s="131" t="s">
        <v>3525</v>
      </c>
      <c r="C364" s="131" t="s">
        <v>484</v>
      </c>
      <c r="D364" s="131"/>
      <c r="E364" s="131"/>
      <c r="F364" s="131"/>
      <c r="G364" s="131" t="s">
        <v>6588</v>
      </c>
      <c r="H364" s="131"/>
      <c r="R364" s="162" t="s">
        <v>15243</v>
      </c>
      <c r="T364" s="162" t="s">
        <v>3571</v>
      </c>
    </row>
    <row r="365" spans="1:20" ht="15" x14ac:dyDescent="0.25">
      <c r="A365" s="136" t="s">
        <v>14642</v>
      </c>
      <c r="B365" s="131"/>
      <c r="C365" s="131"/>
      <c r="D365" s="131"/>
      <c r="E365" s="131"/>
      <c r="F365" s="131"/>
      <c r="G365" s="131" t="s">
        <v>6588</v>
      </c>
      <c r="H365" s="131"/>
      <c r="R365" s="162" t="s">
        <v>15261</v>
      </c>
      <c r="T365" s="161" t="s">
        <v>14667</v>
      </c>
    </row>
    <row r="366" spans="1:20" ht="15" x14ac:dyDescent="0.25">
      <c r="A366" s="136" t="s">
        <v>14643</v>
      </c>
      <c r="B366" s="131" t="s">
        <v>3548</v>
      </c>
      <c r="C366" s="131" t="s">
        <v>362</v>
      </c>
      <c r="D366" s="131"/>
      <c r="E366" s="131"/>
      <c r="F366" s="131"/>
      <c r="G366" s="131" t="s">
        <v>14234</v>
      </c>
      <c r="H366" s="131" t="b">
        <v>1</v>
      </c>
      <c r="R366" s="162" t="s">
        <v>15382</v>
      </c>
      <c r="T366" s="162" t="s">
        <v>3571</v>
      </c>
    </row>
    <row r="367" spans="1:20" ht="15" x14ac:dyDescent="0.25">
      <c r="A367" s="136" t="s">
        <v>14644</v>
      </c>
      <c r="B367" s="131" t="s">
        <v>3558</v>
      </c>
      <c r="C367" s="131"/>
      <c r="D367" s="131"/>
      <c r="E367" s="131"/>
      <c r="F367" s="131"/>
      <c r="G367" s="131" t="s">
        <v>6588</v>
      </c>
      <c r="H367" s="131"/>
      <c r="R367" s="162" t="s">
        <v>15389</v>
      </c>
      <c r="T367" s="161" t="s">
        <v>14668</v>
      </c>
    </row>
    <row r="368" spans="1:20" ht="15" x14ac:dyDescent="0.25">
      <c r="A368" s="136" t="s">
        <v>14645</v>
      </c>
      <c r="B368" s="131" t="s">
        <v>3611</v>
      </c>
      <c r="C368" s="131" t="s">
        <v>14528</v>
      </c>
      <c r="D368" s="131"/>
      <c r="E368" s="131"/>
      <c r="F368" s="131"/>
      <c r="G368" s="131" t="s">
        <v>14646</v>
      </c>
      <c r="H368" s="131"/>
      <c r="R368" s="162" t="s">
        <v>15391</v>
      </c>
      <c r="T368" s="162" t="s">
        <v>3637</v>
      </c>
    </row>
    <row r="369" spans="1:20" ht="15" x14ac:dyDescent="0.25">
      <c r="A369" s="136" t="s">
        <v>14647</v>
      </c>
      <c r="B369" s="131" t="s">
        <v>3619</v>
      </c>
      <c r="C369" s="131" t="s">
        <v>285</v>
      </c>
      <c r="D369" s="131"/>
      <c r="E369" s="131"/>
      <c r="F369" s="131"/>
      <c r="G369" s="131" t="s">
        <v>14435</v>
      </c>
      <c r="H369" s="131" t="b">
        <v>1</v>
      </c>
      <c r="R369" s="162" t="s">
        <v>15401</v>
      </c>
      <c r="T369" s="161" t="s">
        <v>14669</v>
      </c>
    </row>
    <row r="370" spans="1:20" ht="15" x14ac:dyDescent="0.25">
      <c r="A370" s="136" t="s">
        <v>14648</v>
      </c>
      <c r="B370" s="131" t="s">
        <v>3548</v>
      </c>
      <c r="C370" s="131" t="s">
        <v>362</v>
      </c>
      <c r="D370" s="131"/>
      <c r="E370" s="131"/>
      <c r="F370" s="131"/>
      <c r="G370" s="131" t="s">
        <v>14649</v>
      </c>
      <c r="H370" s="131" t="b">
        <v>1</v>
      </c>
      <c r="R370" s="162" t="s">
        <v>15404</v>
      </c>
      <c r="T370" s="162" t="s">
        <v>3558</v>
      </c>
    </row>
    <row r="371" spans="1:20" ht="15" x14ac:dyDescent="0.25">
      <c r="A371" s="136" t="s">
        <v>14650</v>
      </c>
      <c r="B371" s="131"/>
      <c r="C371" s="131"/>
      <c r="D371" s="131"/>
      <c r="E371" s="131"/>
      <c r="F371" s="131"/>
      <c r="G371" s="131" t="s">
        <v>14234</v>
      </c>
      <c r="H371" s="131" t="b">
        <v>1</v>
      </c>
      <c r="R371" s="162" t="s">
        <v>15406</v>
      </c>
      <c r="T371" s="161" t="s">
        <v>14670</v>
      </c>
    </row>
    <row r="372" spans="1:20" ht="15" x14ac:dyDescent="0.25">
      <c r="A372" s="136" t="s">
        <v>14651</v>
      </c>
      <c r="B372" s="131"/>
      <c r="C372" s="131" t="s">
        <v>277</v>
      </c>
      <c r="D372" s="131"/>
      <c r="E372" s="131"/>
      <c r="F372" s="131"/>
      <c r="G372" s="131" t="s">
        <v>6588</v>
      </c>
      <c r="H372" s="131"/>
      <c r="R372" s="162" t="s">
        <v>15407</v>
      </c>
      <c r="T372" s="162" t="s">
        <v>3558</v>
      </c>
    </row>
    <row r="373" spans="1:20" ht="15" x14ac:dyDescent="0.25">
      <c r="A373" s="136" t="s">
        <v>14652</v>
      </c>
      <c r="B373" s="131"/>
      <c r="C373" s="131"/>
      <c r="D373" s="131"/>
      <c r="E373" s="131"/>
      <c r="F373" s="131"/>
      <c r="G373" s="131" t="s">
        <v>6588</v>
      </c>
      <c r="H373" s="131"/>
      <c r="R373" s="162" t="s">
        <v>15429</v>
      </c>
      <c r="T373" s="161" t="s">
        <v>14672</v>
      </c>
    </row>
    <row r="374" spans="1:20" ht="15" x14ac:dyDescent="0.25">
      <c r="A374" s="136" t="s">
        <v>14653</v>
      </c>
      <c r="B374" s="131" t="s">
        <v>3558</v>
      </c>
      <c r="C374" s="131" t="s">
        <v>385</v>
      </c>
      <c r="D374" s="131"/>
      <c r="E374" s="131"/>
      <c r="F374" s="131"/>
      <c r="G374" s="131" t="s">
        <v>14370</v>
      </c>
      <c r="H374" s="131" t="b">
        <v>1</v>
      </c>
      <c r="R374" s="162" t="s">
        <v>15440</v>
      </c>
      <c r="T374" s="162" t="s">
        <v>3566</v>
      </c>
    </row>
    <row r="375" spans="1:20" ht="15" x14ac:dyDescent="0.25">
      <c r="A375" s="136" t="s">
        <v>14654</v>
      </c>
      <c r="B375" s="131"/>
      <c r="C375" s="131"/>
      <c r="D375" s="131"/>
      <c r="E375" s="131"/>
      <c r="F375" s="131"/>
      <c r="G375" s="131" t="s">
        <v>14450</v>
      </c>
      <c r="H375" s="131"/>
      <c r="R375" s="162" t="s">
        <v>15484</v>
      </c>
      <c r="T375" s="161" t="s">
        <v>14673</v>
      </c>
    </row>
    <row r="376" spans="1:20" ht="15" x14ac:dyDescent="0.25">
      <c r="A376" s="136" t="s">
        <v>14655</v>
      </c>
      <c r="B376" s="131" t="s">
        <v>3525</v>
      </c>
      <c r="C376" s="131" t="s">
        <v>6233</v>
      </c>
      <c r="D376" s="131"/>
      <c r="E376" s="131"/>
      <c r="F376" s="131"/>
      <c r="G376" s="131" t="s">
        <v>14442</v>
      </c>
      <c r="H376" s="131" t="b">
        <v>1</v>
      </c>
      <c r="R376" s="161" t="s">
        <v>6526</v>
      </c>
      <c r="T376" s="162" t="s">
        <v>3605</v>
      </c>
    </row>
    <row r="377" spans="1:20" ht="15" x14ac:dyDescent="0.25">
      <c r="A377" s="136" t="s">
        <v>14656</v>
      </c>
      <c r="B377" s="131" t="s">
        <v>3520</v>
      </c>
      <c r="C377" s="131" t="s">
        <v>707</v>
      </c>
      <c r="D377" s="131"/>
      <c r="E377" s="131"/>
      <c r="F377" s="131"/>
      <c r="G377" s="131" t="s">
        <v>14294</v>
      </c>
      <c r="H377" s="131" t="b">
        <v>1</v>
      </c>
      <c r="R377" s="162" t="s">
        <v>15113</v>
      </c>
      <c r="T377" s="161" t="s">
        <v>14674</v>
      </c>
    </row>
    <row r="378" spans="1:20" ht="15" x14ac:dyDescent="0.25">
      <c r="A378" s="136" t="s">
        <v>14657</v>
      </c>
      <c r="B378" s="131" t="s">
        <v>3591</v>
      </c>
      <c r="C378" s="131" t="s">
        <v>311</v>
      </c>
      <c r="D378" s="131"/>
      <c r="E378" s="131"/>
      <c r="F378" s="131"/>
      <c r="G378" s="131" t="s">
        <v>14297</v>
      </c>
      <c r="H378" s="131"/>
      <c r="R378" s="161" t="s">
        <v>6434</v>
      </c>
      <c r="T378" s="162" t="s">
        <v>3609</v>
      </c>
    </row>
    <row r="379" spans="1:20" ht="15" x14ac:dyDescent="0.25">
      <c r="A379" s="136" t="s">
        <v>14658</v>
      </c>
      <c r="B379" s="131" t="s">
        <v>3561</v>
      </c>
      <c r="C379" s="131"/>
      <c r="D379" s="131"/>
      <c r="E379" s="131"/>
      <c r="F379" s="131"/>
      <c r="G379" s="131" t="s">
        <v>14498</v>
      </c>
      <c r="H379" s="131"/>
      <c r="R379" s="162" t="s">
        <v>15263</v>
      </c>
      <c r="T379" s="161" t="s">
        <v>14675</v>
      </c>
    </row>
    <row r="380" spans="1:20" ht="15" x14ac:dyDescent="0.25">
      <c r="A380" s="131" t="s">
        <v>14659</v>
      </c>
      <c r="B380" s="131" t="s">
        <v>3605</v>
      </c>
      <c r="C380" s="131"/>
      <c r="D380" s="131"/>
      <c r="E380" s="131"/>
      <c r="F380" s="131"/>
      <c r="G380" s="131" t="s">
        <v>14234</v>
      </c>
      <c r="H380" s="131" t="b">
        <v>1</v>
      </c>
      <c r="R380" s="161" t="s">
        <v>3565</v>
      </c>
      <c r="T380" s="162" t="s">
        <v>3548</v>
      </c>
    </row>
    <row r="381" spans="1:20" ht="15" x14ac:dyDescent="0.25">
      <c r="A381" s="131" t="s">
        <v>14659</v>
      </c>
      <c r="B381" s="131" t="s">
        <v>3607</v>
      </c>
      <c r="C381" s="131"/>
      <c r="D381" s="131"/>
      <c r="E381" s="131"/>
      <c r="F381" s="131"/>
      <c r="G381" s="131" t="s">
        <v>14234</v>
      </c>
      <c r="H381" s="131" t="b">
        <v>1</v>
      </c>
      <c r="R381" s="162" t="s">
        <v>15356</v>
      </c>
      <c r="T381" s="161" t="s">
        <v>14676</v>
      </c>
    </row>
    <row r="382" spans="1:20" ht="15" x14ac:dyDescent="0.25">
      <c r="A382" s="136" t="s">
        <v>14660</v>
      </c>
      <c r="B382" s="131" t="s">
        <v>14661</v>
      </c>
      <c r="C382" s="131" t="s">
        <v>14662</v>
      </c>
      <c r="D382" s="131"/>
      <c r="E382" s="131"/>
      <c r="F382" s="131"/>
      <c r="G382" s="131" t="s">
        <v>14294</v>
      </c>
      <c r="H382" s="131" t="b">
        <v>1</v>
      </c>
      <c r="R382" s="161" t="s">
        <v>14858</v>
      </c>
      <c r="T382" s="162" t="s">
        <v>3558</v>
      </c>
    </row>
    <row r="383" spans="1:20" ht="15" x14ac:dyDescent="0.25">
      <c r="A383" s="136" t="s">
        <v>14663</v>
      </c>
      <c r="B383" s="131" t="s">
        <v>3523</v>
      </c>
      <c r="C383" s="131" t="s">
        <v>6209</v>
      </c>
      <c r="D383" s="131"/>
      <c r="E383" s="131"/>
      <c r="F383" s="131"/>
      <c r="G383" s="131" t="s">
        <v>6588</v>
      </c>
      <c r="H383" s="131"/>
      <c r="R383" s="162" t="s">
        <v>14857</v>
      </c>
      <c r="T383" s="162" t="s">
        <v>3566</v>
      </c>
    </row>
    <row r="384" spans="1:20" ht="15" x14ac:dyDescent="0.25">
      <c r="A384" s="136" t="s">
        <v>14664</v>
      </c>
      <c r="B384" s="131" t="s">
        <v>3525</v>
      </c>
      <c r="C384" s="131" t="s">
        <v>484</v>
      </c>
      <c r="D384" s="131"/>
      <c r="E384" s="131"/>
      <c r="F384" s="131"/>
      <c r="G384" s="131" t="s">
        <v>14234</v>
      </c>
      <c r="H384" s="131" t="b">
        <v>1</v>
      </c>
      <c r="R384" s="161" t="s">
        <v>3566</v>
      </c>
      <c r="T384" s="162" t="s">
        <v>3591</v>
      </c>
    </row>
    <row r="385" spans="1:20" ht="15" x14ac:dyDescent="0.25">
      <c r="A385" s="136" t="s">
        <v>14664</v>
      </c>
      <c r="B385" s="131" t="s">
        <v>3608</v>
      </c>
      <c r="C385" s="131" t="s">
        <v>277</v>
      </c>
      <c r="D385" s="131"/>
      <c r="E385" s="131"/>
      <c r="F385" s="131"/>
      <c r="G385" s="131" t="s">
        <v>14234</v>
      </c>
      <c r="H385" s="131" t="b">
        <v>1</v>
      </c>
      <c r="R385" s="162" t="s">
        <v>14300</v>
      </c>
      <c r="T385" s="162" t="s">
        <v>3602</v>
      </c>
    </row>
    <row r="386" spans="1:20" ht="15" x14ac:dyDescent="0.25">
      <c r="A386" s="136" t="s">
        <v>14665</v>
      </c>
      <c r="B386" s="131" t="s">
        <v>3611</v>
      </c>
      <c r="C386" s="131"/>
      <c r="D386" s="131"/>
      <c r="E386" s="131"/>
      <c r="F386" s="131"/>
      <c r="G386" s="131" t="s">
        <v>14297</v>
      </c>
      <c r="H386" s="131"/>
      <c r="R386" s="162" t="s">
        <v>14392</v>
      </c>
      <c r="T386" s="162" t="s">
        <v>3606</v>
      </c>
    </row>
    <row r="387" spans="1:20" ht="15" x14ac:dyDescent="0.25">
      <c r="A387" s="136" t="s">
        <v>14666</v>
      </c>
      <c r="B387" s="131" t="s">
        <v>3571</v>
      </c>
      <c r="C387" s="131" t="s">
        <v>291</v>
      </c>
      <c r="D387" s="131"/>
      <c r="E387" s="131"/>
      <c r="F387" s="131"/>
      <c r="G387" s="131" t="s">
        <v>14234</v>
      </c>
      <c r="H387" s="131" t="b">
        <v>1</v>
      </c>
      <c r="R387" s="162" t="s">
        <v>14575</v>
      </c>
      <c r="T387" s="161" t="s">
        <v>14678</v>
      </c>
    </row>
    <row r="388" spans="1:20" ht="15" x14ac:dyDescent="0.25">
      <c r="A388" s="136" t="s">
        <v>14667</v>
      </c>
      <c r="B388" s="131" t="s">
        <v>3571</v>
      </c>
      <c r="C388" s="131" t="s">
        <v>291</v>
      </c>
      <c r="D388" s="131"/>
      <c r="E388" s="131"/>
      <c r="F388" s="131"/>
      <c r="G388" s="131" t="s">
        <v>14234</v>
      </c>
      <c r="H388" s="131" t="b">
        <v>1</v>
      </c>
      <c r="R388" s="162" t="s">
        <v>14672</v>
      </c>
      <c r="T388" s="162" t="s">
        <v>15595</v>
      </c>
    </row>
    <row r="389" spans="1:20" ht="15" x14ac:dyDescent="0.25">
      <c r="A389" s="136" t="s">
        <v>14668</v>
      </c>
      <c r="B389" s="131" t="s">
        <v>3637</v>
      </c>
      <c r="C389" s="131"/>
      <c r="D389" s="131"/>
      <c r="E389" s="131"/>
      <c r="F389" s="131"/>
      <c r="G389" s="131" t="s">
        <v>14234</v>
      </c>
      <c r="H389" s="131" t="b">
        <v>1</v>
      </c>
      <c r="R389" s="162" t="s">
        <v>14676</v>
      </c>
      <c r="T389" s="161" t="s">
        <v>14679</v>
      </c>
    </row>
    <row r="390" spans="1:20" ht="15" x14ac:dyDescent="0.25">
      <c r="A390" s="136" t="s">
        <v>14669</v>
      </c>
      <c r="B390" s="131" t="s">
        <v>3558</v>
      </c>
      <c r="C390" s="131"/>
      <c r="D390" s="131"/>
      <c r="E390" s="131"/>
      <c r="F390" s="131"/>
      <c r="G390" s="131" t="s">
        <v>14299</v>
      </c>
      <c r="H390" s="131" t="b">
        <v>1</v>
      </c>
      <c r="R390" s="162" t="s">
        <v>14680</v>
      </c>
      <c r="T390" s="162" t="s">
        <v>15595</v>
      </c>
    </row>
    <row r="391" spans="1:20" ht="15" x14ac:dyDescent="0.25">
      <c r="A391" s="136" t="s">
        <v>14670</v>
      </c>
      <c r="B391" s="131" t="s">
        <v>3558</v>
      </c>
      <c r="C391" s="131" t="s">
        <v>291</v>
      </c>
      <c r="D391" s="131"/>
      <c r="E391" s="131"/>
      <c r="F391" s="131"/>
      <c r="G391" s="131" t="s">
        <v>14294</v>
      </c>
      <c r="H391" s="131" t="b">
        <v>1</v>
      </c>
      <c r="R391" s="162" t="s">
        <v>14966</v>
      </c>
      <c r="T391" s="161" t="s">
        <v>14680</v>
      </c>
    </row>
    <row r="392" spans="1:20" ht="15" x14ac:dyDescent="0.25">
      <c r="A392" s="136" t="s">
        <v>14671</v>
      </c>
      <c r="B392" s="131"/>
      <c r="C392" s="131"/>
      <c r="D392" s="131"/>
      <c r="E392" s="131"/>
      <c r="F392" s="131"/>
      <c r="G392" s="131" t="s">
        <v>6588</v>
      </c>
      <c r="H392" s="131"/>
      <c r="R392" s="162" t="s">
        <v>15126</v>
      </c>
      <c r="T392" s="162" t="s">
        <v>3566</v>
      </c>
    </row>
    <row r="393" spans="1:20" ht="15" x14ac:dyDescent="0.25">
      <c r="A393" s="136" t="s">
        <v>14672</v>
      </c>
      <c r="B393" s="131" t="s">
        <v>3566</v>
      </c>
      <c r="C393" s="131"/>
      <c r="D393" s="131"/>
      <c r="E393" s="131"/>
      <c r="F393" s="131"/>
      <c r="G393" s="131" t="s">
        <v>14234</v>
      </c>
      <c r="H393" s="131" t="b">
        <v>1</v>
      </c>
      <c r="R393" s="162" t="s">
        <v>15128</v>
      </c>
      <c r="T393" s="161" t="s">
        <v>14681</v>
      </c>
    </row>
    <row r="394" spans="1:20" ht="15" x14ac:dyDescent="0.25">
      <c r="A394" s="136" t="s">
        <v>14673</v>
      </c>
      <c r="B394" s="131" t="s">
        <v>3605</v>
      </c>
      <c r="C394" s="131" t="s">
        <v>724</v>
      </c>
      <c r="D394" s="131"/>
      <c r="E394" s="131"/>
      <c r="F394" s="131"/>
      <c r="G394" s="131" t="s">
        <v>14294</v>
      </c>
      <c r="H394" s="131" t="b">
        <v>1</v>
      </c>
      <c r="R394" s="162" t="s">
        <v>15176</v>
      </c>
      <c r="T394" s="162" t="s">
        <v>3564</v>
      </c>
    </row>
    <row r="395" spans="1:20" ht="15" x14ac:dyDescent="0.25">
      <c r="A395" s="136" t="s">
        <v>14674</v>
      </c>
      <c r="B395" s="131" t="s">
        <v>3609</v>
      </c>
      <c r="C395" s="131"/>
      <c r="D395" s="131"/>
      <c r="E395" s="131" t="s">
        <v>1682</v>
      </c>
      <c r="F395" s="131"/>
      <c r="G395" s="131" t="s">
        <v>14402</v>
      </c>
      <c r="H395" s="131" t="b">
        <v>1</v>
      </c>
      <c r="R395" s="162" t="s">
        <v>15214</v>
      </c>
      <c r="T395" s="161" t="s">
        <v>14683</v>
      </c>
    </row>
    <row r="396" spans="1:20" ht="15" x14ac:dyDescent="0.25">
      <c r="A396" s="136" t="s">
        <v>14675</v>
      </c>
      <c r="B396" s="131" t="s">
        <v>3548</v>
      </c>
      <c r="C396" s="131" t="s">
        <v>362</v>
      </c>
      <c r="D396" s="131"/>
      <c r="E396" s="131"/>
      <c r="F396" s="131"/>
      <c r="G396" s="131" t="s">
        <v>14234</v>
      </c>
      <c r="H396" s="131" t="b">
        <v>1</v>
      </c>
      <c r="R396" s="162" t="s">
        <v>15242</v>
      </c>
      <c r="T396" s="162" t="s">
        <v>3543</v>
      </c>
    </row>
    <row r="397" spans="1:20" ht="15" x14ac:dyDescent="0.25">
      <c r="A397" s="136" t="s">
        <v>14676</v>
      </c>
      <c r="B397" s="131" t="s">
        <v>3558</v>
      </c>
      <c r="C397" s="131"/>
      <c r="D397" s="131"/>
      <c r="E397" s="131"/>
      <c r="F397" s="131"/>
      <c r="G397" s="131" t="s">
        <v>14314</v>
      </c>
      <c r="H397" s="131" t="b">
        <v>1</v>
      </c>
      <c r="R397" s="162" t="s">
        <v>15328</v>
      </c>
      <c r="T397" s="162" t="s">
        <v>3544</v>
      </c>
    </row>
    <row r="398" spans="1:20" ht="15" x14ac:dyDescent="0.25">
      <c r="A398" s="136" t="s">
        <v>14676</v>
      </c>
      <c r="B398" s="131" t="s">
        <v>3566</v>
      </c>
      <c r="C398" s="131" t="s">
        <v>331</v>
      </c>
      <c r="D398" s="131"/>
      <c r="E398" s="131"/>
      <c r="F398" s="131"/>
      <c r="G398" s="131" t="s">
        <v>14314</v>
      </c>
      <c r="H398" s="131" t="b">
        <v>1</v>
      </c>
      <c r="R398" s="162" t="s">
        <v>15408</v>
      </c>
      <c r="T398" s="162" t="s">
        <v>3624</v>
      </c>
    </row>
    <row r="399" spans="1:20" ht="15" x14ac:dyDescent="0.25">
      <c r="A399" s="136" t="s">
        <v>14676</v>
      </c>
      <c r="B399" s="131" t="s">
        <v>3591</v>
      </c>
      <c r="C399" s="131"/>
      <c r="D399" s="131"/>
      <c r="E399" s="131"/>
      <c r="F399" s="131"/>
      <c r="G399" s="131" t="s">
        <v>14314</v>
      </c>
      <c r="H399" s="131" t="b">
        <v>1</v>
      </c>
      <c r="R399" s="162" t="s">
        <v>15413</v>
      </c>
      <c r="T399" s="162" t="s">
        <v>15595</v>
      </c>
    </row>
    <row r="400" spans="1:20" ht="15" x14ac:dyDescent="0.25">
      <c r="A400" s="136" t="s">
        <v>14676</v>
      </c>
      <c r="B400" s="131" t="s">
        <v>3602</v>
      </c>
      <c r="C400" s="131" t="s">
        <v>397</v>
      </c>
      <c r="D400" s="131"/>
      <c r="E400" s="131"/>
      <c r="F400" s="131"/>
      <c r="G400" s="131" t="s">
        <v>14314</v>
      </c>
      <c r="H400" s="131" t="b">
        <v>1</v>
      </c>
      <c r="R400" s="162" t="s">
        <v>15436</v>
      </c>
      <c r="T400" s="161" t="s">
        <v>14685</v>
      </c>
    </row>
    <row r="401" spans="1:20" ht="15" x14ac:dyDescent="0.25">
      <c r="A401" s="136" t="s">
        <v>14676</v>
      </c>
      <c r="B401" s="131" t="s">
        <v>3606</v>
      </c>
      <c r="C401" s="131" t="s">
        <v>397</v>
      </c>
      <c r="D401" s="131"/>
      <c r="E401" s="131"/>
      <c r="F401" s="131"/>
      <c r="G401" s="131" t="s">
        <v>14314</v>
      </c>
      <c r="H401" s="131" t="b">
        <v>1</v>
      </c>
      <c r="R401" s="161" t="s">
        <v>3567</v>
      </c>
      <c r="T401" s="162" t="s">
        <v>3524</v>
      </c>
    </row>
    <row r="402" spans="1:20" ht="15" x14ac:dyDescent="0.25">
      <c r="A402" s="136" t="s">
        <v>14677</v>
      </c>
      <c r="B402" s="131" t="s">
        <v>3606</v>
      </c>
      <c r="C402" s="131" t="s">
        <v>14284</v>
      </c>
      <c r="D402" s="131"/>
      <c r="E402" s="131" t="s">
        <v>6296</v>
      </c>
      <c r="F402" s="131"/>
      <c r="G402" s="131" t="s">
        <v>6588</v>
      </c>
      <c r="H402" s="131"/>
      <c r="R402" s="162" t="s">
        <v>14277</v>
      </c>
      <c r="T402" s="162" t="s">
        <v>3538</v>
      </c>
    </row>
    <row r="403" spans="1:20" ht="15" x14ac:dyDescent="0.25">
      <c r="A403" s="136" t="s">
        <v>14678</v>
      </c>
      <c r="B403" s="131"/>
      <c r="C403" s="131"/>
      <c r="D403" s="131"/>
      <c r="E403" s="131"/>
      <c r="F403" s="131"/>
      <c r="G403" s="131" t="s">
        <v>14308</v>
      </c>
      <c r="H403" s="131" t="b">
        <v>1</v>
      </c>
      <c r="R403" s="162" t="s">
        <v>14394</v>
      </c>
      <c r="T403" s="162" t="s">
        <v>3545</v>
      </c>
    </row>
    <row r="404" spans="1:20" ht="15" x14ac:dyDescent="0.25">
      <c r="A404" s="136" t="s">
        <v>14679</v>
      </c>
      <c r="B404" s="131"/>
      <c r="C404" s="131"/>
      <c r="D404" s="131"/>
      <c r="E404" s="131"/>
      <c r="F404" s="131"/>
      <c r="G404" s="131" t="s">
        <v>14325</v>
      </c>
      <c r="H404" s="131" t="b">
        <v>1</v>
      </c>
      <c r="R404" s="162" t="s">
        <v>14685</v>
      </c>
      <c r="T404" s="162" t="s">
        <v>3548</v>
      </c>
    </row>
    <row r="405" spans="1:20" ht="15" x14ac:dyDescent="0.25">
      <c r="A405" s="136" t="s">
        <v>14680</v>
      </c>
      <c r="B405" s="131" t="s">
        <v>3566</v>
      </c>
      <c r="C405" s="131"/>
      <c r="D405" s="131"/>
      <c r="E405" s="131" t="s">
        <v>315</v>
      </c>
      <c r="F405" s="131"/>
      <c r="G405" s="131" t="s">
        <v>14402</v>
      </c>
      <c r="H405" s="131" t="b">
        <v>1</v>
      </c>
      <c r="R405" s="162" t="s">
        <v>14817</v>
      </c>
      <c r="T405" s="162" t="s">
        <v>3567</v>
      </c>
    </row>
    <row r="406" spans="1:20" ht="15" x14ac:dyDescent="0.25">
      <c r="A406" s="136" t="s">
        <v>14681</v>
      </c>
      <c r="B406" s="131" t="s">
        <v>3564</v>
      </c>
      <c r="C406" s="131" t="s">
        <v>277</v>
      </c>
      <c r="D406" s="131"/>
      <c r="E406" s="131"/>
      <c r="F406" s="131"/>
      <c r="G406" s="131" t="s">
        <v>14234</v>
      </c>
      <c r="H406" s="131" t="b">
        <v>1</v>
      </c>
      <c r="R406" s="162" t="s">
        <v>15084</v>
      </c>
      <c r="T406" s="161" t="s">
        <v>14687</v>
      </c>
    </row>
    <row r="407" spans="1:20" ht="15" x14ac:dyDescent="0.25">
      <c r="A407" s="136" t="s">
        <v>14682</v>
      </c>
      <c r="B407" s="131"/>
      <c r="C407" s="131"/>
      <c r="D407" s="131"/>
      <c r="E407" s="131"/>
      <c r="F407" s="131"/>
      <c r="G407" s="131" t="s">
        <v>14265</v>
      </c>
      <c r="H407" s="131"/>
      <c r="R407" s="162" t="s">
        <v>15113</v>
      </c>
      <c r="T407" s="162" t="s">
        <v>3563</v>
      </c>
    </row>
    <row r="408" spans="1:20" ht="15" x14ac:dyDescent="0.25">
      <c r="A408" s="131" t="s">
        <v>14683</v>
      </c>
      <c r="B408" s="131" t="s">
        <v>3543</v>
      </c>
      <c r="C408" s="131"/>
      <c r="D408" s="131"/>
      <c r="E408" s="131"/>
      <c r="F408" s="131"/>
      <c r="G408" s="131" t="s">
        <v>14269</v>
      </c>
      <c r="H408" s="131" t="b">
        <v>1</v>
      </c>
      <c r="R408" s="162" t="s">
        <v>15212</v>
      </c>
      <c r="T408" s="162" t="s">
        <v>3584</v>
      </c>
    </row>
    <row r="409" spans="1:20" ht="15" x14ac:dyDescent="0.25">
      <c r="A409" s="131" t="s">
        <v>14683</v>
      </c>
      <c r="B409" s="131" t="s">
        <v>3544</v>
      </c>
      <c r="C409" s="131"/>
      <c r="D409" s="131"/>
      <c r="E409" s="131"/>
      <c r="F409" s="131"/>
      <c r="G409" s="131" t="s">
        <v>14269</v>
      </c>
      <c r="H409" s="131" t="b">
        <v>1</v>
      </c>
      <c r="R409" s="162" t="s">
        <v>15222</v>
      </c>
      <c r="T409" s="161" t="s">
        <v>14689</v>
      </c>
    </row>
    <row r="410" spans="1:20" ht="15" x14ac:dyDescent="0.25">
      <c r="A410" s="131" t="s">
        <v>14683</v>
      </c>
      <c r="B410" s="131" t="s">
        <v>3624</v>
      </c>
      <c r="C410" s="131"/>
      <c r="D410" s="131"/>
      <c r="E410" s="131"/>
      <c r="F410" s="131"/>
      <c r="G410" s="131" t="s">
        <v>14269</v>
      </c>
      <c r="H410" s="131" t="b">
        <v>1</v>
      </c>
      <c r="R410" s="162" t="s">
        <v>15380</v>
      </c>
      <c r="T410" s="162" t="s">
        <v>15595</v>
      </c>
    </row>
    <row r="411" spans="1:20" ht="15" x14ac:dyDescent="0.25">
      <c r="A411" s="136" t="s">
        <v>14683</v>
      </c>
      <c r="B411" s="131"/>
      <c r="C411" s="131" t="s">
        <v>331</v>
      </c>
      <c r="D411" s="131"/>
      <c r="E411" s="131"/>
      <c r="F411" s="131" t="s">
        <v>14684</v>
      </c>
      <c r="G411" s="131" t="s">
        <v>14269</v>
      </c>
      <c r="H411" s="131" t="b">
        <v>1</v>
      </c>
      <c r="R411" s="161" t="s">
        <v>3568</v>
      </c>
      <c r="T411" s="161" t="s">
        <v>14690</v>
      </c>
    </row>
    <row r="412" spans="1:20" ht="15" x14ac:dyDescent="0.25">
      <c r="A412" s="136" t="s">
        <v>14685</v>
      </c>
      <c r="B412" s="131" t="s">
        <v>3524</v>
      </c>
      <c r="C412" s="131"/>
      <c r="D412" s="131"/>
      <c r="E412" s="131"/>
      <c r="F412" s="131"/>
      <c r="G412" s="131" t="s">
        <v>14686</v>
      </c>
      <c r="H412" s="131" t="b">
        <v>1</v>
      </c>
      <c r="R412" s="162" t="s">
        <v>14292</v>
      </c>
      <c r="T412" s="162" t="s">
        <v>3600</v>
      </c>
    </row>
    <row r="413" spans="1:20" ht="15" x14ac:dyDescent="0.25">
      <c r="A413" s="136" t="s">
        <v>14685</v>
      </c>
      <c r="B413" s="131" t="s">
        <v>3538</v>
      </c>
      <c r="C413" s="131" t="s">
        <v>14382</v>
      </c>
      <c r="D413" s="131"/>
      <c r="E413" s="131"/>
      <c r="F413" s="131"/>
      <c r="G413" s="131" t="s">
        <v>14686</v>
      </c>
      <c r="H413" s="131" t="b">
        <v>1</v>
      </c>
      <c r="R413" s="162" t="s">
        <v>14293</v>
      </c>
      <c r="T413" s="162" t="s">
        <v>15595</v>
      </c>
    </row>
    <row r="414" spans="1:20" ht="15" x14ac:dyDescent="0.25">
      <c r="A414" s="136" t="s">
        <v>14685</v>
      </c>
      <c r="B414" s="131" t="s">
        <v>3545</v>
      </c>
      <c r="C414" s="131" t="s">
        <v>362</v>
      </c>
      <c r="D414" s="131"/>
      <c r="E414" s="131"/>
      <c r="F414" s="131"/>
      <c r="G414" s="131" t="s">
        <v>14686</v>
      </c>
      <c r="H414" s="131" t="b">
        <v>1</v>
      </c>
      <c r="R414" s="162" t="s">
        <v>14397</v>
      </c>
      <c r="T414" s="161" t="s">
        <v>14692</v>
      </c>
    </row>
    <row r="415" spans="1:20" ht="15" x14ac:dyDescent="0.25">
      <c r="A415" s="136" t="s">
        <v>14685</v>
      </c>
      <c r="B415" s="131" t="s">
        <v>3548</v>
      </c>
      <c r="C415" s="131" t="s">
        <v>362</v>
      </c>
      <c r="D415" s="131"/>
      <c r="E415" s="131"/>
      <c r="F415" s="131"/>
      <c r="G415" s="131" t="s">
        <v>14686</v>
      </c>
      <c r="H415" s="131" t="b">
        <v>1</v>
      </c>
      <c r="R415" s="161" t="s">
        <v>6435</v>
      </c>
      <c r="T415" s="162" t="s">
        <v>15595</v>
      </c>
    </row>
    <row r="416" spans="1:20" ht="15" x14ac:dyDescent="0.25">
      <c r="A416" s="136" t="s">
        <v>14685</v>
      </c>
      <c r="B416" s="131" t="s">
        <v>3567</v>
      </c>
      <c r="C416" s="131"/>
      <c r="D416" s="131"/>
      <c r="E416" s="131" t="s">
        <v>2419</v>
      </c>
      <c r="F416" s="131"/>
      <c r="G416" s="131" t="s">
        <v>14686</v>
      </c>
      <c r="H416" s="131" t="b">
        <v>1</v>
      </c>
      <c r="R416" s="162" t="s">
        <v>15419</v>
      </c>
      <c r="T416" s="161" t="s">
        <v>14694</v>
      </c>
    </row>
    <row r="417" spans="1:20" ht="15" x14ac:dyDescent="0.25">
      <c r="A417" s="136" t="s">
        <v>14687</v>
      </c>
      <c r="B417" s="131" t="s">
        <v>3563</v>
      </c>
      <c r="C417" s="131" t="s">
        <v>1309</v>
      </c>
      <c r="D417" s="131"/>
      <c r="E417" s="131"/>
      <c r="F417" s="131"/>
      <c r="G417" s="131" t="s">
        <v>14234</v>
      </c>
      <c r="H417" s="131" t="b">
        <v>1</v>
      </c>
      <c r="R417" s="162" t="s">
        <v>15420</v>
      </c>
      <c r="T417" s="162" t="s">
        <v>6408</v>
      </c>
    </row>
    <row r="418" spans="1:20" ht="15" x14ac:dyDescent="0.25">
      <c r="A418" s="136" t="s">
        <v>14687</v>
      </c>
      <c r="B418" s="131" t="s">
        <v>3584</v>
      </c>
      <c r="C418" s="131" t="s">
        <v>1309</v>
      </c>
      <c r="D418" s="131"/>
      <c r="E418" s="131"/>
      <c r="F418" s="131"/>
      <c r="G418" s="131" t="s">
        <v>14234</v>
      </c>
      <c r="H418" s="131" t="b">
        <v>1</v>
      </c>
      <c r="R418" s="161" t="s">
        <v>3569</v>
      </c>
      <c r="T418" s="162" t="s">
        <v>3636</v>
      </c>
    </row>
    <row r="419" spans="1:20" ht="15" x14ac:dyDescent="0.25">
      <c r="A419" s="136" t="s">
        <v>14688</v>
      </c>
      <c r="B419" s="131" t="s">
        <v>6253</v>
      </c>
      <c r="C419" s="131"/>
      <c r="D419" s="131"/>
      <c r="E419" s="131"/>
      <c r="F419" s="131"/>
      <c r="G419" s="131" t="s">
        <v>14553</v>
      </c>
      <c r="H419" s="131"/>
      <c r="R419" s="162" t="s">
        <v>15096</v>
      </c>
      <c r="T419" s="161" t="s">
        <v>14695</v>
      </c>
    </row>
    <row r="420" spans="1:20" ht="15" x14ac:dyDescent="0.25">
      <c r="A420" s="136" t="s">
        <v>14689</v>
      </c>
      <c r="B420" s="131"/>
      <c r="C420" s="131"/>
      <c r="D420" s="131"/>
      <c r="E420" s="131"/>
      <c r="F420" s="131"/>
      <c r="G420" s="131" t="s">
        <v>14234</v>
      </c>
      <c r="H420" s="131" t="b">
        <v>1</v>
      </c>
      <c r="R420" s="162" t="s">
        <v>15463</v>
      </c>
      <c r="T420" s="162" t="s">
        <v>3513</v>
      </c>
    </row>
    <row r="421" spans="1:20" ht="15" x14ac:dyDescent="0.25">
      <c r="A421" s="131" t="s">
        <v>14690</v>
      </c>
      <c r="B421" s="131" t="s">
        <v>3600</v>
      </c>
      <c r="C421" s="131"/>
      <c r="D421" s="131"/>
      <c r="E421" s="131"/>
      <c r="F421" s="131"/>
      <c r="G421" s="131" t="s">
        <v>14234</v>
      </c>
      <c r="H421" s="131" t="b">
        <v>1</v>
      </c>
      <c r="R421" s="161" t="s">
        <v>3571</v>
      </c>
      <c r="T421" s="161" t="s">
        <v>14699</v>
      </c>
    </row>
    <row r="422" spans="1:20" ht="15" x14ac:dyDescent="0.25">
      <c r="A422" s="136" t="s">
        <v>14690</v>
      </c>
      <c r="B422" s="131"/>
      <c r="C422" s="131"/>
      <c r="D422" s="131"/>
      <c r="E422" s="131"/>
      <c r="F422" s="131"/>
      <c r="G422" s="131" t="s">
        <v>14234</v>
      </c>
      <c r="H422" s="131" t="b">
        <v>1</v>
      </c>
      <c r="R422" s="162" t="s">
        <v>14276</v>
      </c>
      <c r="T422" s="162" t="s">
        <v>3558</v>
      </c>
    </row>
    <row r="423" spans="1:20" ht="15" x14ac:dyDescent="0.25">
      <c r="A423" s="136" t="s">
        <v>14691</v>
      </c>
      <c r="B423" s="131" t="s">
        <v>3632</v>
      </c>
      <c r="C423" s="131"/>
      <c r="D423" s="131"/>
      <c r="E423" s="131"/>
      <c r="F423" s="131"/>
      <c r="G423" s="131" t="s">
        <v>14297</v>
      </c>
      <c r="H423" s="131"/>
      <c r="R423" s="162" t="s">
        <v>14666</v>
      </c>
      <c r="T423" s="162" t="s">
        <v>3577</v>
      </c>
    </row>
    <row r="424" spans="1:20" ht="15" x14ac:dyDescent="0.25">
      <c r="A424" s="136" t="s">
        <v>14692</v>
      </c>
      <c r="B424" s="131"/>
      <c r="C424" s="131"/>
      <c r="D424" s="131"/>
      <c r="E424" s="131"/>
      <c r="F424" s="131"/>
      <c r="G424" s="131" t="s">
        <v>14693</v>
      </c>
      <c r="H424" s="131" t="b">
        <v>1</v>
      </c>
      <c r="R424" s="162" t="s">
        <v>14667</v>
      </c>
      <c r="T424" s="161" t="s">
        <v>14705</v>
      </c>
    </row>
    <row r="425" spans="1:20" ht="15" x14ac:dyDescent="0.25">
      <c r="A425" s="136" t="s">
        <v>14694</v>
      </c>
      <c r="B425" s="131" t="s">
        <v>6408</v>
      </c>
      <c r="C425" s="131" t="s">
        <v>724</v>
      </c>
      <c r="D425" s="131"/>
      <c r="E425" s="131"/>
      <c r="F425" s="131"/>
      <c r="G425" s="131" t="s">
        <v>14418</v>
      </c>
      <c r="H425" s="131" t="b">
        <v>1</v>
      </c>
      <c r="R425" s="162" t="s">
        <v>14767</v>
      </c>
      <c r="T425" s="162" t="s">
        <v>6378</v>
      </c>
    </row>
    <row r="426" spans="1:20" ht="15" x14ac:dyDescent="0.25">
      <c r="A426" s="136" t="s">
        <v>14694</v>
      </c>
      <c r="B426" s="131" t="s">
        <v>3636</v>
      </c>
      <c r="C426" s="131"/>
      <c r="D426" s="131"/>
      <c r="E426" s="131"/>
      <c r="F426" s="131"/>
      <c r="G426" s="131" t="s">
        <v>14418</v>
      </c>
      <c r="H426" s="131" t="b">
        <v>1</v>
      </c>
      <c r="R426" s="162" t="s">
        <v>14935</v>
      </c>
      <c r="T426" s="161" t="s">
        <v>14706</v>
      </c>
    </row>
    <row r="427" spans="1:20" ht="15" x14ac:dyDescent="0.25">
      <c r="A427" s="136" t="s">
        <v>14695</v>
      </c>
      <c r="B427" s="131" t="s">
        <v>3513</v>
      </c>
      <c r="C427" s="131" t="s">
        <v>14696</v>
      </c>
      <c r="D427" s="131"/>
      <c r="E427" s="131"/>
      <c r="F427" s="131"/>
      <c r="G427" s="131" t="s">
        <v>14234</v>
      </c>
      <c r="H427" s="131" t="b">
        <v>1</v>
      </c>
      <c r="R427" s="162" t="s">
        <v>14942</v>
      </c>
      <c r="T427" s="162" t="s">
        <v>15595</v>
      </c>
    </row>
    <row r="428" spans="1:20" ht="15" x14ac:dyDescent="0.25">
      <c r="A428" s="136" t="s">
        <v>14697</v>
      </c>
      <c r="B428" s="131" t="s">
        <v>3562</v>
      </c>
      <c r="C428" s="131"/>
      <c r="D428" s="131"/>
      <c r="E428" s="131"/>
      <c r="F428" s="131"/>
      <c r="G428" s="131" t="s">
        <v>14646</v>
      </c>
      <c r="H428" s="131"/>
      <c r="R428" s="162" t="s">
        <v>14970</v>
      </c>
      <c r="T428" s="161" t="s">
        <v>14712</v>
      </c>
    </row>
    <row r="429" spans="1:20" ht="15" x14ac:dyDescent="0.25">
      <c r="A429" s="136" t="s">
        <v>14698</v>
      </c>
      <c r="B429" s="131" t="s">
        <v>3637</v>
      </c>
      <c r="C429" s="131"/>
      <c r="D429" s="131"/>
      <c r="E429" s="131"/>
      <c r="F429" s="131"/>
      <c r="G429" s="131" t="s">
        <v>14244</v>
      </c>
      <c r="H429" s="131"/>
      <c r="R429" s="162" t="s">
        <v>14974</v>
      </c>
      <c r="T429" s="162" t="s">
        <v>3561</v>
      </c>
    </row>
    <row r="430" spans="1:20" ht="15" x14ac:dyDescent="0.25">
      <c r="A430" s="136" t="s">
        <v>14699</v>
      </c>
      <c r="B430" s="131" t="s">
        <v>3558</v>
      </c>
      <c r="C430" s="131" t="s">
        <v>1309</v>
      </c>
      <c r="D430" s="131"/>
      <c r="E430" s="131"/>
      <c r="F430" s="131" t="s">
        <v>14700</v>
      </c>
      <c r="G430" s="131" t="s">
        <v>14344</v>
      </c>
      <c r="H430" s="131" t="b">
        <v>1</v>
      </c>
      <c r="R430" s="162" t="s">
        <v>15010</v>
      </c>
      <c r="T430" s="161" t="s">
        <v>14714</v>
      </c>
    </row>
    <row r="431" spans="1:20" ht="15" x14ac:dyDescent="0.25">
      <c r="A431" s="136" t="s">
        <v>14699</v>
      </c>
      <c r="B431" s="131" t="s">
        <v>3577</v>
      </c>
      <c r="C431" s="131"/>
      <c r="D431" s="131"/>
      <c r="E431" s="131"/>
      <c r="F431" s="131"/>
      <c r="G431" s="131" t="s">
        <v>14344</v>
      </c>
      <c r="H431" s="131" t="b">
        <v>1</v>
      </c>
      <c r="R431" s="162" t="s">
        <v>15356</v>
      </c>
      <c r="T431" s="162" t="s">
        <v>3531</v>
      </c>
    </row>
    <row r="432" spans="1:20" ht="15" x14ac:dyDescent="0.25">
      <c r="A432" s="136" t="s">
        <v>14701</v>
      </c>
      <c r="B432" s="131"/>
      <c r="C432" s="131"/>
      <c r="D432" s="131"/>
      <c r="E432" s="131"/>
      <c r="F432" s="131"/>
      <c r="G432" s="131" t="s">
        <v>6588</v>
      </c>
      <c r="H432" s="131"/>
      <c r="R432" s="162" t="s">
        <v>15444</v>
      </c>
      <c r="T432" s="161" t="s">
        <v>14716</v>
      </c>
    </row>
    <row r="433" spans="1:20" ht="15" x14ac:dyDescent="0.25">
      <c r="A433" s="136" t="s">
        <v>14702</v>
      </c>
      <c r="B433" s="131" t="s">
        <v>3615</v>
      </c>
      <c r="C433" s="131"/>
      <c r="D433" s="131"/>
      <c r="E433" s="131"/>
      <c r="F433" s="131"/>
      <c r="G433" s="131" t="s">
        <v>14297</v>
      </c>
      <c r="H433" s="131"/>
      <c r="R433" s="161" t="s">
        <v>3572</v>
      </c>
      <c r="T433" s="162" t="s">
        <v>3607</v>
      </c>
    </row>
    <row r="434" spans="1:20" ht="15" x14ac:dyDescent="0.25">
      <c r="A434" s="136" t="s">
        <v>14703</v>
      </c>
      <c r="B434" s="131" t="s">
        <v>3552</v>
      </c>
      <c r="C434" s="131"/>
      <c r="D434" s="131"/>
      <c r="E434" s="131"/>
      <c r="F434" s="131" t="s">
        <v>14334</v>
      </c>
      <c r="G434" s="131" t="s">
        <v>14515</v>
      </c>
      <c r="H434" s="131"/>
      <c r="R434" s="162" t="s">
        <v>14717</v>
      </c>
      <c r="T434" s="161" t="s">
        <v>14717</v>
      </c>
    </row>
    <row r="435" spans="1:20" ht="15" x14ac:dyDescent="0.25">
      <c r="A435" s="136" t="s">
        <v>14704</v>
      </c>
      <c r="B435" s="131" t="s">
        <v>14242</v>
      </c>
      <c r="C435" s="131" t="s">
        <v>277</v>
      </c>
      <c r="D435" s="131"/>
      <c r="E435" s="131"/>
      <c r="F435" s="131"/>
      <c r="G435" s="131" t="s">
        <v>14535</v>
      </c>
      <c r="H435" s="131"/>
      <c r="R435" s="162" t="s">
        <v>14812</v>
      </c>
      <c r="T435" s="162" t="s">
        <v>3572</v>
      </c>
    </row>
    <row r="436" spans="1:20" ht="15" x14ac:dyDescent="0.25">
      <c r="A436" s="136" t="s">
        <v>14705</v>
      </c>
      <c r="B436" s="131" t="s">
        <v>6378</v>
      </c>
      <c r="C436" s="131" t="s">
        <v>6233</v>
      </c>
      <c r="D436" s="131"/>
      <c r="E436" s="131"/>
      <c r="F436" s="131"/>
      <c r="G436" s="131" t="s">
        <v>14294</v>
      </c>
      <c r="H436" s="131" t="b">
        <v>1</v>
      </c>
      <c r="R436" s="162" t="s">
        <v>14848</v>
      </c>
      <c r="T436" s="161" t="s">
        <v>14718</v>
      </c>
    </row>
    <row r="437" spans="1:20" ht="15" x14ac:dyDescent="0.25">
      <c r="A437" s="136" t="s">
        <v>14706</v>
      </c>
      <c r="B437" s="131"/>
      <c r="C437" s="131"/>
      <c r="D437" s="131"/>
      <c r="E437" s="131"/>
      <c r="F437" s="131"/>
      <c r="G437" s="131" t="s">
        <v>14325</v>
      </c>
      <c r="H437" s="131" t="b">
        <v>1</v>
      </c>
      <c r="R437" s="162" t="s">
        <v>15246</v>
      </c>
      <c r="T437" s="162" t="s">
        <v>3606</v>
      </c>
    </row>
    <row r="438" spans="1:20" ht="15" x14ac:dyDescent="0.25">
      <c r="A438" s="136" t="s">
        <v>14707</v>
      </c>
      <c r="B438" s="131"/>
      <c r="C438" s="131"/>
      <c r="D438" s="131"/>
      <c r="E438" s="131"/>
      <c r="F438" s="131"/>
      <c r="G438" s="131" t="s">
        <v>6588</v>
      </c>
      <c r="H438" s="131"/>
      <c r="R438" s="162" t="s">
        <v>15291</v>
      </c>
      <c r="T438" s="161" t="s">
        <v>14721</v>
      </c>
    </row>
    <row r="439" spans="1:20" ht="15" x14ac:dyDescent="0.25">
      <c r="A439" s="136" t="s">
        <v>14708</v>
      </c>
      <c r="B439" s="131" t="s">
        <v>3558</v>
      </c>
      <c r="C439" s="131" t="s">
        <v>385</v>
      </c>
      <c r="D439" s="131"/>
      <c r="E439" s="131"/>
      <c r="F439" s="131"/>
      <c r="G439" s="131" t="s">
        <v>14348</v>
      </c>
      <c r="H439" s="131"/>
      <c r="R439" s="162" t="s">
        <v>15353</v>
      </c>
      <c r="T439" s="162" t="s">
        <v>3525</v>
      </c>
    </row>
    <row r="440" spans="1:20" ht="15" x14ac:dyDescent="0.25">
      <c r="A440" s="136" t="s">
        <v>14709</v>
      </c>
      <c r="B440" s="131"/>
      <c r="C440" s="131"/>
      <c r="D440" s="131"/>
      <c r="E440" s="131" t="s">
        <v>14428</v>
      </c>
      <c r="F440" s="131" t="s">
        <v>14710</v>
      </c>
      <c r="G440" s="131" t="s">
        <v>6588</v>
      </c>
      <c r="H440" s="131"/>
      <c r="R440" s="162" t="s">
        <v>15364</v>
      </c>
      <c r="T440" s="161" t="s">
        <v>14726</v>
      </c>
    </row>
    <row r="441" spans="1:20" ht="15" x14ac:dyDescent="0.25">
      <c r="A441" s="131" t="s">
        <v>14711</v>
      </c>
      <c r="B441" s="131" t="s">
        <v>6472</v>
      </c>
      <c r="C441" s="131"/>
      <c r="D441" s="131"/>
      <c r="E441" s="131"/>
      <c r="F441" s="131"/>
      <c r="G441" s="131" t="s">
        <v>14393</v>
      </c>
      <c r="H441" s="131"/>
      <c r="R441" s="162" t="s">
        <v>15368</v>
      </c>
      <c r="T441" s="162" t="s">
        <v>15595</v>
      </c>
    </row>
    <row r="442" spans="1:20" ht="15" x14ac:dyDescent="0.25">
      <c r="A442" s="131" t="s">
        <v>14712</v>
      </c>
      <c r="B442" s="131" t="s">
        <v>3561</v>
      </c>
      <c r="C442" s="131"/>
      <c r="D442" s="131"/>
      <c r="E442" s="131"/>
      <c r="F442" s="131"/>
      <c r="G442" s="131" t="s">
        <v>14713</v>
      </c>
      <c r="H442" s="131" t="b">
        <v>1</v>
      </c>
      <c r="R442" s="161" t="s">
        <v>3573</v>
      </c>
      <c r="T442" s="161" t="s">
        <v>14727</v>
      </c>
    </row>
    <row r="443" spans="1:20" ht="15" x14ac:dyDescent="0.25">
      <c r="A443" s="136" t="s">
        <v>14714</v>
      </c>
      <c r="B443" s="131" t="s">
        <v>3531</v>
      </c>
      <c r="C443" s="131" t="s">
        <v>724</v>
      </c>
      <c r="D443" s="131"/>
      <c r="E443" s="131" t="s">
        <v>1682</v>
      </c>
      <c r="F443" s="131"/>
      <c r="G443" s="131" t="s">
        <v>14715</v>
      </c>
      <c r="H443" s="131" t="b">
        <v>1</v>
      </c>
      <c r="R443" s="162" t="s">
        <v>15007</v>
      </c>
      <c r="T443" s="162" t="s">
        <v>3543</v>
      </c>
    </row>
    <row r="444" spans="1:20" ht="15" x14ac:dyDescent="0.25">
      <c r="A444" s="131" t="s">
        <v>14716</v>
      </c>
      <c r="B444" s="131" t="s">
        <v>3607</v>
      </c>
      <c r="C444" s="131" t="s">
        <v>397</v>
      </c>
      <c r="D444" s="131"/>
      <c r="E444" s="131"/>
      <c r="F444" s="131"/>
      <c r="G444" s="131" t="s">
        <v>14234</v>
      </c>
      <c r="H444" s="131" t="b">
        <v>1</v>
      </c>
      <c r="R444" s="162" t="s">
        <v>15176</v>
      </c>
      <c r="T444" s="162" t="s">
        <v>3544</v>
      </c>
    </row>
    <row r="445" spans="1:20" ht="15" x14ac:dyDescent="0.25">
      <c r="A445" s="131" t="s">
        <v>14717</v>
      </c>
      <c r="B445" s="131" t="s">
        <v>3572</v>
      </c>
      <c r="C445" s="131"/>
      <c r="D445" s="131"/>
      <c r="E445" s="131"/>
      <c r="F445" s="131"/>
      <c r="G445" s="131" t="s">
        <v>14234</v>
      </c>
      <c r="H445" s="131" t="b">
        <v>1</v>
      </c>
      <c r="R445" s="161" t="s">
        <v>3574</v>
      </c>
      <c r="T445" s="161" t="s">
        <v>14728</v>
      </c>
    </row>
    <row r="446" spans="1:20" ht="15" x14ac:dyDescent="0.25">
      <c r="A446" s="136" t="s">
        <v>14718</v>
      </c>
      <c r="B446" s="131" t="s">
        <v>3606</v>
      </c>
      <c r="C446" s="131" t="s">
        <v>1309</v>
      </c>
      <c r="D446" s="131"/>
      <c r="E446" s="131" t="s">
        <v>315</v>
      </c>
      <c r="F446" s="131" t="s">
        <v>14719</v>
      </c>
      <c r="G446" s="131" t="s">
        <v>14249</v>
      </c>
      <c r="H446" s="131" t="b">
        <v>1</v>
      </c>
      <c r="R446" s="162" t="s">
        <v>15221</v>
      </c>
      <c r="T446" s="162" t="s">
        <v>3545</v>
      </c>
    </row>
    <row r="447" spans="1:20" ht="15" x14ac:dyDescent="0.25">
      <c r="A447" s="136" t="s">
        <v>14720</v>
      </c>
      <c r="B447" s="131" t="s">
        <v>3528</v>
      </c>
      <c r="C447" s="131" t="s">
        <v>327</v>
      </c>
      <c r="D447" s="131"/>
      <c r="E447" s="131"/>
      <c r="F447" s="131"/>
      <c r="G447" s="131" t="s">
        <v>14244</v>
      </c>
      <c r="H447" s="131"/>
      <c r="R447" s="162" t="s">
        <v>15250</v>
      </c>
      <c r="T447" s="162" t="s">
        <v>6453</v>
      </c>
    </row>
    <row r="448" spans="1:20" ht="15" x14ac:dyDescent="0.25">
      <c r="A448" s="131" t="s">
        <v>14721</v>
      </c>
      <c r="B448" s="131" t="s">
        <v>3525</v>
      </c>
      <c r="C448" s="131"/>
      <c r="D448" s="131"/>
      <c r="E448" s="131"/>
      <c r="F448" s="131"/>
      <c r="G448" s="131" t="s">
        <v>14234</v>
      </c>
      <c r="H448" s="131" t="b">
        <v>1</v>
      </c>
      <c r="R448" s="161" t="s">
        <v>3575</v>
      </c>
      <c r="T448" s="161" t="s">
        <v>14732</v>
      </c>
    </row>
    <row r="449" spans="1:20" ht="15" x14ac:dyDescent="0.25">
      <c r="A449" s="136" t="s">
        <v>14722</v>
      </c>
      <c r="B449" s="131" t="s">
        <v>3558</v>
      </c>
      <c r="C449" s="131"/>
      <c r="D449" s="131"/>
      <c r="E449" s="131"/>
      <c r="F449" s="131"/>
      <c r="G449" s="131" t="s">
        <v>14244</v>
      </c>
      <c r="H449" s="131"/>
      <c r="R449" s="162" t="s">
        <v>14268</v>
      </c>
      <c r="T449" s="162" t="s">
        <v>15595</v>
      </c>
    </row>
    <row r="450" spans="1:20" ht="15" x14ac:dyDescent="0.25">
      <c r="A450" s="136" t="s">
        <v>14723</v>
      </c>
      <c r="B450" s="131" t="s">
        <v>3632</v>
      </c>
      <c r="C450" s="131"/>
      <c r="D450" s="131"/>
      <c r="E450" s="131" t="s">
        <v>14724</v>
      </c>
      <c r="F450" s="131"/>
      <c r="G450" s="131" t="s">
        <v>14646</v>
      </c>
      <c r="H450" s="131"/>
      <c r="R450" s="162" t="s">
        <v>14854</v>
      </c>
      <c r="T450" s="161" t="s">
        <v>14733</v>
      </c>
    </row>
    <row r="451" spans="1:20" ht="15" x14ac:dyDescent="0.25">
      <c r="A451" s="136" t="s">
        <v>14725</v>
      </c>
      <c r="B451" s="131"/>
      <c r="C451" s="131"/>
      <c r="D451" s="131"/>
      <c r="E451" s="131"/>
      <c r="F451" s="131"/>
      <c r="G451" s="131" t="s">
        <v>6588</v>
      </c>
      <c r="H451" s="131"/>
      <c r="R451" s="162" t="s">
        <v>14999</v>
      </c>
      <c r="T451" s="162" t="s">
        <v>3543</v>
      </c>
    </row>
    <row r="452" spans="1:20" ht="15" x14ac:dyDescent="0.25">
      <c r="A452" s="136" t="s">
        <v>14726</v>
      </c>
      <c r="B452" s="131"/>
      <c r="C452" s="131"/>
      <c r="D452" s="131"/>
      <c r="E452" s="131"/>
      <c r="F452" s="131"/>
      <c r="G452" s="131" t="s">
        <v>14533</v>
      </c>
      <c r="H452" s="131" t="b">
        <v>1</v>
      </c>
      <c r="R452" s="162" t="s">
        <v>15254</v>
      </c>
      <c r="T452" s="161" t="s">
        <v>14734</v>
      </c>
    </row>
    <row r="453" spans="1:20" ht="15" x14ac:dyDescent="0.25">
      <c r="A453" s="136" t="s">
        <v>14727</v>
      </c>
      <c r="B453" s="131" t="s">
        <v>3543</v>
      </c>
      <c r="C453" s="131" t="s">
        <v>6209</v>
      </c>
      <c r="D453" s="131"/>
      <c r="E453" s="131"/>
      <c r="F453" s="131"/>
      <c r="G453" s="131" t="s">
        <v>14249</v>
      </c>
      <c r="H453" s="131" t="b">
        <v>1</v>
      </c>
      <c r="R453" s="161" t="s">
        <v>3576</v>
      </c>
      <c r="T453" s="162" t="s">
        <v>3607</v>
      </c>
    </row>
    <row r="454" spans="1:20" ht="15" x14ac:dyDescent="0.25">
      <c r="A454" s="136" t="s">
        <v>14727</v>
      </c>
      <c r="B454" s="131" t="s">
        <v>3544</v>
      </c>
      <c r="C454" s="131" t="s">
        <v>6209</v>
      </c>
      <c r="D454" s="131"/>
      <c r="E454" s="131"/>
      <c r="F454" s="131"/>
      <c r="G454" s="131" t="s">
        <v>14249</v>
      </c>
      <c r="H454" s="131" t="b">
        <v>1</v>
      </c>
      <c r="R454" s="162" t="s">
        <v>14741</v>
      </c>
      <c r="T454" s="161" t="s">
        <v>14736</v>
      </c>
    </row>
    <row r="455" spans="1:20" ht="15" x14ac:dyDescent="0.25">
      <c r="A455" s="136" t="s">
        <v>14728</v>
      </c>
      <c r="B455" s="131" t="s">
        <v>3545</v>
      </c>
      <c r="C455" s="131" t="s">
        <v>6233</v>
      </c>
      <c r="D455" s="131"/>
      <c r="E455" s="131"/>
      <c r="F455" s="131"/>
      <c r="G455" s="131" t="s">
        <v>14234</v>
      </c>
      <c r="H455" s="131" t="b">
        <v>1</v>
      </c>
      <c r="R455" s="162" t="s">
        <v>14860</v>
      </c>
      <c r="T455" s="162" t="s">
        <v>3605</v>
      </c>
    </row>
    <row r="456" spans="1:20" ht="15" x14ac:dyDescent="0.25">
      <c r="A456" s="136" t="s">
        <v>14728</v>
      </c>
      <c r="B456" s="131" t="s">
        <v>6453</v>
      </c>
      <c r="C456" s="131"/>
      <c r="D456" s="131"/>
      <c r="E456" s="131"/>
      <c r="F456" s="131"/>
      <c r="G456" s="131" t="s">
        <v>14234</v>
      </c>
      <c r="H456" s="131" t="b">
        <v>1</v>
      </c>
      <c r="R456" s="161" t="s">
        <v>3577</v>
      </c>
      <c r="T456" s="161" t="s">
        <v>14737</v>
      </c>
    </row>
    <row r="457" spans="1:20" ht="15" x14ac:dyDescent="0.25">
      <c r="A457" s="136" t="s">
        <v>14729</v>
      </c>
      <c r="B457" s="131"/>
      <c r="C457" s="131"/>
      <c r="D457" s="131"/>
      <c r="E457" s="131"/>
      <c r="F457" s="131"/>
      <c r="G457" s="131" t="s">
        <v>14311</v>
      </c>
      <c r="H457" s="131"/>
      <c r="R457" s="162" t="s">
        <v>14336</v>
      </c>
      <c r="T457" s="162" t="s">
        <v>3543</v>
      </c>
    </row>
    <row r="458" spans="1:20" ht="15" x14ac:dyDescent="0.25">
      <c r="A458" s="136" t="s">
        <v>14730</v>
      </c>
      <c r="B458" s="131"/>
      <c r="C458" s="131"/>
      <c r="D458" s="131"/>
      <c r="E458" s="131"/>
      <c r="F458" s="131"/>
      <c r="G458" s="131" t="s">
        <v>14515</v>
      </c>
      <c r="H458" s="131"/>
      <c r="R458" s="162" t="s">
        <v>14464</v>
      </c>
      <c r="T458" s="162" t="s">
        <v>3637</v>
      </c>
    </row>
    <row r="459" spans="1:20" ht="15" x14ac:dyDescent="0.25">
      <c r="A459" s="136" t="s">
        <v>14731</v>
      </c>
      <c r="B459" s="131" t="s">
        <v>3636</v>
      </c>
      <c r="C459" s="131" t="s">
        <v>1839</v>
      </c>
      <c r="D459" s="131"/>
      <c r="E459" s="131"/>
      <c r="F459" s="131"/>
      <c r="G459" s="131" t="s">
        <v>6588</v>
      </c>
      <c r="H459" s="131"/>
      <c r="R459" s="162" t="s">
        <v>14586</v>
      </c>
      <c r="T459" s="161" t="s">
        <v>14741</v>
      </c>
    </row>
    <row r="460" spans="1:20" ht="15" x14ac:dyDescent="0.25">
      <c r="A460" s="136" t="s">
        <v>14732</v>
      </c>
      <c r="B460" s="131"/>
      <c r="C460" s="131"/>
      <c r="D460" s="131"/>
      <c r="E460" s="131"/>
      <c r="F460" s="131"/>
      <c r="G460" s="131" t="s">
        <v>14442</v>
      </c>
      <c r="H460" s="131" t="b">
        <v>1</v>
      </c>
      <c r="R460" s="162" t="s">
        <v>14620</v>
      </c>
      <c r="T460" s="162" t="s">
        <v>3576</v>
      </c>
    </row>
    <row r="461" spans="1:20" ht="15" x14ac:dyDescent="0.25">
      <c r="A461" s="136" t="s">
        <v>14733</v>
      </c>
      <c r="B461" s="131" t="s">
        <v>3543</v>
      </c>
      <c r="C461" s="131" t="s">
        <v>6209</v>
      </c>
      <c r="D461" s="131"/>
      <c r="E461" s="131"/>
      <c r="F461" s="131"/>
      <c r="G461" s="131" t="s">
        <v>14234</v>
      </c>
      <c r="H461" s="131" t="b">
        <v>1</v>
      </c>
      <c r="R461" s="162" t="s">
        <v>14699</v>
      </c>
      <c r="T461" s="161" t="s">
        <v>14745</v>
      </c>
    </row>
    <row r="462" spans="1:20" ht="15" x14ac:dyDescent="0.25">
      <c r="A462" s="136" t="s">
        <v>14734</v>
      </c>
      <c r="B462" s="131" t="s">
        <v>3607</v>
      </c>
      <c r="C462" s="131" t="s">
        <v>14284</v>
      </c>
      <c r="D462" s="131"/>
      <c r="E462" s="131"/>
      <c r="F462" s="131"/>
      <c r="G462" s="131" t="s">
        <v>14269</v>
      </c>
      <c r="H462" s="131" t="b">
        <v>1</v>
      </c>
      <c r="R462" s="162" t="s">
        <v>14830</v>
      </c>
      <c r="T462" s="162" t="s">
        <v>15595</v>
      </c>
    </row>
    <row r="463" spans="1:20" ht="15" x14ac:dyDescent="0.25">
      <c r="A463" s="136" t="s">
        <v>14735</v>
      </c>
      <c r="B463" s="131"/>
      <c r="C463" s="131"/>
      <c r="D463" s="131"/>
      <c r="E463" s="131"/>
      <c r="F463" s="131"/>
      <c r="G463" s="131" t="s">
        <v>14646</v>
      </c>
      <c r="H463" s="131"/>
      <c r="R463" s="162" t="s">
        <v>15023</v>
      </c>
      <c r="T463" s="161" t="s">
        <v>14747</v>
      </c>
    </row>
    <row r="464" spans="1:20" ht="15" x14ac:dyDescent="0.25">
      <c r="A464" s="136" t="s">
        <v>14736</v>
      </c>
      <c r="B464" s="131" t="s">
        <v>3605</v>
      </c>
      <c r="C464" s="131" t="s">
        <v>397</v>
      </c>
      <c r="D464" s="131"/>
      <c r="E464" s="131"/>
      <c r="F464" s="131"/>
      <c r="G464" s="131" t="s">
        <v>14294</v>
      </c>
      <c r="H464" s="131" t="b">
        <v>1</v>
      </c>
      <c r="R464" s="162" t="s">
        <v>15151</v>
      </c>
      <c r="T464" s="162" t="s">
        <v>15595</v>
      </c>
    </row>
    <row r="465" spans="1:20" ht="15" x14ac:dyDescent="0.25">
      <c r="A465" s="136" t="s">
        <v>14737</v>
      </c>
      <c r="B465" s="131" t="s">
        <v>3543</v>
      </c>
      <c r="C465" s="131" t="s">
        <v>331</v>
      </c>
      <c r="D465" s="131"/>
      <c r="E465" s="131"/>
      <c r="F465" s="131"/>
      <c r="G465" s="131" t="s">
        <v>14259</v>
      </c>
      <c r="H465" s="131" t="b">
        <v>1</v>
      </c>
      <c r="R465" s="161" t="s">
        <v>6438</v>
      </c>
      <c r="T465" s="161" t="s">
        <v>14748</v>
      </c>
    </row>
    <row r="466" spans="1:20" ht="15" x14ac:dyDescent="0.25">
      <c r="A466" s="136" t="s">
        <v>14737</v>
      </c>
      <c r="B466" s="131" t="s">
        <v>3637</v>
      </c>
      <c r="C466" s="131" t="s">
        <v>14528</v>
      </c>
      <c r="D466" s="131"/>
      <c r="E466" s="131"/>
      <c r="F466" s="131"/>
      <c r="G466" s="131" t="s">
        <v>14259</v>
      </c>
      <c r="H466" s="131" t="b">
        <v>1</v>
      </c>
      <c r="R466" s="162" t="s">
        <v>15180</v>
      </c>
      <c r="T466" s="162" t="s">
        <v>3513</v>
      </c>
    </row>
    <row r="467" spans="1:20" ht="15" x14ac:dyDescent="0.25">
      <c r="A467" s="136" t="s">
        <v>14738</v>
      </c>
      <c r="B467" s="131"/>
      <c r="C467" s="131"/>
      <c r="D467" s="131"/>
      <c r="E467" s="131"/>
      <c r="F467" s="131"/>
      <c r="G467" s="131" t="s">
        <v>6588</v>
      </c>
      <c r="H467" s="131"/>
      <c r="R467" s="161" t="s">
        <v>3578</v>
      </c>
      <c r="T467" s="161" t="s">
        <v>14750</v>
      </c>
    </row>
    <row r="468" spans="1:20" ht="15" x14ac:dyDescent="0.25">
      <c r="A468" s="136" t="s">
        <v>14739</v>
      </c>
      <c r="B468" s="131" t="s">
        <v>14242</v>
      </c>
      <c r="C468" s="131" t="s">
        <v>277</v>
      </c>
      <c r="D468" s="131"/>
      <c r="E468" s="131"/>
      <c r="F468" s="131"/>
      <c r="G468" s="131" t="s">
        <v>14535</v>
      </c>
      <c r="H468" s="131"/>
      <c r="R468" s="162" t="s">
        <v>14985</v>
      </c>
      <c r="T468" s="162" t="s">
        <v>3555</v>
      </c>
    </row>
    <row r="469" spans="1:20" ht="15" x14ac:dyDescent="0.25">
      <c r="A469" s="136" t="s">
        <v>14740</v>
      </c>
      <c r="B469" s="131"/>
      <c r="C469" s="131"/>
      <c r="D469" s="131"/>
      <c r="E469" s="131" t="s">
        <v>14428</v>
      </c>
      <c r="F469" s="131" t="s">
        <v>14429</v>
      </c>
      <c r="G469" s="131" t="s">
        <v>6588</v>
      </c>
      <c r="H469" s="131"/>
      <c r="R469" s="162" t="s">
        <v>15035</v>
      </c>
      <c r="T469" s="161" t="s">
        <v>14754</v>
      </c>
    </row>
    <row r="470" spans="1:20" ht="15" x14ac:dyDescent="0.25">
      <c r="A470" s="136" t="s">
        <v>14741</v>
      </c>
      <c r="B470" s="131" t="s">
        <v>3576</v>
      </c>
      <c r="C470" s="131" t="s">
        <v>291</v>
      </c>
      <c r="D470" s="131"/>
      <c r="E470" s="131"/>
      <c r="F470" s="131"/>
      <c r="G470" s="131" t="s">
        <v>14234</v>
      </c>
      <c r="H470" s="131" t="b">
        <v>1</v>
      </c>
      <c r="R470" s="162" t="s">
        <v>15253</v>
      </c>
      <c r="T470" s="162" t="s">
        <v>6514</v>
      </c>
    </row>
    <row r="471" spans="1:20" ht="15" x14ac:dyDescent="0.25">
      <c r="A471" s="136" t="s">
        <v>14742</v>
      </c>
      <c r="B471" s="131"/>
      <c r="C471" s="131" t="s">
        <v>327</v>
      </c>
      <c r="D471" s="131"/>
      <c r="E471" s="131"/>
      <c r="F471" s="131"/>
      <c r="G471" s="131" t="s">
        <v>14619</v>
      </c>
      <c r="H471" s="131"/>
      <c r="R471" s="161" t="s">
        <v>6439</v>
      </c>
      <c r="T471" s="161" t="s">
        <v>14758</v>
      </c>
    </row>
    <row r="472" spans="1:20" ht="15" x14ac:dyDescent="0.25">
      <c r="A472" s="136" t="s">
        <v>14743</v>
      </c>
      <c r="B472" s="131" t="s">
        <v>14236</v>
      </c>
      <c r="C472" s="131"/>
      <c r="D472" s="131"/>
      <c r="E472" s="131"/>
      <c r="F472" s="131" t="s">
        <v>14318</v>
      </c>
      <c r="G472" s="131" t="s">
        <v>14238</v>
      </c>
      <c r="H472" s="131"/>
      <c r="R472" s="162" t="s">
        <v>14438</v>
      </c>
      <c r="T472" s="162" t="s">
        <v>3520</v>
      </c>
    </row>
    <row r="473" spans="1:20" ht="15" x14ac:dyDescent="0.25">
      <c r="A473" s="136" t="s">
        <v>14744</v>
      </c>
      <c r="B473" s="131" t="s">
        <v>14236</v>
      </c>
      <c r="C473" s="131"/>
      <c r="D473" s="131"/>
      <c r="E473" s="131"/>
      <c r="F473" s="131" t="s">
        <v>14327</v>
      </c>
      <c r="G473" s="131" t="s">
        <v>14238</v>
      </c>
      <c r="H473" s="131"/>
      <c r="R473" s="162" t="s">
        <v>15113</v>
      </c>
      <c r="T473" s="161" t="s">
        <v>14759</v>
      </c>
    </row>
    <row r="474" spans="1:20" ht="15" x14ac:dyDescent="0.25">
      <c r="A474" s="136" t="s">
        <v>14745</v>
      </c>
      <c r="B474" s="131"/>
      <c r="C474" s="131"/>
      <c r="D474" s="131"/>
      <c r="E474" s="131"/>
      <c r="F474" s="131"/>
      <c r="G474" s="131" t="s">
        <v>14325</v>
      </c>
      <c r="H474" s="131" t="b">
        <v>1</v>
      </c>
      <c r="R474" s="162" t="s">
        <v>15382</v>
      </c>
      <c r="T474" s="162" t="s">
        <v>3607</v>
      </c>
    </row>
    <row r="475" spans="1:20" ht="15" x14ac:dyDescent="0.25">
      <c r="A475" s="136" t="s">
        <v>14746</v>
      </c>
      <c r="B475" s="131" t="s">
        <v>3602</v>
      </c>
      <c r="C475" s="131" t="s">
        <v>397</v>
      </c>
      <c r="D475" s="131"/>
      <c r="E475" s="131"/>
      <c r="F475" s="131"/>
      <c r="G475" s="131" t="s">
        <v>6588</v>
      </c>
      <c r="H475" s="131"/>
      <c r="R475" s="161" t="s">
        <v>15052</v>
      </c>
      <c r="T475" s="162" t="s">
        <v>3636</v>
      </c>
    </row>
    <row r="476" spans="1:20" ht="15" x14ac:dyDescent="0.25">
      <c r="A476" s="136" t="s">
        <v>14747</v>
      </c>
      <c r="B476" s="131"/>
      <c r="C476" s="131"/>
      <c r="D476" s="131"/>
      <c r="E476" s="131"/>
      <c r="F476" s="131"/>
      <c r="G476" s="131" t="s">
        <v>14234</v>
      </c>
      <c r="H476" s="131" t="b">
        <v>1</v>
      </c>
      <c r="R476" s="162" t="s">
        <v>15051</v>
      </c>
      <c r="T476" s="161" t="s">
        <v>14761</v>
      </c>
    </row>
    <row r="477" spans="1:20" ht="15" x14ac:dyDescent="0.25">
      <c r="A477" s="136" t="s">
        <v>14748</v>
      </c>
      <c r="B477" s="131" t="s">
        <v>3513</v>
      </c>
      <c r="C477" s="131" t="s">
        <v>14696</v>
      </c>
      <c r="D477" s="131"/>
      <c r="E477" s="131"/>
      <c r="F477" s="131"/>
      <c r="G477" s="131" t="s">
        <v>14749</v>
      </c>
      <c r="H477" s="131" t="b">
        <v>1</v>
      </c>
      <c r="R477" s="161" t="s">
        <v>3582</v>
      </c>
      <c r="T477" s="162" t="s">
        <v>3636</v>
      </c>
    </row>
    <row r="478" spans="1:20" ht="15" x14ac:dyDescent="0.25">
      <c r="A478" s="136" t="s">
        <v>14750</v>
      </c>
      <c r="B478" s="131" t="s">
        <v>3555</v>
      </c>
      <c r="C478" s="131" t="s">
        <v>277</v>
      </c>
      <c r="D478" s="131"/>
      <c r="E478" s="131"/>
      <c r="F478" s="131"/>
      <c r="G478" s="131" t="s">
        <v>14234</v>
      </c>
      <c r="H478" s="131" t="b">
        <v>1</v>
      </c>
      <c r="R478" s="162" t="s">
        <v>14471</v>
      </c>
      <c r="T478" s="161" t="s">
        <v>14762</v>
      </c>
    </row>
    <row r="479" spans="1:20" ht="15" x14ac:dyDescent="0.25">
      <c r="A479" s="136" t="s">
        <v>14751</v>
      </c>
      <c r="B479" s="131" t="s">
        <v>3606</v>
      </c>
      <c r="C479" s="131" t="s">
        <v>397</v>
      </c>
      <c r="D479" s="131"/>
      <c r="E479" s="131"/>
      <c r="F479" s="131"/>
      <c r="G479" s="131" t="s">
        <v>14244</v>
      </c>
      <c r="H479" s="131"/>
      <c r="R479" s="162" t="s">
        <v>14592</v>
      </c>
      <c r="T479" s="162" t="s">
        <v>3561</v>
      </c>
    </row>
    <row r="480" spans="1:20" ht="15" x14ac:dyDescent="0.25">
      <c r="A480" s="136" t="s">
        <v>14752</v>
      </c>
      <c r="B480" s="131" t="s">
        <v>6395</v>
      </c>
      <c r="C480" s="131" t="s">
        <v>397</v>
      </c>
      <c r="D480" s="131"/>
      <c r="E480" s="131"/>
      <c r="F480" s="131"/>
      <c r="G480" s="131" t="s">
        <v>14311</v>
      </c>
      <c r="H480" s="131"/>
      <c r="R480" s="162" t="s">
        <v>14817</v>
      </c>
      <c r="T480" s="162" t="s">
        <v>3564</v>
      </c>
    </row>
    <row r="481" spans="1:20" ht="15" x14ac:dyDescent="0.25">
      <c r="A481" s="136" t="s">
        <v>14753</v>
      </c>
      <c r="B481" s="131" t="s">
        <v>3600</v>
      </c>
      <c r="C481" s="131"/>
      <c r="D481" s="131"/>
      <c r="E481" s="131"/>
      <c r="F481" s="131"/>
      <c r="G481" s="131" t="s">
        <v>14297</v>
      </c>
      <c r="H481" s="131"/>
      <c r="R481" s="162" t="s">
        <v>15035</v>
      </c>
      <c r="T481" s="161" t="s">
        <v>14763</v>
      </c>
    </row>
    <row r="482" spans="1:20" ht="15" x14ac:dyDescent="0.25">
      <c r="A482" s="136" t="s">
        <v>14754</v>
      </c>
      <c r="B482" s="131" t="s">
        <v>6514</v>
      </c>
      <c r="C482" s="131"/>
      <c r="D482" s="131"/>
      <c r="E482" s="131"/>
      <c r="F482" s="131"/>
      <c r="G482" s="131" t="s">
        <v>14755</v>
      </c>
      <c r="H482" s="131" t="b">
        <v>1</v>
      </c>
      <c r="R482" s="162" t="s">
        <v>15057</v>
      </c>
      <c r="T482" s="162" t="s">
        <v>15595</v>
      </c>
    </row>
    <row r="483" spans="1:20" ht="15" x14ac:dyDescent="0.25">
      <c r="A483" s="136" t="s">
        <v>14756</v>
      </c>
      <c r="B483" s="131" t="s">
        <v>3602</v>
      </c>
      <c r="C483" s="131" t="s">
        <v>397</v>
      </c>
      <c r="D483" s="131"/>
      <c r="E483" s="131"/>
      <c r="F483" s="131"/>
      <c r="G483" s="131" t="s">
        <v>14418</v>
      </c>
      <c r="H483" s="131"/>
      <c r="R483" s="162" t="s">
        <v>15113</v>
      </c>
      <c r="T483" s="161" t="s">
        <v>14764</v>
      </c>
    </row>
    <row r="484" spans="1:20" ht="15" x14ac:dyDescent="0.25">
      <c r="A484" s="136" t="s">
        <v>14757</v>
      </c>
      <c r="B484" s="131" t="s">
        <v>3609</v>
      </c>
      <c r="C484" s="131"/>
      <c r="D484" s="131"/>
      <c r="E484" s="131"/>
      <c r="F484" s="131"/>
      <c r="G484" s="131" t="s">
        <v>6588</v>
      </c>
      <c r="H484" s="131"/>
      <c r="R484" s="162" t="s">
        <v>15186</v>
      </c>
      <c r="T484" s="162" t="s">
        <v>3632</v>
      </c>
    </row>
    <row r="485" spans="1:20" ht="15" x14ac:dyDescent="0.25">
      <c r="A485" s="136" t="s">
        <v>14758</v>
      </c>
      <c r="B485" s="131" t="s">
        <v>3520</v>
      </c>
      <c r="C485" s="131" t="s">
        <v>6209</v>
      </c>
      <c r="D485" s="131"/>
      <c r="E485" s="131"/>
      <c r="F485" s="131"/>
      <c r="G485" s="131" t="s">
        <v>14234</v>
      </c>
      <c r="H485" s="131" t="b">
        <v>1</v>
      </c>
      <c r="R485" s="162" t="s">
        <v>15222</v>
      </c>
      <c r="T485" s="161" t="s">
        <v>14767</v>
      </c>
    </row>
    <row r="486" spans="1:20" ht="15" x14ac:dyDescent="0.25">
      <c r="A486" s="136" t="s">
        <v>14759</v>
      </c>
      <c r="B486" s="131" t="s">
        <v>3607</v>
      </c>
      <c r="C486" s="131" t="s">
        <v>14284</v>
      </c>
      <c r="D486" s="131"/>
      <c r="E486" s="131"/>
      <c r="F486" s="131"/>
      <c r="G486" s="131" t="s">
        <v>14234</v>
      </c>
      <c r="H486" s="131" t="b">
        <v>1</v>
      </c>
      <c r="R486" s="161" t="s">
        <v>14411</v>
      </c>
      <c r="T486" s="162" t="s">
        <v>3571</v>
      </c>
    </row>
    <row r="487" spans="1:20" ht="15" x14ac:dyDescent="0.25">
      <c r="A487" s="136" t="s">
        <v>14759</v>
      </c>
      <c r="B487" s="131" t="s">
        <v>3636</v>
      </c>
      <c r="C487" s="131" t="s">
        <v>385</v>
      </c>
      <c r="D487" s="131"/>
      <c r="E487" s="131"/>
      <c r="F487" s="131"/>
      <c r="G487" s="131" t="s">
        <v>14234</v>
      </c>
      <c r="H487" s="131" t="b">
        <v>1</v>
      </c>
      <c r="R487" s="162" t="s">
        <v>14410</v>
      </c>
      <c r="T487" s="161" t="s">
        <v>14768</v>
      </c>
    </row>
    <row r="488" spans="1:20" ht="15" x14ac:dyDescent="0.25">
      <c r="A488" s="136" t="s">
        <v>14760</v>
      </c>
      <c r="B488" s="131"/>
      <c r="C488" s="131"/>
      <c r="D488" s="131"/>
      <c r="E488" s="131"/>
      <c r="F488" s="131"/>
      <c r="G488" s="131" t="s">
        <v>14646</v>
      </c>
      <c r="H488" s="131"/>
      <c r="R488" s="162" t="s">
        <v>14451</v>
      </c>
      <c r="T488" s="162" t="s">
        <v>14769</v>
      </c>
    </row>
    <row r="489" spans="1:20" ht="15" x14ac:dyDescent="0.25">
      <c r="A489" s="136" t="s">
        <v>14761</v>
      </c>
      <c r="B489" s="131" t="s">
        <v>3636</v>
      </c>
      <c r="C489" s="131"/>
      <c r="D489" s="131"/>
      <c r="E489" s="131"/>
      <c r="F489" s="131"/>
      <c r="G489" s="131" t="s">
        <v>14234</v>
      </c>
      <c r="H489" s="131" t="b">
        <v>1</v>
      </c>
      <c r="R489" s="161" t="s">
        <v>3583</v>
      </c>
      <c r="T489" s="161" t="s">
        <v>14770</v>
      </c>
    </row>
    <row r="490" spans="1:20" ht="15" x14ac:dyDescent="0.25">
      <c r="A490" s="136" t="s">
        <v>14762</v>
      </c>
      <c r="B490" s="131" t="s">
        <v>3561</v>
      </c>
      <c r="C490" s="131" t="s">
        <v>483</v>
      </c>
      <c r="D490" s="131"/>
      <c r="E490" s="131"/>
      <c r="F490" s="131"/>
      <c r="G490" s="131" t="s">
        <v>14234</v>
      </c>
      <c r="H490" s="131" t="b">
        <v>1</v>
      </c>
      <c r="R490" s="162" t="s">
        <v>14879</v>
      </c>
      <c r="T490" s="162" t="s">
        <v>3607</v>
      </c>
    </row>
    <row r="491" spans="1:20" ht="15" x14ac:dyDescent="0.25">
      <c r="A491" s="136" t="s">
        <v>14762</v>
      </c>
      <c r="B491" s="131" t="s">
        <v>3564</v>
      </c>
      <c r="C491" s="131" t="s">
        <v>311</v>
      </c>
      <c r="D491" s="131"/>
      <c r="E491" s="131"/>
      <c r="F491" s="131"/>
      <c r="G491" s="131" t="s">
        <v>14234</v>
      </c>
      <c r="H491" s="131" t="b">
        <v>1</v>
      </c>
      <c r="R491" s="162" t="s">
        <v>14985</v>
      </c>
      <c r="T491" s="161" t="s">
        <v>14771</v>
      </c>
    </row>
    <row r="492" spans="1:20" ht="15" x14ac:dyDescent="0.25">
      <c r="A492" s="136" t="s">
        <v>14763</v>
      </c>
      <c r="B492" s="131"/>
      <c r="C492" s="131" t="s">
        <v>285</v>
      </c>
      <c r="D492" s="131"/>
      <c r="E492" s="131"/>
      <c r="F492" s="131"/>
      <c r="G492" s="131" t="s">
        <v>14370</v>
      </c>
      <c r="H492" s="131" t="b">
        <v>1</v>
      </c>
      <c r="R492" s="162" t="s">
        <v>14986</v>
      </c>
      <c r="T492" s="162" t="s">
        <v>3591</v>
      </c>
    </row>
    <row r="493" spans="1:20" ht="15" x14ac:dyDescent="0.25">
      <c r="A493" s="136" t="s">
        <v>14764</v>
      </c>
      <c r="B493" s="131" t="s">
        <v>3632</v>
      </c>
      <c r="C493" s="131"/>
      <c r="D493" s="131"/>
      <c r="E493" s="131"/>
      <c r="F493" s="131"/>
      <c r="G493" s="131" t="s">
        <v>14234</v>
      </c>
      <c r="H493" s="131" t="b">
        <v>1</v>
      </c>
      <c r="R493" s="162" t="s">
        <v>15231</v>
      </c>
      <c r="T493" s="161" t="s">
        <v>14772</v>
      </c>
    </row>
    <row r="494" spans="1:20" ht="15" x14ac:dyDescent="0.25">
      <c r="A494" s="136" t="s">
        <v>14765</v>
      </c>
      <c r="B494" s="131" t="s">
        <v>3543</v>
      </c>
      <c r="C494" s="131" t="s">
        <v>6209</v>
      </c>
      <c r="D494" s="131"/>
      <c r="E494" s="131" t="s">
        <v>2256</v>
      </c>
      <c r="F494" s="131"/>
      <c r="G494" s="131" t="s">
        <v>6588</v>
      </c>
      <c r="H494" s="131"/>
      <c r="R494" s="162" t="s">
        <v>15232</v>
      </c>
      <c r="T494" s="162" t="s">
        <v>3609</v>
      </c>
    </row>
    <row r="495" spans="1:20" ht="15" x14ac:dyDescent="0.25">
      <c r="A495" s="136" t="s">
        <v>14766</v>
      </c>
      <c r="B495" s="131" t="s">
        <v>14236</v>
      </c>
      <c r="C495" s="131"/>
      <c r="D495" s="131"/>
      <c r="E495" s="131"/>
      <c r="F495" s="131" t="s">
        <v>14237</v>
      </c>
      <c r="G495" s="131" t="s">
        <v>6588</v>
      </c>
      <c r="H495" s="131"/>
      <c r="R495" s="161" t="s">
        <v>6443</v>
      </c>
      <c r="T495" s="161" t="s">
        <v>14777</v>
      </c>
    </row>
    <row r="496" spans="1:20" ht="15" x14ac:dyDescent="0.25">
      <c r="A496" s="136" t="s">
        <v>14767</v>
      </c>
      <c r="B496" s="131" t="s">
        <v>3571</v>
      </c>
      <c r="C496" s="131" t="s">
        <v>291</v>
      </c>
      <c r="D496" s="131"/>
      <c r="E496" s="131"/>
      <c r="F496" s="131"/>
      <c r="G496" s="131" t="s">
        <v>14234</v>
      </c>
      <c r="H496" s="131" t="b">
        <v>1</v>
      </c>
      <c r="R496" s="162" t="s">
        <v>15219</v>
      </c>
      <c r="T496" s="162" t="s">
        <v>14778</v>
      </c>
    </row>
    <row r="497" spans="1:20" ht="15" x14ac:dyDescent="0.25">
      <c r="A497" s="136" t="s">
        <v>14768</v>
      </c>
      <c r="B497" s="131" t="s">
        <v>14769</v>
      </c>
      <c r="C497" s="131"/>
      <c r="D497" s="131"/>
      <c r="E497" s="131" t="s">
        <v>1856</v>
      </c>
      <c r="F497" s="131"/>
      <c r="G497" s="131" t="s">
        <v>14234</v>
      </c>
      <c r="H497" s="131" t="b">
        <v>1</v>
      </c>
      <c r="R497" s="161" t="s">
        <v>3584</v>
      </c>
      <c r="T497" s="161" t="s">
        <v>14780</v>
      </c>
    </row>
    <row r="498" spans="1:20" ht="15" x14ac:dyDescent="0.25">
      <c r="A498" s="136" t="s">
        <v>14770</v>
      </c>
      <c r="B498" s="131" t="s">
        <v>3607</v>
      </c>
      <c r="C498" s="131" t="s">
        <v>327</v>
      </c>
      <c r="D498" s="131"/>
      <c r="E498" s="131"/>
      <c r="F498" s="131"/>
      <c r="G498" s="131" t="s">
        <v>14344</v>
      </c>
      <c r="H498" s="131" t="b">
        <v>1</v>
      </c>
      <c r="R498" s="162" t="s">
        <v>14687</v>
      </c>
      <c r="T498" s="162" t="s">
        <v>15595</v>
      </c>
    </row>
    <row r="499" spans="1:20" ht="15" x14ac:dyDescent="0.25">
      <c r="A499" s="136" t="s">
        <v>14771</v>
      </c>
      <c r="B499" s="131" t="s">
        <v>3591</v>
      </c>
      <c r="C499" s="131" t="s">
        <v>483</v>
      </c>
      <c r="D499" s="131"/>
      <c r="E499" s="131"/>
      <c r="F499" s="131"/>
      <c r="G499" s="131" t="s">
        <v>14755</v>
      </c>
      <c r="H499" s="131" t="b">
        <v>1</v>
      </c>
      <c r="R499" s="162" t="s">
        <v>14917</v>
      </c>
      <c r="T499" s="161" t="s">
        <v>14781</v>
      </c>
    </row>
    <row r="500" spans="1:20" ht="15" x14ac:dyDescent="0.25">
      <c r="A500" s="136" t="s">
        <v>14772</v>
      </c>
      <c r="B500" s="131" t="s">
        <v>3609</v>
      </c>
      <c r="C500" s="131"/>
      <c r="D500" s="131"/>
      <c r="E500" s="131" t="s">
        <v>1682</v>
      </c>
      <c r="F500" s="131"/>
      <c r="G500" s="131" t="s">
        <v>14402</v>
      </c>
      <c r="H500" s="131" t="b">
        <v>1</v>
      </c>
      <c r="R500" s="162" t="s">
        <v>15400</v>
      </c>
      <c r="T500" s="162" t="s">
        <v>3525</v>
      </c>
    </row>
    <row r="501" spans="1:20" ht="15" x14ac:dyDescent="0.25">
      <c r="A501" s="136" t="s">
        <v>14773</v>
      </c>
      <c r="B501" s="131" t="s">
        <v>3637</v>
      </c>
      <c r="C501" s="131"/>
      <c r="D501" s="131"/>
      <c r="E501" s="131" t="s">
        <v>1355</v>
      </c>
      <c r="F501" s="131"/>
      <c r="G501" s="131" t="s">
        <v>6588</v>
      </c>
      <c r="H501" s="131"/>
      <c r="R501" s="161" t="s">
        <v>3585</v>
      </c>
      <c r="T501" s="161" t="s">
        <v>14782</v>
      </c>
    </row>
    <row r="502" spans="1:20" ht="15" x14ac:dyDescent="0.25">
      <c r="A502" s="136" t="s">
        <v>14774</v>
      </c>
      <c r="B502" s="131"/>
      <c r="C502" s="131"/>
      <c r="D502" s="131"/>
      <c r="E502" s="131"/>
      <c r="F502" s="131"/>
      <c r="G502" s="131" t="s">
        <v>6588</v>
      </c>
      <c r="H502" s="131"/>
      <c r="R502" s="162" t="s">
        <v>14549</v>
      </c>
      <c r="T502" s="162" t="s">
        <v>15595</v>
      </c>
    </row>
    <row r="503" spans="1:20" ht="15" x14ac:dyDescent="0.25">
      <c r="A503" s="131" t="s">
        <v>14775</v>
      </c>
      <c r="B503" s="131" t="s">
        <v>14776</v>
      </c>
      <c r="C503" s="131"/>
      <c r="D503" s="131"/>
      <c r="E503" s="131"/>
      <c r="F503" s="131"/>
      <c r="G503" s="131" t="s">
        <v>14320</v>
      </c>
      <c r="H503" s="131"/>
      <c r="R503" s="162" t="s">
        <v>14587</v>
      </c>
      <c r="T503" s="161" t="s">
        <v>14783</v>
      </c>
    </row>
    <row r="504" spans="1:20" ht="15" x14ac:dyDescent="0.25">
      <c r="A504" s="136" t="s">
        <v>14777</v>
      </c>
      <c r="B504" s="131" t="s">
        <v>14778</v>
      </c>
      <c r="C504" s="131" t="s">
        <v>277</v>
      </c>
      <c r="D504" s="131"/>
      <c r="E504" s="131"/>
      <c r="F504" s="131"/>
      <c r="G504" s="131" t="s">
        <v>14234</v>
      </c>
      <c r="H504" s="131" t="b">
        <v>1</v>
      </c>
      <c r="R504" s="162" t="s">
        <v>15145</v>
      </c>
      <c r="T504" s="162" t="s">
        <v>15595</v>
      </c>
    </row>
    <row r="505" spans="1:20" ht="15" x14ac:dyDescent="0.25">
      <c r="A505" s="136" t="s">
        <v>14779</v>
      </c>
      <c r="B505" s="131" t="s">
        <v>3624</v>
      </c>
      <c r="C505" s="131"/>
      <c r="D505" s="131"/>
      <c r="E505" s="131"/>
      <c r="F505" s="131"/>
      <c r="G505" s="131" t="s">
        <v>6588</v>
      </c>
      <c r="H505" s="131"/>
      <c r="R505" s="161" t="s">
        <v>3586</v>
      </c>
      <c r="T505" s="161" t="s">
        <v>14784</v>
      </c>
    </row>
    <row r="506" spans="1:20" ht="15" x14ac:dyDescent="0.25">
      <c r="A506" s="136" t="s">
        <v>14780</v>
      </c>
      <c r="B506" s="131"/>
      <c r="C506" s="131"/>
      <c r="D506" s="131"/>
      <c r="E506" s="131"/>
      <c r="F506" s="131"/>
      <c r="G506" s="131" t="s">
        <v>14551</v>
      </c>
      <c r="H506" s="131" t="b">
        <v>1</v>
      </c>
      <c r="R506" s="162" t="s">
        <v>14377</v>
      </c>
      <c r="T506" s="162" t="s">
        <v>15595</v>
      </c>
    </row>
    <row r="507" spans="1:20" ht="15" x14ac:dyDescent="0.25">
      <c r="A507" s="136" t="s">
        <v>14781</v>
      </c>
      <c r="B507" s="131" t="s">
        <v>3525</v>
      </c>
      <c r="C507" s="131" t="s">
        <v>484</v>
      </c>
      <c r="D507" s="131"/>
      <c r="E507" s="131" t="s">
        <v>2601</v>
      </c>
      <c r="F507" s="131" t="s">
        <v>14237</v>
      </c>
      <c r="G507" s="131" t="s">
        <v>6588</v>
      </c>
      <c r="H507" s="131" t="b">
        <v>1</v>
      </c>
      <c r="R507" s="162" t="s">
        <v>14812</v>
      </c>
      <c r="T507" s="161" t="s">
        <v>14786</v>
      </c>
    </row>
    <row r="508" spans="1:20" ht="15" x14ac:dyDescent="0.25">
      <c r="A508" s="136" t="s">
        <v>14782</v>
      </c>
      <c r="B508" s="131"/>
      <c r="C508" s="131"/>
      <c r="D508" s="131"/>
      <c r="E508" s="131"/>
      <c r="F508" s="131"/>
      <c r="G508" s="131" t="s">
        <v>14426</v>
      </c>
      <c r="H508" s="131" t="b">
        <v>1</v>
      </c>
      <c r="R508" s="162" t="s">
        <v>14924</v>
      </c>
      <c r="T508" s="162" t="s">
        <v>15595</v>
      </c>
    </row>
    <row r="509" spans="1:20" ht="15" x14ac:dyDescent="0.25">
      <c r="A509" s="136" t="s">
        <v>14783</v>
      </c>
      <c r="B509" s="131"/>
      <c r="C509" s="131"/>
      <c r="D509" s="131"/>
      <c r="E509" s="131" t="s">
        <v>315</v>
      </c>
      <c r="F509" s="131"/>
      <c r="G509" s="131" t="s">
        <v>14234</v>
      </c>
      <c r="H509" s="131" t="b">
        <v>1</v>
      </c>
      <c r="R509" s="162" t="s">
        <v>15123</v>
      </c>
      <c r="T509" s="161" t="s">
        <v>14788</v>
      </c>
    </row>
    <row r="510" spans="1:20" ht="15" x14ac:dyDescent="0.25">
      <c r="A510" s="136" t="s">
        <v>14784</v>
      </c>
      <c r="B510" s="131"/>
      <c r="C510" s="131" t="s">
        <v>6233</v>
      </c>
      <c r="D510" s="131"/>
      <c r="E510" s="131"/>
      <c r="F510" s="131"/>
      <c r="G510" s="131" t="s">
        <v>14308</v>
      </c>
      <c r="H510" s="131" t="b">
        <v>1</v>
      </c>
      <c r="R510" s="162" t="s">
        <v>15367</v>
      </c>
      <c r="T510" s="162" t="s">
        <v>15595</v>
      </c>
    </row>
    <row r="511" spans="1:20" ht="15" x14ac:dyDescent="0.25">
      <c r="A511" s="131" t="s">
        <v>14785</v>
      </c>
      <c r="B511" s="131" t="s">
        <v>3571</v>
      </c>
      <c r="C511" s="131"/>
      <c r="D511" s="131"/>
      <c r="E511" s="131"/>
      <c r="F511" s="131"/>
      <c r="G511" s="131" t="s">
        <v>14311</v>
      </c>
      <c r="H511" s="131"/>
      <c r="R511" s="162" t="s">
        <v>15388</v>
      </c>
      <c r="T511" s="161" t="s">
        <v>14790</v>
      </c>
    </row>
    <row r="512" spans="1:20" ht="15" x14ac:dyDescent="0.25">
      <c r="A512" s="136" t="s">
        <v>14786</v>
      </c>
      <c r="B512" s="131"/>
      <c r="C512" s="131"/>
      <c r="D512" s="131"/>
      <c r="E512" s="131" t="s">
        <v>2073</v>
      </c>
      <c r="F512" s="131"/>
      <c r="G512" s="131" t="s">
        <v>14308</v>
      </c>
      <c r="H512" s="131" t="b">
        <v>1</v>
      </c>
      <c r="R512" s="162" t="s">
        <v>15423</v>
      </c>
      <c r="T512" s="162" t="s">
        <v>14791</v>
      </c>
    </row>
    <row r="513" spans="1:20" ht="15" x14ac:dyDescent="0.25">
      <c r="A513" s="136" t="s">
        <v>14787</v>
      </c>
      <c r="B513" s="131"/>
      <c r="C513" s="131"/>
      <c r="D513" s="131"/>
      <c r="E513" s="131"/>
      <c r="F513" s="131"/>
      <c r="G513" s="131" t="s">
        <v>14646</v>
      </c>
      <c r="H513" s="131"/>
      <c r="R513" s="161" t="s">
        <v>3587</v>
      </c>
      <c r="T513" s="161" t="s">
        <v>14794</v>
      </c>
    </row>
    <row r="514" spans="1:20" ht="15" x14ac:dyDescent="0.25">
      <c r="A514" s="136" t="s">
        <v>14788</v>
      </c>
      <c r="B514" s="131"/>
      <c r="C514" s="131"/>
      <c r="D514" s="131"/>
      <c r="E514" s="131"/>
      <c r="F514" s="131"/>
      <c r="G514" s="131" t="s">
        <v>14533</v>
      </c>
      <c r="H514" s="131" t="b">
        <v>1</v>
      </c>
      <c r="R514" s="162" t="s">
        <v>14928</v>
      </c>
      <c r="T514" s="162" t="s">
        <v>3564</v>
      </c>
    </row>
    <row r="515" spans="1:20" ht="15" x14ac:dyDescent="0.25">
      <c r="A515" s="131" t="s">
        <v>14789</v>
      </c>
      <c r="B515" s="131" t="s">
        <v>3637</v>
      </c>
      <c r="C515" s="131"/>
      <c r="D515" s="131"/>
      <c r="E515" s="131"/>
      <c r="F515" s="131"/>
      <c r="G515" s="131" t="s">
        <v>14393</v>
      </c>
      <c r="H515" s="131"/>
      <c r="R515" s="162" t="s">
        <v>15104</v>
      </c>
      <c r="T515" s="161" t="s">
        <v>14796</v>
      </c>
    </row>
    <row r="516" spans="1:20" ht="15" x14ac:dyDescent="0.25">
      <c r="A516" s="136" t="s">
        <v>14790</v>
      </c>
      <c r="B516" s="131" t="s">
        <v>14791</v>
      </c>
      <c r="C516" s="131" t="s">
        <v>708</v>
      </c>
      <c r="D516" s="131"/>
      <c r="E516" s="131" t="s">
        <v>2523</v>
      </c>
      <c r="F516" s="131"/>
      <c r="G516" s="131" t="s">
        <v>14686</v>
      </c>
      <c r="H516" s="131" t="b">
        <v>1</v>
      </c>
      <c r="R516" s="161" t="s">
        <v>3589</v>
      </c>
      <c r="T516" s="162" t="s">
        <v>3590</v>
      </c>
    </row>
    <row r="517" spans="1:20" ht="15" x14ac:dyDescent="0.25">
      <c r="A517" s="136" t="s">
        <v>14792</v>
      </c>
      <c r="B517" s="131" t="s">
        <v>3550</v>
      </c>
      <c r="C517" s="131" t="s">
        <v>14793</v>
      </c>
      <c r="D517" s="131"/>
      <c r="E517" s="131"/>
      <c r="F517" s="131"/>
      <c r="G517" s="131" t="s">
        <v>6588</v>
      </c>
      <c r="H517" s="131"/>
      <c r="R517" s="162" t="s">
        <v>14864</v>
      </c>
      <c r="T517" s="161" t="s">
        <v>14797</v>
      </c>
    </row>
    <row r="518" spans="1:20" ht="15" x14ac:dyDescent="0.25">
      <c r="A518" s="136" t="s">
        <v>14794</v>
      </c>
      <c r="B518" s="131" t="s">
        <v>3564</v>
      </c>
      <c r="C518" s="131" t="s">
        <v>483</v>
      </c>
      <c r="D518" s="131"/>
      <c r="E518" s="131"/>
      <c r="F518" s="131"/>
      <c r="G518" s="131" t="s">
        <v>6588</v>
      </c>
      <c r="H518" s="131" t="b">
        <v>1</v>
      </c>
      <c r="R518" s="162" t="s">
        <v>15096</v>
      </c>
      <c r="T518" s="162" t="s">
        <v>3525</v>
      </c>
    </row>
    <row r="519" spans="1:20" ht="15" x14ac:dyDescent="0.25">
      <c r="A519" s="136" t="s">
        <v>14795</v>
      </c>
      <c r="B519" s="131" t="s">
        <v>3587</v>
      </c>
      <c r="C519" s="131"/>
      <c r="D519" s="131"/>
      <c r="E519" s="131"/>
      <c r="F519" s="131"/>
      <c r="G519" s="131" t="s">
        <v>14297</v>
      </c>
      <c r="H519" s="131"/>
      <c r="R519" s="162" t="s">
        <v>15123</v>
      </c>
      <c r="T519" s="162" t="s">
        <v>6408</v>
      </c>
    </row>
    <row r="520" spans="1:20" ht="15" x14ac:dyDescent="0.25">
      <c r="A520" s="136" t="s">
        <v>14796</v>
      </c>
      <c r="B520" s="131" t="s">
        <v>3590</v>
      </c>
      <c r="C520" s="131" t="s">
        <v>14384</v>
      </c>
      <c r="D520" s="131"/>
      <c r="E520" s="131"/>
      <c r="F520" s="131"/>
      <c r="G520" s="131" t="s">
        <v>14234</v>
      </c>
      <c r="H520" s="131" t="b">
        <v>1</v>
      </c>
      <c r="R520" s="162" t="s">
        <v>15444</v>
      </c>
      <c r="T520" s="161" t="s">
        <v>14801</v>
      </c>
    </row>
    <row r="521" spans="1:20" ht="15" x14ac:dyDescent="0.25">
      <c r="A521" s="136" t="s">
        <v>14797</v>
      </c>
      <c r="B521" s="131" t="s">
        <v>3525</v>
      </c>
      <c r="C521" s="131"/>
      <c r="D521" s="131"/>
      <c r="E521" s="131"/>
      <c r="F521" s="131"/>
      <c r="G521" s="131" t="s">
        <v>14294</v>
      </c>
      <c r="H521" s="131" t="b">
        <v>1</v>
      </c>
      <c r="R521" s="161" t="s">
        <v>3590</v>
      </c>
      <c r="T521" s="162" t="s">
        <v>3520</v>
      </c>
    </row>
    <row r="522" spans="1:20" ht="15" x14ac:dyDescent="0.25">
      <c r="A522" s="136" t="s">
        <v>14797</v>
      </c>
      <c r="B522" s="131" t="s">
        <v>6408</v>
      </c>
      <c r="C522" s="131" t="s">
        <v>6233</v>
      </c>
      <c r="D522" s="131"/>
      <c r="E522" s="131"/>
      <c r="F522" s="131"/>
      <c r="G522" s="131" t="s">
        <v>14294</v>
      </c>
      <c r="H522" s="131" t="b">
        <v>1</v>
      </c>
      <c r="R522" s="162" t="s">
        <v>14796</v>
      </c>
      <c r="T522" s="161" t="s">
        <v>14803</v>
      </c>
    </row>
    <row r="523" spans="1:20" ht="15" x14ac:dyDescent="0.25">
      <c r="A523" s="136" t="s">
        <v>14798</v>
      </c>
      <c r="B523" s="131" t="s">
        <v>3602</v>
      </c>
      <c r="C523" s="131" t="s">
        <v>397</v>
      </c>
      <c r="D523" s="131"/>
      <c r="E523" s="131"/>
      <c r="F523" s="131"/>
      <c r="G523" s="131" t="s">
        <v>6588</v>
      </c>
      <c r="H523" s="131"/>
      <c r="R523" s="162" t="s">
        <v>15235</v>
      </c>
      <c r="T523" s="162" t="s">
        <v>15595</v>
      </c>
    </row>
    <row r="524" spans="1:20" ht="15" x14ac:dyDescent="0.25">
      <c r="A524" s="136" t="s">
        <v>14799</v>
      </c>
      <c r="B524" s="131" t="s">
        <v>14800</v>
      </c>
      <c r="C524" s="131" t="s">
        <v>277</v>
      </c>
      <c r="D524" s="131"/>
      <c r="E524" s="131"/>
      <c r="F524" s="131"/>
      <c r="G524" s="131" t="s">
        <v>14297</v>
      </c>
      <c r="H524" s="131"/>
      <c r="R524" s="161" t="s">
        <v>3591</v>
      </c>
      <c r="T524" s="161" t="s">
        <v>14807</v>
      </c>
    </row>
    <row r="525" spans="1:20" ht="15" x14ac:dyDescent="0.25">
      <c r="A525" s="136" t="s">
        <v>14801</v>
      </c>
      <c r="B525" s="131" t="s">
        <v>3520</v>
      </c>
      <c r="C525" s="131" t="s">
        <v>6209</v>
      </c>
      <c r="D525" s="131"/>
      <c r="E525" s="131"/>
      <c r="F525" s="131"/>
      <c r="G525" s="131" t="s">
        <v>14234</v>
      </c>
      <c r="H525" s="131" t="b">
        <v>1</v>
      </c>
      <c r="R525" s="162" t="s">
        <v>14247</v>
      </c>
      <c r="T525" s="162" t="s">
        <v>3544</v>
      </c>
    </row>
    <row r="526" spans="1:20" ht="15" x14ac:dyDescent="0.25">
      <c r="A526" s="136" t="s">
        <v>14802</v>
      </c>
      <c r="B526" s="131" t="s">
        <v>3552</v>
      </c>
      <c r="C526" s="131"/>
      <c r="D526" s="131"/>
      <c r="E526" s="131"/>
      <c r="F526" s="131"/>
      <c r="G526" s="131" t="s">
        <v>14297</v>
      </c>
      <c r="H526" s="131"/>
      <c r="R526" s="162" t="s">
        <v>14374</v>
      </c>
      <c r="T526" s="161" t="s">
        <v>14812</v>
      </c>
    </row>
    <row r="527" spans="1:20" ht="15" x14ac:dyDescent="0.25">
      <c r="A527" s="136" t="s">
        <v>14803</v>
      </c>
      <c r="B527" s="131"/>
      <c r="C527" s="131"/>
      <c r="D527" s="131"/>
      <c r="E527" s="131"/>
      <c r="F527" s="131"/>
      <c r="G527" s="131" t="s">
        <v>14308</v>
      </c>
      <c r="H527" s="131" t="b">
        <v>1</v>
      </c>
      <c r="R527" s="162" t="s">
        <v>14634</v>
      </c>
      <c r="T527" s="162" t="s">
        <v>3525</v>
      </c>
    </row>
    <row r="528" spans="1:20" ht="15" x14ac:dyDescent="0.25">
      <c r="A528" s="136" t="s">
        <v>14804</v>
      </c>
      <c r="B528" s="131" t="s">
        <v>14805</v>
      </c>
      <c r="C528" s="131"/>
      <c r="D528" s="131"/>
      <c r="E528" s="131"/>
      <c r="F528" s="131"/>
      <c r="G528" s="131" t="s">
        <v>14320</v>
      </c>
      <c r="H528" s="131"/>
      <c r="R528" s="162" t="s">
        <v>14676</v>
      </c>
      <c r="T528" s="162" t="s">
        <v>3572</v>
      </c>
    </row>
    <row r="529" spans="1:20" ht="15" x14ac:dyDescent="0.25">
      <c r="A529" s="136" t="s">
        <v>14806</v>
      </c>
      <c r="B529" s="131"/>
      <c r="C529" s="131"/>
      <c r="D529" s="131"/>
      <c r="E529" s="131"/>
      <c r="F529" s="131"/>
      <c r="G529" s="131" t="s">
        <v>14244</v>
      </c>
      <c r="H529" s="131"/>
      <c r="R529" s="162" t="s">
        <v>14771</v>
      </c>
      <c r="T529" s="162" t="s">
        <v>3586</v>
      </c>
    </row>
    <row r="530" spans="1:20" ht="15" x14ac:dyDescent="0.25">
      <c r="A530" s="136" t="s">
        <v>14807</v>
      </c>
      <c r="B530" s="131" t="s">
        <v>3544</v>
      </c>
      <c r="C530" s="131" t="s">
        <v>6209</v>
      </c>
      <c r="D530" s="131"/>
      <c r="E530" s="131"/>
      <c r="F530" s="131"/>
      <c r="G530" s="131" t="s">
        <v>14234</v>
      </c>
      <c r="H530" s="131" t="b">
        <v>1</v>
      </c>
      <c r="R530" s="162" t="s">
        <v>14900</v>
      </c>
      <c r="T530" s="161" t="s">
        <v>14814</v>
      </c>
    </row>
    <row r="531" spans="1:20" ht="15" x14ac:dyDescent="0.25">
      <c r="A531" s="136" t="s">
        <v>14808</v>
      </c>
      <c r="B531" s="131"/>
      <c r="C531" s="131"/>
      <c r="D531" s="131"/>
      <c r="E531" s="131"/>
      <c r="F531" s="131"/>
      <c r="G531" s="131" t="s">
        <v>6588</v>
      </c>
      <c r="H531" s="131"/>
      <c r="R531" s="162" t="s">
        <v>14942</v>
      </c>
      <c r="T531" s="162" t="s">
        <v>3525</v>
      </c>
    </row>
    <row r="532" spans="1:20" ht="15" x14ac:dyDescent="0.25">
      <c r="A532" s="136" t="s">
        <v>14809</v>
      </c>
      <c r="B532" s="131"/>
      <c r="C532" s="131"/>
      <c r="D532" s="131"/>
      <c r="E532" s="131"/>
      <c r="F532" s="131"/>
      <c r="G532" s="131" t="s">
        <v>6588</v>
      </c>
      <c r="H532" s="131"/>
      <c r="R532" s="162" t="s">
        <v>15119</v>
      </c>
      <c r="T532" s="161" t="s">
        <v>14815</v>
      </c>
    </row>
    <row r="533" spans="1:20" ht="15" x14ac:dyDescent="0.25">
      <c r="A533" s="136" t="s">
        <v>14810</v>
      </c>
      <c r="B533" s="131" t="s">
        <v>3550</v>
      </c>
      <c r="C533" s="131" t="s">
        <v>277</v>
      </c>
      <c r="D533" s="131"/>
      <c r="E533" s="131" t="s">
        <v>2073</v>
      </c>
      <c r="F533" s="131"/>
      <c r="G533" s="131" t="s">
        <v>14297</v>
      </c>
      <c r="H533" s="131"/>
      <c r="R533" s="162" t="s">
        <v>15123</v>
      </c>
      <c r="T533" s="162" t="s">
        <v>3637</v>
      </c>
    </row>
    <row r="534" spans="1:20" ht="15" x14ac:dyDescent="0.25">
      <c r="A534" s="136" t="s">
        <v>14811</v>
      </c>
      <c r="B534" s="131"/>
      <c r="C534" s="131"/>
      <c r="D534" s="131"/>
      <c r="E534" s="131"/>
      <c r="F534" s="131"/>
      <c r="G534" s="131" t="s">
        <v>6588</v>
      </c>
      <c r="H534" s="131"/>
      <c r="R534" s="162" t="s">
        <v>15140</v>
      </c>
      <c r="T534" s="161" t="s">
        <v>14817</v>
      </c>
    </row>
    <row r="535" spans="1:20" ht="15" x14ac:dyDescent="0.25">
      <c r="A535" s="136" t="s">
        <v>14812</v>
      </c>
      <c r="B535" s="131" t="s">
        <v>3525</v>
      </c>
      <c r="C535" s="131" t="s">
        <v>484</v>
      </c>
      <c r="D535" s="131"/>
      <c r="E535" s="131"/>
      <c r="F535" s="131"/>
      <c r="G535" s="131" t="s">
        <v>14234</v>
      </c>
      <c r="H535" s="131" t="b">
        <v>1</v>
      </c>
      <c r="R535" s="162" t="s">
        <v>15477</v>
      </c>
      <c r="T535" s="162" t="s">
        <v>3528</v>
      </c>
    </row>
    <row r="536" spans="1:20" ht="15" x14ac:dyDescent="0.25">
      <c r="A536" s="136" t="s">
        <v>14812</v>
      </c>
      <c r="B536" s="131" t="s">
        <v>3572</v>
      </c>
      <c r="C536" s="131" t="s">
        <v>483</v>
      </c>
      <c r="D536" s="131"/>
      <c r="E536" s="131"/>
      <c r="F536" s="131"/>
      <c r="G536" s="131" t="s">
        <v>14234</v>
      </c>
      <c r="H536" s="131" t="b">
        <v>1</v>
      </c>
      <c r="R536" s="161" t="s">
        <v>6448</v>
      </c>
      <c r="T536" s="162" t="s">
        <v>3567</v>
      </c>
    </row>
    <row r="537" spans="1:20" ht="15" x14ac:dyDescent="0.25">
      <c r="A537" s="136" t="s">
        <v>14812</v>
      </c>
      <c r="B537" s="131" t="s">
        <v>3586</v>
      </c>
      <c r="C537" s="131" t="s">
        <v>331</v>
      </c>
      <c r="D537" s="131"/>
      <c r="E537" s="131"/>
      <c r="F537" s="131"/>
      <c r="G537" s="131" t="s">
        <v>14234</v>
      </c>
      <c r="H537" s="131" t="b">
        <v>1</v>
      </c>
      <c r="R537" s="162" t="s">
        <v>15100</v>
      </c>
      <c r="T537" s="162" t="s">
        <v>3582</v>
      </c>
    </row>
    <row r="538" spans="1:20" ht="15" x14ac:dyDescent="0.25">
      <c r="A538" s="136" t="s">
        <v>14813</v>
      </c>
      <c r="B538" s="131"/>
      <c r="C538" s="131"/>
      <c r="D538" s="131"/>
      <c r="E538" s="131"/>
      <c r="F538" s="131"/>
      <c r="G538" s="131" t="s">
        <v>14265</v>
      </c>
      <c r="H538" s="131"/>
      <c r="R538" s="161" t="s">
        <v>6449</v>
      </c>
      <c r="T538" s="162" t="s">
        <v>3616</v>
      </c>
    </row>
    <row r="539" spans="1:20" ht="15" x14ac:dyDescent="0.25">
      <c r="A539" s="136" t="s">
        <v>14814</v>
      </c>
      <c r="B539" s="131" t="s">
        <v>3525</v>
      </c>
      <c r="C539" s="131" t="s">
        <v>484</v>
      </c>
      <c r="D539" s="131"/>
      <c r="E539" s="131"/>
      <c r="F539" s="131"/>
      <c r="G539" s="131" t="s">
        <v>14234</v>
      </c>
      <c r="H539" s="131" t="b">
        <v>1</v>
      </c>
      <c r="R539" s="162" t="s">
        <v>15141</v>
      </c>
      <c r="T539" s="162" t="s">
        <v>3637</v>
      </c>
    </row>
    <row r="540" spans="1:20" ht="15" x14ac:dyDescent="0.25">
      <c r="A540" s="136" t="s">
        <v>14815</v>
      </c>
      <c r="B540" s="131" t="s">
        <v>3637</v>
      </c>
      <c r="C540" s="131" t="s">
        <v>14816</v>
      </c>
      <c r="D540" s="131"/>
      <c r="E540" s="131"/>
      <c r="F540" s="131"/>
      <c r="G540" s="131" t="s">
        <v>14269</v>
      </c>
      <c r="H540" s="131" t="b">
        <v>1</v>
      </c>
      <c r="R540" s="161" t="s">
        <v>6451</v>
      </c>
      <c r="T540" s="161" t="s">
        <v>14820</v>
      </c>
    </row>
    <row r="541" spans="1:20" ht="15" x14ac:dyDescent="0.25">
      <c r="A541" s="136" t="s">
        <v>14817</v>
      </c>
      <c r="B541" s="131" t="s">
        <v>3528</v>
      </c>
      <c r="C541" s="131" t="s">
        <v>327</v>
      </c>
      <c r="D541" s="131"/>
      <c r="E541" s="131"/>
      <c r="F541" s="131"/>
      <c r="G541" s="131" t="s">
        <v>14475</v>
      </c>
      <c r="H541" s="131" t="b">
        <v>1</v>
      </c>
      <c r="R541" s="162" t="s">
        <v>14282</v>
      </c>
      <c r="T541" s="162" t="s">
        <v>14821</v>
      </c>
    </row>
    <row r="542" spans="1:20" ht="15" x14ac:dyDescent="0.25">
      <c r="A542" s="136" t="s">
        <v>14817</v>
      </c>
      <c r="B542" s="131" t="s">
        <v>3567</v>
      </c>
      <c r="C542" s="131" t="s">
        <v>14818</v>
      </c>
      <c r="D542" s="131"/>
      <c r="E542" s="131"/>
      <c r="F542" s="131"/>
      <c r="G542" s="131" t="s">
        <v>14475</v>
      </c>
      <c r="H542" s="131" t="b">
        <v>1</v>
      </c>
      <c r="R542" s="161" t="s">
        <v>14242</v>
      </c>
      <c r="T542" s="161" t="s">
        <v>14823</v>
      </c>
    </row>
    <row r="543" spans="1:20" ht="15" x14ac:dyDescent="0.25">
      <c r="A543" s="136" t="s">
        <v>14817</v>
      </c>
      <c r="B543" s="131" t="s">
        <v>3582</v>
      </c>
      <c r="C543" s="131"/>
      <c r="D543" s="131"/>
      <c r="E543" s="131"/>
      <c r="F543" s="131"/>
      <c r="G543" s="131" t="s">
        <v>14475</v>
      </c>
      <c r="H543" s="131" t="b">
        <v>1</v>
      </c>
      <c r="R543" s="162" t="s">
        <v>14884</v>
      </c>
      <c r="T543" s="162" t="s">
        <v>3558</v>
      </c>
    </row>
    <row r="544" spans="1:20" ht="15" x14ac:dyDescent="0.25">
      <c r="A544" s="136" t="s">
        <v>14817</v>
      </c>
      <c r="B544" s="131" t="s">
        <v>3616</v>
      </c>
      <c r="C544" s="131" t="s">
        <v>327</v>
      </c>
      <c r="D544" s="131"/>
      <c r="E544" s="131"/>
      <c r="F544" s="131"/>
      <c r="G544" s="131" t="s">
        <v>14475</v>
      </c>
      <c r="H544" s="131" t="b">
        <v>1</v>
      </c>
      <c r="R544" s="161" t="s">
        <v>3594</v>
      </c>
      <c r="T544" s="161" t="s">
        <v>14826</v>
      </c>
    </row>
    <row r="545" spans="1:20" ht="15" x14ac:dyDescent="0.25">
      <c r="A545" s="136" t="s">
        <v>14817</v>
      </c>
      <c r="B545" s="131" t="s">
        <v>3637</v>
      </c>
      <c r="C545" s="131" t="s">
        <v>483</v>
      </c>
      <c r="D545" s="131"/>
      <c r="E545" s="131"/>
      <c r="F545" s="131" t="s">
        <v>14819</v>
      </c>
      <c r="G545" s="131" t="s">
        <v>14475</v>
      </c>
      <c r="H545" s="131" t="b">
        <v>1</v>
      </c>
      <c r="R545" s="162" t="s">
        <v>14548</v>
      </c>
      <c r="T545" s="162" t="s">
        <v>3513</v>
      </c>
    </row>
    <row r="546" spans="1:20" ht="15" x14ac:dyDescent="0.25">
      <c r="A546" s="136" t="s">
        <v>14820</v>
      </c>
      <c r="B546" s="131" t="s">
        <v>14821</v>
      </c>
      <c r="C546" s="131" t="s">
        <v>1309</v>
      </c>
      <c r="D546" s="131"/>
      <c r="E546" s="131"/>
      <c r="F546" s="131"/>
      <c r="G546" s="131" t="s">
        <v>14370</v>
      </c>
      <c r="H546" s="131" t="b">
        <v>1</v>
      </c>
      <c r="R546" s="162" t="s">
        <v>14885</v>
      </c>
      <c r="T546" s="162" t="s">
        <v>3563</v>
      </c>
    </row>
    <row r="547" spans="1:20" ht="15" x14ac:dyDescent="0.25">
      <c r="A547" s="136" t="s">
        <v>14822</v>
      </c>
      <c r="B547" s="131" t="s">
        <v>3545</v>
      </c>
      <c r="C547" s="131" t="s">
        <v>6209</v>
      </c>
      <c r="D547" s="131"/>
      <c r="E547" s="131"/>
      <c r="F547" s="131"/>
      <c r="G547" s="131" t="s">
        <v>6588</v>
      </c>
      <c r="H547" s="131"/>
      <c r="R547" s="161" t="s">
        <v>14661</v>
      </c>
      <c r="T547" s="162" t="s">
        <v>3636</v>
      </c>
    </row>
    <row r="548" spans="1:20" ht="15" x14ac:dyDescent="0.25">
      <c r="A548" s="136" t="s">
        <v>14823</v>
      </c>
      <c r="B548" s="131" t="s">
        <v>3558</v>
      </c>
      <c r="C548" s="131"/>
      <c r="D548" s="131"/>
      <c r="E548" s="131"/>
      <c r="F548" s="131" t="s">
        <v>14824</v>
      </c>
      <c r="G548" s="131" t="s">
        <v>14825</v>
      </c>
      <c r="H548" s="131" t="b">
        <v>1</v>
      </c>
      <c r="R548" s="162" t="s">
        <v>14660</v>
      </c>
      <c r="T548" s="161" t="s">
        <v>14827</v>
      </c>
    </row>
    <row r="549" spans="1:20" ht="15" x14ac:dyDescent="0.25">
      <c r="A549" s="136" t="s">
        <v>14826</v>
      </c>
      <c r="B549" s="131" t="s">
        <v>3513</v>
      </c>
      <c r="C549" s="131" t="s">
        <v>14696</v>
      </c>
      <c r="D549" s="131"/>
      <c r="E549" s="131"/>
      <c r="F549" s="131"/>
      <c r="G549" s="131" t="s">
        <v>6588</v>
      </c>
      <c r="H549" s="131" t="b">
        <v>1</v>
      </c>
      <c r="R549" s="162" t="s">
        <v>15296</v>
      </c>
      <c r="T549" s="162" t="s">
        <v>3637</v>
      </c>
    </row>
    <row r="550" spans="1:20" ht="15" x14ac:dyDescent="0.25">
      <c r="A550" s="136" t="s">
        <v>14826</v>
      </c>
      <c r="B550" s="131" t="s">
        <v>3563</v>
      </c>
      <c r="C550" s="131" t="s">
        <v>285</v>
      </c>
      <c r="D550" s="131"/>
      <c r="E550" s="131"/>
      <c r="F550" s="131"/>
      <c r="G550" s="131" t="s">
        <v>6588</v>
      </c>
      <c r="H550" s="131" t="b">
        <v>1</v>
      </c>
      <c r="R550" s="161" t="s">
        <v>14856</v>
      </c>
      <c r="T550" s="161" t="s">
        <v>14828</v>
      </c>
    </row>
    <row r="551" spans="1:20" ht="15" x14ac:dyDescent="0.25">
      <c r="A551" s="136" t="s">
        <v>14826</v>
      </c>
      <c r="B551" s="131" t="s">
        <v>3636</v>
      </c>
      <c r="C551" s="131"/>
      <c r="D551" s="131"/>
      <c r="E551" s="131"/>
      <c r="F551" s="131"/>
      <c r="G551" s="131" t="s">
        <v>6588</v>
      </c>
      <c r="H551" s="131" t="b">
        <v>1</v>
      </c>
      <c r="R551" s="162" t="s">
        <v>14901</v>
      </c>
      <c r="T551" s="162" t="s">
        <v>3558</v>
      </c>
    </row>
    <row r="552" spans="1:20" ht="15" x14ac:dyDescent="0.25">
      <c r="A552" s="136" t="s">
        <v>14827</v>
      </c>
      <c r="B552" s="131" t="s">
        <v>3637</v>
      </c>
      <c r="C552" s="131" t="s">
        <v>291</v>
      </c>
      <c r="D552" s="131"/>
      <c r="E552" s="131"/>
      <c r="F552" s="131"/>
      <c r="G552" s="131" t="s">
        <v>14234</v>
      </c>
      <c r="H552" s="131" t="b">
        <v>1</v>
      </c>
      <c r="R552" s="161" t="s">
        <v>6453</v>
      </c>
      <c r="T552" s="161" t="s">
        <v>14829</v>
      </c>
    </row>
    <row r="553" spans="1:20" ht="15" x14ac:dyDescent="0.25">
      <c r="A553" s="136" t="s">
        <v>14828</v>
      </c>
      <c r="B553" s="131" t="s">
        <v>3558</v>
      </c>
      <c r="C553" s="131"/>
      <c r="D553" s="131"/>
      <c r="E553" s="131"/>
      <c r="F553" s="131"/>
      <c r="G553" s="131" t="s">
        <v>14234</v>
      </c>
      <c r="H553" s="131" t="b">
        <v>1</v>
      </c>
      <c r="R553" s="162" t="s">
        <v>14728</v>
      </c>
      <c r="T553" s="162" t="s">
        <v>3607</v>
      </c>
    </row>
    <row r="554" spans="1:20" ht="15" x14ac:dyDescent="0.25">
      <c r="A554" s="136" t="s">
        <v>14829</v>
      </c>
      <c r="B554" s="131" t="s">
        <v>3607</v>
      </c>
      <c r="C554" s="131" t="s">
        <v>397</v>
      </c>
      <c r="D554" s="131"/>
      <c r="E554" s="131"/>
      <c r="F554" s="131"/>
      <c r="G554" s="131" t="s">
        <v>14234</v>
      </c>
      <c r="H554" s="131" t="b">
        <v>1</v>
      </c>
      <c r="R554" s="161" t="s">
        <v>6454</v>
      </c>
      <c r="T554" s="161" t="s">
        <v>14830</v>
      </c>
    </row>
    <row r="555" spans="1:20" ht="15" x14ac:dyDescent="0.25">
      <c r="A555" s="136" t="s">
        <v>14830</v>
      </c>
      <c r="B555" s="131" t="s">
        <v>3577</v>
      </c>
      <c r="C555" s="131" t="s">
        <v>385</v>
      </c>
      <c r="D555" s="131"/>
      <c r="E555" s="131"/>
      <c r="F555" s="131"/>
      <c r="G555" s="131" t="s">
        <v>14234</v>
      </c>
      <c r="H555" s="131" t="b">
        <v>1</v>
      </c>
      <c r="R555" s="162" t="s">
        <v>14549</v>
      </c>
      <c r="T555" s="162" t="s">
        <v>3577</v>
      </c>
    </row>
    <row r="556" spans="1:20" ht="15" x14ac:dyDescent="0.25">
      <c r="A556" s="136" t="s">
        <v>14831</v>
      </c>
      <c r="B556" s="131" t="s">
        <v>3538</v>
      </c>
      <c r="C556" s="131" t="s">
        <v>14382</v>
      </c>
      <c r="D556" s="131"/>
      <c r="E556" s="131"/>
      <c r="F556" s="131"/>
      <c r="G556" s="131" t="s">
        <v>14234</v>
      </c>
      <c r="H556" s="131" t="b">
        <v>1</v>
      </c>
      <c r="R556" s="161" t="s">
        <v>3598</v>
      </c>
      <c r="T556" s="161" t="s">
        <v>14831</v>
      </c>
    </row>
    <row r="557" spans="1:20" ht="15" x14ac:dyDescent="0.25">
      <c r="A557" s="136" t="s">
        <v>14832</v>
      </c>
      <c r="B557" s="136" t="s">
        <v>3544</v>
      </c>
      <c r="C557" s="136" t="s">
        <v>6209</v>
      </c>
      <c r="D557" s="136"/>
      <c r="E557" s="131"/>
      <c r="F557" s="131"/>
      <c r="G557" s="131" t="s">
        <v>14234</v>
      </c>
      <c r="H557" s="131" t="b">
        <v>1</v>
      </c>
      <c r="R557" s="162" t="s">
        <v>14295</v>
      </c>
      <c r="T557" s="162" t="s">
        <v>3538</v>
      </c>
    </row>
    <row r="558" spans="1:20" ht="15" x14ac:dyDescent="0.25">
      <c r="A558" s="136" t="s">
        <v>14833</v>
      </c>
      <c r="B558" s="131"/>
      <c r="C558" s="131"/>
      <c r="D558" s="131"/>
      <c r="E558" s="131"/>
      <c r="F558" s="131"/>
      <c r="G558" s="131" t="s">
        <v>6588</v>
      </c>
      <c r="H558" s="131"/>
      <c r="R558" s="162" t="s">
        <v>14392</v>
      </c>
      <c r="T558" s="161" t="s">
        <v>14832</v>
      </c>
    </row>
    <row r="559" spans="1:20" ht="15" x14ac:dyDescent="0.25">
      <c r="A559" s="136" t="s">
        <v>14834</v>
      </c>
      <c r="B559" s="131" t="s">
        <v>3607</v>
      </c>
      <c r="C559" s="131" t="s">
        <v>14284</v>
      </c>
      <c r="D559" s="131"/>
      <c r="E559" s="131"/>
      <c r="F559" s="131"/>
      <c r="G559" s="131" t="s">
        <v>14234</v>
      </c>
      <c r="H559" s="131" t="b">
        <v>1</v>
      </c>
      <c r="R559" s="162" t="s">
        <v>15113</v>
      </c>
      <c r="T559" s="162" t="s">
        <v>3544</v>
      </c>
    </row>
    <row r="560" spans="1:20" ht="15" x14ac:dyDescent="0.25">
      <c r="A560" s="136" t="s">
        <v>14835</v>
      </c>
      <c r="B560" s="131"/>
      <c r="C560" s="131"/>
      <c r="D560" s="131"/>
      <c r="E560" s="131"/>
      <c r="F560" s="131"/>
      <c r="G560" s="131" t="s">
        <v>14475</v>
      </c>
      <c r="H560" s="131" t="b">
        <v>1</v>
      </c>
      <c r="R560" s="162" t="s">
        <v>15458</v>
      </c>
      <c r="T560" s="161" t="s">
        <v>14834</v>
      </c>
    </row>
    <row r="561" spans="1:20" ht="15" x14ac:dyDescent="0.25">
      <c r="A561" s="136" t="s">
        <v>14836</v>
      </c>
      <c r="B561" s="131" t="s">
        <v>3522</v>
      </c>
      <c r="C561" s="131" t="s">
        <v>291</v>
      </c>
      <c r="D561" s="131"/>
      <c r="E561" s="131"/>
      <c r="F561" s="131"/>
      <c r="G561" s="131" t="s">
        <v>14344</v>
      </c>
      <c r="H561" s="131" t="b">
        <v>1</v>
      </c>
      <c r="R561" s="161" t="s">
        <v>6455</v>
      </c>
      <c r="T561" s="162" t="s">
        <v>3607</v>
      </c>
    </row>
    <row r="562" spans="1:20" ht="15" x14ac:dyDescent="0.25">
      <c r="A562" s="136" t="s">
        <v>14836</v>
      </c>
      <c r="B562" s="131" t="s">
        <v>3558</v>
      </c>
      <c r="C562" s="131"/>
      <c r="D562" s="131"/>
      <c r="E562" s="131"/>
      <c r="F562" s="131"/>
      <c r="G562" s="131" t="s">
        <v>14344</v>
      </c>
      <c r="H562" s="131" t="b">
        <v>1</v>
      </c>
      <c r="R562" s="162" t="s">
        <v>15447</v>
      </c>
      <c r="T562" s="161" t="s">
        <v>14835</v>
      </c>
    </row>
    <row r="563" spans="1:20" ht="15" x14ac:dyDescent="0.25">
      <c r="A563" s="136" t="s">
        <v>14836</v>
      </c>
      <c r="B563" s="131" t="s">
        <v>3558</v>
      </c>
      <c r="C563" s="131" t="s">
        <v>1309</v>
      </c>
      <c r="D563" s="131"/>
      <c r="E563" s="131" t="s">
        <v>2510</v>
      </c>
      <c r="F563" s="131"/>
      <c r="G563" s="131" t="s">
        <v>14344</v>
      </c>
      <c r="H563" s="131" t="b">
        <v>1</v>
      </c>
      <c r="R563" s="161" t="s">
        <v>14821</v>
      </c>
      <c r="T563" s="162" t="s">
        <v>15595</v>
      </c>
    </row>
    <row r="564" spans="1:20" ht="15" x14ac:dyDescent="0.25">
      <c r="A564" s="136" t="s">
        <v>14837</v>
      </c>
      <c r="B564" s="131" t="s">
        <v>3538</v>
      </c>
      <c r="C564" s="131" t="s">
        <v>311</v>
      </c>
      <c r="D564" s="131"/>
      <c r="E564" s="131"/>
      <c r="F564" s="131"/>
      <c r="G564" s="131" t="s">
        <v>14234</v>
      </c>
      <c r="H564" s="131" t="b">
        <v>1</v>
      </c>
      <c r="R564" s="162" t="s">
        <v>14820</v>
      </c>
      <c r="T564" s="161" t="s">
        <v>14836</v>
      </c>
    </row>
    <row r="565" spans="1:20" ht="15" x14ac:dyDescent="0.25">
      <c r="A565" s="136" t="s">
        <v>14838</v>
      </c>
      <c r="B565" s="131"/>
      <c r="C565" s="131"/>
      <c r="D565" s="131"/>
      <c r="E565" s="131"/>
      <c r="F565" s="131"/>
      <c r="G565" s="131" t="s">
        <v>6588</v>
      </c>
      <c r="H565" s="131"/>
      <c r="R565" s="162" t="s">
        <v>15302</v>
      </c>
      <c r="T565" s="162" t="s">
        <v>3522</v>
      </c>
    </row>
    <row r="566" spans="1:20" ht="15" x14ac:dyDescent="0.25">
      <c r="A566" s="136" t="s">
        <v>14839</v>
      </c>
      <c r="B566" s="131" t="s">
        <v>3637</v>
      </c>
      <c r="C566" s="131"/>
      <c r="D566" s="131"/>
      <c r="E566" s="131"/>
      <c r="F566" s="131"/>
      <c r="G566" s="131" t="s">
        <v>14234</v>
      </c>
      <c r="H566" s="131" t="b">
        <v>1</v>
      </c>
      <c r="R566" s="161" t="s">
        <v>15154</v>
      </c>
      <c r="T566" s="162" t="s">
        <v>3558</v>
      </c>
    </row>
    <row r="567" spans="1:20" ht="15" x14ac:dyDescent="0.25">
      <c r="A567" s="131" t="s">
        <v>14840</v>
      </c>
      <c r="B567" s="131" t="s">
        <v>3577</v>
      </c>
      <c r="C567" s="131"/>
      <c r="D567" s="131"/>
      <c r="E567" s="131"/>
      <c r="F567" s="131"/>
      <c r="G567" s="131" t="s">
        <v>14311</v>
      </c>
      <c r="H567" s="131"/>
      <c r="R567" s="162" t="s">
        <v>15153</v>
      </c>
      <c r="T567" s="161" t="s">
        <v>14837</v>
      </c>
    </row>
    <row r="568" spans="1:20" ht="15" x14ac:dyDescent="0.25">
      <c r="A568" s="136" t="s">
        <v>14841</v>
      </c>
      <c r="B568" s="131" t="s">
        <v>3578</v>
      </c>
      <c r="C568" s="131" t="s">
        <v>385</v>
      </c>
      <c r="D568" s="131"/>
      <c r="E568" s="131"/>
      <c r="F568" s="131"/>
      <c r="G568" s="131" t="s">
        <v>14244</v>
      </c>
      <c r="H568" s="131"/>
      <c r="R568" s="161" t="s">
        <v>15384</v>
      </c>
      <c r="T568" s="162" t="s">
        <v>3538</v>
      </c>
    </row>
    <row r="569" spans="1:20" ht="15" x14ac:dyDescent="0.25">
      <c r="A569" s="136" t="s">
        <v>14842</v>
      </c>
      <c r="B569" s="131" t="s">
        <v>3557</v>
      </c>
      <c r="C569" s="131" t="s">
        <v>362</v>
      </c>
      <c r="D569" s="131"/>
      <c r="E569" s="131"/>
      <c r="F569" s="131"/>
      <c r="G569" s="131" t="s">
        <v>14234</v>
      </c>
      <c r="H569" s="131" t="b">
        <v>1</v>
      </c>
      <c r="R569" s="162" t="s">
        <v>15382</v>
      </c>
      <c r="T569" s="161" t="s">
        <v>14839</v>
      </c>
    </row>
    <row r="570" spans="1:20" ht="15" x14ac:dyDescent="0.25">
      <c r="A570" s="136" t="s">
        <v>14843</v>
      </c>
      <c r="B570" s="131"/>
      <c r="C570" s="131"/>
      <c r="D570" s="131"/>
      <c r="E570" s="131"/>
      <c r="F570" s="131"/>
      <c r="G570" s="131" t="s">
        <v>6588</v>
      </c>
      <c r="H570" s="131"/>
      <c r="R570" s="161" t="s">
        <v>3599</v>
      </c>
      <c r="T570" s="162" t="s">
        <v>3637</v>
      </c>
    </row>
    <row r="571" spans="1:20" ht="15" x14ac:dyDescent="0.25">
      <c r="A571" s="136" t="s">
        <v>14844</v>
      </c>
      <c r="B571" s="131" t="s">
        <v>3616</v>
      </c>
      <c r="C571" s="131" t="s">
        <v>291</v>
      </c>
      <c r="D571" s="131"/>
      <c r="E571" s="131"/>
      <c r="F571" s="131"/>
      <c r="G571" s="131" t="s">
        <v>14234</v>
      </c>
      <c r="H571" s="131" t="b">
        <v>1</v>
      </c>
      <c r="R571" s="162" t="s">
        <v>15182</v>
      </c>
      <c r="T571" s="161" t="s">
        <v>14842</v>
      </c>
    </row>
    <row r="572" spans="1:20" ht="15" x14ac:dyDescent="0.25">
      <c r="A572" s="136" t="s">
        <v>14845</v>
      </c>
      <c r="B572" s="131" t="s">
        <v>3530</v>
      </c>
      <c r="C572" s="131"/>
      <c r="D572" s="131"/>
      <c r="E572" s="131"/>
      <c r="F572" s="131"/>
      <c r="G572" s="131" t="s">
        <v>6588</v>
      </c>
      <c r="H572" s="131"/>
      <c r="R572" s="161" t="s">
        <v>3600</v>
      </c>
      <c r="T572" s="162" t="s">
        <v>3557</v>
      </c>
    </row>
    <row r="573" spans="1:20" ht="15" x14ac:dyDescent="0.25">
      <c r="A573" s="136" t="s">
        <v>14845</v>
      </c>
      <c r="B573" s="131" t="s">
        <v>3537</v>
      </c>
      <c r="C573" s="131"/>
      <c r="D573" s="131"/>
      <c r="E573" s="131"/>
      <c r="F573" s="131"/>
      <c r="G573" s="131" t="s">
        <v>6588</v>
      </c>
      <c r="H573" s="131"/>
      <c r="R573" s="162" t="s">
        <v>14399</v>
      </c>
      <c r="T573" s="161" t="s">
        <v>14844</v>
      </c>
    </row>
    <row r="574" spans="1:20" ht="15" x14ac:dyDescent="0.25">
      <c r="A574" s="136" t="s">
        <v>14846</v>
      </c>
      <c r="B574" s="131" t="s">
        <v>3543</v>
      </c>
      <c r="C574" s="131" t="s">
        <v>6209</v>
      </c>
      <c r="D574" s="131"/>
      <c r="E574" s="131"/>
      <c r="F574" s="131"/>
      <c r="G574" s="131" t="s">
        <v>14435</v>
      </c>
      <c r="H574" s="131" t="b">
        <v>1</v>
      </c>
      <c r="R574" s="162" t="s">
        <v>14690</v>
      </c>
      <c r="T574" s="162" t="s">
        <v>3616</v>
      </c>
    </row>
    <row r="575" spans="1:20" ht="15" x14ac:dyDescent="0.25">
      <c r="A575" s="136" t="s">
        <v>14847</v>
      </c>
      <c r="B575" s="131"/>
      <c r="C575" s="131"/>
      <c r="D575" s="131"/>
      <c r="E575" s="131"/>
      <c r="F575" s="131"/>
      <c r="G575" s="131" t="s">
        <v>14234</v>
      </c>
      <c r="H575" s="131" t="b">
        <v>1</v>
      </c>
      <c r="R575" s="162" t="s">
        <v>14871</v>
      </c>
      <c r="T575" s="161" t="s">
        <v>14846</v>
      </c>
    </row>
    <row r="576" spans="1:20" ht="15" x14ac:dyDescent="0.25">
      <c r="A576" s="136" t="s">
        <v>14848</v>
      </c>
      <c r="B576" s="131" t="s">
        <v>3572</v>
      </c>
      <c r="C576" s="131" t="s">
        <v>2274</v>
      </c>
      <c r="D576" s="131"/>
      <c r="E576" s="131"/>
      <c r="F576" s="131"/>
      <c r="G576" s="131" t="s">
        <v>14249</v>
      </c>
      <c r="H576" s="131" t="b">
        <v>1</v>
      </c>
      <c r="R576" s="162" t="s">
        <v>14917</v>
      </c>
      <c r="T576" s="162" t="s">
        <v>3543</v>
      </c>
    </row>
    <row r="577" spans="1:20" ht="15" x14ac:dyDescent="0.25">
      <c r="A577" s="136" t="s">
        <v>14849</v>
      </c>
      <c r="B577" s="131" t="s">
        <v>3525</v>
      </c>
      <c r="C577" s="131" t="s">
        <v>484</v>
      </c>
      <c r="D577" s="131"/>
      <c r="E577" s="131"/>
      <c r="F577" s="131"/>
      <c r="G577" s="131" t="s">
        <v>14234</v>
      </c>
      <c r="H577" s="131" t="b">
        <v>1</v>
      </c>
      <c r="R577" s="162" t="s">
        <v>14987</v>
      </c>
      <c r="T577" s="161" t="s">
        <v>14847</v>
      </c>
    </row>
    <row r="578" spans="1:20" ht="15" x14ac:dyDescent="0.25">
      <c r="A578" s="136" t="s">
        <v>14850</v>
      </c>
      <c r="B578" s="131" t="s">
        <v>3527</v>
      </c>
      <c r="C578" s="131"/>
      <c r="D578" s="131"/>
      <c r="E578" s="131"/>
      <c r="F578" s="131" t="s">
        <v>14851</v>
      </c>
      <c r="G578" s="131" t="s">
        <v>14234</v>
      </c>
      <c r="H578" s="131" t="b">
        <v>1</v>
      </c>
      <c r="R578" s="162" t="s">
        <v>15334</v>
      </c>
      <c r="T578" s="162" t="s">
        <v>15595</v>
      </c>
    </row>
    <row r="579" spans="1:20" ht="15" x14ac:dyDescent="0.25">
      <c r="A579" s="136" t="s">
        <v>14852</v>
      </c>
      <c r="B579" s="131" t="s">
        <v>14242</v>
      </c>
      <c r="C579" s="131" t="s">
        <v>277</v>
      </c>
      <c r="D579" s="131"/>
      <c r="E579" s="131"/>
      <c r="F579" s="131"/>
      <c r="G579" s="131" t="s">
        <v>6588</v>
      </c>
      <c r="H579" s="131"/>
      <c r="R579" s="161" t="s">
        <v>6459</v>
      </c>
      <c r="T579" s="161" t="s">
        <v>14848</v>
      </c>
    </row>
    <row r="580" spans="1:20" ht="15" x14ac:dyDescent="0.25">
      <c r="A580" s="136" t="s">
        <v>14853</v>
      </c>
      <c r="B580" s="131" t="s">
        <v>14236</v>
      </c>
      <c r="C580" s="131"/>
      <c r="D580" s="131"/>
      <c r="E580" s="131"/>
      <c r="F580" s="131" t="s">
        <v>14291</v>
      </c>
      <c r="G580" s="131" t="s">
        <v>6588</v>
      </c>
      <c r="H580" s="131"/>
      <c r="R580" s="162" t="s">
        <v>15271</v>
      </c>
      <c r="T580" s="162" t="s">
        <v>3572</v>
      </c>
    </row>
    <row r="581" spans="1:20" ht="15" x14ac:dyDescent="0.25">
      <c r="A581" s="136" t="s">
        <v>14854</v>
      </c>
      <c r="B581" s="131" t="s">
        <v>3575</v>
      </c>
      <c r="C581" s="131" t="s">
        <v>14528</v>
      </c>
      <c r="D581" s="131"/>
      <c r="E581" s="131"/>
      <c r="F581" s="131"/>
      <c r="G581" s="131" t="s">
        <v>14234</v>
      </c>
      <c r="H581" s="131" t="b">
        <v>1</v>
      </c>
      <c r="R581" s="161" t="s">
        <v>3601</v>
      </c>
      <c r="T581" s="161" t="s">
        <v>14849</v>
      </c>
    </row>
    <row r="582" spans="1:20" ht="15" x14ac:dyDescent="0.25">
      <c r="A582" s="136" t="s">
        <v>14855</v>
      </c>
      <c r="B582" s="131" t="s">
        <v>14856</v>
      </c>
      <c r="C582" s="131" t="s">
        <v>311</v>
      </c>
      <c r="D582" s="131"/>
      <c r="E582" s="131"/>
      <c r="F582" s="131"/>
      <c r="G582" s="131" t="s">
        <v>6588</v>
      </c>
      <c r="H582" s="131"/>
      <c r="R582" s="162" t="s">
        <v>15394</v>
      </c>
      <c r="T582" s="162" t="s">
        <v>3525</v>
      </c>
    </row>
    <row r="583" spans="1:20" ht="15" x14ac:dyDescent="0.25">
      <c r="A583" s="136" t="s">
        <v>14857</v>
      </c>
      <c r="B583" s="131" t="s">
        <v>14858</v>
      </c>
      <c r="C583" s="131"/>
      <c r="D583" s="131"/>
      <c r="E583" s="131" t="s">
        <v>2209</v>
      </c>
      <c r="F583" s="131"/>
      <c r="G583" s="131" t="s">
        <v>14402</v>
      </c>
      <c r="H583" s="131" t="b">
        <v>1</v>
      </c>
      <c r="R583" s="161" t="s">
        <v>3602</v>
      </c>
      <c r="T583" s="161" t="s">
        <v>14850</v>
      </c>
    </row>
    <row r="584" spans="1:20" ht="15" x14ac:dyDescent="0.25">
      <c r="A584" s="136" t="s">
        <v>14859</v>
      </c>
      <c r="B584" s="131" t="s">
        <v>6398</v>
      </c>
      <c r="C584" s="131" t="s">
        <v>285</v>
      </c>
      <c r="D584" s="131"/>
      <c r="E584" s="131"/>
      <c r="F584" s="131"/>
      <c r="G584" s="131" t="s">
        <v>14249</v>
      </c>
      <c r="H584" s="131" t="b">
        <v>1</v>
      </c>
      <c r="R584" s="162" t="s">
        <v>14283</v>
      </c>
      <c r="T584" s="162" t="s">
        <v>3527</v>
      </c>
    </row>
    <row r="585" spans="1:20" ht="15" x14ac:dyDescent="0.25">
      <c r="A585" s="136" t="s">
        <v>14860</v>
      </c>
      <c r="B585" s="131" t="s">
        <v>3576</v>
      </c>
      <c r="C585" s="131" t="s">
        <v>291</v>
      </c>
      <c r="D585" s="131"/>
      <c r="E585" s="131"/>
      <c r="F585" s="131"/>
      <c r="G585" s="131" t="s">
        <v>14234</v>
      </c>
      <c r="H585" s="131" t="b">
        <v>1</v>
      </c>
      <c r="R585" s="162" t="s">
        <v>14332</v>
      </c>
      <c r="T585" s="161" t="s">
        <v>14854</v>
      </c>
    </row>
    <row r="586" spans="1:20" ht="15" x14ac:dyDescent="0.25">
      <c r="A586" s="136" t="s">
        <v>14861</v>
      </c>
      <c r="B586" s="131" t="s">
        <v>3529</v>
      </c>
      <c r="C586" s="131"/>
      <c r="D586" s="131"/>
      <c r="E586" s="131"/>
      <c r="F586" s="131"/>
      <c r="G586" s="131" t="s">
        <v>14234</v>
      </c>
      <c r="H586" s="131" t="b">
        <v>1</v>
      </c>
      <c r="R586" s="162" t="s">
        <v>14396</v>
      </c>
      <c r="T586" s="162" t="s">
        <v>3575</v>
      </c>
    </row>
    <row r="587" spans="1:20" ht="15" x14ac:dyDescent="0.25">
      <c r="A587" s="136" t="s">
        <v>14862</v>
      </c>
      <c r="B587" s="131"/>
      <c r="C587" s="131" t="s">
        <v>397</v>
      </c>
      <c r="D587" s="131"/>
      <c r="E587" s="131"/>
      <c r="F587" s="131"/>
      <c r="G587" s="131" t="s">
        <v>14294</v>
      </c>
      <c r="H587" s="131" t="b">
        <v>1</v>
      </c>
      <c r="R587" s="162" t="s">
        <v>14461</v>
      </c>
      <c r="T587" s="161" t="s">
        <v>14857</v>
      </c>
    </row>
    <row r="588" spans="1:20" ht="15" x14ac:dyDescent="0.25">
      <c r="A588" s="136" t="s">
        <v>14863</v>
      </c>
      <c r="B588" s="131"/>
      <c r="C588" s="131"/>
      <c r="D588" s="131"/>
      <c r="E588" s="131"/>
      <c r="F588" s="131"/>
      <c r="G588" s="131" t="s">
        <v>14234</v>
      </c>
      <c r="H588" s="131" t="b">
        <v>1</v>
      </c>
      <c r="R588" s="162" t="s">
        <v>14632</v>
      </c>
      <c r="T588" s="162" t="s">
        <v>14858</v>
      </c>
    </row>
    <row r="589" spans="1:20" ht="15" x14ac:dyDescent="0.25">
      <c r="A589" s="136" t="s">
        <v>14864</v>
      </c>
      <c r="B589" s="131" t="s">
        <v>3513</v>
      </c>
      <c r="C589" s="131"/>
      <c r="D589" s="131"/>
      <c r="E589" s="131"/>
      <c r="F589" s="131" t="s">
        <v>14318</v>
      </c>
      <c r="G589" s="131" t="s">
        <v>14269</v>
      </c>
      <c r="H589" s="131" t="b">
        <v>1</v>
      </c>
      <c r="R589" s="162" t="s">
        <v>14676</v>
      </c>
      <c r="T589" s="161" t="s">
        <v>14859</v>
      </c>
    </row>
    <row r="590" spans="1:20" ht="15" x14ac:dyDescent="0.25">
      <c r="A590" s="136" t="s">
        <v>14864</v>
      </c>
      <c r="B590" s="131" t="s">
        <v>3589</v>
      </c>
      <c r="C590" s="131"/>
      <c r="D590" s="131"/>
      <c r="E590" s="131"/>
      <c r="F590" s="131"/>
      <c r="G590" s="131" t="s">
        <v>14269</v>
      </c>
      <c r="H590" s="131" t="b">
        <v>1</v>
      </c>
      <c r="R590" s="162" t="s">
        <v>14916</v>
      </c>
      <c r="T590" s="162" t="s">
        <v>6398</v>
      </c>
    </row>
    <row r="591" spans="1:20" ht="15" x14ac:dyDescent="0.25">
      <c r="A591" s="136" t="s">
        <v>14865</v>
      </c>
      <c r="B591" s="131"/>
      <c r="C591" s="131"/>
      <c r="D591" s="131"/>
      <c r="E591" s="131"/>
      <c r="F591" s="131"/>
      <c r="G591" s="131" t="s">
        <v>14308</v>
      </c>
      <c r="H591" s="131" t="b">
        <v>1</v>
      </c>
      <c r="R591" s="162" t="s">
        <v>15045</v>
      </c>
      <c r="T591" s="161" t="s">
        <v>14860</v>
      </c>
    </row>
    <row r="592" spans="1:20" ht="15" x14ac:dyDescent="0.25">
      <c r="A592" s="136" t="s">
        <v>14866</v>
      </c>
      <c r="B592" s="131"/>
      <c r="C592" s="131"/>
      <c r="D592" s="131"/>
      <c r="E592" s="131"/>
      <c r="F592" s="131"/>
      <c r="G592" s="131" t="s">
        <v>6588</v>
      </c>
      <c r="H592" s="131"/>
      <c r="R592" s="162" t="s">
        <v>15059</v>
      </c>
      <c r="T592" s="162" t="s">
        <v>3576</v>
      </c>
    </row>
    <row r="593" spans="1:20" ht="15" x14ac:dyDescent="0.25">
      <c r="A593" s="136" t="s">
        <v>14867</v>
      </c>
      <c r="B593" s="131"/>
      <c r="C593" s="131" t="s">
        <v>385</v>
      </c>
      <c r="D593" s="131"/>
      <c r="E593" s="131"/>
      <c r="F593" s="131"/>
      <c r="G593" s="131" t="s">
        <v>6588</v>
      </c>
      <c r="H593" s="131"/>
      <c r="R593" s="162" t="s">
        <v>15149</v>
      </c>
      <c r="T593" s="161" t="s">
        <v>14861</v>
      </c>
    </row>
    <row r="594" spans="1:20" ht="15" x14ac:dyDescent="0.25">
      <c r="A594" s="131" t="s">
        <v>14868</v>
      </c>
      <c r="B594" s="131" t="s">
        <v>3543</v>
      </c>
      <c r="C594" s="131"/>
      <c r="D594" s="131"/>
      <c r="E594" s="131"/>
      <c r="F594" s="131"/>
      <c r="G594" s="131" t="s">
        <v>14393</v>
      </c>
      <c r="H594" s="131"/>
      <c r="R594" s="162" t="s">
        <v>15176</v>
      </c>
      <c r="T594" s="162" t="s">
        <v>3529</v>
      </c>
    </row>
    <row r="595" spans="1:20" ht="15" x14ac:dyDescent="0.25">
      <c r="A595" s="136" t="s">
        <v>14869</v>
      </c>
      <c r="B595" s="131" t="s">
        <v>14870</v>
      </c>
      <c r="C595" s="131" t="s">
        <v>331</v>
      </c>
      <c r="D595" s="131"/>
      <c r="E595" s="131"/>
      <c r="F595" s="131"/>
      <c r="G595" s="131" t="s">
        <v>6588</v>
      </c>
      <c r="H595" s="131"/>
      <c r="R595" s="162" t="s">
        <v>15192</v>
      </c>
      <c r="T595" s="161" t="s">
        <v>14862</v>
      </c>
    </row>
    <row r="596" spans="1:20" ht="15" x14ac:dyDescent="0.25">
      <c r="A596" s="136" t="s">
        <v>14871</v>
      </c>
      <c r="B596" s="131" t="s">
        <v>3600</v>
      </c>
      <c r="C596" s="131" t="s">
        <v>327</v>
      </c>
      <c r="D596" s="131"/>
      <c r="E596" s="131"/>
      <c r="F596" s="131"/>
      <c r="G596" s="131" t="s">
        <v>14442</v>
      </c>
      <c r="H596" s="131" t="b">
        <v>1</v>
      </c>
      <c r="R596" s="162" t="s">
        <v>15208</v>
      </c>
      <c r="T596" s="162" t="s">
        <v>15595</v>
      </c>
    </row>
    <row r="597" spans="1:20" ht="15" x14ac:dyDescent="0.25">
      <c r="A597" s="136" t="s">
        <v>14872</v>
      </c>
      <c r="B597" s="131" t="s">
        <v>3543</v>
      </c>
      <c r="C597" s="131" t="s">
        <v>6233</v>
      </c>
      <c r="D597" s="131"/>
      <c r="E597" s="131" t="s">
        <v>2022</v>
      </c>
      <c r="F597" s="131"/>
      <c r="G597" s="131" t="s">
        <v>14297</v>
      </c>
      <c r="H597" s="131"/>
      <c r="R597" s="162" t="s">
        <v>15293</v>
      </c>
      <c r="T597" s="161" t="s">
        <v>14863</v>
      </c>
    </row>
    <row r="598" spans="1:20" ht="15" x14ac:dyDescent="0.25">
      <c r="A598" s="136" t="s">
        <v>14873</v>
      </c>
      <c r="B598" s="131" t="s">
        <v>3582</v>
      </c>
      <c r="C598" s="131"/>
      <c r="D598" s="131"/>
      <c r="E598" s="131"/>
      <c r="F598" s="131"/>
      <c r="G598" s="131" t="s">
        <v>14297</v>
      </c>
      <c r="H598" s="131"/>
      <c r="R598" s="162" t="s">
        <v>15297</v>
      </c>
      <c r="T598" s="162" t="s">
        <v>15595</v>
      </c>
    </row>
    <row r="599" spans="1:20" ht="15" x14ac:dyDescent="0.25">
      <c r="A599" s="136" t="s">
        <v>14874</v>
      </c>
      <c r="B599" s="131" t="s">
        <v>3553</v>
      </c>
      <c r="C599" s="131" t="s">
        <v>1463</v>
      </c>
      <c r="D599" s="131"/>
      <c r="E599" s="131"/>
      <c r="F599" s="131"/>
      <c r="G599" s="131" t="s">
        <v>14297</v>
      </c>
      <c r="H599" s="131"/>
      <c r="R599" s="162" t="s">
        <v>15313</v>
      </c>
      <c r="T599" s="161" t="s">
        <v>14864</v>
      </c>
    </row>
    <row r="600" spans="1:20" ht="15" x14ac:dyDescent="0.25">
      <c r="A600" s="136" t="s">
        <v>14875</v>
      </c>
      <c r="B600" s="131" t="s">
        <v>3537</v>
      </c>
      <c r="C600" s="131"/>
      <c r="D600" s="131"/>
      <c r="E600" s="131"/>
      <c r="F600" s="131"/>
      <c r="G600" s="131" t="s">
        <v>14646</v>
      </c>
      <c r="H600" s="131"/>
      <c r="R600" s="162" t="s">
        <v>15317</v>
      </c>
      <c r="T600" s="162" t="s">
        <v>3513</v>
      </c>
    </row>
    <row r="601" spans="1:20" ht="15" x14ac:dyDescent="0.25">
      <c r="A601" s="136" t="s">
        <v>14876</v>
      </c>
      <c r="B601" s="131"/>
      <c r="C601" s="131"/>
      <c r="D601" s="131"/>
      <c r="E601" s="131"/>
      <c r="F601" s="131"/>
      <c r="G601" s="131" t="s">
        <v>14244</v>
      </c>
      <c r="H601" s="131"/>
      <c r="R601" s="162" t="s">
        <v>15377</v>
      </c>
      <c r="T601" s="162" t="s">
        <v>3589</v>
      </c>
    </row>
    <row r="602" spans="1:20" ht="15" x14ac:dyDescent="0.25">
      <c r="A602" s="136" t="s">
        <v>14877</v>
      </c>
      <c r="B602" s="131"/>
      <c r="C602" s="131"/>
      <c r="D602" s="131"/>
      <c r="E602" s="131"/>
      <c r="F602" s="131"/>
      <c r="G602" s="131" t="s">
        <v>6588</v>
      </c>
      <c r="H602" s="131"/>
      <c r="R602" s="162" t="s">
        <v>15378</v>
      </c>
      <c r="T602" s="161" t="s">
        <v>14865</v>
      </c>
    </row>
    <row r="603" spans="1:20" ht="15" x14ac:dyDescent="0.25">
      <c r="A603" s="131" t="s">
        <v>14878</v>
      </c>
      <c r="B603" s="131" t="s">
        <v>3537</v>
      </c>
      <c r="C603" s="131"/>
      <c r="D603" s="131"/>
      <c r="E603" s="131"/>
      <c r="F603" s="131"/>
      <c r="G603" s="131" t="s">
        <v>14393</v>
      </c>
      <c r="H603" s="131"/>
      <c r="R603" s="162" t="s">
        <v>15417</v>
      </c>
      <c r="T603" s="162" t="s">
        <v>15595</v>
      </c>
    </row>
    <row r="604" spans="1:20" ht="15" x14ac:dyDescent="0.25">
      <c r="A604" s="136" t="s">
        <v>14879</v>
      </c>
      <c r="B604" s="131" t="s">
        <v>3583</v>
      </c>
      <c r="C604" s="131"/>
      <c r="D604" s="131"/>
      <c r="E604" s="131"/>
      <c r="F604" s="131"/>
      <c r="G604" s="131" t="s">
        <v>14435</v>
      </c>
      <c r="H604" s="131" t="b">
        <v>1</v>
      </c>
      <c r="R604" s="161" t="s">
        <v>3603</v>
      </c>
      <c r="T604" s="161" t="s">
        <v>14871</v>
      </c>
    </row>
    <row r="605" spans="1:20" ht="15" x14ac:dyDescent="0.25">
      <c r="A605" s="136" t="s">
        <v>14880</v>
      </c>
      <c r="B605" s="131" t="s">
        <v>3609</v>
      </c>
      <c r="C605" s="131" t="s">
        <v>6233</v>
      </c>
      <c r="D605" s="131"/>
      <c r="E605" s="131"/>
      <c r="F605" s="131"/>
      <c r="G605" s="131" t="s">
        <v>14294</v>
      </c>
      <c r="H605" s="131" t="b">
        <v>1</v>
      </c>
      <c r="R605" s="162" t="s">
        <v>14353</v>
      </c>
      <c r="T605" s="162" t="s">
        <v>3600</v>
      </c>
    </row>
    <row r="606" spans="1:20" ht="15" x14ac:dyDescent="0.25">
      <c r="A606" s="136" t="s">
        <v>14881</v>
      </c>
      <c r="B606" s="131"/>
      <c r="C606" s="131" t="s">
        <v>331</v>
      </c>
      <c r="D606" s="131"/>
      <c r="E606" s="131"/>
      <c r="F606" s="131"/>
      <c r="G606" s="131" t="s">
        <v>14259</v>
      </c>
      <c r="H606" s="131"/>
      <c r="R606" s="162" t="s">
        <v>14470</v>
      </c>
      <c r="T606" s="161" t="s">
        <v>14879</v>
      </c>
    </row>
    <row r="607" spans="1:20" ht="15" x14ac:dyDescent="0.25">
      <c r="A607" s="136" t="s">
        <v>14882</v>
      </c>
      <c r="B607" s="131" t="s">
        <v>3532</v>
      </c>
      <c r="C607" s="131" t="s">
        <v>1424</v>
      </c>
      <c r="D607" s="131"/>
      <c r="E607" s="131"/>
      <c r="F607" s="131"/>
      <c r="G607" s="131" t="s">
        <v>14259</v>
      </c>
      <c r="H607" s="131"/>
      <c r="R607" s="162" t="s">
        <v>14576</v>
      </c>
      <c r="T607" s="162" t="s">
        <v>3583</v>
      </c>
    </row>
    <row r="608" spans="1:20" ht="15" x14ac:dyDescent="0.25">
      <c r="A608" s="131" t="s">
        <v>14883</v>
      </c>
      <c r="B608" s="131" t="s">
        <v>3544</v>
      </c>
      <c r="C608" s="131"/>
      <c r="D608" s="131"/>
      <c r="E608" s="131"/>
      <c r="F608" s="131"/>
      <c r="G608" s="131" t="s">
        <v>14498</v>
      </c>
      <c r="H608" s="131"/>
      <c r="R608" s="162" t="s">
        <v>15238</v>
      </c>
      <c r="T608" s="161" t="s">
        <v>14880</v>
      </c>
    </row>
    <row r="609" spans="1:20" ht="15" x14ac:dyDescent="0.25">
      <c r="A609" s="131" t="s">
        <v>14883</v>
      </c>
      <c r="B609" s="131" t="s">
        <v>3561</v>
      </c>
      <c r="C609" s="131"/>
      <c r="D609" s="131"/>
      <c r="E609" s="131"/>
      <c r="F609" s="131"/>
      <c r="G609" s="131" t="s">
        <v>14498</v>
      </c>
      <c r="H609" s="131"/>
      <c r="R609" s="161" t="s">
        <v>3604</v>
      </c>
      <c r="T609" s="162" t="s">
        <v>3609</v>
      </c>
    </row>
    <row r="610" spans="1:20" ht="15" x14ac:dyDescent="0.25">
      <c r="A610" s="136" t="s">
        <v>14884</v>
      </c>
      <c r="B610" s="131" t="s">
        <v>14242</v>
      </c>
      <c r="C610" s="131" t="s">
        <v>277</v>
      </c>
      <c r="D610" s="131"/>
      <c r="E610" s="131"/>
      <c r="F610" s="131"/>
      <c r="G610" s="131" t="s">
        <v>14234</v>
      </c>
      <c r="H610" s="131" t="b">
        <v>1</v>
      </c>
      <c r="R610" s="162" t="s">
        <v>14233</v>
      </c>
      <c r="T610" s="161" t="s">
        <v>14884</v>
      </c>
    </row>
    <row r="611" spans="1:20" ht="15" x14ac:dyDescent="0.25">
      <c r="A611" s="136" t="s">
        <v>14884</v>
      </c>
      <c r="B611" s="131" t="s">
        <v>3607</v>
      </c>
      <c r="C611" s="131" t="s">
        <v>397</v>
      </c>
      <c r="D611" s="131"/>
      <c r="E611" s="131"/>
      <c r="F611" s="131"/>
      <c r="G611" s="131" t="s">
        <v>14234</v>
      </c>
      <c r="H611" s="131" t="b">
        <v>1</v>
      </c>
      <c r="R611" s="162" t="s">
        <v>14322</v>
      </c>
      <c r="T611" s="162" t="s">
        <v>14242</v>
      </c>
    </row>
    <row r="612" spans="1:20" ht="15" x14ac:dyDescent="0.25">
      <c r="A612" s="136" t="s">
        <v>14885</v>
      </c>
      <c r="B612" s="131" t="s">
        <v>3594</v>
      </c>
      <c r="C612" s="131"/>
      <c r="D612" s="131"/>
      <c r="E612" s="131"/>
      <c r="F612" s="131"/>
      <c r="G612" s="131" t="s">
        <v>14234</v>
      </c>
      <c r="H612" s="131" t="b">
        <v>1</v>
      </c>
      <c r="R612" s="162" t="s">
        <v>15080</v>
      </c>
      <c r="T612" s="162" t="s">
        <v>3607</v>
      </c>
    </row>
    <row r="613" spans="1:20" ht="15" x14ac:dyDescent="0.25">
      <c r="A613" s="136" t="s">
        <v>14886</v>
      </c>
      <c r="B613" s="131" t="s">
        <v>14887</v>
      </c>
      <c r="C613" s="131"/>
      <c r="D613" s="131"/>
      <c r="E613" s="131"/>
      <c r="F613" s="131" t="s">
        <v>14237</v>
      </c>
      <c r="G613" s="131" t="s">
        <v>6588</v>
      </c>
      <c r="H613" s="131"/>
      <c r="R613" s="162" t="s">
        <v>15298</v>
      </c>
      <c r="T613" s="161" t="s">
        <v>14885</v>
      </c>
    </row>
    <row r="614" spans="1:20" ht="15" x14ac:dyDescent="0.25">
      <c r="A614" s="131" t="s">
        <v>14888</v>
      </c>
      <c r="B614" s="131" t="s">
        <v>3561</v>
      </c>
      <c r="C614" s="131"/>
      <c r="D614" s="131"/>
      <c r="E614" s="131"/>
      <c r="F614" s="131"/>
      <c r="G614" s="131" t="s">
        <v>14280</v>
      </c>
      <c r="H614" s="131"/>
      <c r="R614" s="161" t="s">
        <v>3605</v>
      </c>
      <c r="T614" s="162" t="s">
        <v>3594</v>
      </c>
    </row>
    <row r="615" spans="1:20" ht="15" x14ac:dyDescent="0.25">
      <c r="A615" s="131" t="s">
        <v>14888</v>
      </c>
      <c r="B615" s="131" t="s">
        <v>3631</v>
      </c>
      <c r="C615" s="131"/>
      <c r="D615" s="131"/>
      <c r="E615" s="131"/>
      <c r="F615" s="131"/>
      <c r="G615" s="131" t="s">
        <v>14280</v>
      </c>
      <c r="H615" s="131"/>
      <c r="R615" s="162" t="s">
        <v>14361</v>
      </c>
      <c r="T615" s="161" t="s">
        <v>14890</v>
      </c>
    </row>
    <row r="616" spans="1:20" ht="15" x14ac:dyDescent="0.25">
      <c r="A616" s="136" t="s">
        <v>14888</v>
      </c>
      <c r="B616" s="131"/>
      <c r="C616" s="131"/>
      <c r="D616" s="131"/>
      <c r="E616" s="131"/>
      <c r="F616" s="131"/>
      <c r="G616" s="131" t="s">
        <v>14280</v>
      </c>
      <c r="H616" s="131"/>
      <c r="R616" s="162" t="s">
        <v>14374</v>
      </c>
      <c r="T616" s="162" t="s">
        <v>14286</v>
      </c>
    </row>
    <row r="617" spans="1:20" ht="15" x14ac:dyDescent="0.25">
      <c r="A617" s="136" t="s">
        <v>14889</v>
      </c>
      <c r="B617" s="131"/>
      <c r="C617" s="131"/>
      <c r="D617" s="131"/>
      <c r="E617" s="131"/>
      <c r="F617" s="131"/>
      <c r="G617" s="131" t="s">
        <v>6588</v>
      </c>
      <c r="H617" s="131"/>
      <c r="R617" s="162" t="s">
        <v>14416</v>
      </c>
      <c r="T617" s="161" t="s">
        <v>14893</v>
      </c>
    </row>
    <row r="618" spans="1:20" ht="15" x14ac:dyDescent="0.25">
      <c r="A618" s="131" t="s">
        <v>14890</v>
      </c>
      <c r="B618" s="131" t="s">
        <v>14286</v>
      </c>
      <c r="C618" s="131"/>
      <c r="D618" s="131"/>
      <c r="E618" s="131"/>
      <c r="F618" s="131"/>
      <c r="G618" s="131" t="s">
        <v>14308</v>
      </c>
      <c r="H618" s="131" t="b">
        <v>1</v>
      </c>
      <c r="R618" s="162" t="s">
        <v>14469</v>
      </c>
      <c r="T618" s="162" t="s">
        <v>3545</v>
      </c>
    </row>
    <row r="619" spans="1:20" ht="15" x14ac:dyDescent="0.25">
      <c r="A619" s="136" t="s">
        <v>14891</v>
      </c>
      <c r="B619" s="131" t="s">
        <v>14892</v>
      </c>
      <c r="C619" s="131"/>
      <c r="D619" s="131"/>
      <c r="E619" s="131"/>
      <c r="F619" s="131"/>
      <c r="G619" s="131" t="s">
        <v>14311</v>
      </c>
      <c r="H619" s="131"/>
      <c r="R619" s="162" t="s">
        <v>14549</v>
      </c>
      <c r="T619" s="161" t="s">
        <v>14900</v>
      </c>
    </row>
    <row r="620" spans="1:20" ht="15" x14ac:dyDescent="0.25">
      <c r="A620" s="136" t="s">
        <v>14893</v>
      </c>
      <c r="B620" s="131" t="s">
        <v>3545</v>
      </c>
      <c r="C620" s="131" t="s">
        <v>710</v>
      </c>
      <c r="D620" s="131"/>
      <c r="E620" s="131"/>
      <c r="F620" s="131"/>
      <c r="G620" s="131" t="s">
        <v>14249</v>
      </c>
      <c r="H620" s="131" t="b">
        <v>1</v>
      </c>
      <c r="R620" s="162" t="s">
        <v>14632</v>
      </c>
      <c r="T620" s="162" t="s">
        <v>3591</v>
      </c>
    </row>
    <row r="621" spans="1:20" ht="15" x14ac:dyDescent="0.25">
      <c r="A621" s="136" t="s">
        <v>14894</v>
      </c>
      <c r="B621" s="131" t="s">
        <v>3637</v>
      </c>
      <c r="C621" s="131" t="s">
        <v>277</v>
      </c>
      <c r="D621" s="131"/>
      <c r="E621" s="131" t="s">
        <v>2523</v>
      </c>
      <c r="F621" s="131"/>
      <c r="G621" s="131" t="s">
        <v>14297</v>
      </c>
      <c r="H621" s="131"/>
      <c r="R621" s="162" t="s">
        <v>14659</v>
      </c>
      <c r="T621" s="162" t="s">
        <v>3616</v>
      </c>
    </row>
    <row r="622" spans="1:20" ht="15" x14ac:dyDescent="0.25">
      <c r="A622" s="136" t="s">
        <v>14895</v>
      </c>
      <c r="B622" s="131" t="s">
        <v>14896</v>
      </c>
      <c r="C622" s="131"/>
      <c r="D622" s="131"/>
      <c r="E622" s="131"/>
      <c r="F622" s="131" t="s">
        <v>14318</v>
      </c>
      <c r="G622" s="131" t="s">
        <v>6588</v>
      </c>
      <c r="H622" s="131"/>
      <c r="R622" s="162" t="s">
        <v>14673</v>
      </c>
      <c r="T622" s="161" t="s">
        <v>14901</v>
      </c>
    </row>
    <row r="623" spans="1:20" ht="15" x14ac:dyDescent="0.25">
      <c r="A623" s="136" t="s">
        <v>14897</v>
      </c>
      <c r="B623" s="131" t="s">
        <v>3564</v>
      </c>
      <c r="C623" s="131" t="s">
        <v>14898</v>
      </c>
      <c r="D623" s="131"/>
      <c r="E623" s="131"/>
      <c r="F623" s="131"/>
      <c r="G623" s="131" t="s">
        <v>6588</v>
      </c>
      <c r="H623" s="131"/>
      <c r="R623" s="162" t="s">
        <v>14736</v>
      </c>
      <c r="T623" s="162" t="s">
        <v>14856</v>
      </c>
    </row>
    <row r="624" spans="1:20" ht="15" x14ac:dyDescent="0.25">
      <c r="A624" s="136" t="s">
        <v>14899</v>
      </c>
      <c r="B624" s="131"/>
      <c r="C624" s="131"/>
      <c r="D624" s="131"/>
      <c r="E624" s="131"/>
      <c r="F624" s="131"/>
      <c r="G624" s="131" t="s">
        <v>6588</v>
      </c>
      <c r="H624" s="131"/>
      <c r="R624" s="162" t="s">
        <v>15176</v>
      </c>
      <c r="T624" s="162" t="s">
        <v>14902</v>
      </c>
    </row>
    <row r="625" spans="1:20" ht="15" x14ac:dyDescent="0.25">
      <c r="A625" s="136" t="s">
        <v>14900</v>
      </c>
      <c r="B625" s="131" t="s">
        <v>3591</v>
      </c>
      <c r="C625" s="131" t="s">
        <v>483</v>
      </c>
      <c r="D625" s="131"/>
      <c r="E625" s="131"/>
      <c r="F625" s="131"/>
      <c r="G625" s="131" t="s">
        <v>14249</v>
      </c>
      <c r="H625" s="131" t="b">
        <v>1</v>
      </c>
      <c r="R625" s="162" t="s">
        <v>15393</v>
      </c>
      <c r="T625" s="161" t="s">
        <v>14909</v>
      </c>
    </row>
    <row r="626" spans="1:20" ht="15" x14ac:dyDescent="0.25">
      <c r="A626" s="136" t="s">
        <v>14900</v>
      </c>
      <c r="B626" s="131" t="s">
        <v>3616</v>
      </c>
      <c r="C626" s="131"/>
      <c r="D626" s="131"/>
      <c r="E626" s="131"/>
      <c r="F626" s="131"/>
      <c r="G626" s="131" t="s">
        <v>14249</v>
      </c>
      <c r="H626" s="131" t="b">
        <v>1</v>
      </c>
      <c r="R626" s="161" t="s">
        <v>3606</v>
      </c>
      <c r="T626" s="162" t="s">
        <v>6426</v>
      </c>
    </row>
    <row r="627" spans="1:20" ht="15" x14ac:dyDescent="0.25">
      <c r="A627" s="136" t="s">
        <v>14901</v>
      </c>
      <c r="B627" s="131" t="s">
        <v>14856</v>
      </c>
      <c r="C627" s="131" t="s">
        <v>311</v>
      </c>
      <c r="D627" s="131"/>
      <c r="E627" s="131"/>
      <c r="F627" s="131"/>
      <c r="G627" s="131" t="s">
        <v>6588</v>
      </c>
      <c r="H627" s="131" t="b">
        <v>1</v>
      </c>
      <c r="R627" s="162" t="s">
        <v>14343</v>
      </c>
      <c r="T627" s="161" t="s">
        <v>14911</v>
      </c>
    </row>
    <row r="628" spans="1:20" ht="15" x14ac:dyDescent="0.25">
      <c r="A628" s="136" t="s">
        <v>14901</v>
      </c>
      <c r="B628" s="131" t="s">
        <v>14902</v>
      </c>
      <c r="C628" s="131" t="s">
        <v>1839</v>
      </c>
      <c r="D628" s="131"/>
      <c r="E628" s="131"/>
      <c r="F628" s="131"/>
      <c r="G628" s="131" t="s">
        <v>6588</v>
      </c>
      <c r="H628" s="131" t="b">
        <v>1</v>
      </c>
      <c r="R628" s="162" t="s">
        <v>14360</v>
      </c>
      <c r="T628" s="162" t="s">
        <v>6462</v>
      </c>
    </row>
    <row r="629" spans="1:20" ht="15" x14ac:dyDescent="0.25">
      <c r="A629" s="136" t="s">
        <v>14903</v>
      </c>
      <c r="B629" s="136" t="s">
        <v>3616</v>
      </c>
      <c r="C629" s="131" t="s">
        <v>277</v>
      </c>
      <c r="D629" s="131"/>
      <c r="E629" s="131"/>
      <c r="F629" s="131" t="s">
        <v>14904</v>
      </c>
      <c r="G629" s="131" t="s">
        <v>6588</v>
      </c>
      <c r="H629" s="131"/>
      <c r="R629" s="162" t="s">
        <v>14362</v>
      </c>
      <c r="T629" s="161" t="s">
        <v>14912</v>
      </c>
    </row>
    <row r="630" spans="1:20" ht="15" x14ac:dyDescent="0.25">
      <c r="A630" s="136" t="s">
        <v>14905</v>
      </c>
      <c r="B630" s="131"/>
      <c r="C630" s="131"/>
      <c r="D630" s="131"/>
      <c r="E630" s="131"/>
      <c r="F630" s="131" t="s">
        <v>14906</v>
      </c>
      <c r="G630" s="131" t="s">
        <v>6588</v>
      </c>
      <c r="H630" s="131"/>
      <c r="R630" s="162" t="s">
        <v>14420</v>
      </c>
      <c r="T630" s="162" t="s">
        <v>6462</v>
      </c>
    </row>
    <row r="631" spans="1:20" ht="15" x14ac:dyDescent="0.25">
      <c r="A631" s="136" t="s">
        <v>14907</v>
      </c>
      <c r="B631" s="131"/>
      <c r="C631" s="131"/>
      <c r="D631" s="131"/>
      <c r="E631" s="131"/>
      <c r="F631" s="131"/>
      <c r="G631" s="131" t="s">
        <v>14244</v>
      </c>
      <c r="H631" s="131"/>
      <c r="R631" s="162" t="s">
        <v>14459</v>
      </c>
      <c r="T631" s="161" t="s">
        <v>14913</v>
      </c>
    </row>
    <row r="632" spans="1:20" ht="15" x14ac:dyDescent="0.25">
      <c r="A632" s="136" t="s">
        <v>14908</v>
      </c>
      <c r="B632" s="131" t="s">
        <v>3608</v>
      </c>
      <c r="C632" s="131"/>
      <c r="D632" s="131"/>
      <c r="E632" s="131"/>
      <c r="F632" s="131"/>
      <c r="G632" s="131" t="s">
        <v>14244</v>
      </c>
      <c r="H632" s="131"/>
      <c r="R632" s="162" t="s">
        <v>14613</v>
      </c>
      <c r="T632" s="162" t="s">
        <v>3544</v>
      </c>
    </row>
    <row r="633" spans="1:20" ht="15" x14ac:dyDescent="0.25">
      <c r="A633" s="136" t="s">
        <v>14909</v>
      </c>
      <c r="B633" s="131" t="s">
        <v>6426</v>
      </c>
      <c r="C633" s="131" t="s">
        <v>1463</v>
      </c>
      <c r="D633" s="131"/>
      <c r="E633" s="131"/>
      <c r="F633" s="131"/>
      <c r="G633" s="131" t="s">
        <v>14435</v>
      </c>
      <c r="H633" s="131" t="b">
        <v>1</v>
      </c>
      <c r="R633" s="162" t="s">
        <v>14628</v>
      </c>
      <c r="T633" s="161" t="s">
        <v>14916</v>
      </c>
    </row>
    <row r="634" spans="1:20" ht="15" x14ac:dyDescent="0.25">
      <c r="A634" s="131" t="s">
        <v>14910</v>
      </c>
      <c r="B634" s="131" t="s">
        <v>3559</v>
      </c>
      <c r="C634" s="131"/>
      <c r="D634" s="131"/>
      <c r="E634" s="131"/>
      <c r="F634" s="131"/>
      <c r="G634" s="131" t="s">
        <v>14498</v>
      </c>
      <c r="H634" s="131"/>
      <c r="R634" s="162" t="s">
        <v>14630</v>
      </c>
      <c r="T634" s="162" t="s">
        <v>3602</v>
      </c>
    </row>
    <row r="635" spans="1:20" ht="15" x14ac:dyDescent="0.25">
      <c r="A635" s="136" t="s">
        <v>14911</v>
      </c>
      <c r="B635" s="131" t="s">
        <v>6462</v>
      </c>
      <c r="C635" s="131"/>
      <c r="D635" s="131"/>
      <c r="E635" s="131"/>
      <c r="F635" s="131"/>
      <c r="G635" s="131" t="s">
        <v>14234</v>
      </c>
      <c r="H635" s="131" t="b">
        <v>1</v>
      </c>
      <c r="R635" s="162" t="s">
        <v>14676</v>
      </c>
      <c r="T635" s="161" t="s">
        <v>14917</v>
      </c>
    </row>
    <row r="636" spans="1:20" ht="15" x14ac:dyDescent="0.25">
      <c r="A636" s="136" t="s">
        <v>14912</v>
      </c>
      <c r="B636" s="131" t="s">
        <v>6462</v>
      </c>
      <c r="C636" s="131"/>
      <c r="D636" s="131"/>
      <c r="E636" s="131"/>
      <c r="F636" s="131"/>
      <c r="G636" s="131" t="s">
        <v>14234</v>
      </c>
      <c r="H636" s="131" t="b">
        <v>1</v>
      </c>
      <c r="R636" s="162" t="s">
        <v>14718</v>
      </c>
      <c r="T636" s="162" t="s">
        <v>3584</v>
      </c>
    </row>
    <row r="637" spans="1:20" ht="15" x14ac:dyDescent="0.25">
      <c r="A637" s="136" t="s">
        <v>14913</v>
      </c>
      <c r="B637" s="131" t="s">
        <v>3544</v>
      </c>
      <c r="C637" s="131" t="s">
        <v>6209</v>
      </c>
      <c r="D637" s="131"/>
      <c r="E637" s="131"/>
      <c r="F637" s="131"/>
      <c r="G637" s="131" t="s">
        <v>14234</v>
      </c>
      <c r="H637" s="131" t="b">
        <v>1</v>
      </c>
      <c r="R637" s="162" t="s">
        <v>15113</v>
      </c>
      <c r="T637" s="162" t="s">
        <v>3600</v>
      </c>
    </row>
    <row r="638" spans="1:20" ht="15" x14ac:dyDescent="0.25">
      <c r="A638" s="136" t="s">
        <v>14914</v>
      </c>
      <c r="B638" s="131" t="s">
        <v>3542</v>
      </c>
      <c r="C638" s="131" t="s">
        <v>362</v>
      </c>
      <c r="D638" s="131"/>
      <c r="E638" s="131"/>
      <c r="F638" s="131"/>
      <c r="G638" s="131" t="s">
        <v>14297</v>
      </c>
      <c r="H638" s="131"/>
      <c r="R638" s="162" t="s">
        <v>15155</v>
      </c>
      <c r="T638" s="162" t="s">
        <v>6481</v>
      </c>
    </row>
    <row r="639" spans="1:20" ht="15" x14ac:dyDescent="0.25">
      <c r="A639" s="136" t="s">
        <v>14915</v>
      </c>
      <c r="B639" s="131"/>
      <c r="C639" s="131"/>
      <c r="D639" s="131"/>
      <c r="E639" s="131"/>
      <c r="F639" s="131"/>
      <c r="G639" s="131" t="s">
        <v>6588</v>
      </c>
      <c r="H639" s="131"/>
      <c r="R639" s="162" t="s">
        <v>15179</v>
      </c>
      <c r="T639" s="161" t="s">
        <v>14924</v>
      </c>
    </row>
    <row r="640" spans="1:20" ht="15" x14ac:dyDescent="0.25">
      <c r="A640" s="136" t="s">
        <v>14916</v>
      </c>
      <c r="B640" s="131" t="s">
        <v>3602</v>
      </c>
      <c r="C640" s="131" t="s">
        <v>397</v>
      </c>
      <c r="D640" s="131"/>
      <c r="E640" s="131"/>
      <c r="F640" s="131"/>
      <c r="G640" s="131" t="s">
        <v>14234</v>
      </c>
      <c r="H640" s="131" t="b">
        <v>1</v>
      </c>
      <c r="R640" s="162" t="s">
        <v>15185</v>
      </c>
      <c r="T640" s="162" t="s">
        <v>3586</v>
      </c>
    </row>
    <row r="641" spans="1:20" ht="15" x14ac:dyDescent="0.25">
      <c r="A641" s="136" t="s">
        <v>14917</v>
      </c>
      <c r="B641" s="131" t="s">
        <v>3584</v>
      </c>
      <c r="C641" s="131"/>
      <c r="D641" s="131"/>
      <c r="E641" s="131"/>
      <c r="F641" s="131"/>
      <c r="G641" s="131" t="s">
        <v>14234</v>
      </c>
      <c r="H641" s="131" t="b">
        <v>1</v>
      </c>
      <c r="R641" s="162" t="s">
        <v>15264</v>
      </c>
      <c r="T641" s="161" t="s">
        <v>14928</v>
      </c>
    </row>
    <row r="642" spans="1:20" ht="15" x14ac:dyDescent="0.25">
      <c r="A642" s="136" t="s">
        <v>14917</v>
      </c>
      <c r="B642" s="131" t="s">
        <v>3600</v>
      </c>
      <c r="C642" s="131"/>
      <c r="D642" s="131"/>
      <c r="E642" s="131"/>
      <c r="F642" s="131"/>
      <c r="G642" s="131" t="s">
        <v>14234</v>
      </c>
      <c r="H642" s="131" t="b">
        <v>1</v>
      </c>
      <c r="R642" s="162" t="s">
        <v>15266</v>
      </c>
      <c r="T642" s="162" t="s">
        <v>3587</v>
      </c>
    </row>
    <row r="643" spans="1:20" ht="15" x14ac:dyDescent="0.25">
      <c r="A643" s="136" t="s">
        <v>14917</v>
      </c>
      <c r="B643" s="131" t="s">
        <v>6481</v>
      </c>
      <c r="C643" s="131"/>
      <c r="D643" s="131"/>
      <c r="E643" s="131"/>
      <c r="F643" s="131"/>
      <c r="G643" s="131" t="s">
        <v>14234</v>
      </c>
      <c r="H643" s="131" t="b">
        <v>1</v>
      </c>
      <c r="R643" s="162" t="s">
        <v>15268</v>
      </c>
      <c r="T643" s="161" t="s">
        <v>14933</v>
      </c>
    </row>
    <row r="644" spans="1:20" ht="15" x14ac:dyDescent="0.25">
      <c r="A644" s="136" t="s">
        <v>14918</v>
      </c>
      <c r="B644" s="131" t="s">
        <v>6383</v>
      </c>
      <c r="C644" s="131" t="s">
        <v>1309</v>
      </c>
      <c r="D644" s="131"/>
      <c r="E644" s="131"/>
      <c r="F644" s="131"/>
      <c r="G644" s="131" t="s">
        <v>6588</v>
      </c>
      <c r="H644" s="131"/>
      <c r="R644" s="162" t="s">
        <v>15275</v>
      </c>
      <c r="T644" s="162" t="s">
        <v>3616</v>
      </c>
    </row>
    <row r="645" spans="1:20" ht="15" x14ac:dyDescent="0.25">
      <c r="A645" s="136" t="s">
        <v>14919</v>
      </c>
      <c r="B645" s="131"/>
      <c r="C645" s="131"/>
      <c r="D645" s="131"/>
      <c r="E645" s="131"/>
      <c r="F645" s="131"/>
      <c r="G645" s="131" t="s">
        <v>14244</v>
      </c>
      <c r="H645" s="131"/>
      <c r="R645" s="162" t="s">
        <v>15377</v>
      </c>
      <c r="T645" s="161" t="s">
        <v>14935</v>
      </c>
    </row>
    <row r="646" spans="1:20" ht="15" x14ac:dyDescent="0.25">
      <c r="A646" s="136" t="s">
        <v>14920</v>
      </c>
      <c r="B646" s="131" t="s">
        <v>3609</v>
      </c>
      <c r="C646" s="131"/>
      <c r="D646" s="131"/>
      <c r="E646" s="131"/>
      <c r="F646" s="131"/>
      <c r="G646" s="131" t="s">
        <v>14265</v>
      </c>
      <c r="H646" s="131"/>
      <c r="R646" s="162" t="s">
        <v>15378</v>
      </c>
      <c r="T646" s="162" t="s">
        <v>3571</v>
      </c>
    </row>
    <row r="647" spans="1:20" ht="15" x14ac:dyDescent="0.25">
      <c r="A647" s="136" t="s">
        <v>14921</v>
      </c>
      <c r="B647" s="131" t="s">
        <v>14922</v>
      </c>
      <c r="C647" s="131"/>
      <c r="D647" s="131"/>
      <c r="E647" s="131"/>
      <c r="F647" s="131"/>
      <c r="G647" s="131" t="s">
        <v>6588</v>
      </c>
      <c r="H647" s="131"/>
      <c r="R647" s="162" t="s">
        <v>15395</v>
      </c>
      <c r="T647" s="161" t="s">
        <v>14936</v>
      </c>
    </row>
    <row r="648" spans="1:20" ht="15" x14ac:dyDescent="0.25">
      <c r="A648" s="136" t="s">
        <v>14923</v>
      </c>
      <c r="B648" s="131" t="s">
        <v>3616</v>
      </c>
      <c r="C648" s="131"/>
      <c r="D648" s="131"/>
      <c r="E648" s="131"/>
      <c r="F648" s="131"/>
      <c r="G648" s="131" t="s">
        <v>14244</v>
      </c>
      <c r="H648" s="131"/>
      <c r="R648" s="162" t="s">
        <v>15432</v>
      </c>
      <c r="T648" s="162" t="s">
        <v>6473</v>
      </c>
    </row>
    <row r="649" spans="1:20" ht="15" x14ac:dyDescent="0.25">
      <c r="A649" s="136" t="s">
        <v>14924</v>
      </c>
      <c r="B649" s="131" t="s">
        <v>3586</v>
      </c>
      <c r="C649" s="131" t="s">
        <v>331</v>
      </c>
      <c r="D649" s="131"/>
      <c r="E649" s="131"/>
      <c r="F649" s="131"/>
      <c r="G649" s="131" t="s">
        <v>14234</v>
      </c>
      <c r="H649" s="131" t="b">
        <v>1</v>
      </c>
      <c r="R649" s="161" t="s">
        <v>3607</v>
      </c>
      <c r="T649" s="161" t="s">
        <v>14937</v>
      </c>
    </row>
    <row r="650" spans="1:20" ht="15" x14ac:dyDescent="0.25">
      <c r="A650" s="136" t="s">
        <v>14925</v>
      </c>
      <c r="B650" s="131" t="s">
        <v>3637</v>
      </c>
      <c r="C650" s="131"/>
      <c r="D650" s="131"/>
      <c r="E650" s="131"/>
      <c r="F650" s="131"/>
      <c r="G650" s="131" t="s">
        <v>14244</v>
      </c>
      <c r="H650" s="131"/>
      <c r="R650" s="162" t="s">
        <v>14457</v>
      </c>
      <c r="T650" s="162" t="s">
        <v>15595</v>
      </c>
    </row>
    <row r="651" spans="1:20" ht="15" x14ac:dyDescent="0.25">
      <c r="A651" s="136" t="s">
        <v>14926</v>
      </c>
      <c r="B651" s="131" t="s">
        <v>3637</v>
      </c>
      <c r="C651" s="131"/>
      <c r="D651" s="131"/>
      <c r="E651" s="131"/>
      <c r="F651" s="131"/>
      <c r="G651" s="131" t="s">
        <v>14265</v>
      </c>
      <c r="H651" s="131"/>
      <c r="R651" s="162" t="s">
        <v>14507</v>
      </c>
      <c r="T651" s="161" t="s">
        <v>14940</v>
      </c>
    </row>
    <row r="652" spans="1:20" ht="15" x14ac:dyDescent="0.25">
      <c r="A652" s="136" t="s">
        <v>14927</v>
      </c>
      <c r="B652" s="131" t="s">
        <v>3584</v>
      </c>
      <c r="C652" s="131" t="s">
        <v>14284</v>
      </c>
      <c r="D652" s="131"/>
      <c r="E652" s="131"/>
      <c r="F652" s="131"/>
      <c r="G652" s="131" t="s">
        <v>14244</v>
      </c>
      <c r="H652" s="131"/>
      <c r="R652" s="162" t="s">
        <v>14537</v>
      </c>
      <c r="T652" s="162" t="s">
        <v>3519</v>
      </c>
    </row>
    <row r="653" spans="1:20" ht="15" x14ac:dyDescent="0.25">
      <c r="A653" s="136" t="s">
        <v>14928</v>
      </c>
      <c r="B653" s="131" t="s">
        <v>3587</v>
      </c>
      <c r="C653" s="131" t="s">
        <v>362</v>
      </c>
      <c r="D653" s="131"/>
      <c r="E653" s="131"/>
      <c r="F653" s="131"/>
      <c r="G653" s="131" t="s">
        <v>14234</v>
      </c>
      <c r="H653" s="131" t="b">
        <v>1</v>
      </c>
      <c r="R653" s="162" t="s">
        <v>14549</v>
      </c>
      <c r="T653" s="161" t="s">
        <v>14942</v>
      </c>
    </row>
    <row r="654" spans="1:20" ht="15" x14ac:dyDescent="0.25">
      <c r="A654" s="136" t="s">
        <v>14929</v>
      </c>
      <c r="B654" s="131"/>
      <c r="C654" s="131"/>
      <c r="D654" s="131"/>
      <c r="E654" s="131"/>
      <c r="F654" s="131"/>
      <c r="G654" s="131" t="s">
        <v>14535</v>
      </c>
      <c r="H654" s="131"/>
      <c r="R654" s="162" t="s">
        <v>14633</v>
      </c>
      <c r="T654" s="162" t="s">
        <v>3558</v>
      </c>
    </row>
    <row r="655" spans="1:20" ht="15" x14ac:dyDescent="0.25">
      <c r="A655" s="136" t="s">
        <v>14930</v>
      </c>
      <c r="B655" s="131" t="s">
        <v>3636</v>
      </c>
      <c r="C655" s="131"/>
      <c r="D655" s="131"/>
      <c r="E655" s="131"/>
      <c r="F655" s="131"/>
      <c r="G655" s="131" t="s">
        <v>6588</v>
      </c>
      <c r="H655" s="131"/>
      <c r="R655" s="162" t="s">
        <v>14659</v>
      </c>
      <c r="T655" s="162" t="s">
        <v>3564</v>
      </c>
    </row>
    <row r="656" spans="1:20" ht="15" x14ac:dyDescent="0.25">
      <c r="A656" s="136" t="s">
        <v>14931</v>
      </c>
      <c r="B656" s="131" t="s">
        <v>3616</v>
      </c>
      <c r="C656" s="131" t="s">
        <v>385</v>
      </c>
      <c r="D656" s="131"/>
      <c r="E656" s="131"/>
      <c r="F656" s="131"/>
      <c r="G656" s="131" t="s">
        <v>14297</v>
      </c>
      <c r="H656" s="131"/>
      <c r="R656" s="162" t="s">
        <v>14716</v>
      </c>
      <c r="T656" s="162" t="s">
        <v>3571</v>
      </c>
    </row>
    <row r="657" spans="1:20" ht="15" x14ac:dyDescent="0.25">
      <c r="A657" s="136" t="s">
        <v>14932</v>
      </c>
      <c r="B657" s="131" t="s">
        <v>3629</v>
      </c>
      <c r="C657" s="131" t="s">
        <v>724</v>
      </c>
      <c r="D657" s="131"/>
      <c r="E657" s="131"/>
      <c r="F657" s="131" t="s">
        <v>14334</v>
      </c>
      <c r="G657" s="131" t="s">
        <v>14297</v>
      </c>
      <c r="H657" s="131"/>
      <c r="R657" s="162" t="s">
        <v>14734</v>
      </c>
      <c r="T657" s="162" t="s">
        <v>3591</v>
      </c>
    </row>
    <row r="658" spans="1:20" ht="15" x14ac:dyDescent="0.25">
      <c r="A658" s="136" t="s">
        <v>14933</v>
      </c>
      <c r="B658" s="131" t="s">
        <v>3616</v>
      </c>
      <c r="C658" s="131"/>
      <c r="D658" s="131"/>
      <c r="E658" s="131"/>
      <c r="F658" s="131"/>
      <c r="G658" s="131" t="s">
        <v>14269</v>
      </c>
      <c r="H658" s="131" t="b">
        <v>1</v>
      </c>
      <c r="R658" s="162" t="s">
        <v>14759</v>
      </c>
      <c r="T658" s="162" t="s">
        <v>3637</v>
      </c>
    </row>
    <row r="659" spans="1:20" ht="15" x14ac:dyDescent="0.25">
      <c r="A659" s="136" t="s">
        <v>14934</v>
      </c>
      <c r="B659" s="131"/>
      <c r="C659" s="131"/>
      <c r="D659" s="131"/>
      <c r="E659" s="131"/>
      <c r="F659" s="131"/>
      <c r="G659" s="131" t="s">
        <v>14491</v>
      </c>
      <c r="H659" s="131"/>
      <c r="R659" s="162" t="s">
        <v>14770</v>
      </c>
      <c r="T659" s="161" t="s">
        <v>14953</v>
      </c>
    </row>
    <row r="660" spans="1:20" ht="15" x14ac:dyDescent="0.25">
      <c r="A660" s="136" t="s">
        <v>14935</v>
      </c>
      <c r="B660" s="131" t="s">
        <v>3571</v>
      </c>
      <c r="C660" s="131" t="s">
        <v>277</v>
      </c>
      <c r="D660" s="131"/>
      <c r="E660" s="131"/>
      <c r="F660" s="131"/>
      <c r="G660" s="131" t="s">
        <v>14370</v>
      </c>
      <c r="H660" s="131" t="b">
        <v>1</v>
      </c>
      <c r="R660" s="162" t="s">
        <v>14829</v>
      </c>
      <c r="T660" s="162" t="s">
        <v>6410</v>
      </c>
    </row>
    <row r="661" spans="1:20" ht="15" x14ac:dyDescent="0.25">
      <c r="A661" s="136" t="s">
        <v>14936</v>
      </c>
      <c r="B661" s="131" t="s">
        <v>6473</v>
      </c>
      <c r="C661" s="131"/>
      <c r="D661" s="131"/>
      <c r="E661" s="131"/>
      <c r="F661" s="131"/>
      <c r="G661" s="131" t="s">
        <v>14294</v>
      </c>
      <c r="H661" s="131" t="b">
        <v>1</v>
      </c>
      <c r="R661" s="162" t="s">
        <v>14834</v>
      </c>
      <c r="T661" s="162" t="s">
        <v>6377</v>
      </c>
    </row>
    <row r="662" spans="1:20" ht="15" x14ac:dyDescent="0.25">
      <c r="A662" s="136" t="s">
        <v>14937</v>
      </c>
      <c r="B662" s="131"/>
      <c r="C662" s="131"/>
      <c r="D662" s="131"/>
      <c r="E662" s="131"/>
      <c r="F662" s="131"/>
      <c r="G662" s="131" t="s">
        <v>14533</v>
      </c>
      <c r="H662" s="131" t="b">
        <v>1</v>
      </c>
      <c r="R662" s="162" t="s">
        <v>14884</v>
      </c>
      <c r="T662" s="161" t="s">
        <v>14958</v>
      </c>
    </row>
    <row r="663" spans="1:20" ht="15" x14ac:dyDescent="0.25">
      <c r="A663" s="136" t="s">
        <v>14938</v>
      </c>
      <c r="B663" s="131" t="s">
        <v>3521</v>
      </c>
      <c r="C663" s="131" t="s">
        <v>6209</v>
      </c>
      <c r="D663" s="131"/>
      <c r="E663" s="131"/>
      <c r="F663" s="131"/>
      <c r="G663" s="131" t="s">
        <v>14244</v>
      </c>
      <c r="H663" s="131"/>
      <c r="R663" s="162" t="s">
        <v>15017</v>
      </c>
      <c r="T663" s="162" t="s">
        <v>15595</v>
      </c>
    </row>
    <row r="664" spans="1:20" ht="15" x14ac:dyDescent="0.25">
      <c r="A664" s="136" t="s">
        <v>14939</v>
      </c>
      <c r="B664" s="131" t="s">
        <v>3564</v>
      </c>
      <c r="C664" s="131" t="s">
        <v>14898</v>
      </c>
      <c r="D664" s="131"/>
      <c r="E664" s="131"/>
      <c r="F664" s="131"/>
      <c r="G664" s="131" t="s">
        <v>14418</v>
      </c>
      <c r="H664" s="131"/>
      <c r="R664" s="162" t="s">
        <v>15037</v>
      </c>
      <c r="T664" s="161" t="s">
        <v>14960</v>
      </c>
    </row>
    <row r="665" spans="1:20" ht="15" x14ac:dyDescent="0.25">
      <c r="A665" s="136" t="s">
        <v>14940</v>
      </c>
      <c r="B665" s="131" t="s">
        <v>3519</v>
      </c>
      <c r="C665" s="131" t="s">
        <v>6233</v>
      </c>
      <c r="D665" s="131"/>
      <c r="E665" s="131"/>
      <c r="F665" s="131"/>
      <c r="G665" s="131" t="s">
        <v>14234</v>
      </c>
      <c r="H665" s="131" t="b">
        <v>1</v>
      </c>
      <c r="R665" s="162" t="s">
        <v>15041</v>
      </c>
      <c r="T665" s="162" t="s">
        <v>15595</v>
      </c>
    </row>
    <row r="666" spans="1:20" ht="15" x14ac:dyDescent="0.25">
      <c r="A666" s="136" t="s">
        <v>14941</v>
      </c>
      <c r="B666" s="131" t="s">
        <v>3558</v>
      </c>
      <c r="C666" s="131"/>
      <c r="D666" s="131"/>
      <c r="E666" s="131"/>
      <c r="F666" s="131"/>
      <c r="G666" s="131" t="s">
        <v>6588</v>
      </c>
      <c r="H666" s="131"/>
      <c r="R666" s="162" t="s">
        <v>15079</v>
      </c>
      <c r="T666" s="161" t="s">
        <v>14962</v>
      </c>
    </row>
    <row r="667" spans="1:20" ht="15" x14ac:dyDescent="0.25">
      <c r="A667" s="136" t="s">
        <v>14942</v>
      </c>
      <c r="B667" s="131" t="s">
        <v>3558</v>
      </c>
      <c r="C667" s="131"/>
      <c r="D667" s="131"/>
      <c r="E667" s="131"/>
      <c r="F667" s="131"/>
      <c r="G667" s="131" t="s">
        <v>14314</v>
      </c>
      <c r="H667" s="131" t="b">
        <v>1</v>
      </c>
      <c r="R667" s="162" t="s">
        <v>15173</v>
      </c>
      <c r="T667" s="162" t="s">
        <v>15595</v>
      </c>
    </row>
    <row r="668" spans="1:20" ht="15" x14ac:dyDescent="0.25">
      <c r="A668" s="136" t="s">
        <v>14942</v>
      </c>
      <c r="B668" s="131" t="s">
        <v>3564</v>
      </c>
      <c r="C668" s="131" t="s">
        <v>14898</v>
      </c>
      <c r="D668" s="131"/>
      <c r="E668" s="131"/>
      <c r="F668" s="131" t="s">
        <v>14318</v>
      </c>
      <c r="G668" s="131" t="s">
        <v>14314</v>
      </c>
      <c r="H668" s="131" t="b">
        <v>1</v>
      </c>
      <c r="R668" s="162" t="s">
        <v>15174</v>
      </c>
      <c r="T668" s="161" t="s">
        <v>14964</v>
      </c>
    </row>
    <row r="669" spans="1:20" ht="15" x14ac:dyDescent="0.25">
      <c r="A669" s="136" t="s">
        <v>14942</v>
      </c>
      <c r="B669" s="131" t="s">
        <v>3571</v>
      </c>
      <c r="C669" s="131" t="s">
        <v>291</v>
      </c>
      <c r="D669" s="131"/>
      <c r="E669" s="131"/>
      <c r="F669" s="131"/>
      <c r="G669" s="131" t="s">
        <v>14314</v>
      </c>
      <c r="H669" s="131" t="b">
        <v>1</v>
      </c>
      <c r="R669" s="162" t="s">
        <v>15176</v>
      </c>
      <c r="T669" s="162" t="s">
        <v>14965</v>
      </c>
    </row>
    <row r="670" spans="1:20" ht="15" x14ac:dyDescent="0.25">
      <c r="A670" s="136" t="s">
        <v>14942</v>
      </c>
      <c r="B670" s="131" t="s">
        <v>3591</v>
      </c>
      <c r="C670" s="131"/>
      <c r="D670" s="131"/>
      <c r="E670" s="131"/>
      <c r="F670" s="131"/>
      <c r="G670" s="131" t="s">
        <v>14314</v>
      </c>
      <c r="H670" s="131" t="b">
        <v>1</v>
      </c>
      <c r="R670" s="162" t="s">
        <v>15188</v>
      </c>
      <c r="T670" s="161" t="s">
        <v>14966</v>
      </c>
    </row>
    <row r="671" spans="1:20" ht="15" x14ac:dyDescent="0.25">
      <c r="A671" s="136" t="s">
        <v>14942</v>
      </c>
      <c r="B671" s="131" t="s">
        <v>3637</v>
      </c>
      <c r="C671" s="131"/>
      <c r="D671" s="131"/>
      <c r="E671" s="131"/>
      <c r="F671" s="131"/>
      <c r="G671" s="131" t="s">
        <v>14314</v>
      </c>
      <c r="H671" s="131" t="b">
        <v>1</v>
      </c>
      <c r="R671" s="162" t="s">
        <v>15193</v>
      </c>
      <c r="T671" s="162" t="s">
        <v>3566</v>
      </c>
    </row>
    <row r="672" spans="1:20" ht="15" x14ac:dyDescent="0.25">
      <c r="A672" s="136" t="s">
        <v>14943</v>
      </c>
      <c r="B672" s="131"/>
      <c r="C672" s="131"/>
      <c r="D672" s="131"/>
      <c r="E672" s="131"/>
      <c r="F672" s="131"/>
      <c r="G672" s="131" t="s">
        <v>14320</v>
      </c>
      <c r="H672" s="131"/>
      <c r="R672" s="162" t="s">
        <v>15207</v>
      </c>
      <c r="T672" s="161" t="s">
        <v>14970</v>
      </c>
    </row>
    <row r="673" spans="1:20" ht="15" x14ac:dyDescent="0.25">
      <c r="A673" s="136" t="s">
        <v>14944</v>
      </c>
      <c r="B673" s="131" t="s">
        <v>14522</v>
      </c>
      <c r="C673" s="131" t="s">
        <v>291</v>
      </c>
      <c r="D673" s="131"/>
      <c r="E673" s="131"/>
      <c r="F673" s="131" t="s">
        <v>14945</v>
      </c>
      <c r="G673" s="131" t="s">
        <v>6588</v>
      </c>
      <c r="H673" s="131"/>
      <c r="R673" s="162" t="s">
        <v>15258</v>
      </c>
      <c r="T673" s="162" t="s">
        <v>3571</v>
      </c>
    </row>
    <row r="674" spans="1:20" ht="15" x14ac:dyDescent="0.25">
      <c r="A674" s="131" t="s">
        <v>14944</v>
      </c>
      <c r="B674" s="131" t="s">
        <v>14522</v>
      </c>
      <c r="C674" s="131"/>
      <c r="D674" s="131"/>
      <c r="E674" s="131"/>
      <c r="F674" s="131"/>
      <c r="G674" s="131" t="s">
        <v>14393</v>
      </c>
      <c r="H674" s="131"/>
      <c r="R674" s="162" t="s">
        <v>15310</v>
      </c>
      <c r="T674" s="161" t="s">
        <v>14973</v>
      </c>
    </row>
    <row r="675" spans="1:20" ht="15" x14ac:dyDescent="0.25">
      <c r="A675" s="136" t="s">
        <v>14946</v>
      </c>
      <c r="B675" s="131"/>
      <c r="C675" s="131"/>
      <c r="D675" s="131"/>
      <c r="E675" s="131"/>
      <c r="F675" s="131"/>
      <c r="G675" s="131" t="s">
        <v>6588</v>
      </c>
      <c r="H675" s="131"/>
      <c r="R675" s="162" t="s">
        <v>15366</v>
      </c>
      <c r="T675" s="162" t="s">
        <v>3537</v>
      </c>
    </row>
    <row r="676" spans="1:20" ht="15" x14ac:dyDescent="0.25">
      <c r="A676" s="136" t="s">
        <v>14947</v>
      </c>
      <c r="B676" s="131" t="s">
        <v>14948</v>
      </c>
      <c r="C676" s="131"/>
      <c r="D676" s="131"/>
      <c r="E676" s="131"/>
      <c r="F676" s="131"/>
      <c r="G676" s="131" t="s">
        <v>14311</v>
      </c>
      <c r="H676" s="131"/>
      <c r="R676" s="162" t="s">
        <v>15444</v>
      </c>
      <c r="T676" s="161" t="s">
        <v>14974</v>
      </c>
    </row>
    <row r="677" spans="1:20" ht="15" x14ac:dyDescent="0.25">
      <c r="A677" s="136" t="s">
        <v>14949</v>
      </c>
      <c r="B677" s="131" t="s">
        <v>14948</v>
      </c>
      <c r="C677" s="131"/>
      <c r="D677" s="131"/>
      <c r="E677" s="131"/>
      <c r="F677" s="131"/>
      <c r="G677" s="131" t="s">
        <v>6588</v>
      </c>
      <c r="H677" s="131"/>
      <c r="R677" s="162" t="s">
        <v>15445</v>
      </c>
      <c r="T677" s="162" t="s">
        <v>3571</v>
      </c>
    </row>
    <row r="678" spans="1:20" ht="15" x14ac:dyDescent="0.25">
      <c r="A678" s="136" t="s">
        <v>14950</v>
      </c>
      <c r="B678" s="131" t="s">
        <v>3637</v>
      </c>
      <c r="C678" s="131"/>
      <c r="D678" s="131"/>
      <c r="E678" s="131"/>
      <c r="F678" s="131"/>
      <c r="G678" s="131" t="s">
        <v>6588</v>
      </c>
      <c r="H678" s="131"/>
      <c r="R678" s="161" t="s">
        <v>15131</v>
      </c>
      <c r="T678" s="161" t="s">
        <v>14975</v>
      </c>
    </row>
    <row r="679" spans="1:20" ht="15" x14ac:dyDescent="0.25">
      <c r="A679" s="136" t="s">
        <v>14951</v>
      </c>
      <c r="B679" s="131" t="s">
        <v>3548</v>
      </c>
      <c r="C679" s="131" t="s">
        <v>362</v>
      </c>
      <c r="D679" s="131"/>
      <c r="E679" s="131"/>
      <c r="F679" s="131" t="s">
        <v>14952</v>
      </c>
      <c r="G679" s="131" t="s">
        <v>6588</v>
      </c>
      <c r="H679" s="131"/>
      <c r="R679" s="162" t="s">
        <v>15130</v>
      </c>
      <c r="T679" s="162" t="s">
        <v>3564</v>
      </c>
    </row>
    <row r="680" spans="1:20" ht="15" x14ac:dyDescent="0.25">
      <c r="A680" s="136" t="s">
        <v>14951</v>
      </c>
      <c r="B680" s="131" t="s">
        <v>3606</v>
      </c>
      <c r="C680" s="131"/>
      <c r="D680" s="131"/>
      <c r="E680" s="131"/>
      <c r="F680" s="131"/>
      <c r="G680" s="131" t="s">
        <v>6588</v>
      </c>
      <c r="H680" s="131"/>
      <c r="R680" s="161" t="s">
        <v>3608</v>
      </c>
      <c r="T680" s="161" t="s">
        <v>14976</v>
      </c>
    </row>
    <row r="681" spans="1:20" ht="15" x14ac:dyDescent="0.25">
      <c r="A681" s="136" t="s">
        <v>14951</v>
      </c>
      <c r="B681" s="131" t="s">
        <v>3624</v>
      </c>
      <c r="C681" s="131" t="s">
        <v>277</v>
      </c>
      <c r="D681" s="131"/>
      <c r="E681" s="131"/>
      <c r="F681" s="131"/>
      <c r="G681" s="131" t="s">
        <v>6588</v>
      </c>
      <c r="H681" s="131"/>
      <c r="R681" s="162" t="s">
        <v>14272</v>
      </c>
      <c r="T681" s="162" t="s">
        <v>3558</v>
      </c>
    </row>
    <row r="682" spans="1:20" ht="15" x14ac:dyDescent="0.25">
      <c r="A682" s="136" t="s">
        <v>14951</v>
      </c>
      <c r="B682" s="131" t="s">
        <v>389</v>
      </c>
      <c r="C682" s="131" t="s">
        <v>708</v>
      </c>
      <c r="D682" s="131"/>
      <c r="E682" s="131"/>
      <c r="F682" s="131"/>
      <c r="G682" s="131" t="s">
        <v>6588</v>
      </c>
      <c r="H682" s="131"/>
      <c r="R682" s="162" t="s">
        <v>14664</v>
      </c>
      <c r="T682" s="162" t="s">
        <v>3564</v>
      </c>
    </row>
    <row r="683" spans="1:20" ht="15" x14ac:dyDescent="0.25">
      <c r="A683" s="136" t="s">
        <v>14951</v>
      </c>
      <c r="B683" s="131" t="s">
        <v>3637</v>
      </c>
      <c r="C683" s="131" t="s">
        <v>327</v>
      </c>
      <c r="D683" s="131"/>
      <c r="E683" s="131"/>
      <c r="F683" s="131" t="s">
        <v>14952</v>
      </c>
      <c r="G683" s="131" t="s">
        <v>6588</v>
      </c>
      <c r="H683" s="131"/>
      <c r="R683" s="162" t="s">
        <v>15086</v>
      </c>
      <c r="T683" s="161" t="s">
        <v>14978</v>
      </c>
    </row>
    <row r="684" spans="1:20" ht="15" x14ac:dyDescent="0.25">
      <c r="A684" s="136" t="s">
        <v>14953</v>
      </c>
      <c r="B684" s="131" t="s">
        <v>6410</v>
      </c>
      <c r="C684" s="131"/>
      <c r="D684" s="131"/>
      <c r="E684" s="131"/>
      <c r="F684" s="131"/>
      <c r="G684" s="131" t="s">
        <v>14249</v>
      </c>
      <c r="H684" s="131" t="b">
        <v>1</v>
      </c>
      <c r="R684" s="162" t="s">
        <v>15209</v>
      </c>
      <c r="T684" s="162" t="s">
        <v>6525</v>
      </c>
    </row>
    <row r="685" spans="1:20" ht="15" x14ac:dyDescent="0.25">
      <c r="A685" s="136" t="s">
        <v>14953</v>
      </c>
      <c r="B685" s="131" t="s">
        <v>6377</v>
      </c>
      <c r="C685" s="131"/>
      <c r="D685" s="131"/>
      <c r="E685" s="131" t="s">
        <v>1314</v>
      </c>
      <c r="F685" s="131" t="s">
        <v>14719</v>
      </c>
      <c r="G685" s="131" t="s">
        <v>14249</v>
      </c>
      <c r="H685" s="131" t="b">
        <v>1</v>
      </c>
      <c r="R685" s="161" t="s">
        <v>6461</v>
      </c>
      <c r="T685" s="161" t="s">
        <v>14981</v>
      </c>
    </row>
    <row r="686" spans="1:20" ht="15" x14ac:dyDescent="0.25">
      <c r="A686" s="136" t="s">
        <v>14954</v>
      </c>
      <c r="B686" s="131"/>
      <c r="C686" s="131"/>
      <c r="D686" s="131"/>
      <c r="E686" s="131"/>
      <c r="F686" s="131"/>
      <c r="G686" s="131" t="s">
        <v>6588</v>
      </c>
      <c r="H686" s="131"/>
      <c r="R686" s="162" t="s">
        <v>15044</v>
      </c>
      <c r="T686" s="162" t="s">
        <v>15595</v>
      </c>
    </row>
    <row r="687" spans="1:20" ht="15" x14ac:dyDescent="0.25">
      <c r="A687" s="136" t="s">
        <v>14955</v>
      </c>
      <c r="B687" s="131" t="s">
        <v>3558</v>
      </c>
      <c r="C687" s="131"/>
      <c r="D687" s="131"/>
      <c r="E687" s="131"/>
      <c r="F687" s="131"/>
      <c r="G687" s="131" t="s">
        <v>14244</v>
      </c>
      <c r="H687" s="131"/>
      <c r="R687" s="161" t="s">
        <v>6462</v>
      </c>
      <c r="T687" s="161" t="s">
        <v>14983</v>
      </c>
    </row>
    <row r="688" spans="1:20" ht="15" x14ac:dyDescent="0.25">
      <c r="A688" s="136" t="s">
        <v>14956</v>
      </c>
      <c r="B688" s="131" t="s">
        <v>3578</v>
      </c>
      <c r="C688" s="131" t="s">
        <v>385</v>
      </c>
      <c r="D688" s="131"/>
      <c r="E688" s="131"/>
      <c r="F688" s="131"/>
      <c r="G688" s="131" t="s">
        <v>14244</v>
      </c>
      <c r="H688" s="131"/>
      <c r="R688" s="162" t="s">
        <v>14911</v>
      </c>
      <c r="T688" s="162" t="s">
        <v>15595</v>
      </c>
    </row>
    <row r="689" spans="1:20" ht="15" x14ac:dyDescent="0.25">
      <c r="A689" s="131" t="s">
        <v>14957</v>
      </c>
      <c r="B689" s="131" t="s">
        <v>3600</v>
      </c>
      <c r="C689" s="131"/>
      <c r="D689" s="131"/>
      <c r="E689" s="131"/>
      <c r="F689" s="131"/>
      <c r="G689" s="131" t="s">
        <v>14265</v>
      </c>
      <c r="H689" s="131"/>
      <c r="R689" s="162" t="s">
        <v>14912</v>
      </c>
      <c r="T689" s="161" t="s">
        <v>14985</v>
      </c>
    </row>
    <row r="690" spans="1:20" ht="15" x14ac:dyDescent="0.25">
      <c r="A690" s="136" t="s">
        <v>14958</v>
      </c>
      <c r="B690" s="131"/>
      <c r="C690" s="131"/>
      <c r="D690" s="131"/>
      <c r="E690" s="131"/>
      <c r="F690" s="131"/>
      <c r="G690" s="131" t="s">
        <v>14959</v>
      </c>
      <c r="H690" s="131" t="b">
        <v>1</v>
      </c>
      <c r="R690" s="161" t="s">
        <v>15499</v>
      </c>
      <c r="T690" s="162" t="s">
        <v>3578</v>
      </c>
    </row>
    <row r="691" spans="1:20" ht="15" x14ac:dyDescent="0.25">
      <c r="A691" s="136" t="s">
        <v>14960</v>
      </c>
      <c r="B691" s="131"/>
      <c r="C691" s="131"/>
      <c r="D691" s="131"/>
      <c r="E691" s="131"/>
      <c r="F691" s="131"/>
      <c r="G691" s="131" t="s">
        <v>14959</v>
      </c>
      <c r="H691" s="131" t="b">
        <v>1</v>
      </c>
      <c r="R691" s="162" t="s">
        <v>15498</v>
      </c>
      <c r="T691" s="162" t="s">
        <v>3583</v>
      </c>
    </row>
    <row r="692" spans="1:20" ht="15" x14ac:dyDescent="0.25">
      <c r="A692" s="136" t="s">
        <v>14961</v>
      </c>
      <c r="B692" s="131" t="s">
        <v>3543</v>
      </c>
      <c r="C692" s="131" t="s">
        <v>6209</v>
      </c>
      <c r="D692" s="131"/>
      <c r="E692" s="131"/>
      <c r="F692" s="131"/>
      <c r="G692" s="131" t="s">
        <v>6588</v>
      </c>
      <c r="H692" s="131"/>
      <c r="R692" s="161" t="s">
        <v>14769</v>
      </c>
      <c r="T692" s="161" t="s">
        <v>14986</v>
      </c>
    </row>
    <row r="693" spans="1:20" ht="15" x14ac:dyDescent="0.25">
      <c r="A693" s="136" t="s">
        <v>14962</v>
      </c>
      <c r="B693" s="131"/>
      <c r="C693" s="131" t="s">
        <v>331</v>
      </c>
      <c r="D693" s="131"/>
      <c r="E693" s="131"/>
      <c r="F693" s="131"/>
      <c r="G693" s="131" t="s">
        <v>14294</v>
      </c>
      <c r="H693" s="131" t="b">
        <v>1</v>
      </c>
      <c r="R693" s="162" t="s">
        <v>14768</v>
      </c>
      <c r="T693" s="162" t="s">
        <v>3583</v>
      </c>
    </row>
    <row r="694" spans="1:20" ht="15" x14ac:dyDescent="0.25">
      <c r="A694" s="136" t="s">
        <v>14963</v>
      </c>
      <c r="B694" s="131" t="s">
        <v>3603</v>
      </c>
      <c r="C694" s="131"/>
      <c r="D694" s="131"/>
      <c r="E694" s="131"/>
      <c r="F694" s="131"/>
      <c r="G694" s="131" t="s">
        <v>14297</v>
      </c>
      <c r="H694" s="131"/>
      <c r="R694" s="162" t="s">
        <v>15498</v>
      </c>
      <c r="T694" s="161" t="s">
        <v>14987</v>
      </c>
    </row>
    <row r="695" spans="1:20" ht="15" x14ac:dyDescent="0.25">
      <c r="A695" s="136" t="s">
        <v>14964</v>
      </c>
      <c r="B695" s="131" t="s">
        <v>14965</v>
      </c>
      <c r="C695" s="131" t="s">
        <v>6233</v>
      </c>
      <c r="D695" s="131"/>
      <c r="E695" s="131"/>
      <c r="F695" s="131"/>
      <c r="G695" s="131" t="s">
        <v>14686</v>
      </c>
      <c r="H695" s="131" t="b">
        <v>1</v>
      </c>
      <c r="R695" s="161" t="s">
        <v>3609</v>
      </c>
      <c r="T695" s="162" t="s">
        <v>3528</v>
      </c>
    </row>
    <row r="696" spans="1:20" ht="15" x14ac:dyDescent="0.25">
      <c r="A696" s="136" t="s">
        <v>14966</v>
      </c>
      <c r="B696" s="131" t="s">
        <v>3566</v>
      </c>
      <c r="C696" s="131" t="s">
        <v>14382</v>
      </c>
      <c r="D696" s="131"/>
      <c r="E696" s="131"/>
      <c r="F696" s="131" t="s">
        <v>14967</v>
      </c>
      <c r="G696" s="131" t="s">
        <v>14234</v>
      </c>
      <c r="H696" s="131" t="b">
        <v>1</v>
      </c>
      <c r="R696" s="162" t="s">
        <v>14401</v>
      </c>
      <c r="T696" s="162" t="s">
        <v>3600</v>
      </c>
    </row>
    <row r="697" spans="1:20" ht="15" x14ac:dyDescent="0.25">
      <c r="A697" s="136" t="s">
        <v>14968</v>
      </c>
      <c r="B697" s="131"/>
      <c r="C697" s="131"/>
      <c r="D697" s="131"/>
      <c r="E697" s="131"/>
      <c r="F697" s="131"/>
      <c r="G697" s="131" t="s">
        <v>6588</v>
      </c>
      <c r="H697" s="131"/>
      <c r="R697" s="162" t="s">
        <v>14504</v>
      </c>
      <c r="T697" s="161" t="s">
        <v>14994</v>
      </c>
    </row>
    <row r="698" spans="1:20" ht="15" x14ac:dyDescent="0.25">
      <c r="A698" s="136" t="s">
        <v>14969</v>
      </c>
      <c r="B698" s="131"/>
      <c r="C698" s="131" t="s">
        <v>291</v>
      </c>
      <c r="D698" s="131"/>
      <c r="E698" s="131"/>
      <c r="F698" s="131"/>
      <c r="G698" s="131" t="s">
        <v>6588</v>
      </c>
      <c r="H698" s="131"/>
      <c r="R698" s="162" t="s">
        <v>14625</v>
      </c>
      <c r="T698" s="162" t="s">
        <v>3550</v>
      </c>
    </row>
    <row r="699" spans="1:20" ht="15" x14ac:dyDescent="0.25">
      <c r="A699" s="136" t="s">
        <v>14970</v>
      </c>
      <c r="B699" s="131" t="s">
        <v>3571</v>
      </c>
      <c r="C699" s="131" t="s">
        <v>291</v>
      </c>
      <c r="D699" s="131"/>
      <c r="E699" s="131"/>
      <c r="F699" s="131"/>
      <c r="G699" s="131" t="s">
        <v>14294</v>
      </c>
      <c r="H699" s="131" t="b">
        <v>1</v>
      </c>
      <c r="R699" s="162" t="s">
        <v>14674</v>
      </c>
      <c r="T699" s="161" t="s">
        <v>14995</v>
      </c>
    </row>
    <row r="700" spans="1:20" ht="15" x14ac:dyDescent="0.25">
      <c r="A700" s="136" t="s">
        <v>14971</v>
      </c>
      <c r="B700" s="131"/>
      <c r="C700" s="131"/>
      <c r="D700" s="131"/>
      <c r="E700" s="131"/>
      <c r="F700" s="131"/>
      <c r="G700" s="131" t="s">
        <v>14259</v>
      </c>
      <c r="H700" s="131"/>
      <c r="R700" s="162" t="s">
        <v>14772</v>
      </c>
      <c r="T700" s="162" t="s">
        <v>3616</v>
      </c>
    </row>
    <row r="701" spans="1:20" ht="15" x14ac:dyDescent="0.25">
      <c r="A701" s="136" t="s">
        <v>14972</v>
      </c>
      <c r="B701" s="131" t="s">
        <v>3574</v>
      </c>
      <c r="C701" s="131" t="s">
        <v>291</v>
      </c>
      <c r="D701" s="131"/>
      <c r="E701" s="131"/>
      <c r="F701" s="131"/>
      <c r="G701" s="131" t="s">
        <v>14646</v>
      </c>
      <c r="H701" s="131"/>
      <c r="R701" s="162" t="s">
        <v>14880</v>
      </c>
      <c r="T701" s="162" t="s">
        <v>3637</v>
      </c>
    </row>
    <row r="702" spans="1:20" ht="15" x14ac:dyDescent="0.25">
      <c r="A702" s="136" t="s">
        <v>14973</v>
      </c>
      <c r="B702" s="131" t="s">
        <v>3537</v>
      </c>
      <c r="C702" s="131"/>
      <c r="D702" s="131"/>
      <c r="E702" s="131"/>
      <c r="F702" s="131"/>
      <c r="G702" s="131" t="s">
        <v>14234</v>
      </c>
      <c r="H702" s="131" t="b">
        <v>1</v>
      </c>
      <c r="R702" s="162" t="s">
        <v>15008</v>
      </c>
      <c r="T702" s="161" t="s">
        <v>14998</v>
      </c>
    </row>
    <row r="703" spans="1:20" ht="15" x14ac:dyDescent="0.25">
      <c r="A703" s="136" t="s">
        <v>14974</v>
      </c>
      <c r="B703" s="131" t="s">
        <v>3571</v>
      </c>
      <c r="C703" s="131" t="s">
        <v>291</v>
      </c>
      <c r="D703" s="131"/>
      <c r="E703" s="131"/>
      <c r="F703" s="131"/>
      <c r="G703" s="131" t="s">
        <v>14234</v>
      </c>
      <c r="H703" s="131" t="b">
        <v>1</v>
      </c>
      <c r="R703" s="162" t="s">
        <v>15153</v>
      </c>
      <c r="T703" s="162" t="s">
        <v>6378</v>
      </c>
    </row>
    <row r="704" spans="1:20" ht="15" x14ac:dyDescent="0.25">
      <c r="A704" s="136" t="s">
        <v>14975</v>
      </c>
      <c r="B704" s="131" t="s">
        <v>3564</v>
      </c>
      <c r="C704" s="131" t="s">
        <v>14898</v>
      </c>
      <c r="D704" s="131"/>
      <c r="E704" s="131"/>
      <c r="F704" s="131"/>
      <c r="G704" s="131" t="s">
        <v>14435</v>
      </c>
      <c r="H704" s="131" t="b">
        <v>1</v>
      </c>
      <c r="R704" s="162" t="s">
        <v>15296</v>
      </c>
      <c r="T704" s="161" t="s">
        <v>14999</v>
      </c>
    </row>
    <row r="705" spans="1:20" ht="15" x14ac:dyDescent="0.25">
      <c r="A705" s="136" t="s">
        <v>14976</v>
      </c>
      <c r="B705" s="131" t="s">
        <v>3558</v>
      </c>
      <c r="C705" s="131"/>
      <c r="D705" s="131"/>
      <c r="E705" s="131"/>
      <c r="F705" s="131"/>
      <c r="G705" s="131" t="s">
        <v>14269</v>
      </c>
      <c r="H705" s="131" t="b">
        <v>1</v>
      </c>
      <c r="R705" s="162" t="s">
        <v>15469</v>
      </c>
      <c r="T705" s="162" t="s">
        <v>3575</v>
      </c>
    </row>
    <row r="706" spans="1:20" ht="15" x14ac:dyDescent="0.25">
      <c r="A706" s="136" t="s">
        <v>14976</v>
      </c>
      <c r="B706" s="131" t="s">
        <v>3564</v>
      </c>
      <c r="C706" s="131" t="s">
        <v>14898</v>
      </c>
      <c r="D706" s="131"/>
      <c r="E706" s="131"/>
      <c r="F706" s="131" t="s">
        <v>14819</v>
      </c>
      <c r="G706" s="131" t="s">
        <v>14269</v>
      </c>
      <c r="H706" s="131" t="b">
        <v>1</v>
      </c>
      <c r="R706" s="162" t="s">
        <v>15470</v>
      </c>
      <c r="T706" s="161" t="s">
        <v>15002</v>
      </c>
    </row>
    <row r="707" spans="1:20" ht="15" x14ac:dyDescent="0.25">
      <c r="A707" s="136" t="s">
        <v>14977</v>
      </c>
      <c r="B707" s="131"/>
      <c r="C707" s="131"/>
      <c r="D707" s="131"/>
      <c r="E707" s="131"/>
      <c r="F707" s="131"/>
      <c r="G707" s="131" t="s">
        <v>14418</v>
      </c>
      <c r="H707" s="131"/>
      <c r="R707" s="161" t="s">
        <v>6465</v>
      </c>
      <c r="T707" s="162" t="s">
        <v>3616</v>
      </c>
    </row>
    <row r="708" spans="1:20" ht="15" x14ac:dyDescent="0.25">
      <c r="A708" s="136" t="s">
        <v>14978</v>
      </c>
      <c r="B708" s="131" t="s">
        <v>6525</v>
      </c>
      <c r="C708" s="131"/>
      <c r="D708" s="131"/>
      <c r="E708" s="131"/>
      <c r="F708" s="131"/>
      <c r="G708" s="131" t="s">
        <v>14755</v>
      </c>
      <c r="H708" s="131" t="b">
        <v>1</v>
      </c>
      <c r="R708" s="162" t="s">
        <v>15302</v>
      </c>
      <c r="T708" s="161" t="s">
        <v>15003</v>
      </c>
    </row>
    <row r="709" spans="1:20" ht="15" x14ac:dyDescent="0.25">
      <c r="A709" s="136" t="s">
        <v>14979</v>
      </c>
      <c r="B709" s="131" t="s">
        <v>3604</v>
      </c>
      <c r="C709" s="131"/>
      <c r="D709" s="131"/>
      <c r="E709" s="131"/>
      <c r="F709" s="131"/>
      <c r="G709" s="131" t="s">
        <v>6588</v>
      </c>
      <c r="H709" s="131"/>
      <c r="R709" s="161" t="s">
        <v>3611</v>
      </c>
      <c r="T709" s="162" t="s">
        <v>15595</v>
      </c>
    </row>
    <row r="710" spans="1:20" ht="15" x14ac:dyDescent="0.25">
      <c r="A710" s="136" t="s">
        <v>14980</v>
      </c>
      <c r="B710" s="131"/>
      <c r="C710" s="131"/>
      <c r="D710" s="131"/>
      <c r="E710" s="131"/>
      <c r="F710" s="131"/>
      <c r="G710" s="131" t="s">
        <v>14259</v>
      </c>
      <c r="H710" s="131"/>
      <c r="R710" s="162" t="s">
        <v>14527</v>
      </c>
      <c r="T710" s="161" t="s">
        <v>15005</v>
      </c>
    </row>
    <row r="711" spans="1:20" ht="15" x14ac:dyDescent="0.25">
      <c r="A711" s="136" t="s">
        <v>14981</v>
      </c>
      <c r="B711" s="131"/>
      <c r="C711" s="131"/>
      <c r="D711" s="131"/>
      <c r="E711" s="131"/>
      <c r="F711" s="131"/>
      <c r="G711" s="131" t="s">
        <v>14442</v>
      </c>
      <c r="H711" s="131" t="b">
        <v>1</v>
      </c>
      <c r="R711" s="161" t="s">
        <v>14892</v>
      </c>
      <c r="T711" s="162" t="s">
        <v>15595</v>
      </c>
    </row>
    <row r="712" spans="1:20" ht="15" x14ac:dyDescent="0.25">
      <c r="A712" s="136" t="s">
        <v>14982</v>
      </c>
      <c r="B712" s="131" t="s">
        <v>3520</v>
      </c>
      <c r="C712" s="131" t="s">
        <v>6209</v>
      </c>
      <c r="D712" s="131"/>
      <c r="E712" s="131"/>
      <c r="F712" s="131"/>
      <c r="G712" s="131" t="s">
        <v>14244</v>
      </c>
      <c r="H712" s="131"/>
      <c r="R712" s="162" t="s">
        <v>15414</v>
      </c>
      <c r="T712" s="161" t="s">
        <v>15006</v>
      </c>
    </row>
    <row r="713" spans="1:20" ht="15" x14ac:dyDescent="0.25">
      <c r="A713" s="136" t="s">
        <v>14983</v>
      </c>
      <c r="B713" s="131"/>
      <c r="C713" s="131" t="s">
        <v>291</v>
      </c>
      <c r="D713" s="131"/>
      <c r="E713" s="131"/>
      <c r="F713" s="131"/>
      <c r="G713" s="131" t="s">
        <v>14314</v>
      </c>
      <c r="H713" s="131" t="b">
        <v>1</v>
      </c>
      <c r="R713" s="161" t="s">
        <v>6469</v>
      </c>
      <c r="T713" s="162" t="s">
        <v>8967</v>
      </c>
    </row>
    <row r="714" spans="1:20" ht="15" x14ac:dyDescent="0.25">
      <c r="A714" s="136" t="s">
        <v>14984</v>
      </c>
      <c r="B714" s="131" t="s">
        <v>3545</v>
      </c>
      <c r="C714" s="131" t="s">
        <v>6233</v>
      </c>
      <c r="D714" s="131"/>
      <c r="E714" s="131"/>
      <c r="F714" s="131"/>
      <c r="G714" s="131" t="s">
        <v>6588</v>
      </c>
      <c r="H714" s="131"/>
      <c r="R714" s="162" t="s">
        <v>15055</v>
      </c>
      <c r="T714" s="162" t="s">
        <v>3637</v>
      </c>
    </row>
    <row r="715" spans="1:20" ht="15" x14ac:dyDescent="0.25">
      <c r="A715" s="136" t="s">
        <v>14985</v>
      </c>
      <c r="B715" s="131" t="s">
        <v>3578</v>
      </c>
      <c r="C715" s="131" t="s">
        <v>385</v>
      </c>
      <c r="D715" s="131"/>
      <c r="E715" s="131"/>
      <c r="F715" s="131"/>
      <c r="G715" s="131" t="s">
        <v>14234</v>
      </c>
      <c r="H715" s="131" t="b">
        <v>1</v>
      </c>
      <c r="R715" s="161" t="s">
        <v>6383</v>
      </c>
      <c r="T715" s="161" t="s">
        <v>15007</v>
      </c>
    </row>
    <row r="716" spans="1:20" ht="15" x14ac:dyDescent="0.25">
      <c r="A716" s="136" t="s">
        <v>14985</v>
      </c>
      <c r="B716" s="131" t="s">
        <v>3583</v>
      </c>
      <c r="C716" s="131"/>
      <c r="D716" s="131"/>
      <c r="E716" s="131"/>
      <c r="F716" s="131"/>
      <c r="G716" s="131" t="s">
        <v>14234</v>
      </c>
      <c r="H716" s="131" t="b">
        <v>1</v>
      </c>
      <c r="R716" s="162" t="s">
        <v>14441</v>
      </c>
      <c r="T716" s="162" t="s">
        <v>3573</v>
      </c>
    </row>
    <row r="717" spans="1:20" ht="15" x14ac:dyDescent="0.25">
      <c r="A717" s="136" t="s">
        <v>14986</v>
      </c>
      <c r="B717" s="131" t="s">
        <v>3583</v>
      </c>
      <c r="C717" s="131"/>
      <c r="D717" s="131"/>
      <c r="E717" s="131"/>
      <c r="F717" s="131"/>
      <c r="G717" s="131" t="s">
        <v>14234</v>
      </c>
      <c r="H717" s="131" t="b">
        <v>1</v>
      </c>
      <c r="R717" s="162" t="s">
        <v>15082</v>
      </c>
      <c r="T717" s="161" t="s">
        <v>15008</v>
      </c>
    </row>
    <row r="718" spans="1:20" ht="15" x14ac:dyDescent="0.25">
      <c r="A718" s="136" t="s">
        <v>14987</v>
      </c>
      <c r="B718" s="131" t="s">
        <v>3528</v>
      </c>
      <c r="C718" s="131" t="s">
        <v>14284</v>
      </c>
      <c r="D718" s="131"/>
      <c r="E718" s="131"/>
      <c r="F718" s="131"/>
      <c r="G718" s="131" t="s">
        <v>14234</v>
      </c>
      <c r="H718" s="131" t="b">
        <v>1</v>
      </c>
      <c r="R718" s="161" t="s">
        <v>6470</v>
      </c>
      <c r="T718" s="162" t="s">
        <v>3609</v>
      </c>
    </row>
    <row r="719" spans="1:20" ht="15" x14ac:dyDescent="0.25">
      <c r="A719" s="136" t="s">
        <v>14987</v>
      </c>
      <c r="B719" s="131" t="s">
        <v>3600</v>
      </c>
      <c r="C719" s="131" t="s">
        <v>14284</v>
      </c>
      <c r="D719" s="131"/>
      <c r="E719" s="131"/>
      <c r="F719" s="131"/>
      <c r="G719" s="131" t="s">
        <v>14234</v>
      </c>
      <c r="H719" s="131" t="b">
        <v>1</v>
      </c>
      <c r="R719" s="162" t="s">
        <v>14562</v>
      </c>
      <c r="T719" s="161" t="s">
        <v>15009</v>
      </c>
    </row>
    <row r="720" spans="1:20" ht="15" x14ac:dyDescent="0.25">
      <c r="A720" s="136" t="s">
        <v>14988</v>
      </c>
      <c r="B720" s="131" t="s">
        <v>3528</v>
      </c>
      <c r="C720" s="131" t="s">
        <v>14284</v>
      </c>
      <c r="D720" s="131"/>
      <c r="E720" s="131"/>
      <c r="F720" s="131"/>
      <c r="G720" s="131" t="s">
        <v>6588</v>
      </c>
      <c r="H720" s="131"/>
      <c r="R720" s="161" t="s">
        <v>14948</v>
      </c>
      <c r="T720" s="162" t="s">
        <v>15595</v>
      </c>
    </row>
    <row r="721" spans="1:20" ht="15" x14ac:dyDescent="0.25">
      <c r="A721" s="136" t="s">
        <v>14989</v>
      </c>
      <c r="B721" s="131"/>
      <c r="C721" s="131"/>
      <c r="D721" s="131"/>
      <c r="E721" s="131"/>
      <c r="F721" s="131"/>
      <c r="G721" s="131" t="s">
        <v>6588</v>
      </c>
      <c r="H721" s="131"/>
      <c r="R721" s="162" t="s">
        <v>15287</v>
      </c>
      <c r="T721" s="161" t="s">
        <v>15010</v>
      </c>
    </row>
    <row r="722" spans="1:20" ht="15" x14ac:dyDescent="0.25">
      <c r="A722" s="136" t="s">
        <v>14990</v>
      </c>
      <c r="B722" s="131"/>
      <c r="C722" s="131"/>
      <c r="D722" s="131"/>
      <c r="E722" s="131"/>
      <c r="F722" s="131"/>
      <c r="G722" s="131" t="s">
        <v>14991</v>
      </c>
      <c r="H722" s="131"/>
      <c r="R722" s="161" t="s">
        <v>3616</v>
      </c>
      <c r="T722" s="162" t="s">
        <v>3571</v>
      </c>
    </row>
    <row r="723" spans="1:20" ht="15" x14ac:dyDescent="0.25">
      <c r="A723" s="136" t="s">
        <v>14992</v>
      </c>
      <c r="B723" s="131" t="s">
        <v>14993</v>
      </c>
      <c r="C723" s="131" t="s">
        <v>277</v>
      </c>
      <c r="D723" s="131"/>
      <c r="E723" s="131"/>
      <c r="F723" s="131"/>
      <c r="G723" s="131" t="s">
        <v>14535</v>
      </c>
      <c r="H723" s="131"/>
      <c r="R723" s="162" t="s">
        <v>14273</v>
      </c>
      <c r="T723" s="161" t="s">
        <v>15011</v>
      </c>
    </row>
    <row r="724" spans="1:20" ht="15" x14ac:dyDescent="0.25">
      <c r="A724" s="136" t="s">
        <v>14994</v>
      </c>
      <c r="B724" s="131" t="s">
        <v>3550</v>
      </c>
      <c r="C724" s="131" t="s">
        <v>285</v>
      </c>
      <c r="D724" s="131"/>
      <c r="E724" s="131"/>
      <c r="F724" s="131"/>
      <c r="G724" s="131" t="s">
        <v>14370</v>
      </c>
      <c r="H724" s="131" t="b">
        <v>1</v>
      </c>
      <c r="R724" s="162" t="s">
        <v>14365</v>
      </c>
      <c r="T724" s="162" t="s">
        <v>3544</v>
      </c>
    </row>
    <row r="725" spans="1:20" ht="15" x14ac:dyDescent="0.25">
      <c r="A725" s="136" t="s">
        <v>14995</v>
      </c>
      <c r="B725" s="131" t="s">
        <v>3616</v>
      </c>
      <c r="C725" s="131"/>
      <c r="D725" s="131"/>
      <c r="E725" s="131"/>
      <c r="F725" s="131"/>
      <c r="G725" s="131" t="s">
        <v>14996</v>
      </c>
      <c r="H725" s="131" t="b">
        <v>1</v>
      </c>
      <c r="R725" s="162" t="s">
        <v>14373</v>
      </c>
      <c r="T725" s="161" t="s">
        <v>15012</v>
      </c>
    </row>
    <row r="726" spans="1:20" ht="15" x14ac:dyDescent="0.25">
      <c r="A726" s="136" t="s">
        <v>14995</v>
      </c>
      <c r="B726" s="131" t="s">
        <v>3637</v>
      </c>
      <c r="C726" s="131" t="s">
        <v>291</v>
      </c>
      <c r="D726" s="131"/>
      <c r="E726" s="131"/>
      <c r="F726" s="131"/>
      <c r="G726" s="131" t="s">
        <v>14996</v>
      </c>
      <c r="H726" s="131" t="b">
        <v>1</v>
      </c>
      <c r="R726" s="162" t="s">
        <v>14374</v>
      </c>
      <c r="T726" s="162" t="s">
        <v>3528</v>
      </c>
    </row>
    <row r="727" spans="1:20" ht="15" x14ac:dyDescent="0.25">
      <c r="A727" s="136" t="s">
        <v>14997</v>
      </c>
      <c r="B727" s="131" t="s">
        <v>3513</v>
      </c>
      <c r="C727" s="131"/>
      <c r="D727" s="131"/>
      <c r="E727" s="131"/>
      <c r="F727" s="131"/>
      <c r="G727" s="131" t="s">
        <v>6588</v>
      </c>
      <c r="H727" s="131"/>
      <c r="R727" s="162" t="s">
        <v>14817</v>
      </c>
      <c r="T727" s="161" t="s">
        <v>15013</v>
      </c>
    </row>
    <row r="728" spans="1:20" ht="15" x14ac:dyDescent="0.25">
      <c r="A728" s="136" t="s">
        <v>14997</v>
      </c>
      <c r="B728" s="131" t="s">
        <v>6432</v>
      </c>
      <c r="C728" s="131"/>
      <c r="D728" s="131"/>
      <c r="E728" s="131"/>
      <c r="F728" s="131"/>
      <c r="G728" s="131" t="s">
        <v>6588</v>
      </c>
      <c r="H728" s="131"/>
      <c r="R728" s="162" t="s">
        <v>14844</v>
      </c>
      <c r="T728" s="162" t="s">
        <v>3537</v>
      </c>
    </row>
    <row r="729" spans="1:20" ht="15" x14ac:dyDescent="0.25">
      <c r="A729" s="136" t="s">
        <v>14998</v>
      </c>
      <c r="B729" s="131" t="s">
        <v>6378</v>
      </c>
      <c r="C729" s="131" t="s">
        <v>331</v>
      </c>
      <c r="D729" s="131"/>
      <c r="E729" s="131"/>
      <c r="F729" s="131"/>
      <c r="G729" s="131" t="s">
        <v>14533</v>
      </c>
      <c r="H729" s="131" t="b">
        <v>1</v>
      </c>
      <c r="R729" s="162" t="s">
        <v>14900</v>
      </c>
      <c r="T729" s="161" t="s">
        <v>15017</v>
      </c>
    </row>
    <row r="730" spans="1:20" ht="15" x14ac:dyDescent="0.25">
      <c r="A730" s="136" t="s">
        <v>14999</v>
      </c>
      <c r="B730" s="131" t="s">
        <v>3575</v>
      </c>
      <c r="C730" s="131" t="s">
        <v>14528</v>
      </c>
      <c r="D730" s="131"/>
      <c r="E730" s="131"/>
      <c r="F730" s="131"/>
      <c r="G730" s="131" t="s">
        <v>14234</v>
      </c>
      <c r="H730" s="131" t="b">
        <v>1</v>
      </c>
      <c r="R730" s="162" t="s">
        <v>14933</v>
      </c>
      <c r="T730" s="162" t="s">
        <v>3607</v>
      </c>
    </row>
    <row r="731" spans="1:20" ht="15" x14ac:dyDescent="0.25">
      <c r="A731" s="136" t="s">
        <v>15000</v>
      </c>
      <c r="B731" s="131" t="s">
        <v>3636</v>
      </c>
      <c r="C731" s="131"/>
      <c r="D731" s="131"/>
      <c r="E731" s="131"/>
      <c r="F731" s="131"/>
      <c r="G731" s="131" t="s">
        <v>6588</v>
      </c>
      <c r="H731" s="131"/>
      <c r="R731" s="162" t="s">
        <v>14995</v>
      </c>
      <c r="T731" s="161" t="s">
        <v>15021</v>
      </c>
    </row>
    <row r="732" spans="1:20" ht="15" x14ac:dyDescent="0.25">
      <c r="A732" s="136" t="s">
        <v>15001</v>
      </c>
      <c r="B732" s="131"/>
      <c r="C732" s="131" t="s">
        <v>385</v>
      </c>
      <c r="D732" s="131"/>
      <c r="E732" s="131"/>
      <c r="F732" s="131"/>
      <c r="G732" s="131" t="s">
        <v>6588</v>
      </c>
      <c r="H732" s="131"/>
      <c r="R732" s="162" t="s">
        <v>15002</v>
      </c>
      <c r="T732" s="162" t="s">
        <v>3538</v>
      </c>
    </row>
    <row r="733" spans="1:20" ht="15" x14ac:dyDescent="0.25">
      <c r="A733" s="136" t="s">
        <v>15002</v>
      </c>
      <c r="B733" s="131" t="s">
        <v>3616</v>
      </c>
      <c r="C733" s="131"/>
      <c r="D733" s="131"/>
      <c r="E733" s="131"/>
      <c r="F733" s="131"/>
      <c r="G733" s="131" t="s">
        <v>14234</v>
      </c>
      <c r="H733" s="131" t="b">
        <v>1</v>
      </c>
      <c r="R733" s="162" t="s">
        <v>15023</v>
      </c>
      <c r="T733" s="161" t="s">
        <v>15022</v>
      </c>
    </row>
    <row r="734" spans="1:20" ht="15" x14ac:dyDescent="0.25">
      <c r="A734" s="136" t="s">
        <v>15003</v>
      </c>
      <c r="B734" s="131"/>
      <c r="C734" s="131"/>
      <c r="D734" s="131"/>
      <c r="E734" s="131"/>
      <c r="F734" s="131"/>
      <c r="G734" s="131" t="s">
        <v>14234</v>
      </c>
      <c r="H734" s="131" t="b">
        <v>1</v>
      </c>
      <c r="R734" s="162" t="s">
        <v>15062</v>
      </c>
      <c r="T734" s="162" t="s">
        <v>3558</v>
      </c>
    </row>
    <row r="735" spans="1:20" ht="15" x14ac:dyDescent="0.25">
      <c r="A735" s="136" t="s">
        <v>15004</v>
      </c>
      <c r="B735" s="131" t="s">
        <v>3592</v>
      </c>
      <c r="C735" s="131"/>
      <c r="D735" s="131"/>
      <c r="E735" s="131"/>
      <c r="F735" s="131"/>
      <c r="G735" s="131" t="s">
        <v>6588</v>
      </c>
      <c r="H735" s="131"/>
      <c r="R735" s="162" t="s">
        <v>15117</v>
      </c>
      <c r="T735" s="161" t="s">
        <v>15023</v>
      </c>
    </row>
    <row r="736" spans="1:20" ht="15" x14ac:dyDescent="0.25">
      <c r="A736" s="136" t="s">
        <v>15005</v>
      </c>
      <c r="B736" s="131"/>
      <c r="C736" s="131"/>
      <c r="D736" s="131"/>
      <c r="E736" s="131"/>
      <c r="F736" s="131"/>
      <c r="G736" s="131" t="s">
        <v>14234</v>
      </c>
      <c r="H736" s="131" t="b">
        <v>1</v>
      </c>
      <c r="R736" s="162" t="s">
        <v>15118</v>
      </c>
      <c r="T736" s="162" t="s">
        <v>3538</v>
      </c>
    </row>
    <row r="737" spans="1:20" ht="15" x14ac:dyDescent="0.25">
      <c r="A737" s="136" t="s">
        <v>15006</v>
      </c>
      <c r="B737" s="131" t="s">
        <v>8967</v>
      </c>
      <c r="C737" s="131" t="s">
        <v>285</v>
      </c>
      <c r="D737" s="131"/>
      <c r="E737" s="131"/>
      <c r="F737" s="131"/>
      <c r="G737" s="131" t="s">
        <v>14370</v>
      </c>
      <c r="H737" s="131" t="b">
        <v>1</v>
      </c>
      <c r="R737" s="162" t="s">
        <v>15123</v>
      </c>
      <c r="T737" s="162" t="s">
        <v>3543</v>
      </c>
    </row>
    <row r="738" spans="1:20" ht="15" x14ac:dyDescent="0.25">
      <c r="A738" s="136" t="s">
        <v>15006</v>
      </c>
      <c r="B738" s="131" t="s">
        <v>3637</v>
      </c>
      <c r="C738" s="131" t="s">
        <v>2274</v>
      </c>
      <c r="D738" s="131"/>
      <c r="E738" s="131"/>
      <c r="F738" s="131"/>
      <c r="G738" s="131" t="s">
        <v>14370</v>
      </c>
      <c r="H738" s="131" t="b">
        <v>1</v>
      </c>
      <c r="R738" s="162" t="s">
        <v>15176</v>
      </c>
      <c r="T738" s="162" t="s">
        <v>3577</v>
      </c>
    </row>
    <row r="739" spans="1:20" ht="15" x14ac:dyDescent="0.25">
      <c r="A739" s="136" t="s">
        <v>15007</v>
      </c>
      <c r="B739" s="131" t="s">
        <v>3573</v>
      </c>
      <c r="C739" s="131" t="s">
        <v>291</v>
      </c>
      <c r="D739" s="131"/>
      <c r="E739" s="131"/>
      <c r="F739" s="131"/>
      <c r="G739" s="131" t="s">
        <v>14294</v>
      </c>
      <c r="H739" s="131" t="b">
        <v>1</v>
      </c>
      <c r="R739" s="162" t="s">
        <v>15179</v>
      </c>
      <c r="T739" s="162" t="s">
        <v>3616</v>
      </c>
    </row>
    <row r="740" spans="1:20" ht="15" x14ac:dyDescent="0.25">
      <c r="A740" s="136" t="s">
        <v>15008</v>
      </c>
      <c r="B740" s="131" t="s">
        <v>3609</v>
      </c>
      <c r="C740" s="131" t="s">
        <v>778</v>
      </c>
      <c r="D740" s="131"/>
      <c r="E740" s="131"/>
      <c r="F740" s="131"/>
      <c r="G740" s="131" t="s">
        <v>14294</v>
      </c>
      <c r="H740" s="131" t="b">
        <v>1</v>
      </c>
      <c r="R740" s="162" t="s">
        <v>15187</v>
      </c>
      <c r="T740" s="161" t="s">
        <v>15033</v>
      </c>
    </row>
    <row r="741" spans="1:20" ht="15" x14ac:dyDescent="0.25">
      <c r="A741" s="136" t="s">
        <v>15009</v>
      </c>
      <c r="B741" s="131"/>
      <c r="C741" s="131"/>
      <c r="D741" s="131"/>
      <c r="E741" s="131"/>
      <c r="F741" s="131"/>
      <c r="G741" s="131" t="s">
        <v>14370</v>
      </c>
      <c r="H741" s="131" t="b">
        <v>1</v>
      </c>
      <c r="R741" s="162" t="s">
        <v>15228</v>
      </c>
      <c r="T741" s="162" t="s">
        <v>3525</v>
      </c>
    </row>
    <row r="742" spans="1:20" ht="15" x14ac:dyDescent="0.25">
      <c r="A742" s="136" t="s">
        <v>15010</v>
      </c>
      <c r="B742" s="131" t="s">
        <v>3571</v>
      </c>
      <c r="C742" s="131" t="s">
        <v>291</v>
      </c>
      <c r="D742" s="131"/>
      <c r="E742" s="131"/>
      <c r="F742" s="131"/>
      <c r="G742" s="131" t="s">
        <v>14234</v>
      </c>
      <c r="H742" s="131" t="b">
        <v>1</v>
      </c>
      <c r="R742" s="162" t="s">
        <v>15386</v>
      </c>
      <c r="T742" s="162" t="s">
        <v>6408</v>
      </c>
    </row>
    <row r="743" spans="1:20" ht="15" x14ac:dyDescent="0.25">
      <c r="A743" s="136" t="s">
        <v>15011</v>
      </c>
      <c r="B743" s="131" t="s">
        <v>3544</v>
      </c>
      <c r="C743" s="131" t="s">
        <v>6209</v>
      </c>
      <c r="D743" s="131"/>
      <c r="E743" s="131"/>
      <c r="F743" s="131"/>
      <c r="G743" s="131" t="s">
        <v>14234</v>
      </c>
      <c r="H743" s="131" t="b">
        <v>1</v>
      </c>
      <c r="R743" s="162" t="s">
        <v>15387</v>
      </c>
      <c r="T743" s="162" t="s">
        <v>6378</v>
      </c>
    </row>
    <row r="744" spans="1:20" ht="15" x14ac:dyDescent="0.25">
      <c r="A744" s="136" t="s">
        <v>15012</v>
      </c>
      <c r="B744" s="131" t="s">
        <v>3528</v>
      </c>
      <c r="C744" s="131" t="s">
        <v>327</v>
      </c>
      <c r="D744" s="131"/>
      <c r="E744" s="131"/>
      <c r="F744" s="131"/>
      <c r="G744" s="131" t="s">
        <v>14370</v>
      </c>
      <c r="H744" s="131" t="b">
        <v>1</v>
      </c>
      <c r="R744" s="162" t="s">
        <v>15396</v>
      </c>
      <c r="T744" s="162" t="s">
        <v>15034</v>
      </c>
    </row>
    <row r="745" spans="1:20" ht="15" x14ac:dyDescent="0.25">
      <c r="A745" s="136" t="s">
        <v>15013</v>
      </c>
      <c r="B745" s="131" t="s">
        <v>3537</v>
      </c>
      <c r="C745" s="131"/>
      <c r="D745" s="131"/>
      <c r="E745" s="131"/>
      <c r="F745" s="131"/>
      <c r="G745" s="131" t="s">
        <v>14234</v>
      </c>
      <c r="H745" s="131" t="b">
        <v>1</v>
      </c>
      <c r="R745" s="162" t="s">
        <v>15436</v>
      </c>
      <c r="T745" s="162" t="s">
        <v>3636</v>
      </c>
    </row>
    <row r="746" spans="1:20" ht="15" x14ac:dyDescent="0.25">
      <c r="A746" s="136" t="s">
        <v>15014</v>
      </c>
      <c r="B746" s="131" t="s">
        <v>14242</v>
      </c>
      <c r="C746" s="131" t="s">
        <v>277</v>
      </c>
      <c r="D746" s="131"/>
      <c r="E746" s="131"/>
      <c r="F746" s="131"/>
      <c r="G746" s="131" t="s">
        <v>14535</v>
      </c>
      <c r="H746" s="131"/>
      <c r="R746" s="161" t="s">
        <v>6473</v>
      </c>
      <c r="T746" s="161" t="s">
        <v>15035</v>
      </c>
    </row>
    <row r="747" spans="1:20" ht="15" x14ac:dyDescent="0.25">
      <c r="A747" s="136" t="s">
        <v>15015</v>
      </c>
      <c r="B747" s="131" t="s">
        <v>3530</v>
      </c>
      <c r="C747" s="131"/>
      <c r="D747" s="131"/>
      <c r="E747" s="131"/>
      <c r="F747" s="131" t="s">
        <v>14334</v>
      </c>
      <c r="G747" s="131" t="s">
        <v>14368</v>
      </c>
      <c r="H747" s="131"/>
      <c r="R747" s="162" t="s">
        <v>14936</v>
      </c>
      <c r="T747" s="162" t="s">
        <v>3578</v>
      </c>
    </row>
    <row r="748" spans="1:20" ht="15" x14ac:dyDescent="0.25">
      <c r="A748" s="136" t="s">
        <v>15016</v>
      </c>
      <c r="B748" s="131"/>
      <c r="C748" s="131"/>
      <c r="D748" s="131"/>
      <c r="E748" s="131"/>
      <c r="F748" s="131"/>
      <c r="G748" s="131" t="s">
        <v>14259</v>
      </c>
      <c r="H748" s="131"/>
      <c r="R748" s="161" t="s">
        <v>14922</v>
      </c>
      <c r="T748" s="162" t="s">
        <v>3582</v>
      </c>
    </row>
    <row r="749" spans="1:20" ht="15" x14ac:dyDescent="0.25">
      <c r="A749" s="136" t="s">
        <v>15017</v>
      </c>
      <c r="B749" s="131" t="s">
        <v>3607</v>
      </c>
      <c r="C749" s="131" t="s">
        <v>397</v>
      </c>
      <c r="D749" s="131"/>
      <c r="E749" s="131"/>
      <c r="F749" s="131"/>
      <c r="G749" s="131" t="s">
        <v>14234</v>
      </c>
      <c r="H749" s="131" t="b">
        <v>1</v>
      </c>
      <c r="R749" s="162" t="s">
        <v>15362</v>
      </c>
      <c r="T749" s="161" t="s">
        <v>15036</v>
      </c>
    </row>
    <row r="750" spans="1:20" ht="15" x14ac:dyDescent="0.25">
      <c r="A750" s="136" t="s">
        <v>15018</v>
      </c>
      <c r="B750" s="131" t="s">
        <v>3602</v>
      </c>
      <c r="C750" s="131"/>
      <c r="D750" s="131"/>
      <c r="E750" s="131" t="s">
        <v>315</v>
      </c>
      <c r="F750" s="131"/>
      <c r="G750" s="131" t="s">
        <v>6588</v>
      </c>
      <c r="H750" s="131"/>
      <c r="R750" s="161" t="s">
        <v>14286</v>
      </c>
      <c r="T750" s="162" t="s">
        <v>3636</v>
      </c>
    </row>
    <row r="751" spans="1:20" ht="15" x14ac:dyDescent="0.25">
      <c r="A751" s="136" t="s">
        <v>15019</v>
      </c>
      <c r="B751" s="131" t="s">
        <v>3558</v>
      </c>
      <c r="C751" s="131"/>
      <c r="D751" s="131"/>
      <c r="E751" s="131"/>
      <c r="F751" s="131"/>
      <c r="G751" s="131" t="s">
        <v>6588</v>
      </c>
      <c r="H751" s="131"/>
      <c r="R751" s="162" t="s">
        <v>14890</v>
      </c>
      <c r="T751" s="161" t="s">
        <v>15037</v>
      </c>
    </row>
    <row r="752" spans="1:20" ht="15" x14ac:dyDescent="0.25">
      <c r="A752" s="136" t="s">
        <v>15019</v>
      </c>
      <c r="B752" s="131" t="s">
        <v>3591</v>
      </c>
      <c r="C752" s="131"/>
      <c r="D752" s="131"/>
      <c r="E752" s="131"/>
      <c r="F752" s="131"/>
      <c r="G752" s="131" t="s">
        <v>6588</v>
      </c>
      <c r="H752" s="131"/>
      <c r="R752" s="161" t="s">
        <v>6479</v>
      </c>
      <c r="T752" s="162" t="s">
        <v>3607</v>
      </c>
    </row>
    <row r="753" spans="1:20" ht="15" x14ac:dyDescent="0.25">
      <c r="A753" s="136" t="s">
        <v>15020</v>
      </c>
      <c r="B753" s="131" t="s">
        <v>6411</v>
      </c>
      <c r="C753" s="131"/>
      <c r="D753" s="131"/>
      <c r="E753" s="131"/>
      <c r="F753" s="131"/>
      <c r="G753" s="131" t="s">
        <v>14311</v>
      </c>
      <c r="H753" s="131"/>
      <c r="R753" s="162" t="s">
        <v>14446</v>
      </c>
      <c r="T753" s="161" t="s">
        <v>15039</v>
      </c>
    </row>
    <row r="754" spans="1:20" ht="15" x14ac:dyDescent="0.25">
      <c r="A754" s="131" t="s">
        <v>15021</v>
      </c>
      <c r="B754" s="131" t="s">
        <v>3538</v>
      </c>
      <c r="C754" s="131"/>
      <c r="D754" s="131"/>
      <c r="E754" s="131"/>
      <c r="F754" s="131"/>
      <c r="G754" s="131" t="s">
        <v>14234</v>
      </c>
      <c r="H754" s="131" t="b">
        <v>1</v>
      </c>
      <c r="R754" s="161" t="s">
        <v>3619</v>
      </c>
      <c r="T754" s="162" t="s">
        <v>3523</v>
      </c>
    </row>
    <row r="755" spans="1:20" ht="15" x14ac:dyDescent="0.25">
      <c r="A755" s="136" t="s">
        <v>15022</v>
      </c>
      <c r="B755" s="131" t="s">
        <v>3558</v>
      </c>
      <c r="C755" s="131"/>
      <c r="D755" s="131"/>
      <c r="E755" s="131"/>
      <c r="F755" s="131"/>
      <c r="G755" s="131" t="s">
        <v>14564</v>
      </c>
      <c r="H755" s="131" t="b">
        <v>1</v>
      </c>
      <c r="R755" s="162" t="s">
        <v>14245</v>
      </c>
      <c r="T755" s="162" t="s">
        <v>3525</v>
      </c>
    </row>
    <row r="756" spans="1:20" ht="15" x14ac:dyDescent="0.25">
      <c r="A756" s="136" t="s">
        <v>15023</v>
      </c>
      <c r="B756" s="131" t="s">
        <v>3538</v>
      </c>
      <c r="C756" s="131" t="s">
        <v>14382</v>
      </c>
      <c r="D756" s="131"/>
      <c r="E756" s="131"/>
      <c r="F756" s="131"/>
      <c r="G756" s="131" t="s">
        <v>14686</v>
      </c>
      <c r="H756" s="131" t="b">
        <v>1</v>
      </c>
      <c r="R756" s="162" t="s">
        <v>14629</v>
      </c>
      <c r="T756" s="161" t="s">
        <v>15041</v>
      </c>
    </row>
    <row r="757" spans="1:20" ht="15" x14ac:dyDescent="0.25">
      <c r="A757" s="136" t="s">
        <v>15023</v>
      </c>
      <c r="B757" s="131" t="s">
        <v>3543</v>
      </c>
      <c r="C757" s="131" t="s">
        <v>707</v>
      </c>
      <c r="D757" s="131"/>
      <c r="E757" s="131"/>
      <c r="F757" s="131"/>
      <c r="G757" s="131" t="s">
        <v>14686</v>
      </c>
      <c r="H757" s="131" t="b">
        <v>1</v>
      </c>
      <c r="R757" s="162" t="s">
        <v>14647</v>
      </c>
      <c r="T757" s="162" t="s">
        <v>3607</v>
      </c>
    </row>
    <row r="758" spans="1:20" ht="15" x14ac:dyDescent="0.25">
      <c r="A758" s="136" t="s">
        <v>15023</v>
      </c>
      <c r="B758" s="131" t="s">
        <v>3577</v>
      </c>
      <c r="C758" s="131" t="s">
        <v>1424</v>
      </c>
      <c r="D758" s="131"/>
      <c r="E758" s="131"/>
      <c r="F758" s="131"/>
      <c r="G758" s="131" t="s">
        <v>14686</v>
      </c>
      <c r="H758" s="131" t="b">
        <v>1</v>
      </c>
      <c r="R758" s="161" t="s">
        <v>3621</v>
      </c>
      <c r="T758" s="161" t="s">
        <v>15044</v>
      </c>
    </row>
    <row r="759" spans="1:20" ht="15" x14ac:dyDescent="0.25">
      <c r="A759" s="136" t="s">
        <v>15023</v>
      </c>
      <c r="B759" s="131" t="s">
        <v>3616</v>
      </c>
      <c r="C759" s="131"/>
      <c r="D759" s="131"/>
      <c r="E759" s="131"/>
      <c r="F759" s="131"/>
      <c r="G759" s="131" t="s">
        <v>14686</v>
      </c>
      <c r="H759" s="131" t="b">
        <v>1</v>
      </c>
      <c r="R759" s="162" t="s">
        <v>15187</v>
      </c>
      <c r="T759" s="162" t="s">
        <v>6461</v>
      </c>
    </row>
    <row r="760" spans="1:20" ht="15" x14ac:dyDescent="0.25">
      <c r="A760" s="136" t="s">
        <v>15024</v>
      </c>
      <c r="B760" s="131" t="s">
        <v>3566</v>
      </c>
      <c r="C760" s="131" t="s">
        <v>14382</v>
      </c>
      <c r="D760" s="131"/>
      <c r="E760" s="131"/>
      <c r="F760" s="131" t="s">
        <v>14967</v>
      </c>
      <c r="G760" s="131" t="s">
        <v>6588</v>
      </c>
      <c r="H760" s="131"/>
      <c r="R760" s="161" t="s">
        <v>3622</v>
      </c>
      <c r="T760" s="161" t="s">
        <v>15045</v>
      </c>
    </row>
    <row r="761" spans="1:20" ht="15" x14ac:dyDescent="0.25">
      <c r="A761" s="136" t="s">
        <v>15025</v>
      </c>
      <c r="B761" s="131"/>
      <c r="C761" s="131"/>
      <c r="D761" s="131"/>
      <c r="E761" s="131"/>
      <c r="F761" s="131"/>
      <c r="G761" s="131" t="s">
        <v>6588</v>
      </c>
      <c r="H761" s="131"/>
      <c r="R761" s="162" t="s">
        <v>15107</v>
      </c>
      <c r="T761" s="162" t="s">
        <v>3602</v>
      </c>
    </row>
    <row r="762" spans="1:20" ht="15" x14ac:dyDescent="0.25">
      <c r="A762" s="136" t="s">
        <v>15026</v>
      </c>
      <c r="B762" s="131"/>
      <c r="C762" s="131"/>
      <c r="D762" s="131"/>
      <c r="E762" s="131"/>
      <c r="F762" s="131"/>
      <c r="G762" s="131" t="s">
        <v>14311</v>
      </c>
      <c r="H762" s="131"/>
      <c r="R762" s="161" t="s">
        <v>3623</v>
      </c>
      <c r="T762" s="161" t="s">
        <v>15047</v>
      </c>
    </row>
    <row r="763" spans="1:20" ht="15" x14ac:dyDescent="0.25">
      <c r="A763" s="136" t="s">
        <v>15027</v>
      </c>
      <c r="B763" s="131" t="s">
        <v>6378</v>
      </c>
      <c r="C763" s="131" t="s">
        <v>6209</v>
      </c>
      <c r="D763" s="131"/>
      <c r="E763" s="131"/>
      <c r="F763" s="131"/>
      <c r="G763" s="131" t="s">
        <v>6588</v>
      </c>
      <c r="H763" s="131"/>
      <c r="R763" s="162" t="s">
        <v>14287</v>
      </c>
      <c r="T763" s="162" t="s">
        <v>3631</v>
      </c>
    </row>
    <row r="764" spans="1:20" ht="15" x14ac:dyDescent="0.25">
      <c r="A764" s="136" t="s">
        <v>15027</v>
      </c>
      <c r="B764" s="131" t="s">
        <v>3545</v>
      </c>
      <c r="C764" s="131" t="s">
        <v>331</v>
      </c>
      <c r="D764" s="131"/>
      <c r="E764" s="131"/>
      <c r="F764" s="131"/>
      <c r="G764" s="131" t="s">
        <v>6588</v>
      </c>
      <c r="H764" s="131"/>
      <c r="R764" s="162" t="s">
        <v>15349</v>
      </c>
      <c r="T764" s="161" t="s">
        <v>15048</v>
      </c>
    </row>
    <row r="765" spans="1:20" ht="15" x14ac:dyDescent="0.25">
      <c r="A765" s="136" t="s">
        <v>15028</v>
      </c>
      <c r="B765" s="131"/>
      <c r="C765" s="131"/>
      <c r="D765" s="131"/>
      <c r="E765" s="131"/>
      <c r="F765" s="131" t="s">
        <v>15029</v>
      </c>
      <c r="G765" s="131" t="s">
        <v>14311</v>
      </c>
      <c r="H765" s="131"/>
      <c r="R765" s="161" t="s">
        <v>3624</v>
      </c>
      <c r="T765" s="162" t="s">
        <v>15595</v>
      </c>
    </row>
    <row r="766" spans="1:20" ht="15" x14ac:dyDescent="0.25">
      <c r="A766" s="136" t="s">
        <v>15030</v>
      </c>
      <c r="B766" s="131" t="s">
        <v>8843</v>
      </c>
      <c r="C766" s="131"/>
      <c r="D766" s="131"/>
      <c r="E766" s="131"/>
      <c r="F766" s="131"/>
      <c r="G766" s="131" t="s">
        <v>6588</v>
      </c>
      <c r="H766" s="131"/>
      <c r="R766" s="162" t="s">
        <v>14398</v>
      </c>
      <c r="T766" s="161" t="s">
        <v>15049</v>
      </c>
    </row>
    <row r="767" spans="1:20" ht="15" x14ac:dyDescent="0.25">
      <c r="A767" s="136" t="s">
        <v>15031</v>
      </c>
      <c r="B767" s="131"/>
      <c r="C767" s="131"/>
      <c r="D767" s="131"/>
      <c r="E767" s="131"/>
      <c r="F767" s="131"/>
      <c r="G767" s="131" t="s">
        <v>14311</v>
      </c>
      <c r="H767" s="131"/>
      <c r="R767" s="162" t="s">
        <v>14487</v>
      </c>
      <c r="T767" s="162" t="s">
        <v>3564</v>
      </c>
    </row>
    <row r="768" spans="1:20" ht="15" x14ac:dyDescent="0.25">
      <c r="A768" s="136" t="s">
        <v>15032</v>
      </c>
      <c r="B768" s="131" t="s">
        <v>3552</v>
      </c>
      <c r="C768" s="131"/>
      <c r="D768" s="131"/>
      <c r="E768" s="131"/>
      <c r="F768" s="131"/>
      <c r="G768" s="131" t="s">
        <v>14244</v>
      </c>
      <c r="H768" s="131"/>
      <c r="R768" s="162" t="s">
        <v>14509</v>
      </c>
      <c r="T768" s="161" t="s">
        <v>15051</v>
      </c>
    </row>
    <row r="769" spans="1:20" ht="15" x14ac:dyDescent="0.25">
      <c r="A769" s="136" t="s">
        <v>15033</v>
      </c>
      <c r="B769" s="131" t="s">
        <v>3525</v>
      </c>
      <c r="C769" s="131" t="s">
        <v>362</v>
      </c>
      <c r="D769" s="131"/>
      <c r="E769" s="131"/>
      <c r="F769" s="131"/>
      <c r="G769" s="131" t="s">
        <v>14686</v>
      </c>
      <c r="H769" s="131" t="b">
        <v>1</v>
      </c>
      <c r="R769" s="162" t="s">
        <v>14683</v>
      </c>
      <c r="T769" s="162" t="s">
        <v>15052</v>
      </c>
    </row>
    <row r="770" spans="1:20" ht="15" x14ac:dyDescent="0.25">
      <c r="A770" s="136" t="s">
        <v>15033</v>
      </c>
      <c r="B770" s="131" t="s">
        <v>6408</v>
      </c>
      <c r="C770" s="131" t="s">
        <v>6209</v>
      </c>
      <c r="D770" s="131"/>
      <c r="E770" s="131"/>
      <c r="F770" s="131"/>
      <c r="G770" s="131" t="s">
        <v>14686</v>
      </c>
      <c r="H770" s="131" t="b">
        <v>1</v>
      </c>
      <c r="R770" s="162" t="s">
        <v>15113</v>
      </c>
      <c r="T770" s="161" t="s">
        <v>15053</v>
      </c>
    </row>
    <row r="771" spans="1:20" ht="15" x14ac:dyDescent="0.25">
      <c r="A771" s="136" t="s">
        <v>15033</v>
      </c>
      <c r="B771" s="131" t="s">
        <v>6378</v>
      </c>
      <c r="C771" s="131" t="s">
        <v>6209</v>
      </c>
      <c r="D771" s="131"/>
      <c r="E771" s="131"/>
      <c r="F771" s="131"/>
      <c r="G771" s="131" t="s">
        <v>14686</v>
      </c>
      <c r="H771" s="131" t="b">
        <v>1</v>
      </c>
      <c r="R771" s="162" t="s">
        <v>15128</v>
      </c>
      <c r="T771" s="162" t="s">
        <v>3537</v>
      </c>
    </row>
    <row r="772" spans="1:20" ht="15" x14ac:dyDescent="0.25">
      <c r="A772" s="136" t="s">
        <v>15033</v>
      </c>
      <c r="B772" s="131" t="s">
        <v>15034</v>
      </c>
      <c r="C772" s="131"/>
      <c r="D772" s="131"/>
      <c r="E772" s="131"/>
      <c r="F772" s="131"/>
      <c r="G772" s="131" t="s">
        <v>14686</v>
      </c>
      <c r="H772" s="131" t="b">
        <v>1</v>
      </c>
      <c r="R772" s="162" t="s">
        <v>15220</v>
      </c>
      <c r="T772" s="161" t="s">
        <v>15054</v>
      </c>
    </row>
    <row r="773" spans="1:20" ht="15" x14ac:dyDescent="0.25">
      <c r="A773" s="136" t="s">
        <v>15033</v>
      </c>
      <c r="B773" s="131" t="s">
        <v>3636</v>
      </c>
      <c r="C773" s="131" t="s">
        <v>327</v>
      </c>
      <c r="D773" s="131"/>
      <c r="E773" s="131"/>
      <c r="F773" s="131"/>
      <c r="G773" s="131" t="s">
        <v>14686</v>
      </c>
      <c r="H773" s="131" t="b">
        <v>1</v>
      </c>
      <c r="R773" s="162" t="s">
        <v>15252</v>
      </c>
      <c r="T773" s="162" t="s">
        <v>15595</v>
      </c>
    </row>
    <row r="774" spans="1:20" ht="15" x14ac:dyDescent="0.25">
      <c r="A774" s="136" t="s">
        <v>15035</v>
      </c>
      <c r="B774" s="131" t="s">
        <v>3578</v>
      </c>
      <c r="C774" s="131" t="s">
        <v>385</v>
      </c>
      <c r="D774" s="131"/>
      <c r="E774" s="131"/>
      <c r="F774" s="131"/>
      <c r="G774" s="131" t="s">
        <v>14234</v>
      </c>
      <c r="H774" s="131" t="b">
        <v>1</v>
      </c>
      <c r="R774" s="162" t="s">
        <v>15321</v>
      </c>
      <c r="T774" s="161" t="s">
        <v>15055</v>
      </c>
    </row>
    <row r="775" spans="1:20" ht="15" x14ac:dyDescent="0.25">
      <c r="A775" s="136" t="s">
        <v>15035</v>
      </c>
      <c r="B775" s="131" t="s">
        <v>3582</v>
      </c>
      <c r="C775" s="131"/>
      <c r="D775" s="131"/>
      <c r="E775" s="131"/>
      <c r="F775" s="131"/>
      <c r="G775" s="131" t="s">
        <v>14234</v>
      </c>
      <c r="H775" s="131" t="b">
        <v>1</v>
      </c>
      <c r="R775" s="162" t="s">
        <v>15399</v>
      </c>
      <c r="T775" s="162" t="s">
        <v>3515</v>
      </c>
    </row>
    <row r="776" spans="1:20" ht="15" x14ac:dyDescent="0.25">
      <c r="A776" s="136" t="s">
        <v>15036</v>
      </c>
      <c r="B776" s="131" t="s">
        <v>3636</v>
      </c>
      <c r="C776" s="131"/>
      <c r="D776" s="131"/>
      <c r="E776" s="131"/>
      <c r="F776" s="131"/>
      <c r="G776" s="131" t="s">
        <v>14234</v>
      </c>
      <c r="H776" s="131" t="b">
        <v>1</v>
      </c>
      <c r="R776" s="162" t="s">
        <v>15429</v>
      </c>
      <c r="T776" s="162" t="s">
        <v>6469</v>
      </c>
    </row>
    <row r="777" spans="1:20" ht="15" x14ac:dyDescent="0.25">
      <c r="A777" s="136" t="s">
        <v>15037</v>
      </c>
      <c r="B777" s="131" t="s">
        <v>3607</v>
      </c>
      <c r="C777" s="131" t="s">
        <v>708</v>
      </c>
      <c r="D777" s="131"/>
      <c r="E777" s="131"/>
      <c r="F777" s="131"/>
      <c r="G777" s="131" t="s">
        <v>14234</v>
      </c>
      <c r="H777" s="131" t="b">
        <v>1</v>
      </c>
      <c r="R777" s="161" t="s">
        <v>3629</v>
      </c>
      <c r="T777" s="161" t="s">
        <v>15056</v>
      </c>
    </row>
    <row r="778" spans="1:20" ht="15" x14ac:dyDescent="0.25">
      <c r="A778" s="136" t="s">
        <v>15038</v>
      </c>
      <c r="B778" s="131"/>
      <c r="C778" s="131"/>
      <c r="D778" s="131"/>
      <c r="E778" s="131"/>
      <c r="F778" s="131"/>
      <c r="G778" s="131" t="s">
        <v>6588</v>
      </c>
      <c r="H778" s="131"/>
      <c r="R778" s="162" t="s">
        <v>15056</v>
      </c>
      <c r="T778" s="162" t="s">
        <v>3629</v>
      </c>
    </row>
    <row r="779" spans="1:20" ht="15" x14ac:dyDescent="0.25">
      <c r="A779" s="136" t="s">
        <v>15039</v>
      </c>
      <c r="B779" s="131" t="s">
        <v>3523</v>
      </c>
      <c r="C779" s="131" t="s">
        <v>484</v>
      </c>
      <c r="D779" s="131"/>
      <c r="E779" s="131"/>
      <c r="F779" s="131"/>
      <c r="G779" s="131" t="s">
        <v>14234</v>
      </c>
      <c r="H779" s="131" t="b">
        <v>1</v>
      </c>
      <c r="R779" s="162" t="s">
        <v>15409</v>
      </c>
      <c r="T779" s="161" t="s">
        <v>15057</v>
      </c>
    </row>
    <row r="780" spans="1:20" ht="15" x14ac:dyDescent="0.25">
      <c r="A780" s="136" t="s">
        <v>15039</v>
      </c>
      <c r="B780" s="131" t="s">
        <v>3525</v>
      </c>
      <c r="C780" s="131"/>
      <c r="D780" s="131"/>
      <c r="E780" s="131"/>
      <c r="F780" s="131"/>
      <c r="G780" s="131" t="s">
        <v>14234</v>
      </c>
      <c r="H780" s="131" t="b">
        <v>1</v>
      </c>
      <c r="R780" s="162" t="s">
        <v>15425</v>
      </c>
      <c r="T780" s="162" t="s">
        <v>3582</v>
      </c>
    </row>
    <row r="781" spans="1:20" ht="15" x14ac:dyDescent="0.25">
      <c r="A781" s="136" t="s">
        <v>15040</v>
      </c>
      <c r="B781" s="131" t="s">
        <v>3604</v>
      </c>
      <c r="C781" s="131"/>
      <c r="D781" s="131"/>
      <c r="E781" s="131"/>
      <c r="F781" s="131"/>
      <c r="G781" s="131" t="s">
        <v>6588</v>
      </c>
      <c r="H781" s="131"/>
      <c r="R781" s="161" t="s">
        <v>6481</v>
      </c>
      <c r="T781" s="161" t="s">
        <v>15059</v>
      </c>
    </row>
    <row r="782" spans="1:20" ht="15" x14ac:dyDescent="0.25">
      <c r="A782" s="131" t="s">
        <v>15041</v>
      </c>
      <c r="B782" s="131" t="s">
        <v>3607</v>
      </c>
      <c r="C782" s="131"/>
      <c r="D782" s="131"/>
      <c r="E782" s="131"/>
      <c r="F782" s="131" t="s">
        <v>15042</v>
      </c>
      <c r="G782" s="131" t="s">
        <v>15043</v>
      </c>
      <c r="H782" s="131" t="b">
        <v>1</v>
      </c>
      <c r="R782" s="162" t="s">
        <v>14917</v>
      </c>
      <c r="T782" s="162" t="s">
        <v>3602</v>
      </c>
    </row>
    <row r="783" spans="1:20" ht="15" x14ac:dyDescent="0.25">
      <c r="A783" s="136" t="s">
        <v>15044</v>
      </c>
      <c r="B783" s="131" t="s">
        <v>6461</v>
      </c>
      <c r="C783" s="131"/>
      <c r="D783" s="131"/>
      <c r="E783" s="131"/>
      <c r="F783" s="131"/>
      <c r="G783" s="131" t="s">
        <v>14234</v>
      </c>
      <c r="H783" s="131" t="b">
        <v>1</v>
      </c>
      <c r="R783" s="162" t="s">
        <v>15163</v>
      </c>
      <c r="T783" s="161" t="s">
        <v>15060</v>
      </c>
    </row>
    <row r="784" spans="1:20" ht="15" x14ac:dyDescent="0.25">
      <c r="A784" s="136" t="s">
        <v>15045</v>
      </c>
      <c r="B784" s="136" t="s">
        <v>3602</v>
      </c>
      <c r="C784" s="131" t="s">
        <v>397</v>
      </c>
      <c r="D784" s="131"/>
      <c r="E784" s="131"/>
      <c r="F784" s="131"/>
      <c r="G784" s="131" t="s">
        <v>14234</v>
      </c>
      <c r="H784" s="131" t="b">
        <v>1</v>
      </c>
      <c r="R784" s="161" t="s">
        <v>389</v>
      </c>
      <c r="T784" s="162" t="s">
        <v>3543</v>
      </c>
    </row>
    <row r="785" spans="1:20" ht="15" x14ac:dyDescent="0.25">
      <c r="A785" s="136" t="s">
        <v>15046</v>
      </c>
      <c r="B785" s="131"/>
      <c r="C785" s="131"/>
      <c r="D785" s="131"/>
      <c r="E785" s="131"/>
      <c r="F785" s="131"/>
      <c r="G785" s="131" t="s">
        <v>14244</v>
      </c>
      <c r="H785" s="131"/>
      <c r="R785" s="162" t="s">
        <v>14636</v>
      </c>
      <c r="T785" s="161" t="s">
        <v>15061</v>
      </c>
    </row>
    <row r="786" spans="1:20" ht="15" x14ac:dyDescent="0.25">
      <c r="A786" s="131" t="s">
        <v>15047</v>
      </c>
      <c r="B786" s="131" t="s">
        <v>3631</v>
      </c>
      <c r="C786" s="131"/>
      <c r="D786" s="131"/>
      <c r="E786" s="131"/>
      <c r="F786" s="131"/>
      <c r="G786" s="131" t="s">
        <v>14959</v>
      </c>
      <c r="H786" s="131" t="b">
        <v>1</v>
      </c>
      <c r="R786" s="161" t="s">
        <v>14965</v>
      </c>
      <c r="T786" s="162" t="s">
        <v>3564</v>
      </c>
    </row>
    <row r="787" spans="1:20" ht="15" x14ac:dyDescent="0.25">
      <c r="A787" s="136" t="s">
        <v>15048</v>
      </c>
      <c r="B787" s="131"/>
      <c r="C787" s="131"/>
      <c r="D787" s="131"/>
      <c r="E787" s="131"/>
      <c r="F787" s="131"/>
      <c r="G787" s="131" t="s">
        <v>14308</v>
      </c>
      <c r="H787" s="131" t="b">
        <v>1</v>
      </c>
      <c r="R787" s="162" t="s">
        <v>14964</v>
      </c>
      <c r="T787" s="161" t="s">
        <v>15062</v>
      </c>
    </row>
    <row r="788" spans="1:20" ht="15" x14ac:dyDescent="0.25">
      <c r="A788" s="136" t="s">
        <v>15049</v>
      </c>
      <c r="B788" s="131" t="s">
        <v>3564</v>
      </c>
      <c r="C788" s="131" t="s">
        <v>15050</v>
      </c>
      <c r="D788" s="131"/>
      <c r="E788" s="131"/>
      <c r="F788" s="131"/>
      <c r="G788" s="131" t="s">
        <v>14234</v>
      </c>
      <c r="H788" s="131" t="b">
        <v>1</v>
      </c>
      <c r="R788" s="161" t="s">
        <v>6398</v>
      </c>
      <c r="T788" s="162" t="s">
        <v>3616</v>
      </c>
    </row>
    <row r="789" spans="1:20" ht="15" x14ac:dyDescent="0.25">
      <c r="A789" s="136" t="s">
        <v>15051</v>
      </c>
      <c r="B789" s="131" t="s">
        <v>15052</v>
      </c>
      <c r="C789" s="131" t="s">
        <v>6233</v>
      </c>
      <c r="D789" s="131"/>
      <c r="E789" s="131"/>
      <c r="F789" s="131"/>
      <c r="G789" s="131" t="s">
        <v>14234</v>
      </c>
      <c r="H789" s="131" t="b">
        <v>1</v>
      </c>
      <c r="R789" s="162" t="s">
        <v>14859</v>
      </c>
      <c r="T789" s="161" t="s">
        <v>15063</v>
      </c>
    </row>
    <row r="790" spans="1:20" ht="15" x14ac:dyDescent="0.25">
      <c r="A790" s="136" t="s">
        <v>15053</v>
      </c>
      <c r="B790" s="131" t="s">
        <v>3537</v>
      </c>
      <c r="C790" s="131"/>
      <c r="D790" s="131"/>
      <c r="E790" s="131"/>
      <c r="F790" s="131"/>
      <c r="G790" s="131" t="s">
        <v>14234</v>
      </c>
      <c r="H790" s="131" t="b">
        <v>1</v>
      </c>
      <c r="R790" s="161" t="s">
        <v>3631</v>
      </c>
      <c r="T790" s="162" t="s">
        <v>3537</v>
      </c>
    </row>
    <row r="791" spans="1:20" ht="15" x14ac:dyDescent="0.25">
      <c r="A791" s="136" t="s">
        <v>15054</v>
      </c>
      <c r="B791" s="131"/>
      <c r="C791" s="131"/>
      <c r="D791" s="131"/>
      <c r="E791" s="131"/>
      <c r="F791" s="131"/>
      <c r="G791" s="131" t="s">
        <v>14435</v>
      </c>
      <c r="H791" s="131" t="b">
        <v>1</v>
      </c>
      <c r="R791" s="162" t="s">
        <v>14295</v>
      </c>
      <c r="T791" s="161" t="s">
        <v>15065</v>
      </c>
    </row>
    <row r="792" spans="1:20" ht="15" x14ac:dyDescent="0.25">
      <c r="A792" s="136" t="s">
        <v>15055</v>
      </c>
      <c r="B792" s="131" t="s">
        <v>3515</v>
      </c>
      <c r="C792" s="131" t="s">
        <v>14284</v>
      </c>
      <c r="D792" s="131"/>
      <c r="E792" s="131"/>
      <c r="F792" s="131"/>
      <c r="G792" s="131" t="s">
        <v>14234</v>
      </c>
      <c r="H792" s="131" t="b">
        <v>1</v>
      </c>
      <c r="R792" s="162" t="s">
        <v>14317</v>
      </c>
      <c r="T792" s="162" t="s">
        <v>3543</v>
      </c>
    </row>
    <row r="793" spans="1:20" ht="15" x14ac:dyDescent="0.25">
      <c r="A793" s="136" t="s">
        <v>15055</v>
      </c>
      <c r="B793" s="131" t="s">
        <v>6469</v>
      </c>
      <c r="C793" s="131"/>
      <c r="D793" s="131"/>
      <c r="E793" s="131"/>
      <c r="F793" s="131"/>
      <c r="G793" s="131" t="s">
        <v>14234</v>
      </c>
      <c r="H793" s="131" t="b">
        <v>1</v>
      </c>
      <c r="R793" s="162" t="s">
        <v>15047</v>
      </c>
      <c r="T793" s="161" t="s">
        <v>15066</v>
      </c>
    </row>
    <row r="794" spans="1:20" ht="15" x14ac:dyDescent="0.25">
      <c r="A794" s="136" t="s">
        <v>15056</v>
      </c>
      <c r="B794" s="131" t="s">
        <v>3629</v>
      </c>
      <c r="C794" s="131" t="s">
        <v>397</v>
      </c>
      <c r="D794" s="131"/>
      <c r="E794" s="131"/>
      <c r="F794" s="131"/>
      <c r="G794" s="131" t="s">
        <v>14234</v>
      </c>
      <c r="H794" s="131" t="b">
        <v>1</v>
      </c>
      <c r="R794" s="161" t="s">
        <v>3632</v>
      </c>
      <c r="T794" s="162" t="s">
        <v>3637</v>
      </c>
    </row>
    <row r="795" spans="1:20" ht="15" x14ac:dyDescent="0.25">
      <c r="A795" s="136" t="s">
        <v>15057</v>
      </c>
      <c r="B795" s="131" t="s">
        <v>3582</v>
      </c>
      <c r="C795" s="131"/>
      <c r="D795" s="131"/>
      <c r="E795" s="131"/>
      <c r="F795" s="131"/>
      <c r="G795" s="131" t="s">
        <v>14426</v>
      </c>
      <c r="H795" s="131" t="b">
        <v>1</v>
      </c>
      <c r="R795" s="162" t="s">
        <v>14764</v>
      </c>
      <c r="T795" s="161" t="s">
        <v>15067</v>
      </c>
    </row>
    <row r="796" spans="1:20" ht="15" x14ac:dyDescent="0.25">
      <c r="A796" s="136" t="s">
        <v>15058</v>
      </c>
      <c r="B796" s="131" t="s">
        <v>3616</v>
      </c>
      <c r="C796" s="131"/>
      <c r="D796" s="131"/>
      <c r="E796" s="131"/>
      <c r="F796" s="131"/>
      <c r="G796" s="131" t="s">
        <v>6588</v>
      </c>
      <c r="H796" s="131"/>
      <c r="R796" s="162" t="s">
        <v>15358</v>
      </c>
      <c r="T796" s="162" t="s">
        <v>15595</v>
      </c>
    </row>
    <row r="797" spans="1:20" ht="15" x14ac:dyDescent="0.25">
      <c r="A797" s="136" t="s">
        <v>15059</v>
      </c>
      <c r="B797" s="131" t="s">
        <v>3602</v>
      </c>
      <c r="C797" s="131" t="s">
        <v>397</v>
      </c>
      <c r="D797" s="131"/>
      <c r="E797" s="131"/>
      <c r="F797" s="131"/>
      <c r="G797" s="131" t="s">
        <v>14435</v>
      </c>
      <c r="H797" s="131" t="b">
        <v>1</v>
      </c>
      <c r="R797" s="162" t="s">
        <v>15410</v>
      </c>
      <c r="T797" s="161" t="s">
        <v>15069</v>
      </c>
    </row>
    <row r="798" spans="1:20" ht="15" x14ac:dyDescent="0.25">
      <c r="A798" s="136" t="s">
        <v>15060</v>
      </c>
      <c r="B798" s="131" t="s">
        <v>3543</v>
      </c>
      <c r="C798" s="131" t="s">
        <v>710</v>
      </c>
      <c r="D798" s="131"/>
      <c r="E798" s="131"/>
      <c r="F798" s="131"/>
      <c r="G798" s="131" t="s">
        <v>14249</v>
      </c>
      <c r="H798" s="131" t="b">
        <v>1</v>
      </c>
      <c r="R798" s="161" t="s">
        <v>3633</v>
      </c>
      <c r="T798" s="162" t="s">
        <v>3551</v>
      </c>
    </row>
    <row r="799" spans="1:20" ht="15" x14ac:dyDescent="0.25">
      <c r="A799" s="136" t="s">
        <v>15061</v>
      </c>
      <c r="B799" s="131" t="s">
        <v>3564</v>
      </c>
      <c r="C799" s="131" t="s">
        <v>15050</v>
      </c>
      <c r="D799" s="131"/>
      <c r="E799" s="131"/>
      <c r="F799" s="131"/>
      <c r="G799" s="131" t="s">
        <v>14234</v>
      </c>
      <c r="H799" s="131" t="b">
        <v>1</v>
      </c>
      <c r="R799" s="162" t="s">
        <v>15179</v>
      </c>
      <c r="T799" s="161" t="s">
        <v>15070</v>
      </c>
    </row>
    <row r="800" spans="1:20" ht="15" x14ac:dyDescent="0.25">
      <c r="A800" s="136" t="s">
        <v>15062</v>
      </c>
      <c r="B800" s="131" t="s">
        <v>3616</v>
      </c>
      <c r="C800" s="131"/>
      <c r="D800" s="131"/>
      <c r="E800" s="131"/>
      <c r="F800" s="131"/>
      <c r="G800" s="131" t="s">
        <v>14234</v>
      </c>
      <c r="H800" s="131" t="b">
        <v>1</v>
      </c>
      <c r="R800" s="162" t="s">
        <v>15433</v>
      </c>
      <c r="T800" s="162" t="s">
        <v>6422</v>
      </c>
    </row>
    <row r="801" spans="1:20" ht="15" x14ac:dyDescent="0.25">
      <c r="A801" s="136" t="s">
        <v>15063</v>
      </c>
      <c r="B801" s="131" t="s">
        <v>3537</v>
      </c>
      <c r="C801" s="131"/>
      <c r="D801" s="131"/>
      <c r="E801" s="131"/>
      <c r="F801" s="131"/>
      <c r="G801" s="131" t="s">
        <v>14234</v>
      </c>
      <c r="H801" s="131" t="b">
        <v>1</v>
      </c>
      <c r="R801" s="162" t="s">
        <v>15455</v>
      </c>
      <c r="T801" s="161" t="s">
        <v>15071</v>
      </c>
    </row>
    <row r="802" spans="1:20" ht="15" x14ac:dyDescent="0.25">
      <c r="A802" s="136" t="s">
        <v>15064</v>
      </c>
      <c r="B802" s="131"/>
      <c r="C802" s="131"/>
      <c r="D802" s="131"/>
      <c r="E802" s="131" t="s">
        <v>14428</v>
      </c>
      <c r="F802" s="131" t="s">
        <v>14710</v>
      </c>
      <c r="G802" s="131" t="s">
        <v>6588</v>
      </c>
      <c r="H802" s="131"/>
      <c r="R802" s="161" t="s">
        <v>3634</v>
      </c>
      <c r="T802" s="162" t="s">
        <v>6422</v>
      </c>
    </row>
    <row r="803" spans="1:20" ht="15" x14ac:dyDescent="0.25">
      <c r="A803" s="136" t="s">
        <v>15065</v>
      </c>
      <c r="B803" s="131" t="s">
        <v>3543</v>
      </c>
      <c r="C803" s="131" t="s">
        <v>6209</v>
      </c>
      <c r="D803" s="131"/>
      <c r="E803" s="131"/>
      <c r="F803" s="131"/>
      <c r="G803" s="131" t="s">
        <v>14234</v>
      </c>
      <c r="H803" s="131" t="b">
        <v>1</v>
      </c>
      <c r="R803" s="162" t="s">
        <v>14576</v>
      </c>
      <c r="T803" s="161" t="s">
        <v>15075</v>
      </c>
    </row>
    <row r="804" spans="1:20" ht="15" x14ac:dyDescent="0.25">
      <c r="A804" s="136" t="s">
        <v>15066</v>
      </c>
      <c r="B804" s="131" t="s">
        <v>3637</v>
      </c>
      <c r="C804" s="131"/>
      <c r="D804" s="131"/>
      <c r="E804" s="131"/>
      <c r="F804" s="131"/>
      <c r="G804" s="131" t="s">
        <v>14234</v>
      </c>
      <c r="H804" s="131" t="b">
        <v>1</v>
      </c>
      <c r="R804" s="162" t="s">
        <v>15461</v>
      </c>
      <c r="T804" s="162" t="s">
        <v>15595</v>
      </c>
    </row>
    <row r="805" spans="1:20" ht="15" x14ac:dyDescent="0.25">
      <c r="A805" s="136" t="s">
        <v>15067</v>
      </c>
      <c r="B805" s="131"/>
      <c r="C805" s="131"/>
      <c r="D805" s="131"/>
      <c r="E805" s="131"/>
      <c r="F805" s="131"/>
      <c r="G805" s="131" t="s">
        <v>14234</v>
      </c>
      <c r="H805" s="131" t="b">
        <v>1</v>
      </c>
      <c r="R805" s="161" t="s">
        <v>14902</v>
      </c>
      <c r="T805" s="161" t="s">
        <v>15078</v>
      </c>
    </row>
    <row r="806" spans="1:20" ht="15" x14ac:dyDescent="0.25">
      <c r="A806" s="131" t="s">
        <v>15068</v>
      </c>
      <c r="B806" s="131" t="s">
        <v>3616</v>
      </c>
      <c r="C806" s="131"/>
      <c r="D806" s="131"/>
      <c r="E806" s="131"/>
      <c r="F806" s="131"/>
      <c r="G806" s="131" t="s">
        <v>14297</v>
      </c>
      <c r="H806" s="131"/>
      <c r="R806" s="162" t="s">
        <v>14901</v>
      </c>
      <c r="T806" s="162" t="s">
        <v>15595</v>
      </c>
    </row>
    <row r="807" spans="1:20" ht="15" x14ac:dyDescent="0.25">
      <c r="A807" s="136" t="s">
        <v>15069</v>
      </c>
      <c r="B807" s="131" t="s">
        <v>3551</v>
      </c>
      <c r="C807" s="131" t="s">
        <v>397</v>
      </c>
      <c r="D807" s="131"/>
      <c r="E807" s="131"/>
      <c r="F807" s="131"/>
      <c r="G807" s="131" t="s">
        <v>14234</v>
      </c>
      <c r="H807" s="131" t="b">
        <v>1</v>
      </c>
      <c r="R807" s="161" t="s">
        <v>3636</v>
      </c>
      <c r="T807" s="161" t="s">
        <v>15079</v>
      </c>
    </row>
    <row r="808" spans="1:20" ht="15" x14ac:dyDescent="0.25">
      <c r="A808" s="136" t="s">
        <v>15070</v>
      </c>
      <c r="B808" s="131" t="s">
        <v>6422</v>
      </c>
      <c r="C808" s="131"/>
      <c r="D808" s="131"/>
      <c r="E808" s="131"/>
      <c r="F808" s="131"/>
      <c r="G808" s="131" t="s">
        <v>14234</v>
      </c>
      <c r="H808" s="131" t="b">
        <v>1</v>
      </c>
      <c r="R808" s="162" t="s">
        <v>14271</v>
      </c>
      <c r="T808" s="162" t="s">
        <v>3607</v>
      </c>
    </row>
    <row r="809" spans="1:20" ht="15" x14ac:dyDescent="0.25">
      <c r="A809" s="136" t="s">
        <v>15071</v>
      </c>
      <c r="B809" s="131" t="s">
        <v>6422</v>
      </c>
      <c r="C809" s="131"/>
      <c r="D809" s="131"/>
      <c r="E809" s="131"/>
      <c r="F809" s="131"/>
      <c r="G809" s="131" t="s">
        <v>14234</v>
      </c>
      <c r="H809" s="131" t="b">
        <v>1</v>
      </c>
      <c r="R809" s="162" t="s">
        <v>14414</v>
      </c>
      <c r="T809" s="161" t="s">
        <v>15080</v>
      </c>
    </row>
    <row r="810" spans="1:20" ht="15" x14ac:dyDescent="0.25">
      <c r="A810" s="136" t="s">
        <v>15072</v>
      </c>
      <c r="B810" s="131" t="s">
        <v>3616</v>
      </c>
      <c r="C810" s="131" t="s">
        <v>331</v>
      </c>
      <c r="D810" s="131"/>
      <c r="E810" s="131"/>
      <c r="F810" s="131"/>
      <c r="G810" s="131" t="s">
        <v>14297</v>
      </c>
      <c r="H810" s="131"/>
      <c r="R810" s="162" t="s">
        <v>14694</v>
      </c>
      <c r="T810" s="162" t="s">
        <v>3551</v>
      </c>
    </row>
    <row r="811" spans="1:20" ht="15" x14ac:dyDescent="0.25">
      <c r="A811" s="136" t="s">
        <v>15073</v>
      </c>
      <c r="B811" s="131" t="s">
        <v>3550</v>
      </c>
      <c r="C811" s="131" t="s">
        <v>14793</v>
      </c>
      <c r="D811" s="131"/>
      <c r="E811" s="131"/>
      <c r="F811" s="131"/>
      <c r="G811" s="131" t="s">
        <v>14244</v>
      </c>
      <c r="H811" s="131"/>
      <c r="R811" s="162" t="s">
        <v>14759</v>
      </c>
      <c r="T811" s="162" t="s">
        <v>3604</v>
      </c>
    </row>
    <row r="812" spans="1:20" ht="15" x14ac:dyDescent="0.25">
      <c r="A812" s="136" t="s">
        <v>15073</v>
      </c>
      <c r="B812" s="131" t="s">
        <v>3632</v>
      </c>
      <c r="C812" s="131"/>
      <c r="D812" s="131"/>
      <c r="E812" s="131"/>
      <c r="F812" s="131"/>
      <c r="G812" s="131" t="s">
        <v>14244</v>
      </c>
      <c r="H812" s="131"/>
      <c r="R812" s="162" t="s">
        <v>14761</v>
      </c>
      <c r="T812" s="161" t="s">
        <v>15081</v>
      </c>
    </row>
    <row r="813" spans="1:20" ht="15" x14ac:dyDescent="0.25">
      <c r="A813" s="136" t="s">
        <v>15074</v>
      </c>
      <c r="B813" s="131" t="s">
        <v>3521</v>
      </c>
      <c r="C813" s="131"/>
      <c r="D813" s="131"/>
      <c r="E813" s="131"/>
      <c r="F813" s="131"/>
      <c r="G813" s="131" t="s">
        <v>14311</v>
      </c>
      <c r="H813" s="131"/>
      <c r="R813" s="162" t="s">
        <v>14826</v>
      </c>
      <c r="T813" s="162" t="s">
        <v>3559</v>
      </c>
    </row>
    <row r="814" spans="1:20" ht="15" x14ac:dyDescent="0.25">
      <c r="A814" s="136" t="s">
        <v>15075</v>
      </c>
      <c r="B814" s="131"/>
      <c r="C814" s="131"/>
      <c r="D814" s="131"/>
      <c r="E814" s="131"/>
      <c r="F814" s="131"/>
      <c r="G814" s="131" t="s">
        <v>14294</v>
      </c>
      <c r="H814" s="131" t="b">
        <v>1</v>
      </c>
      <c r="R814" s="162" t="s">
        <v>15033</v>
      </c>
      <c r="T814" s="161" t="s">
        <v>15082</v>
      </c>
    </row>
    <row r="815" spans="1:20" ht="15" x14ac:dyDescent="0.25">
      <c r="A815" s="136" t="s">
        <v>15076</v>
      </c>
      <c r="B815" s="131" t="s">
        <v>3523</v>
      </c>
      <c r="C815" s="131"/>
      <c r="D815" s="131"/>
      <c r="E815" s="131"/>
      <c r="F815" s="131"/>
      <c r="G815" s="131" t="s">
        <v>14297</v>
      </c>
      <c r="H815" s="131"/>
      <c r="R815" s="162" t="s">
        <v>15036</v>
      </c>
      <c r="T815" s="162" t="s">
        <v>6383</v>
      </c>
    </row>
    <row r="816" spans="1:20" ht="15" x14ac:dyDescent="0.25">
      <c r="A816" s="136" t="s">
        <v>15077</v>
      </c>
      <c r="B816" s="131" t="s">
        <v>14236</v>
      </c>
      <c r="C816" s="131"/>
      <c r="D816" s="131"/>
      <c r="E816" s="131"/>
      <c r="F816" s="131" t="s">
        <v>14572</v>
      </c>
      <c r="G816" s="131" t="s">
        <v>14238</v>
      </c>
      <c r="H816" s="131"/>
      <c r="R816" s="162" t="s">
        <v>15113</v>
      </c>
      <c r="T816" s="161" t="s">
        <v>15084</v>
      </c>
    </row>
    <row r="817" spans="1:20" ht="15" x14ac:dyDescent="0.25">
      <c r="A817" s="136" t="s">
        <v>15078</v>
      </c>
      <c r="B817" s="131"/>
      <c r="C817" s="131"/>
      <c r="D817" s="131"/>
      <c r="E817" s="131"/>
      <c r="F817" s="131"/>
      <c r="G817" s="131" t="s">
        <v>14234</v>
      </c>
      <c r="H817" s="131" t="b">
        <v>1</v>
      </c>
      <c r="R817" s="162" t="s">
        <v>15165</v>
      </c>
      <c r="T817" s="162" t="s">
        <v>3567</v>
      </c>
    </row>
    <row r="818" spans="1:20" ht="15" x14ac:dyDescent="0.25">
      <c r="A818" s="136" t="s">
        <v>15079</v>
      </c>
      <c r="B818" s="131" t="s">
        <v>3607</v>
      </c>
      <c r="C818" s="131" t="s">
        <v>397</v>
      </c>
      <c r="D818" s="131"/>
      <c r="E818" s="131"/>
      <c r="F818" s="131"/>
      <c r="G818" s="131" t="s">
        <v>14234</v>
      </c>
      <c r="H818" s="131" t="b">
        <v>1</v>
      </c>
      <c r="R818" s="162" t="s">
        <v>15197</v>
      </c>
      <c r="T818" s="161" t="s">
        <v>15086</v>
      </c>
    </row>
    <row r="819" spans="1:20" ht="15" x14ac:dyDescent="0.25">
      <c r="A819" s="136" t="s">
        <v>15080</v>
      </c>
      <c r="B819" s="131" t="s">
        <v>3551</v>
      </c>
      <c r="C819" s="131" t="s">
        <v>397</v>
      </c>
      <c r="D819" s="131"/>
      <c r="E819" s="131"/>
      <c r="F819" s="131"/>
      <c r="G819" s="131" t="s">
        <v>14234</v>
      </c>
      <c r="H819" s="131" t="b">
        <v>1</v>
      </c>
      <c r="R819" s="162" t="s">
        <v>15206</v>
      </c>
      <c r="T819" s="162" t="s">
        <v>3608</v>
      </c>
    </row>
    <row r="820" spans="1:20" ht="15" x14ac:dyDescent="0.25">
      <c r="A820" s="136" t="s">
        <v>15080</v>
      </c>
      <c r="B820" s="131" t="s">
        <v>3604</v>
      </c>
      <c r="C820" s="131"/>
      <c r="D820" s="131"/>
      <c r="E820" s="131"/>
      <c r="F820" s="131"/>
      <c r="G820" s="131" t="s">
        <v>14234</v>
      </c>
      <c r="H820" s="131" t="b">
        <v>1</v>
      </c>
      <c r="R820" s="162" t="s">
        <v>15207</v>
      </c>
      <c r="T820" s="161" t="s">
        <v>15089</v>
      </c>
    </row>
    <row r="821" spans="1:20" ht="15" x14ac:dyDescent="0.25">
      <c r="A821" s="136" t="s">
        <v>15081</v>
      </c>
      <c r="B821" s="131" t="s">
        <v>3559</v>
      </c>
      <c r="C821" s="131" t="s">
        <v>483</v>
      </c>
      <c r="D821" s="131"/>
      <c r="E821" s="131"/>
      <c r="F821" s="131"/>
      <c r="G821" s="131" t="s">
        <v>14234</v>
      </c>
      <c r="H821" s="131" t="b">
        <v>1</v>
      </c>
      <c r="R821" s="162" t="s">
        <v>15212</v>
      </c>
      <c r="T821" s="162" t="s">
        <v>3542</v>
      </c>
    </row>
    <row r="822" spans="1:20" ht="15" x14ac:dyDescent="0.25">
      <c r="A822" s="136" t="s">
        <v>15082</v>
      </c>
      <c r="B822" s="131" t="s">
        <v>6383</v>
      </c>
      <c r="C822" s="131" t="s">
        <v>327</v>
      </c>
      <c r="D822" s="131"/>
      <c r="E822" s="131"/>
      <c r="F822" s="131"/>
      <c r="G822" s="131" t="s">
        <v>14755</v>
      </c>
      <c r="H822" s="131" t="b">
        <v>1</v>
      </c>
      <c r="R822" s="162" t="s">
        <v>15222</v>
      </c>
      <c r="T822" s="161" t="s">
        <v>15090</v>
      </c>
    </row>
    <row r="823" spans="1:20" ht="15" x14ac:dyDescent="0.25">
      <c r="A823" s="136" t="s">
        <v>15083</v>
      </c>
      <c r="B823" s="131" t="s">
        <v>3603</v>
      </c>
      <c r="C823" s="131"/>
      <c r="D823" s="131"/>
      <c r="E823" s="131"/>
      <c r="F823" s="131"/>
      <c r="G823" s="131" t="s">
        <v>14646</v>
      </c>
      <c r="H823" s="131"/>
      <c r="R823" s="162" t="s">
        <v>15252</v>
      </c>
      <c r="T823" s="162" t="s">
        <v>15595</v>
      </c>
    </row>
    <row r="824" spans="1:20" ht="15" x14ac:dyDescent="0.25">
      <c r="A824" s="136" t="s">
        <v>15084</v>
      </c>
      <c r="B824" s="131" t="s">
        <v>3567</v>
      </c>
      <c r="C824" s="131"/>
      <c r="D824" s="131"/>
      <c r="E824" s="131"/>
      <c r="F824" s="131"/>
      <c r="G824" s="131" t="s">
        <v>15085</v>
      </c>
      <c r="H824" s="131" t="b">
        <v>1</v>
      </c>
      <c r="R824" s="162" t="s">
        <v>15299</v>
      </c>
      <c r="T824" s="161" t="s">
        <v>15095</v>
      </c>
    </row>
    <row r="825" spans="1:20" ht="15" x14ac:dyDescent="0.25">
      <c r="A825" s="136" t="s">
        <v>15086</v>
      </c>
      <c r="B825" s="131" t="s">
        <v>3608</v>
      </c>
      <c r="C825" s="131"/>
      <c r="D825" s="131"/>
      <c r="E825" s="131"/>
      <c r="F825" s="131"/>
      <c r="G825" s="131" t="s">
        <v>14234</v>
      </c>
      <c r="H825" s="131" t="b">
        <v>1</v>
      </c>
      <c r="R825" s="162" t="s">
        <v>15346</v>
      </c>
      <c r="T825" s="162" t="s">
        <v>15595</v>
      </c>
    </row>
    <row r="826" spans="1:20" ht="15" x14ac:dyDescent="0.25">
      <c r="A826" s="136" t="s">
        <v>15087</v>
      </c>
      <c r="B826" s="131" t="s">
        <v>14236</v>
      </c>
      <c r="C826" s="131"/>
      <c r="D826" s="131"/>
      <c r="E826" s="131"/>
      <c r="F826" s="131" t="s">
        <v>14237</v>
      </c>
      <c r="G826" s="131" t="s">
        <v>6588</v>
      </c>
      <c r="H826" s="131"/>
      <c r="R826" s="162" t="s">
        <v>15491</v>
      </c>
      <c r="T826" s="161" t="s">
        <v>15096</v>
      </c>
    </row>
    <row r="827" spans="1:20" ht="15" x14ac:dyDescent="0.25">
      <c r="A827" s="136" t="s">
        <v>15088</v>
      </c>
      <c r="B827" s="131" t="s">
        <v>3634</v>
      </c>
      <c r="C827" s="131"/>
      <c r="D827" s="131"/>
      <c r="E827" s="131"/>
      <c r="F827" s="131"/>
      <c r="G827" s="131" t="s">
        <v>14297</v>
      </c>
      <c r="H827" s="131"/>
      <c r="R827" s="162" t="s">
        <v>15492</v>
      </c>
      <c r="T827" s="162" t="s">
        <v>3559</v>
      </c>
    </row>
    <row r="828" spans="1:20" ht="15" x14ac:dyDescent="0.25">
      <c r="A828" s="136" t="s">
        <v>15089</v>
      </c>
      <c r="B828" s="131" t="s">
        <v>3542</v>
      </c>
      <c r="C828" s="131" t="s">
        <v>362</v>
      </c>
      <c r="D828" s="131"/>
      <c r="E828" s="131"/>
      <c r="F828" s="131"/>
      <c r="G828" s="131" t="s">
        <v>14234</v>
      </c>
      <c r="H828" s="131" t="b">
        <v>1</v>
      </c>
      <c r="R828" s="161" t="s">
        <v>3637</v>
      </c>
      <c r="T828" s="162" t="s">
        <v>3564</v>
      </c>
    </row>
    <row r="829" spans="1:20" ht="15" x14ac:dyDescent="0.25">
      <c r="A829" s="136" t="s">
        <v>15090</v>
      </c>
      <c r="B829" s="131"/>
      <c r="C829" s="131"/>
      <c r="D829" s="131"/>
      <c r="E829" s="131"/>
      <c r="F829" s="131"/>
      <c r="G829" s="131" t="s">
        <v>15091</v>
      </c>
      <c r="H829" s="131" t="b">
        <v>1</v>
      </c>
      <c r="R829" s="162" t="s">
        <v>14251</v>
      </c>
      <c r="T829" s="162" t="s">
        <v>3569</v>
      </c>
    </row>
    <row r="830" spans="1:20" ht="15" x14ac:dyDescent="0.25">
      <c r="A830" s="136" t="s">
        <v>15092</v>
      </c>
      <c r="B830" s="131"/>
      <c r="C830" s="131"/>
      <c r="D830" s="131"/>
      <c r="E830" s="131" t="s">
        <v>2623</v>
      </c>
      <c r="F830" s="131" t="s">
        <v>15093</v>
      </c>
      <c r="G830" s="131" t="s">
        <v>6588</v>
      </c>
      <c r="H830" s="131"/>
      <c r="R830" s="162" t="s">
        <v>14362</v>
      </c>
      <c r="T830" s="162" t="s">
        <v>3589</v>
      </c>
    </row>
    <row r="831" spans="1:20" ht="15" x14ac:dyDescent="0.25">
      <c r="A831" s="136" t="s">
        <v>15094</v>
      </c>
      <c r="B831" s="131"/>
      <c r="C831" s="131"/>
      <c r="D831" s="131"/>
      <c r="E831" s="131"/>
      <c r="F831" s="131"/>
      <c r="G831" s="131" t="s">
        <v>14311</v>
      </c>
      <c r="H831" s="131"/>
      <c r="R831" s="162" t="s">
        <v>14378</v>
      </c>
      <c r="T831" s="161" t="s">
        <v>15098</v>
      </c>
    </row>
    <row r="832" spans="1:20" ht="15" x14ac:dyDescent="0.25">
      <c r="A832" s="136" t="s">
        <v>15095</v>
      </c>
      <c r="B832" s="131"/>
      <c r="C832" s="131"/>
      <c r="D832" s="131"/>
      <c r="E832" s="131"/>
      <c r="F832" s="131"/>
      <c r="G832" s="131" t="s">
        <v>14234</v>
      </c>
      <c r="H832" s="131" t="b">
        <v>1</v>
      </c>
      <c r="R832" s="162" t="s">
        <v>14668</v>
      </c>
      <c r="T832" s="162" t="s">
        <v>15595</v>
      </c>
    </row>
    <row r="833" spans="1:20" ht="15" x14ac:dyDescent="0.25">
      <c r="A833" s="136" t="s">
        <v>15096</v>
      </c>
      <c r="B833" s="131" t="s">
        <v>3559</v>
      </c>
      <c r="C833" s="131"/>
      <c r="D833" s="131"/>
      <c r="E833" s="131"/>
      <c r="F833" s="131"/>
      <c r="G833" s="131" t="s">
        <v>14686</v>
      </c>
      <c r="H833" s="131" t="b">
        <v>1</v>
      </c>
      <c r="R833" s="162" t="s">
        <v>14737</v>
      </c>
      <c r="T833" s="161" t="s">
        <v>15100</v>
      </c>
    </row>
    <row r="834" spans="1:20" ht="15" x14ac:dyDescent="0.25">
      <c r="A834" s="136" t="s">
        <v>15096</v>
      </c>
      <c r="B834" s="131" t="s">
        <v>3559</v>
      </c>
      <c r="C834" s="131" t="s">
        <v>2274</v>
      </c>
      <c r="D834" s="131"/>
      <c r="E834" s="131"/>
      <c r="F834" s="131" t="s">
        <v>14327</v>
      </c>
      <c r="G834" s="131" t="s">
        <v>14686</v>
      </c>
      <c r="H834" s="131" t="b">
        <v>1</v>
      </c>
      <c r="R834" s="162" t="s">
        <v>14815</v>
      </c>
      <c r="T834" s="162" t="s">
        <v>6448</v>
      </c>
    </row>
    <row r="835" spans="1:20" ht="15" x14ac:dyDescent="0.25">
      <c r="A835" s="136" t="s">
        <v>15096</v>
      </c>
      <c r="B835" s="131" t="s">
        <v>3564</v>
      </c>
      <c r="C835" s="131" t="s">
        <v>15050</v>
      </c>
      <c r="D835" s="131"/>
      <c r="E835" s="131"/>
      <c r="F835" s="131"/>
      <c r="G835" s="131" t="s">
        <v>14686</v>
      </c>
      <c r="H835" s="131" t="b">
        <v>1</v>
      </c>
      <c r="R835" s="162" t="s">
        <v>14817</v>
      </c>
      <c r="T835" s="161" t="s">
        <v>15101</v>
      </c>
    </row>
    <row r="836" spans="1:20" ht="15" x14ac:dyDescent="0.25">
      <c r="A836" s="136" t="s">
        <v>15096</v>
      </c>
      <c r="B836" s="131" t="s">
        <v>3569</v>
      </c>
      <c r="C836" s="131"/>
      <c r="D836" s="131"/>
      <c r="E836" s="131"/>
      <c r="F836" s="131"/>
      <c r="G836" s="131" t="s">
        <v>14686</v>
      </c>
      <c r="H836" s="131" t="b">
        <v>1</v>
      </c>
      <c r="R836" s="162" t="s">
        <v>14827</v>
      </c>
      <c r="T836" s="162" t="s">
        <v>3543</v>
      </c>
    </row>
    <row r="837" spans="1:20" ht="15" x14ac:dyDescent="0.25">
      <c r="A837" s="136" t="s">
        <v>15096</v>
      </c>
      <c r="B837" s="131" t="s">
        <v>3589</v>
      </c>
      <c r="C837" s="131" t="s">
        <v>291</v>
      </c>
      <c r="D837" s="131"/>
      <c r="E837" s="131"/>
      <c r="F837" s="131"/>
      <c r="G837" s="131" t="s">
        <v>14686</v>
      </c>
      <c r="H837" s="131" t="b">
        <v>1</v>
      </c>
      <c r="R837" s="162" t="s">
        <v>14839</v>
      </c>
      <c r="T837" s="161" t="s">
        <v>15104</v>
      </c>
    </row>
    <row r="838" spans="1:20" ht="15" x14ac:dyDescent="0.25">
      <c r="A838" s="136" t="s">
        <v>15097</v>
      </c>
      <c r="B838" s="131" t="s">
        <v>14858</v>
      </c>
      <c r="C838" s="131"/>
      <c r="D838" s="131"/>
      <c r="E838" s="131"/>
      <c r="F838" s="131"/>
      <c r="G838" s="131" t="s">
        <v>14297</v>
      </c>
      <c r="H838" s="131"/>
      <c r="R838" s="162" t="s">
        <v>14942</v>
      </c>
      <c r="T838" s="162" t="s">
        <v>3587</v>
      </c>
    </row>
    <row r="839" spans="1:20" ht="15" x14ac:dyDescent="0.25">
      <c r="A839" s="136" t="s">
        <v>15098</v>
      </c>
      <c r="B839" s="131"/>
      <c r="C839" s="131"/>
      <c r="D839" s="131"/>
      <c r="E839" s="131"/>
      <c r="F839" s="131"/>
      <c r="G839" s="131" t="s">
        <v>14234</v>
      </c>
      <c r="H839" s="131" t="b">
        <v>1</v>
      </c>
      <c r="R839" s="162" t="s">
        <v>14995</v>
      </c>
      <c r="T839" s="161" t="s">
        <v>15107</v>
      </c>
    </row>
    <row r="840" spans="1:20" ht="15" x14ac:dyDescent="0.25">
      <c r="A840" s="136" t="s">
        <v>15099</v>
      </c>
      <c r="B840" s="131"/>
      <c r="C840" s="131"/>
      <c r="D840" s="131"/>
      <c r="E840" s="131"/>
      <c r="F840" s="131"/>
      <c r="G840" s="131" t="s">
        <v>14244</v>
      </c>
      <c r="H840" s="131"/>
      <c r="R840" s="162" t="s">
        <v>15006</v>
      </c>
      <c r="T840" s="162" t="s">
        <v>3622</v>
      </c>
    </row>
    <row r="841" spans="1:20" ht="15" x14ac:dyDescent="0.25">
      <c r="A841" s="136" t="s">
        <v>15100</v>
      </c>
      <c r="B841" s="131" t="s">
        <v>6448</v>
      </c>
      <c r="C841" s="131"/>
      <c r="D841" s="131"/>
      <c r="E841" s="131"/>
      <c r="F841" s="131"/>
      <c r="G841" s="131" t="s">
        <v>14234</v>
      </c>
      <c r="H841" s="131" t="b">
        <v>1</v>
      </c>
      <c r="R841" s="162" t="s">
        <v>15066</v>
      </c>
      <c r="T841" s="161" t="s">
        <v>15109</v>
      </c>
    </row>
    <row r="842" spans="1:20" ht="15" x14ac:dyDescent="0.25">
      <c r="A842" s="136" t="s">
        <v>15101</v>
      </c>
      <c r="B842" s="131" t="s">
        <v>3543</v>
      </c>
      <c r="C842" s="131" t="s">
        <v>6209</v>
      </c>
      <c r="D842" s="131"/>
      <c r="E842" s="131"/>
      <c r="F842" s="131"/>
      <c r="G842" s="131" t="s">
        <v>14234</v>
      </c>
      <c r="H842" s="131" t="b">
        <v>1</v>
      </c>
      <c r="R842" s="162" t="s">
        <v>15160</v>
      </c>
      <c r="T842" s="162" t="s">
        <v>3523</v>
      </c>
    </row>
    <row r="843" spans="1:20" ht="15" x14ac:dyDescent="0.25">
      <c r="A843" s="136" t="s">
        <v>15102</v>
      </c>
      <c r="B843" s="131"/>
      <c r="C843" s="131"/>
      <c r="D843" s="131"/>
      <c r="E843" s="131"/>
      <c r="F843" s="131"/>
      <c r="G843" s="131" t="s">
        <v>14259</v>
      </c>
      <c r="H843" s="131"/>
      <c r="R843" s="162" t="s">
        <v>15233</v>
      </c>
      <c r="T843" s="161" t="s">
        <v>15110</v>
      </c>
    </row>
    <row r="844" spans="1:20" ht="15" x14ac:dyDescent="0.25">
      <c r="A844" s="136" t="s">
        <v>15103</v>
      </c>
      <c r="B844" s="131" t="s">
        <v>3523</v>
      </c>
      <c r="C844" s="131" t="s">
        <v>6209</v>
      </c>
      <c r="D844" s="131"/>
      <c r="E844" s="131"/>
      <c r="F844" s="131"/>
      <c r="G844" s="131" t="s">
        <v>14244</v>
      </c>
      <c r="H844" s="131"/>
      <c r="R844" s="162" t="s">
        <v>15254</v>
      </c>
      <c r="T844" s="162" t="s">
        <v>15595</v>
      </c>
    </row>
    <row r="845" spans="1:20" ht="15" x14ac:dyDescent="0.25">
      <c r="A845" s="136" t="s">
        <v>15104</v>
      </c>
      <c r="B845" s="131" t="s">
        <v>3587</v>
      </c>
      <c r="C845" s="131" t="s">
        <v>362</v>
      </c>
      <c r="D845" s="131"/>
      <c r="E845" s="131"/>
      <c r="F845" s="131"/>
      <c r="G845" s="131" t="s">
        <v>14234</v>
      </c>
      <c r="H845" s="131" t="b">
        <v>1</v>
      </c>
      <c r="R845" s="162" t="s">
        <v>15288</v>
      </c>
      <c r="T845" s="161" t="s">
        <v>15113</v>
      </c>
    </row>
    <row r="846" spans="1:20" ht="15" x14ac:dyDescent="0.25">
      <c r="A846" s="136" t="s">
        <v>15105</v>
      </c>
      <c r="B846" s="131"/>
      <c r="C846" s="131"/>
      <c r="D846" s="131"/>
      <c r="E846" s="131"/>
      <c r="F846" s="131"/>
      <c r="G846" s="131" t="s">
        <v>6588</v>
      </c>
      <c r="H846" s="131"/>
      <c r="R846" s="162" t="s">
        <v>15328</v>
      </c>
      <c r="T846" s="162" t="s">
        <v>3525</v>
      </c>
    </row>
    <row r="847" spans="1:20" ht="15" x14ac:dyDescent="0.25">
      <c r="A847" s="136" t="s">
        <v>15106</v>
      </c>
      <c r="B847" s="131"/>
      <c r="C847" s="131"/>
      <c r="D847" s="131"/>
      <c r="E847" s="131"/>
      <c r="F847" s="131"/>
      <c r="G847" s="131" t="s">
        <v>14244</v>
      </c>
      <c r="H847" s="131"/>
      <c r="R847" s="162" t="s">
        <v>15330</v>
      </c>
      <c r="T847" s="162" t="s">
        <v>3530</v>
      </c>
    </row>
    <row r="848" spans="1:20" ht="15" x14ac:dyDescent="0.25">
      <c r="A848" s="136" t="s">
        <v>15107</v>
      </c>
      <c r="B848" s="131" t="s">
        <v>3622</v>
      </c>
      <c r="C848" s="131" t="s">
        <v>1309</v>
      </c>
      <c r="D848" s="131"/>
      <c r="E848" s="131"/>
      <c r="F848" s="131"/>
      <c r="G848" s="131" t="s">
        <v>14249</v>
      </c>
      <c r="H848" s="131" t="b">
        <v>1</v>
      </c>
      <c r="R848" s="162" t="s">
        <v>15359</v>
      </c>
      <c r="T848" s="162" t="s">
        <v>3558</v>
      </c>
    </row>
    <row r="849" spans="1:20" ht="15" x14ac:dyDescent="0.25">
      <c r="A849" s="131" t="s">
        <v>15108</v>
      </c>
      <c r="B849" s="131" t="s">
        <v>3538</v>
      </c>
      <c r="C849" s="131"/>
      <c r="D849" s="131"/>
      <c r="E849" s="131"/>
      <c r="F849" s="131"/>
      <c r="G849" s="131" t="s">
        <v>14368</v>
      </c>
      <c r="H849" s="131"/>
      <c r="R849" s="162" t="s">
        <v>15410</v>
      </c>
      <c r="T849" s="162" t="s">
        <v>3563</v>
      </c>
    </row>
    <row r="850" spans="1:20" ht="15" x14ac:dyDescent="0.25">
      <c r="A850" s="136" t="s">
        <v>15109</v>
      </c>
      <c r="B850" s="131" t="s">
        <v>3523</v>
      </c>
      <c r="C850" s="131" t="s">
        <v>6209</v>
      </c>
      <c r="D850" s="131"/>
      <c r="E850" s="131"/>
      <c r="F850" s="131"/>
      <c r="G850" s="131" t="s">
        <v>14234</v>
      </c>
      <c r="H850" s="131" t="b">
        <v>1</v>
      </c>
      <c r="R850" s="162" t="s">
        <v>15429</v>
      </c>
      <c r="T850" s="162" t="s">
        <v>3564</v>
      </c>
    </row>
    <row r="851" spans="1:20" ht="15" x14ac:dyDescent="0.25">
      <c r="A851" s="136" t="s">
        <v>15110</v>
      </c>
      <c r="B851" s="131"/>
      <c r="C851" s="131"/>
      <c r="D851" s="131"/>
      <c r="E851" s="131"/>
      <c r="F851" s="131"/>
      <c r="G851" s="131" t="s">
        <v>14308</v>
      </c>
      <c r="H851" s="131" t="b">
        <v>1</v>
      </c>
      <c r="R851" s="162" t="s">
        <v>15444</v>
      </c>
      <c r="T851" s="162" t="s">
        <v>6526</v>
      </c>
    </row>
    <row r="852" spans="1:20" ht="15" x14ac:dyDescent="0.25">
      <c r="A852" s="136" t="s">
        <v>15111</v>
      </c>
      <c r="B852" s="131"/>
      <c r="C852" s="131"/>
      <c r="D852" s="131"/>
      <c r="E852" s="131"/>
      <c r="F852" s="131"/>
      <c r="G852" s="131" t="s">
        <v>6588</v>
      </c>
      <c r="H852" s="131"/>
      <c r="R852" s="162" t="s">
        <v>15451</v>
      </c>
      <c r="T852" s="162" t="s">
        <v>3567</v>
      </c>
    </row>
    <row r="853" spans="1:20" ht="15" x14ac:dyDescent="0.25">
      <c r="A853" s="136" t="s">
        <v>15112</v>
      </c>
      <c r="B853" s="131"/>
      <c r="C853" s="131"/>
      <c r="D853" s="131"/>
      <c r="E853" s="131"/>
      <c r="F853" s="131"/>
      <c r="G853" s="131" t="s">
        <v>6588</v>
      </c>
      <c r="H853" s="131"/>
      <c r="R853" s="162" t="s">
        <v>15467</v>
      </c>
      <c r="T853" s="162" t="s">
        <v>6439</v>
      </c>
    </row>
    <row r="854" spans="1:20" ht="15" x14ac:dyDescent="0.25">
      <c r="A854" s="136" t="s">
        <v>15113</v>
      </c>
      <c r="B854" s="131" t="s">
        <v>3525</v>
      </c>
      <c r="C854" s="131" t="s">
        <v>6233</v>
      </c>
      <c r="D854" s="131"/>
      <c r="E854" s="131"/>
      <c r="F854" s="131"/>
      <c r="G854" s="131" t="s">
        <v>14249</v>
      </c>
      <c r="H854" s="131" t="b">
        <v>1</v>
      </c>
      <c r="R854" s="161" t="s">
        <v>3638</v>
      </c>
      <c r="T854" s="162" t="s">
        <v>3582</v>
      </c>
    </row>
    <row r="855" spans="1:20" ht="15" x14ac:dyDescent="0.25">
      <c r="A855" s="136" t="s">
        <v>15113</v>
      </c>
      <c r="B855" s="131" t="s">
        <v>3530</v>
      </c>
      <c r="C855" s="131" t="s">
        <v>1424</v>
      </c>
      <c r="D855" s="131"/>
      <c r="E855" s="131"/>
      <c r="F855" s="131"/>
      <c r="G855" s="131" t="s">
        <v>14249</v>
      </c>
      <c r="H855" s="131" t="b">
        <v>1</v>
      </c>
      <c r="R855" s="162" t="s">
        <v>15168</v>
      </c>
      <c r="T855" s="162" t="s">
        <v>3598</v>
      </c>
    </row>
    <row r="856" spans="1:20" ht="15" x14ac:dyDescent="0.25">
      <c r="A856" s="136" t="s">
        <v>15113</v>
      </c>
      <c r="B856" s="136" t="s">
        <v>3558</v>
      </c>
      <c r="C856" s="131"/>
      <c r="D856" s="131"/>
      <c r="E856" s="131"/>
      <c r="F856" s="131"/>
      <c r="G856" s="131" t="s">
        <v>14249</v>
      </c>
      <c r="H856" s="131" t="b">
        <v>1</v>
      </c>
      <c r="R856" s="161" t="s">
        <v>14463</v>
      </c>
      <c r="T856" s="162" t="s">
        <v>3606</v>
      </c>
    </row>
    <row r="857" spans="1:20" ht="15" x14ac:dyDescent="0.25">
      <c r="A857" s="136" t="s">
        <v>15113</v>
      </c>
      <c r="B857" s="131" t="s">
        <v>3563</v>
      </c>
      <c r="C857" s="131" t="s">
        <v>331</v>
      </c>
      <c r="D857" s="131"/>
      <c r="E857" s="131"/>
      <c r="F857" s="131"/>
      <c r="G857" s="131" t="s">
        <v>14249</v>
      </c>
      <c r="H857" s="131" t="b">
        <v>1</v>
      </c>
      <c r="R857" s="162" t="s">
        <v>14462</v>
      </c>
      <c r="T857" s="162" t="s">
        <v>3624</v>
      </c>
    </row>
    <row r="858" spans="1:20" ht="15" x14ac:dyDescent="0.25">
      <c r="A858" s="136" t="s">
        <v>15113</v>
      </c>
      <c r="B858" s="131" t="s">
        <v>3564</v>
      </c>
      <c r="C858" s="131" t="s">
        <v>15050</v>
      </c>
      <c r="D858" s="131"/>
      <c r="E858" s="131"/>
      <c r="F858" s="131"/>
      <c r="G858" s="131" t="s">
        <v>14249</v>
      </c>
      <c r="H858" s="131" t="b">
        <v>1</v>
      </c>
      <c r="R858" s="161" t="s">
        <v>15595</v>
      </c>
      <c r="T858" s="162" t="s">
        <v>3636</v>
      </c>
    </row>
    <row r="859" spans="1:20" ht="15" x14ac:dyDescent="0.25">
      <c r="A859" s="136" t="s">
        <v>15113</v>
      </c>
      <c r="B859" s="131" t="s">
        <v>6526</v>
      </c>
      <c r="C859" s="131"/>
      <c r="D859" s="131"/>
      <c r="E859" s="131"/>
      <c r="F859" s="131"/>
      <c r="G859" s="131" t="s">
        <v>14249</v>
      </c>
      <c r="H859" s="131" t="b">
        <v>1</v>
      </c>
      <c r="R859" s="162" t="s">
        <v>14298</v>
      </c>
      <c r="T859" s="161" t="s">
        <v>15117</v>
      </c>
    </row>
    <row r="860" spans="1:20" ht="15" x14ac:dyDescent="0.25">
      <c r="A860" s="136" t="s">
        <v>15113</v>
      </c>
      <c r="B860" s="131" t="s">
        <v>3567</v>
      </c>
      <c r="C860" s="131" t="s">
        <v>311</v>
      </c>
      <c r="D860" s="131"/>
      <c r="E860" s="131"/>
      <c r="F860" s="131"/>
      <c r="G860" s="131" t="s">
        <v>14249</v>
      </c>
      <c r="H860" s="131" t="b">
        <v>1</v>
      </c>
      <c r="R860" s="162" t="s">
        <v>14307</v>
      </c>
      <c r="T860" s="162" t="s">
        <v>3525</v>
      </c>
    </row>
    <row r="861" spans="1:20" ht="15" x14ac:dyDescent="0.25">
      <c r="A861" s="136" t="s">
        <v>15113</v>
      </c>
      <c r="B861" s="131" t="s">
        <v>6439</v>
      </c>
      <c r="C861" s="131"/>
      <c r="D861" s="131"/>
      <c r="E861" s="131"/>
      <c r="F861" s="131"/>
      <c r="G861" s="131" t="s">
        <v>14249</v>
      </c>
      <c r="H861" s="131" t="b">
        <v>1</v>
      </c>
      <c r="R861" s="162" t="s">
        <v>14324</v>
      </c>
      <c r="T861" s="162" t="s">
        <v>3616</v>
      </c>
    </row>
    <row r="862" spans="1:20" ht="15" x14ac:dyDescent="0.25">
      <c r="A862" s="136" t="s">
        <v>15113</v>
      </c>
      <c r="B862" s="131" t="s">
        <v>3582</v>
      </c>
      <c r="C862" s="131"/>
      <c r="D862" s="131"/>
      <c r="E862" s="131"/>
      <c r="F862" s="131"/>
      <c r="G862" s="131" t="s">
        <v>14249</v>
      </c>
      <c r="H862" s="131" t="b">
        <v>1</v>
      </c>
      <c r="R862" s="162" t="s">
        <v>14369</v>
      </c>
      <c r="T862" s="161" t="s">
        <v>15118</v>
      </c>
    </row>
    <row r="863" spans="1:20" ht="15" x14ac:dyDescent="0.25">
      <c r="A863" s="136" t="s">
        <v>15113</v>
      </c>
      <c r="B863" s="131" t="s">
        <v>3598</v>
      </c>
      <c r="C863" s="131"/>
      <c r="D863" s="131"/>
      <c r="E863" s="131"/>
      <c r="F863" s="131"/>
      <c r="G863" s="131" t="s">
        <v>14249</v>
      </c>
      <c r="H863" s="131" t="b">
        <v>1</v>
      </c>
      <c r="R863" s="162" t="s">
        <v>14371</v>
      </c>
      <c r="T863" s="162" t="s">
        <v>3616</v>
      </c>
    </row>
    <row r="864" spans="1:20" ht="15" x14ac:dyDescent="0.25">
      <c r="A864" s="136" t="s">
        <v>15113</v>
      </c>
      <c r="B864" s="131" t="s">
        <v>3606</v>
      </c>
      <c r="C864" s="131" t="s">
        <v>397</v>
      </c>
      <c r="D864" s="131"/>
      <c r="E864" s="131"/>
      <c r="F864" s="131"/>
      <c r="G864" s="131" t="s">
        <v>14249</v>
      </c>
      <c r="H864" s="131" t="b">
        <v>1</v>
      </c>
      <c r="R864" s="162" t="s">
        <v>14379</v>
      </c>
      <c r="T864" s="161" t="s">
        <v>15119</v>
      </c>
    </row>
    <row r="865" spans="1:20" ht="15" x14ac:dyDescent="0.25">
      <c r="A865" s="136" t="s">
        <v>15113</v>
      </c>
      <c r="B865" s="131" t="s">
        <v>3624</v>
      </c>
      <c r="C865" s="131" t="s">
        <v>385</v>
      </c>
      <c r="D865" s="131"/>
      <c r="E865" s="131"/>
      <c r="F865" s="131"/>
      <c r="G865" s="131" t="s">
        <v>14249</v>
      </c>
      <c r="H865" s="131" t="b">
        <v>1</v>
      </c>
      <c r="R865" s="162" t="s">
        <v>14391</v>
      </c>
      <c r="T865" s="162" t="s">
        <v>3513</v>
      </c>
    </row>
    <row r="866" spans="1:20" ht="15" x14ac:dyDescent="0.25">
      <c r="A866" s="136" t="s">
        <v>15113</v>
      </c>
      <c r="B866" s="131" t="s">
        <v>3636</v>
      </c>
      <c r="C866" s="131"/>
      <c r="D866" s="131"/>
      <c r="E866" s="131"/>
      <c r="F866" s="131"/>
      <c r="G866" s="131" t="s">
        <v>14249</v>
      </c>
      <c r="H866" s="131" t="b">
        <v>1</v>
      </c>
      <c r="R866" s="162" t="s">
        <v>14403</v>
      </c>
      <c r="T866" s="162" t="s">
        <v>3528</v>
      </c>
    </row>
    <row r="867" spans="1:20" ht="15" x14ac:dyDescent="0.25">
      <c r="A867" s="136" t="s">
        <v>15114</v>
      </c>
      <c r="B867" s="131"/>
      <c r="C867" s="131"/>
      <c r="D867" s="131"/>
      <c r="E867" s="131"/>
      <c r="F867" s="131"/>
      <c r="G867" s="131" t="s">
        <v>6588</v>
      </c>
      <c r="H867" s="131"/>
      <c r="R867" s="162" t="s">
        <v>14405</v>
      </c>
      <c r="T867" s="162" t="s">
        <v>3531</v>
      </c>
    </row>
    <row r="868" spans="1:20" ht="15" x14ac:dyDescent="0.25">
      <c r="A868" s="136" t="s">
        <v>15115</v>
      </c>
      <c r="B868" s="131" t="s">
        <v>3525</v>
      </c>
      <c r="C868" s="131"/>
      <c r="D868" s="131"/>
      <c r="E868" s="131"/>
      <c r="F868" s="131"/>
      <c r="G868" s="131" t="s">
        <v>6588</v>
      </c>
      <c r="H868" s="131"/>
      <c r="R868" s="162" t="s">
        <v>14419</v>
      </c>
      <c r="T868" s="162" t="s">
        <v>3558</v>
      </c>
    </row>
    <row r="869" spans="1:20" ht="15" x14ac:dyDescent="0.25">
      <c r="A869" s="136" t="s">
        <v>15116</v>
      </c>
      <c r="B869" s="131" t="s">
        <v>3597</v>
      </c>
      <c r="C869" s="131" t="s">
        <v>483</v>
      </c>
      <c r="D869" s="131"/>
      <c r="E869" s="131"/>
      <c r="F869" s="131"/>
      <c r="G869" s="131" t="s">
        <v>14265</v>
      </c>
      <c r="H869" s="131"/>
      <c r="R869" s="162" t="s">
        <v>14425</v>
      </c>
      <c r="T869" s="162" t="s">
        <v>3591</v>
      </c>
    </row>
    <row r="870" spans="1:20" ht="15" x14ac:dyDescent="0.25">
      <c r="A870" s="136" t="s">
        <v>15117</v>
      </c>
      <c r="B870" s="131" t="s">
        <v>3525</v>
      </c>
      <c r="C870" s="131" t="s">
        <v>484</v>
      </c>
      <c r="D870" s="131"/>
      <c r="E870" s="131"/>
      <c r="F870" s="131"/>
      <c r="G870" s="131" t="s">
        <v>14234</v>
      </c>
      <c r="H870" s="131" t="b">
        <v>1</v>
      </c>
      <c r="R870" s="162" t="s">
        <v>14437</v>
      </c>
      <c r="T870" s="161" t="s">
        <v>15123</v>
      </c>
    </row>
    <row r="871" spans="1:20" ht="15" x14ac:dyDescent="0.25">
      <c r="A871" s="136" t="s">
        <v>15117</v>
      </c>
      <c r="B871" s="131" t="s">
        <v>3616</v>
      </c>
      <c r="C871" s="131"/>
      <c r="D871" s="131"/>
      <c r="E871" s="131"/>
      <c r="F871" s="131"/>
      <c r="G871" s="131" t="s">
        <v>14234</v>
      </c>
      <c r="H871" s="131" t="b">
        <v>1</v>
      </c>
      <c r="R871" s="162" t="s">
        <v>14444</v>
      </c>
      <c r="T871" s="162" t="s">
        <v>3528</v>
      </c>
    </row>
    <row r="872" spans="1:20" ht="15" x14ac:dyDescent="0.25">
      <c r="A872" s="136" t="s">
        <v>15118</v>
      </c>
      <c r="B872" s="131" t="s">
        <v>3616</v>
      </c>
      <c r="C872" s="131"/>
      <c r="D872" s="131"/>
      <c r="E872" s="131"/>
      <c r="F872" s="131"/>
      <c r="G872" s="131" t="s">
        <v>14265</v>
      </c>
      <c r="H872" s="131" t="b">
        <v>1</v>
      </c>
      <c r="R872" s="162" t="s">
        <v>14458</v>
      </c>
      <c r="T872" s="162" t="s">
        <v>3538</v>
      </c>
    </row>
    <row r="873" spans="1:20" ht="15" x14ac:dyDescent="0.25">
      <c r="A873" s="136" t="s">
        <v>15119</v>
      </c>
      <c r="B873" s="131" t="s">
        <v>3513</v>
      </c>
      <c r="C873" s="131" t="s">
        <v>14696</v>
      </c>
      <c r="D873" s="131"/>
      <c r="E873" s="131"/>
      <c r="F873" s="131"/>
      <c r="G873" s="131" t="s">
        <v>14234</v>
      </c>
      <c r="H873" s="131" t="b">
        <v>1</v>
      </c>
      <c r="R873" s="162" t="s">
        <v>14472</v>
      </c>
      <c r="T873" s="162" t="s">
        <v>6378</v>
      </c>
    </row>
    <row r="874" spans="1:20" ht="15" x14ac:dyDescent="0.25">
      <c r="A874" s="136" t="s">
        <v>15119</v>
      </c>
      <c r="B874" s="131" t="s">
        <v>3528</v>
      </c>
      <c r="C874" s="131" t="s">
        <v>327</v>
      </c>
      <c r="D874" s="131"/>
      <c r="E874" s="131"/>
      <c r="F874" s="131"/>
      <c r="G874" s="131" t="s">
        <v>14234</v>
      </c>
      <c r="H874" s="131" t="b">
        <v>1</v>
      </c>
      <c r="R874" s="162" t="s">
        <v>14474</v>
      </c>
      <c r="T874" s="162" t="s">
        <v>3558</v>
      </c>
    </row>
    <row r="875" spans="1:20" ht="15" x14ac:dyDescent="0.25">
      <c r="A875" s="136" t="s">
        <v>15119</v>
      </c>
      <c r="B875" s="131" t="s">
        <v>3531</v>
      </c>
      <c r="C875" s="131" t="s">
        <v>277</v>
      </c>
      <c r="D875" s="131"/>
      <c r="E875" s="131"/>
      <c r="F875" s="131"/>
      <c r="G875" s="131" t="s">
        <v>14234</v>
      </c>
      <c r="H875" s="131" t="b">
        <v>1</v>
      </c>
      <c r="R875" s="162" t="s">
        <v>14500</v>
      </c>
      <c r="T875" s="162" t="s">
        <v>3586</v>
      </c>
    </row>
    <row r="876" spans="1:20" ht="15" x14ac:dyDescent="0.25">
      <c r="A876" s="136" t="s">
        <v>15119</v>
      </c>
      <c r="B876" s="131" t="s">
        <v>3558</v>
      </c>
      <c r="C876" s="131"/>
      <c r="D876" s="131"/>
      <c r="E876" s="131"/>
      <c r="F876" s="131"/>
      <c r="G876" s="131" t="s">
        <v>14234</v>
      </c>
      <c r="H876" s="131" t="b">
        <v>1</v>
      </c>
      <c r="R876" s="162" t="s">
        <v>14513</v>
      </c>
      <c r="T876" s="162" t="s">
        <v>3589</v>
      </c>
    </row>
    <row r="877" spans="1:20" ht="15" x14ac:dyDescent="0.25">
      <c r="A877" s="136" t="s">
        <v>15119</v>
      </c>
      <c r="B877" s="131" t="s">
        <v>3591</v>
      </c>
      <c r="C877" s="131"/>
      <c r="D877" s="131"/>
      <c r="E877" s="131"/>
      <c r="F877" s="131"/>
      <c r="G877" s="131" t="s">
        <v>14234</v>
      </c>
      <c r="H877" s="131" t="b">
        <v>1</v>
      </c>
      <c r="R877" s="162" t="s">
        <v>14544</v>
      </c>
      <c r="T877" s="162" t="s">
        <v>3591</v>
      </c>
    </row>
    <row r="878" spans="1:20" ht="15" x14ac:dyDescent="0.25">
      <c r="A878" s="131" t="s">
        <v>15120</v>
      </c>
      <c r="B878" s="131" t="s">
        <v>3544</v>
      </c>
      <c r="C878" s="131"/>
      <c r="D878" s="131"/>
      <c r="E878" s="131"/>
      <c r="F878" s="131"/>
      <c r="G878" s="131" t="s">
        <v>14393</v>
      </c>
      <c r="H878" s="131"/>
      <c r="R878" s="162" t="s">
        <v>14547</v>
      </c>
      <c r="T878" s="162" t="s">
        <v>3616</v>
      </c>
    </row>
    <row r="879" spans="1:20" ht="15" x14ac:dyDescent="0.25">
      <c r="A879" s="136" t="s">
        <v>15121</v>
      </c>
      <c r="B879" s="131"/>
      <c r="C879" s="131"/>
      <c r="D879" s="131"/>
      <c r="E879" s="131"/>
      <c r="F879" s="131"/>
      <c r="G879" s="131" t="s">
        <v>6588</v>
      </c>
      <c r="H879" s="131"/>
      <c r="R879" s="162" t="s">
        <v>14597</v>
      </c>
      <c r="T879" s="161" t="s">
        <v>15126</v>
      </c>
    </row>
    <row r="880" spans="1:20" ht="15" x14ac:dyDescent="0.25">
      <c r="A880" s="136" t="s">
        <v>15122</v>
      </c>
      <c r="B880" s="131"/>
      <c r="C880" s="131"/>
      <c r="D880" s="131"/>
      <c r="E880" s="131"/>
      <c r="F880" s="131"/>
      <c r="G880" s="131" t="s">
        <v>14265</v>
      </c>
      <c r="H880" s="131"/>
      <c r="R880" s="162" t="s">
        <v>14635</v>
      </c>
      <c r="T880" s="162" t="s">
        <v>3566</v>
      </c>
    </row>
    <row r="881" spans="1:20" ht="15" x14ac:dyDescent="0.25">
      <c r="A881" s="136" t="s">
        <v>15123</v>
      </c>
      <c r="B881" s="131" t="s">
        <v>3528</v>
      </c>
      <c r="C881" s="131" t="s">
        <v>311</v>
      </c>
      <c r="D881" s="131"/>
      <c r="E881" s="131"/>
      <c r="F881" s="131"/>
      <c r="G881" s="131" t="s">
        <v>14249</v>
      </c>
      <c r="H881" s="131" t="b">
        <v>1</v>
      </c>
      <c r="R881" s="162" t="s">
        <v>14640</v>
      </c>
      <c r="T881" s="161" t="s">
        <v>15128</v>
      </c>
    </row>
    <row r="882" spans="1:20" ht="15" x14ac:dyDescent="0.25">
      <c r="A882" s="136" t="s">
        <v>15123</v>
      </c>
      <c r="B882" s="131" t="s">
        <v>3538</v>
      </c>
      <c r="C882" s="131" t="s">
        <v>14382</v>
      </c>
      <c r="D882" s="131"/>
      <c r="E882" s="131"/>
      <c r="F882" s="131" t="s">
        <v>15124</v>
      </c>
      <c r="G882" s="131" t="s">
        <v>14249</v>
      </c>
      <c r="H882" s="131" t="b">
        <v>1</v>
      </c>
      <c r="R882" s="162" t="s">
        <v>14650</v>
      </c>
      <c r="T882" s="162" t="s">
        <v>3538</v>
      </c>
    </row>
    <row r="883" spans="1:20" ht="15" x14ac:dyDescent="0.25">
      <c r="A883" s="136" t="s">
        <v>15123</v>
      </c>
      <c r="B883" s="131" t="s">
        <v>6378</v>
      </c>
      <c r="C883" s="131" t="s">
        <v>311</v>
      </c>
      <c r="D883" s="131"/>
      <c r="E883" s="131"/>
      <c r="F883" s="131"/>
      <c r="G883" s="131" t="s">
        <v>14249</v>
      </c>
      <c r="H883" s="131" t="b">
        <v>1</v>
      </c>
      <c r="R883" s="162" t="s">
        <v>14678</v>
      </c>
      <c r="T883" s="162" t="s">
        <v>6378</v>
      </c>
    </row>
    <row r="884" spans="1:20" ht="15" x14ac:dyDescent="0.25">
      <c r="A884" s="136" t="s">
        <v>15123</v>
      </c>
      <c r="B884" s="131" t="s">
        <v>3558</v>
      </c>
      <c r="C884" s="131" t="s">
        <v>311</v>
      </c>
      <c r="D884" s="131"/>
      <c r="E884" s="131"/>
      <c r="F884" s="131" t="s">
        <v>15124</v>
      </c>
      <c r="G884" s="131" t="s">
        <v>14249</v>
      </c>
      <c r="H884" s="131" t="b">
        <v>1</v>
      </c>
      <c r="R884" s="162" t="s">
        <v>14679</v>
      </c>
      <c r="T884" s="162" t="s">
        <v>3566</v>
      </c>
    </row>
    <row r="885" spans="1:20" ht="15" x14ac:dyDescent="0.25">
      <c r="A885" s="136" t="s">
        <v>15123</v>
      </c>
      <c r="B885" s="131" t="s">
        <v>3586</v>
      </c>
      <c r="C885" s="131" t="s">
        <v>311</v>
      </c>
      <c r="D885" s="131"/>
      <c r="E885" s="131"/>
      <c r="F885" s="131"/>
      <c r="G885" s="131" t="s">
        <v>14249</v>
      </c>
      <c r="H885" s="131" t="b">
        <v>1</v>
      </c>
      <c r="R885" s="162" t="s">
        <v>14683</v>
      </c>
      <c r="T885" s="162" t="s">
        <v>3624</v>
      </c>
    </row>
    <row r="886" spans="1:20" ht="15" x14ac:dyDescent="0.25">
      <c r="A886" s="136" t="s">
        <v>15123</v>
      </c>
      <c r="B886" s="131" t="s">
        <v>3589</v>
      </c>
      <c r="C886" s="131" t="s">
        <v>311</v>
      </c>
      <c r="D886" s="131"/>
      <c r="E886" s="131"/>
      <c r="F886" s="131"/>
      <c r="G886" s="131" t="s">
        <v>14249</v>
      </c>
      <c r="H886" s="131" t="b">
        <v>1</v>
      </c>
      <c r="R886" s="162" t="s">
        <v>14689</v>
      </c>
      <c r="T886" s="161" t="s">
        <v>15130</v>
      </c>
    </row>
    <row r="887" spans="1:20" ht="15" x14ac:dyDescent="0.25">
      <c r="A887" s="136" t="s">
        <v>15123</v>
      </c>
      <c r="B887" s="131" t="s">
        <v>3591</v>
      </c>
      <c r="C887" s="131" t="s">
        <v>311</v>
      </c>
      <c r="D887" s="131"/>
      <c r="E887" s="131"/>
      <c r="F887" s="131"/>
      <c r="G887" s="131" t="s">
        <v>14249</v>
      </c>
      <c r="H887" s="131" t="b">
        <v>1</v>
      </c>
      <c r="R887" s="162" t="s">
        <v>14690</v>
      </c>
      <c r="T887" s="162" t="s">
        <v>15131</v>
      </c>
    </row>
    <row r="888" spans="1:20" ht="15" x14ac:dyDescent="0.25">
      <c r="A888" s="136" t="s">
        <v>15123</v>
      </c>
      <c r="B888" s="131" t="s">
        <v>3616</v>
      </c>
      <c r="C888" s="131" t="s">
        <v>311</v>
      </c>
      <c r="D888" s="131"/>
      <c r="E888" s="131"/>
      <c r="F888" s="131" t="s">
        <v>15124</v>
      </c>
      <c r="G888" s="131" t="s">
        <v>14249</v>
      </c>
      <c r="H888" s="131" t="b">
        <v>1</v>
      </c>
      <c r="R888" s="162" t="s">
        <v>14692</v>
      </c>
      <c r="T888" s="161" t="s">
        <v>15133</v>
      </c>
    </row>
    <row r="889" spans="1:20" ht="15" x14ac:dyDescent="0.25">
      <c r="A889" s="136" t="s">
        <v>15125</v>
      </c>
      <c r="B889" s="131"/>
      <c r="C889" s="131"/>
      <c r="D889" s="131"/>
      <c r="E889" s="131"/>
      <c r="F889" s="131"/>
      <c r="G889" s="131" t="s">
        <v>6588</v>
      </c>
      <c r="H889" s="131"/>
      <c r="R889" s="162" t="s">
        <v>14706</v>
      </c>
      <c r="T889" s="162" t="s">
        <v>15595</v>
      </c>
    </row>
    <row r="890" spans="1:20" ht="15" x14ac:dyDescent="0.25">
      <c r="A890" s="136" t="s">
        <v>15126</v>
      </c>
      <c r="B890" s="131" t="s">
        <v>3566</v>
      </c>
      <c r="C890" s="131" t="s">
        <v>14382</v>
      </c>
      <c r="D890" s="131"/>
      <c r="E890" s="131"/>
      <c r="F890" s="131" t="s">
        <v>14967</v>
      </c>
      <c r="G890" s="131" t="s">
        <v>14234</v>
      </c>
      <c r="H890" s="131" t="b">
        <v>1</v>
      </c>
      <c r="R890" s="162" t="s">
        <v>14726</v>
      </c>
      <c r="T890" s="161" t="s">
        <v>15140</v>
      </c>
    </row>
    <row r="891" spans="1:20" ht="15" x14ac:dyDescent="0.25">
      <c r="A891" s="136" t="s">
        <v>15127</v>
      </c>
      <c r="B891" s="131" t="s">
        <v>3624</v>
      </c>
      <c r="C891" s="131" t="s">
        <v>397</v>
      </c>
      <c r="D891" s="131"/>
      <c r="E891" s="131"/>
      <c r="F891" s="131"/>
      <c r="G891" s="131" t="s">
        <v>6588</v>
      </c>
      <c r="H891" s="131"/>
      <c r="R891" s="162" t="s">
        <v>14732</v>
      </c>
      <c r="T891" s="162" t="s">
        <v>3591</v>
      </c>
    </row>
    <row r="892" spans="1:20" ht="15" x14ac:dyDescent="0.25">
      <c r="A892" s="136" t="s">
        <v>15128</v>
      </c>
      <c r="B892" s="131" t="s">
        <v>3538</v>
      </c>
      <c r="C892" s="131"/>
      <c r="D892" s="131"/>
      <c r="E892" s="131"/>
      <c r="F892" s="131"/>
      <c r="G892" s="131" t="s">
        <v>14234</v>
      </c>
      <c r="H892" s="131" t="b">
        <v>1</v>
      </c>
      <c r="R892" s="162" t="s">
        <v>14745</v>
      </c>
      <c r="T892" s="161" t="s">
        <v>15141</v>
      </c>
    </row>
    <row r="893" spans="1:20" ht="15" x14ac:dyDescent="0.25">
      <c r="A893" s="136" t="s">
        <v>15128</v>
      </c>
      <c r="B893" s="131" t="s">
        <v>6378</v>
      </c>
      <c r="C893" s="131"/>
      <c r="D893" s="131"/>
      <c r="E893" s="131"/>
      <c r="F893" s="131"/>
      <c r="G893" s="131" t="s">
        <v>14234</v>
      </c>
      <c r="H893" s="131" t="b">
        <v>1</v>
      </c>
      <c r="R893" s="162" t="s">
        <v>14747</v>
      </c>
      <c r="T893" s="162" t="s">
        <v>6449</v>
      </c>
    </row>
    <row r="894" spans="1:20" ht="15" x14ac:dyDescent="0.25">
      <c r="A894" s="136" t="s">
        <v>15128</v>
      </c>
      <c r="B894" s="131" t="s">
        <v>3566</v>
      </c>
      <c r="C894" s="131"/>
      <c r="D894" s="131"/>
      <c r="E894" s="131"/>
      <c r="F894" s="131"/>
      <c r="G894" s="131" t="s">
        <v>14234</v>
      </c>
      <c r="H894" s="131" t="b">
        <v>1</v>
      </c>
      <c r="R894" s="162" t="s">
        <v>14763</v>
      </c>
      <c r="T894" s="161" t="s">
        <v>15144</v>
      </c>
    </row>
    <row r="895" spans="1:20" ht="15" x14ac:dyDescent="0.25">
      <c r="A895" s="136" t="s">
        <v>15128</v>
      </c>
      <c r="B895" s="131" t="s">
        <v>3624</v>
      </c>
      <c r="C895" s="131" t="s">
        <v>331</v>
      </c>
      <c r="D895" s="131"/>
      <c r="E895" s="131"/>
      <c r="F895" s="131"/>
      <c r="G895" s="131" t="s">
        <v>14234</v>
      </c>
      <c r="H895" s="131" t="b">
        <v>1</v>
      </c>
      <c r="R895" s="162" t="s">
        <v>14780</v>
      </c>
      <c r="T895" s="162" t="s">
        <v>3542</v>
      </c>
    </row>
    <row r="896" spans="1:20" ht="15" x14ac:dyDescent="0.25">
      <c r="A896" s="136" t="s">
        <v>15129</v>
      </c>
      <c r="B896" s="131" t="s">
        <v>3550</v>
      </c>
      <c r="C896" s="131"/>
      <c r="D896" s="131"/>
      <c r="E896" s="131"/>
      <c r="F896" s="131"/>
      <c r="G896" s="131" t="s">
        <v>14418</v>
      </c>
      <c r="H896" s="131"/>
      <c r="R896" s="162" t="s">
        <v>14782</v>
      </c>
      <c r="T896" s="161" t="s">
        <v>15145</v>
      </c>
    </row>
    <row r="897" spans="1:20" ht="15" x14ac:dyDescent="0.25">
      <c r="A897" s="136" t="s">
        <v>15130</v>
      </c>
      <c r="B897" s="131" t="s">
        <v>15131</v>
      </c>
      <c r="C897" s="131"/>
      <c r="D897" s="131"/>
      <c r="E897" s="131"/>
      <c r="F897" s="131"/>
      <c r="G897" s="131" t="s">
        <v>14259</v>
      </c>
      <c r="H897" s="131" t="b">
        <v>1</v>
      </c>
      <c r="R897" s="162" t="s">
        <v>14783</v>
      </c>
      <c r="T897" s="162" t="s">
        <v>3585</v>
      </c>
    </row>
    <row r="898" spans="1:20" ht="15" x14ac:dyDescent="0.25">
      <c r="A898" s="136" t="s">
        <v>15132</v>
      </c>
      <c r="B898" s="131"/>
      <c r="C898" s="131"/>
      <c r="D898" s="131"/>
      <c r="E898" s="131"/>
      <c r="F898" s="131"/>
      <c r="G898" s="131" t="s">
        <v>14515</v>
      </c>
      <c r="H898" s="131"/>
      <c r="R898" s="162" t="s">
        <v>14784</v>
      </c>
      <c r="T898" s="161" t="s">
        <v>15147</v>
      </c>
    </row>
    <row r="899" spans="1:20" ht="15" x14ac:dyDescent="0.25">
      <c r="A899" s="136" t="s">
        <v>15133</v>
      </c>
      <c r="B899" s="131"/>
      <c r="C899" s="131"/>
      <c r="D899" s="131"/>
      <c r="E899" s="131"/>
      <c r="F899" s="131"/>
      <c r="G899" s="131" t="s">
        <v>14234</v>
      </c>
      <c r="H899" s="131" t="b">
        <v>1</v>
      </c>
      <c r="R899" s="162" t="s">
        <v>14786</v>
      </c>
      <c r="T899" s="162" t="s">
        <v>15595</v>
      </c>
    </row>
    <row r="900" spans="1:20" ht="15" x14ac:dyDescent="0.25">
      <c r="A900" s="136" t="s">
        <v>15134</v>
      </c>
      <c r="B900" s="131"/>
      <c r="C900" s="131"/>
      <c r="D900" s="131"/>
      <c r="E900" s="131"/>
      <c r="F900" s="131"/>
      <c r="G900" s="131" t="s">
        <v>14311</v>
      </c>
      <c r="H900" s="131"/>
      <c r="R900" s="162" t="s">
        <v>14788</v>
      </c>
      <c r="T900" s="161" t="s">
        <v>15148</v>
      </c>
    </row>
    <row r="901" spans="1:20" ht="15" x14ac:dyDescent="0.25">
      <c r="A901" s="136" t="s">
        <v>15135</v>
      </c>
      <c r="B901" s="131" t="s">
        <v>3564</v>
      </c>
      <c r="C901" s="131"/>
      <c r="D901" s="131"/>
      <c r="E901" s="131"/>
      <c r="F901" s="131"/>
      <c r="G901" s="131" t="s">
        <v>14311</v>
      </c>
      <c r="H901" s="131"/>
      <c r="R901" s="162" t="s">
        <v>14803</v>
      </c>
      <c r="T901" s="162" t="s">
        <v>3530</v>
      </c>
    </row>
    <row r="902" spans="1:20" ht="15" x14ac:dyDescent="0.25">
      <c r="A902" s="136" t="s">
        <v>15136</v>
      </c>
      <c r="B902" s="131" t="s">
        <v>14236</v>
      </c>
      <c r="C902" s="131"/>
      <c r="D902" s="131"/>
      <c r="E902" s="131"/>
      <c r="F902" s="131" t="s">
        <v>14327</v>
      </c>
      <c r="G902" s="131" t="s">
        <v>14238</v>
      </c>
      <c r="H902" s="131"/>
      <c r="R902" s="162" t="s">
        <v>14835</v>
      </c>
      <c r="T902" s="161" t="s">
        <v>15149</v>
      </c>
    </row>
    <row r="903" spans="1:20" ht="15" x14ac:dyDescent="0.25">
      <c r="A903" s="136" t="s">
        <v>15137</v>
      </c>
      <c r="B903" s="131"/>
      <c r="C903" s="131" t="s">
        <v>331</v>
      </c>
      <c r="D903" s="131"/>
      <c r="E903" s="131"/>
      <c r="F903" s="131"/>
      <c r="G903" s="131" t="s">
        <v>6588</v>
      </c>
      <c r="H903" s="131"/>
      <c r="R903" s="162" t="s">
        <v>14847</v>
      </c>
      <c r="T903" s="162" t="s">
        <v>3602</v>
      </c>
    </row>
    <row r="904" spans="1:20" ht="15" x14ac:dyDescent="0.25">
      <c r="A904" s="136" t="s">
        <v>15138</v>
      </c>
      <c r="B904" s="131" t="s">
        <v>3608</v>
      </c>
      <c r="C904" s="131"/>
      <c r="D904" s="131"/>
      <c r="E904" s="131"/>
      <c r="F904" s="131"/>
      <c r="G904" s="131" t="s">
        <v>14244</v>
      </c>
      <c r="H904" s="131"/>
      <c r="R904" s="162" t="s">
        <v>14862</v>
      </c>
      <c r="T904" s="161" t="s">
        <v>15151</v>
      </c>
    </row>
    <row r="905" spans="1:20" ht="15" x14ac:dyDescent="0.25">
      <c r="A905" s="136" t="s">
        <v>15139</v>
      </c>
      <c r="B905" s="131"/>
      <c r="C905" s="131"/>
      <c r="D905" s="131"/>
      <c r="E905" s="131"/>
      <c r="F905" s="131"/>
      <c r="G905" s="131" t="s">
        <v>14244</v>
      </c>
      <c r="H905" s="131"/>
      <c r="R905" s="162" t="s">
        <v>14863</v>
      </c>
      <c r="T905" s="162" t="s">
        <v>3577</v>
      </c>
    </row>
    <row r="906" spans="1:20" ht="15" x14ac:dyDescent="0.25">
      <c r="A906" s="136" t="s">
        <v>15140</v>
      </c>
      <c r="B906" s="131" t="s">
        <v>3591</v>
      </c>
      <c r="C906" s="131" t="s">
        <v>14384</v>
      </c>
      <c r="D906" s="131"/>
      <c r="E906" s="131"/>
      <c r="F906" s="131"/>
      <c r="G906" s="131" t="s">
        <v>14234</v>
      </c>
      <c r="H906" s="131" t="b">
        <v>1</v>
      </c>
      <c r="R906" s="162" t="s">
        <v>14865</v>
      </c>
      <c r="T906" s="161" t="s">
        <v>15152</v>
      </c>
    </row>
    <row r="907" spans="1:20" ht="15" x14ac:dyDescent="0.25">
      <c r="A907" s="136" t="s">
        <v>15141</v>
      </c>
      <c r="B907" s="131" t="s">
        <v>6449</v>
      </c>
      <c r="C907" s="131"/>
      <c r="D907" s="131"/>
      <c r="E907" s="131"/>
      <c r="F907" s="131"/>
      <c r="G907" s="131" t="s">
        <v>14234</v>
      </c>
      <c r="H907" s="131" t="b">
        <v>1</v>
      </c>
      <c r="R907" s="162" t="s">
        <v>14937</v>
      </c>
      <c r="T907" s="162" t="s">
        <v>3550</v>
      </c>
    </row>
    <row r="908" spans="1:20" ht="15" x14ac:dyDescent="0.25">
      <c r="A908" s="136" t="s">
        <v>15142</v>
      </c>
      <c r="B908" s="131"/>
      <c r="C908" s="131"/>
      <c r="D908" s="131"/>
      <c r="E908" s="131"/>
      <c r="F908" s="131"/>
      <c r="G908" s="131" t="s">
        <v>6588</v>
      </c>
      <c r="H908" s="131"/>
      <c r="R908" s="162" t="s">
        <v>14958</v>
      </c>
      <c r="T908" s="161" t="s">
        <v>15153</v>
      </c>
    </row>
    <row r="909" spans="1:20" ht="15" x14ac:dyDescent="0.25">
      <c r="A909" s="136" t="s">
        <v>15143</v>
      </c>
      <c r="B909" s="131" t="s">
        <v>3630</v>
      </c>
      <c r="C909" s="131" t="s">
        <v>397</v>
      </c>
      <c r="D909" s="131"/>
      <c r="E909" s="131"/>
      <c r="F909" s="131"/>
      <c r="G909" s="131" t="s">
        <v>14418</v>
      </c>
      <c r="H909" s="131"/>
      <c r="R909" s="162" t="s">
        <v>14960</v>
      </c>
      <c r="T909" s="162" t="s">
        <v>15154</v>
      </c>
    </row>
    <row r="910" spans="1:20" ht="15" x14ac:dyDescent="0.25">
      <c r="A910" s="136" t="s">
        <v>15144</v>
      </c>
      <c r="B910" s="131" t="s">
        <v>3542</v>
      </c>
      <c r="C910" s="131" t="s">
        <v>362</v>
      </c>
      <c r="D910" s="131"/>
      <c r="E910" s="131"/>
      <c r="F910" s="131"/>
      <c r="G910" s="131" t="s">
        <v>14234</v>
      </c>
      <c r="H910" s="131" t="b">
        <v>1</v>
      </c>
      <c r="R910" s="162" t="s">
        <v>14962</v>
      </c>
      <c r="T910" s="162" t="s">
        <v>3609</v>
      </c>
    </row>
    <row r="911" spans="1:20" ht="15" x14ac:dyDescent="0.25">
      <c r="A911" s="136" t="s">
        <v>15145</v>
      </c>
      <c r="B911" s="131" t="s">
        <v>3585</v>
      </c>
      <c r="C911" s="131" t="s">
        <v>14284</v>
      </c>
      <c r="D911" s="131"/>
      <c r="E911" s="131"/>
      <c r="F911" s="131"/>
      <c r="G911" s="131" t="s">
        <v>14234</v>
      </c>
      <c r="H911" s="131" t="b">
        <v>1</v>
      </c>
      <c r="R911" s="162" t="s">
        <v>14981</v>
      </c>
      <c r="T911" s="161" t="s">
        <v>15155</v>
      </c>
    </row>
    <row r="912" spans="1:20" ht="15" x14ac:dyDescent="0.25">
      <c r="A912" s="136" t="s">
        <v>15146</v>
      </c>
      <c r="B912" s="131"/>
      <c r="C912" s="131"/>
      <c r="D912" s="131"/>
      <c r="E912" s="131"/>
      <c r="F912" s="131"/>
      <c r="G912" s="131" t="s">
        <v>14244</v>
      </c>
      <c r="H912" s="131"/>
      <c r="R912" s="162" t="s">
        <v>14983</v>
      </c>
      <c r="T912" s="162" t="s">
        <v>3606</v>
      </c>
    </row>
    <row r="913" spans="1:20" ht="15" x14ac:dyDescent="0.25">
      <c r="A913" s="136" t="s">
        <v>15147</v>
      </c>
      <c r="B913" s="131"/>
      <c r="C913" s="131"/>
      <c r="D913" s="131"/>
      <c r="E913" s="131"/>
      <c r="F913" s="131"/>
      <c r="G913" s="131" t="s">
        <v>14442</v>
      </c>
      <c r="H913" s="131" t="b">
        <v>1</v>
      </c>
      <c r="R913" s="162" t="s">
        <v>15003</v>
      </c>
      <c r="T913" s="161" t="s">
        <v>15157</v>
      </c>
    </row>
    <row r="914" spans="1:20" ht="15" x14ac:dyDescent="0.25">
      <c r="A914" s="136" t="s">
        <v>15148</v>
      </c>
      <c r="B914" s="131" t="s">
        <v>3530</v>
      </c>
      <c r="C914" s="131" t="s">
        <v>277</v>
      </c>
      <c r="D914" s="131"/>
      <c r="E914" s="131"/>
      <c r="F914" s="131"/>
      <c r="G914" s="131" t="s">
        <v>14234</v>
      </c>
      <c r="H914" s="131" t="b">
        <v>1</v>
      </c>
      <c r="R914" s="162" t="s">
        <v>15005</v>
      </c>
      <c r="T914" s="162" t="s">
        <v>15595</v>
      </c>
    </row>
    <row r="915" spans="1:20" ht="15" x14ac:dyDescent="0.25">
      <c r="A915" s="136" t="s">
        <v>15149</v>
      </c>
      <c r="B915" s="131" t="s">
        <v>3602</v>
      </c>
      <c r="C915" s="131" t="s">
        <v>397</v>
      </c>
      <c r="D915" s="131"/>
      <c r="E915" s="131"/>
      <c r="F915" s="131"/>
      <c r="G915" s="131" t="s">
        <v>14435</v>
      </c>
      <c r="H915" s="131" t="b">
        <v>1</v>
      </c>
      <c r="R915" s="162" t="s">
        <v>15009</v>
      </c>
      <c r="T915" s="161" t="s">
        <v>15158</v>
      </c>
    </row>
    <row r="916" spans="1:20" ht="15" x14ac:dyDescent="0.25">
      <c r="A916" s="136" t="s">
        <v>15150</v>
      </c>
      <c r="B916" s="131" t="s">
        <v>3622</v>
      </c>
      <c r="C916" s="131" t="s">
        <v>277</v>
      </c>
      <c r="D916" s="131"/>
      <c r="E916" s="131"/>
      <c r="F916" s="131"/>
      <c r="G916" s="131" t="s">
        <v>6588</v>
      </c>
      <c r="H916" s="131"/>
      <c r="R916" s="162" t="s">
        <v>15048</v>
      </c>
      <c r="T916" s="162" t="s">
        <v>3558</v>
      </c>
    </row>
    <row r="917" spans="1:20" ht="15" x14ac:dyDescent="0.25">
      <c r="A917" s="136" t="s">
        <v>15151</v>
      </c>
      <c r="B917" s="131" t="s">
        <v>3577</v>
      </c>
      <c r="C917" s="131" t="s">
        <v>385</v>
      </c>
      <c r="D917" s="131"/>
      <c r="E917" s="131"/>
      <c r="F917" s="131"/>
      <c r="G917" s="131" t="s">
        <v>14234</v>
      </c>
      <c r="H917" s="131" t="b">
        <v>1</v>
      </c>
      <c r="R917" s="162" t="s">
        <v>15054</v>
      </c>
      <c r="T917" s="161" t="s">
        <v>15159</v>
      </c>
    </row>
    <row r="918" spans="1:20" ht="15" x14ac:dyDescent="0.25">
      <c r="A918" s="136" t="s">
        <v>15152</v>
      </c>
      <c r="B918" s="131" t="s">
        <v>3550</v>
      </c>
      <c r="C918" s="131" t="s">
        <v>14793</v>
      </c>
      <c r="D918" s="131"/>
      <c r="E918" s="131"/>
      <c r="F918" s="131"/>
      <c r="G918" s="131" t="s">
        <v>14294</v>
      </c>
      <c r="H918" s="131" t="b">
        <v>1</v>
      </c>
      <c r="R918" s="162" t="s">
        <v>15067</v>
      </c>
      <c r="T918" s="162" t="s">
        <v>3558</v>
      </c>
    </row>
    <row r="919" spans="1:20" ht="15" x14ac:dyDescent="0.25">
      <c r="A919" s="136" t="s">
        <v>15153</v>
      </c>
      <c r="B919" s="131" t="s">
        <v>15154</v>
      </c>
      <c r="C919" s="131"/>
      <c r="D919" s="131"/>
      <c r="E919" s="131"/>
      <c r="F919" s="131"/>
      <c r="G919" s="131" t="s">
        <v>14344</v>
      </c>
      <c r="H919" s="131" t="b">
        <v>1</v>
      </c>
      <c r="R919" s="162" t="s">
        <v>15075</v>
      </c>
      <c r="T919" s="161" t="s">
        <v>15160</v>
      </c>
    </row>
    <row r="920" spans="1:20" ht="15" x14ac:dyDescent="0.25">
      <c r="A920" s="136" t="s">
        <v>15153</v>
      </c>
      <c r="B920" s="131" t="s">
        <v>3609</v>
      </c>
      <c r="C920" s="131"/>
      <c r="D920" s="131"/>
      <c r="E920" s="131"/>
      <c r="F920" s="131"/>
      <c r="G920" s="131" t="s">
        <v>14344</v>
      </c>
      <c r="H920" s="131" t="b">
        <v>1</v>
      </c>
      <c r="R920" s="162" t="s">
        <v>15078</v>
      </c>
      <c r="T920" s="162" t="s">
        <v>3637</v>
      </c>
    </row>
    <row r="921" spans="1:20" ht="15" x14ac:dyDescent="0.25">
      <c r="A921" s="136" t="s">
        <v>15155</v>
      </c>
      <c r="B921" s="131" t="s">
        <v>3606</v>
      </c>
      <c r="C921" s="131" t="s">
        <v>397</v>
      </c>
      <c r="D921" s="131"/>
      <c r="E921" s="131"/>
      <c r="F921" s="131"/>
      <c r="G921" s="131" t="s">
        <v>14234</v>
      </c>
      <c r="H921" s="131" t="b">
        <v>1</v>
      </c>
      <c r="R921" s="162" t="s">
        <v>15090</v>
      </c>
      <c r="T921" s="161" t="s">
        <v>15161</v>
      </c>
    </row>
    <row r="922" spans="1:20" ht="15" x14ac:dyDescent="0.25">
      <c r="A922" s="136" t="s">
        <v>15156</v>
      </c>
      <c r="B922" s="131"/>
      <c r="C922" s="131"/>
      <c r="D922" s="131"/>
      <c r="E922" s="131"/>
      <c r="F922" s="131"/>
      <c r="G922" s="131" t="s">
        <v>14244</v>
      </c>
      <c r="H922" s="131"/>
      <c r="R922" s="162" t="s">
        <v>15095</v>
      </c>
      <c r="T922" s="162" t="s">
        <v>3528</v>
      </c>
    </row>
    <row r="923" spans="1:20" ht="15" x14ac:dyDescent="0.25">
      <c r="A923" s="136" t="s">
        <v>15157</v>
      </c>
      <c r="B923" s="131"/>
      <c r="C923" s="131"/>
      <c r="D923" s="131"/>
      <c r="E923" s="131"/>
      <c r="F923" s="131"/>
      <c r="G923" s="131" t="s">
        <v>14442</v>
      </c>
      <c r="H923" s="131" t="b">
        <v>1</v>
      </c>
      <c r="R923" s="162" t="s">
        <v>15098</v>
      </c>
      <c r="T923" s="161" t="s">
        <v>15163</v>
      </c>
    </row>
    <row r="924" spans="1:20" ht="15" x14ac:dyDescent="0.25">
      <c r="A924" s="131" t="s">
        <v>15158</v>
      </c>
      <c r="B924" s="131" t="s">
        <v>3558</v>
      </c>
      <c r="C924" s="131"/>
      <c r="D924" s="131"/>
      <c r="E924" s="131"/>
      <c r="F924" s="131"/>
      <c r="G924" s="131" t="s">
        <v>14393</v>
      </c>
      <c r="H924" s="131" t="b">
        <v>1</v>
      </c>
      <c r="R924" s="162" t="s">
        <v>15110</v>
      </c>
      <c r="T924" s="162" t="s">
        <v>6481</v>
      </c>
    </row>
    <row r="925" spans="1:20" ht="15" x14ac:dyDescent="0.25">
      <c r="A925" s="136" t="s">
        <v>15159</v>
      </c>
      <c r="B925" s="131" t="s">
        <v>3558</v>
      </c>
      <c r="C925" s="131" t="s">
        <v>277</v>
      </c>
      <c r="D925" s="131"/>
      <c r="E925" s="131"/>
      <c r="F925" s="131"/>
      <c r="G925" s="131" t="s">
        <v>14344</v>
      </c>
      <c r="H925" s="131" t="b">
        <v>1</v>
      </c>
      <c r="R925" s="162" t="s">
        <v>15133</v>
      </c>
      <c r="T925" s="161" t="s">
        <v>15165</v>
      </c>
    </row>
    <row r="926" spans="1:20" ht="15" x14ac:dyDescent="0.25">
      <c r="A926" s="136" t="s">
        <v>15160</v>
      </c>
      <c r="B926" s="131" t="s">
        <v>3637</v>
      </c>
      <c r="C926" s="131"/>
      <c r="D926" s="131"/>
      <c r="E926" s="131"/>
      <c r="F926" s="131"/>
      <c r="G926" s="131" t="s">
        <v>14234</v>
      </c>
      <c r="H926" s="131" t="b">
        <v>1</v>
      </c>
      <c r="R926" s="162" t="s">
        <v>15147</v>
      </c>
      <c r="T926" s="162" t="s">
        <v>3636</v>
      </c>
    </row>
    <row r="927" spans="1:20" ht="15" x14ac:dyDescent="0.25">
      <c r="A927" s="136" t="s">
        <v>15161</v>
      </c>
      <c r="B927" s="131" t="s">
        <v>3528</v>
      </c>
      <c r="C927" s="131" t="s">
        <v>327</v>
      </c>
      <c r="D927" s="131"/>
      <c r="E927" s="131"/>
      <c r="F927" s="131"/>
      <c r="G927" s="131" t="s">
        <v>14234</v>
      </c>
      <c r="H927" s="131" t="b">
        <v>1</v>
      </c>
      <c r="R927" s="162" t="s">
        <v>15157</v>
      </c>
      <c r="T927" s="161" t="s">
        <v>15168</v>
      </c>
    </row>
    <row r="928" spans="1:20" ht="15" x14ac:dyDescent="0.25">
      <c r="A928" s="136" t="s">
        <v>15162</v>
      </c>
      <c r="B928" s="131" t="s">
        <v>3528</v>
      </c>
      <c r="C928" s="131" t="s">
        <v>1309</v>
      </c>
      <c r="D928" s="131"/>
      <c r="E928" s="131" t="s">
        <v>1799</v>
      </c>
      <c r="F928" s="131"/>
      <c r="G928" s="131" t="s">
        <v>14297</v>
      </c>
      <c r="H928" s="131"/>
      <c r="R928" s="162" t="s">
        <v>15229</v>
      </c>
      <c r="T928" s="162" t="s">
        <v>3638</v>
      </c>
    </row>
    <row r="929" spans="1:20" ht="15" x14ac:dyDescent="0.25">
      <c r="A929" s="136" t="s">
        <v>15163</v>
      </c>
      <c r="B929" s="131" t="s">
        <v>6481</v>
      </c>
      <c r="C929" s="131"/>
      <c r="D929" s="131"/>
      <c r="E929" s="131"/>
      <c r="F929" s="131"/>
      <c r="G929" s="131" t="s">
        <v>14234</v>
      </c>
      <c r="H929" s="131" t="b">
        <v>1</v>
      </c>
      <c r="R929" s="162" t="s">
        <v>15255</v>
      </c>
      <c r="T929" s="161" t="s">
        <v>15171</v>
      </c>
    </row>
    <row r="930" spans="1:20" ht="15" x14ac:dyDescent="0.25">
      <c r="A930" s="131" t="s">
        <v>15164</v>
      </c>
      <c r="B930" s="131" t="s">
        <v>14948</v>
      </c>
      <c r="C930" s="131"/>
      <c r="D930" s="131"/>
      <c r="E930" s="131"/>
      <c r="F930" s="131"/>
      <c r="G930" s="131" t="s">
        <v>14265</v>
      </c>
      <c r="H930" s="131"/>
      <c r="R930" s="162" t="s">
        <v>15277</v>
      </c>
      <c r="T930" s="162" t="s">
        <v>3550</v>
      </c>
    </row>
    <row r="931" spans="1:20" ht="15" x14ac:dyDescent="0.25">
      <c r="A931" s="136" t="s">
        <v>15165</v>
      </c>
      <c r="B931" s="131" t="s">
        <v>3636</v>
      </c>
      <c r="C931" s="131" t="s">
        <v>1839</v>
      </c>
      <c r="D931" s="131"/>
      <c r="E931" s="131"/>
      <c r="F931" s="131"/>
      <c r="G931" s="131" t="s">
        <v>14370</v>
      </c>
      <c r="H931" s="131" t="b">
        <v>1</v>
      </c>
      <c r="R931" s="162" t="s">
        <v>15279</v>
      </c>
      <c r="T931" s="161" t="s">
        <v>15173</v>
      </c>
    </row>
    <row r="932" spans="1:20" ht="15" x14ac:dyDescent="0.25">
      <c r="A932" s="136" t="s">
        <v>15166</v>
      </c>
      <c r="B932" s="131"/>
      <c r="C932" s="131"/>
      <c r="D932" s="131"/>
      <c r="E932" s="131"/>
      <c r="F932" s="131"/>
      <c r="G932" s="131" t="s">
        <v>14311</v>
      </c>
      <c r="H932" s="131"/>
      <c r="R932" s="162" t="s">
        <v>15292</v>
      </c>
      <c r="T932" s="162" t="s">
        <v>3607</v>
      </c>
    </row>
    <row r="933" spans="1:20" ht="15" x14ac:dyDescent="0.25">
      <c r="A933" s="136" t="s">
        <v>15167</v>
      </c>
      <c r="B933" s="131"/>
      <c r="C933" s="131"/>
      <c r="D933" s="131"/>
      <c r="E933" s="131"/>
      <c r="F933" s="131"/>
      <c r="G933" s="131" t="s">
        <v>6588</v>
      </c>
      <c r="H933" s="131"/>
      <c r="R933" s="162" t="s">
        <v>15310</v>
      </c>
      <c r="T933" s="161" t="s">
        <v>15174</v>
      </c>
    </row>
    <row r="934" spans="1:20" ht="15" x14ac:dyDescent="0.25">
      <c r="A934" s="136" t="s">
        <v>15168</v>
      </c>
      <c r="B934" s="131" t="s">
        <v>3638</v>
      </c>
      <c r="C934" s="131"/>
      <c r="D934" s="131"/>
      <c r="E934" s="131"/>
      <c r="F934" s="131"/>
      <c r="G934" s="131" t="s">
        <v>14755</v>
      </c>
      <c r="H934" s="131" t="b">
        <v>1</v>
      </c>
      <c r="R934" s="162" t="s">
        <v>15311</v>
      </c>
      <c r="T934" s="162" t="s">
        <v>3607</v>
      </c>
    </row>
    <row r="935" spans="1:20" ht="15" x14ac:dyDescent="0.25">
      <c r="A935" s="136" t="s">
        <v>15169</v>
      </c>
      <c r="B935" s="131"/>
      <c r="C935" s="131" t="s">
        <v>291</v>
      </c>
      <c r="D935" s="131"/>
      <c r="E935" s="131"/>
      <c r="F935" s="131" t="s">
        <v>15170</v>
      </c>
      <c r="G935" s="131" t="s">
        <v>6588</v>
      </c>
      <c r="H935" s="131"/>
      <c r="R935" s="162" t="s">
        <v>15324</v>
      </c>
      <c r="T935" s="161" t="s">
        <v>15176</v>
      </c>
    </row>
    <row r="936" spans="1:20" ht="15" x14ac:dyDescent="0.25">
      <c r="A936" s="136" t="s">
        <v>15171</v>
      </c>
      <c r="B936" s="131" t="s">
        <v>3550</v>
      </c>
      <c r="C936" s="131" t="s">
        <v>14793</v>
      </c>
      <c r="D936" s="131"/>
      <c r="E936" s="131"/>
      <c r="F936" s="131"/>
      <c r="G936" s="131" t="s">
        <v>14234</v>
      </c>
      <c r="H936" s="131" t="b">
        <v>1</v>
      </c>
      <c r="R936" s="162" t="s">
        <v>15344</v>
      </c>
      <c r="T936" s="162" t="s">
        <v>3538</v>
      </c>
    </row>
    <row r="937" spans="1:20" ht="15" x14ac:dyDescent="0.25">
      <c r="A937" s="136" t="s">
        <v>15172</v>
      </c>
      <c r="B937" s="131"/>
      <c r="C937" s="131"/>
      <c r="D937" s="131"/>
      <c r="E937" s="131"/>
      <c r="F937" s="131"/>
      <c r="G937" s="131" t="s">
        <v>14515</v>
      </c>
      <c r="H937" s="131"/>
      <c r="R937" s="162" t="s">
        <v>15347</v>
      </c>
      <c r="T937" s="162" t="s">
        <v>3558</v>
      </c>
    </row>
    <row r="938" spans="1:20" ht="15" x14ac:dyDescent="0.25">
      <c r="A938" s="131" t="s">
        <v>15173</v>
      </c>
      <c r="B938" s="131" t="s">
        <v>3607</v>
      </c>
      <c r="C938" s="131"/>
      <c r="D938" s="131"/>
      <c r="E938" s="131"/>
      <c r="F938" s="131"/>
      <c r="G938" s="131" t="s">
        <v>14234</v>
      </c>
      <c r="H938" s="131" t="b">
        <v>1</v>
      </c>
      <c r="R938" s="162" t="s">
        <v>15375</v>
      </c>
      <c r="T938" s="162" t="s">
        <v>3564</v>
      </c>
    </row>
    <row r="939" spans="1:20" ht="15" x14ac:dyDescent="0.25">
      <c r="A939" s="136" t="s">
        <v>15174</v>
      </c>
      <c r="B939" s="131" t="s">
        <v>3607</v>
      </c>
      <c r="C939" s="131" t="s">
        <v>397</v>
      </c>
      <c r="D939" s="131"/>
      <c r="E939" s="131"/>
      <c r="F939" s="131"/>
      <c r="G939" s="131" t="s">
        <v>14435</v>
      </c>
      <c r="H939" s="131" t="b">
        <v>1</v>
      </c>
      <c r="R939" s="162" t="s">
        <v>15385</v>
      </c>
      <c r="T939" s="162" t="s">
        <v>3566</v>
      </c>
    </row>
    <row r="940" spans="1:20" ht="15" x14ac:dyDescent="0.25">
      <c r="A940" s="136" t="s">
        <v>15175</v>
      </c>
      <c r="B940" s="131" t="s">
        <v>3531</v>
      </c>
      <c r="C940" s="131" t="s">
        <v>277</v>
      </c>
      <c r="D940" s="131"/>
      <c r="E940" s="131"/>
      <c r="F940" s="131"/>
      <c r="G940" s="131" t="s">
        <v>6588</v>
      </c>
      <c r="H940" s="131"/>
      <c r="R940" s="162" t="s">
        <v>15392</v>
      </c>
      <c r="T940" s="162" t="s">
        <v>3573</v>
      </c>
    </row>
    <row r="941" spans="1:20" ht="15" x14ac:dyDescent="0.25">
      <c r="A941" s="136" t="s">
        <v>15176</v>
      </c>
      <c r="B941" s="131" t="s">
        <v>3538</v>
      </c>
      <c r="C941" s="131" t="s">
        <v>14382</v>
      </c>
      <c r="D941" s="131"/>
      <c r="E941" s="131"/>
      <c r="F941" s="131"/>
      <c r="G941" s="131" t="s">
        <v>14314</v>
      </c>
      <c r="H941" s="131" t="b">
        <v>1</v>
      </c>
      <c r="R941" s="162" t="s">
        <v>15397</v>
      </c>
      <c r="T941" s="162" t="s">
        <v>3602</v>
      </c>
    </row>
    <row r="942" spans="1:20" ht="15" x14ac:dyDescent="0.25">
      <c r="A942" s="136" t="s">
        <v>15176</v>
      </c>
      <c r="B942" s="131" t="s">
        <v>3558</v>
      </c>
      <c r="C942" s="131" t="s">
        <v>15177</v>
      </c>
      <c r="D942" s="131"/>
      <c r="E942" s="131"/>
      <c r="F942" s="131"/>
      <c r="G942" s="131" t="s">
        <v>14314</v>
      </c>
      <c r="H942" s="131" t="b">
        <v>1</v>
      </c>
      <c r="R942" s="162" t="s">
        <v>15402</v>
      </c>
      <c r="T942" s="162" t="s">
        <v>3605</v>
      </c>
    </row>
    <row r="943" spans="1:20" ht="15" x14ac:dyDescent="0.25">
      <c r="A943" s="136" t="s">
        <v>15176</v>
      </c>
      <c r="B943" s="131" t="s">
        <v>3564</v>
      </c>
      <c r="C943" s="131" t="s">
        <v>14898</v>
      </c>
      <c r="D943" s="131"/>
      <c r="E943" s="131"/>
      <c r="F943" s="131"/>
      <c r="G943" s="131" t="s">
        <v>14314</v>
      </c>
      <c r="H943" s="131" t="b">
        <v>1</v>
      </c>
      <c r="R943" s="162" t="s">
        <v>15411</v>
      </c>
      <c r="T943" s="162" t="s">
        <v>3607</v>
      </c>
    </row>
    <row r="944" spans="1:20" ht="15" x14ac:dyDescent="0.25">
      <c r="A944" s="136" t="s">
        <v>15176</v>
      </c>
      <c r="B944" s="131" t="s">
        <v>3566</v>
      </c>
      <c r="C944" s="131" t="s">
        <v>331</v>
      </c>
      <c r="D944" s="131"/>
      <c r="E944" s="131"/>
      <c r="F944" s="131"/>
      <c r="G944" s="131" t="s">
        <v>14314</v>
      </c>
      <c r="H944" s="131" t="b">
        <v>1</v>
      </c>
      <c r="R944" s="162" t="s">
        <v>15426</v>
      </c>
      <c r="T944" s="162" t="s">
        <v>3616</v>
      </c>
    </row>
    <row r="945" spans="1:20" ht="15" x14ac:dyDescent="0.25">
      <c r="A945" s="136" t="s">
        <v>15176</v>
      </c>
      <c r="B945" s="131" t="s">
        <v>3573</v>
      </c>
      <c r="C945" s="131" t="s">
        <v>291</v>
      </c>
      <c r="D945" s="131"/>
      <c r="E945" s="131"/>
      <c r="F945" s="131"/>
      <c r="G945" s="131" t="s">
        <v>14314</v>
      </c>
      <c r="H945" s="131" t="b">
        <v>1</v>
      </c>
      <c r="R945" s="162" t="s">
        <v>15428</v>
      </c>
      <c r="T945" s="162" t="s">
        <v>15178</v>
      </c>
    </row>
    <row r="946" spans="1:20" ht="15" x14ac:dyDescent="0.25">
      <c r="A946" s="136" t="s">
        <v>15176</v>
      </c>
      <c r="B946" s="131" t="s">
        <v>3602</v>
      </c>
      <c r="C946" s="131" t="s">
        <v>708</v>
      </c>
      <c r="D946" s="131"/>
      <c r="E946" s="131"/>
      <c r="F946" s="131"/>
      <c r="G946" s="131" t="s">
        <v>14314</v>
      </c>
      <c r="H946" s="131" t="b">
        <v>1</v>
      </c>
      <c r="R946" s="162" t="s">
        <v>15438</v>
      </c>
      <c r="T946" s="161" t="s">
        <v>15179</v>
      </c>
    </row>
    <row r="947" spans="1:20" ht="15" x14ac:dyDescent="0.25">
      <c r="A947" s="136" t="s">
        <v>15176</v>
      </c>
      <c r="B947" s="131" t="s">
        <v>3605</v>
      </c>
      <c r="C947" s="131" t="s">
        <v>397</v>
      </c>
      <c r="D947" s="131"/>
      <c r="E947" s="131"/>
      <c r="F947" s="131"/>
      <c r="G947" s="131" t="s">
        <v>14314</v>
      </c>
      <c r="H947" s="131" t="b">
        <v>1</v>
      </c>
      <c r="R947" s="162" t="s">
        <v>15442</v>
      </c>
      <c r="T947" s="162" t="s">
        <v>3606</v>
      </c>
    </row>
    <row r="948" spans="1:20" ht="15" x14ac:dyDescent="0.25">
      <c r="A948" s="136" t="s">
        <v>15176</v>
      </c>
      <c r="B948" s="131" t="s">
        <v>3607</v>
      </c>
      <c r="C948" s="131" t="s">
        <v>397</v>
      </c>
      <c r="D948" s="131"/>
      <c r="E948" s="131"/>
      <c r="F948" s="131"/>
      <c r="G948" s="131" t="s">
        <v>14314</v>
      </c>
      <c r="H948" s="131" t="b">
        <v>1</v>
      </c>
      <c r="R948" s="162" t="s">
        <v>15443</v>
      </c>
      <c r="T948" s="162" t="s">
        <v>3616</v>
      </c>
    </row>
    <row r="949" spans="1:20" ht="15" x14ac:dyDescent="0.25">
      <c r="A949" s="136" t="s">
        <v>15176</v>
      </c>
      <c r="B949" s="131" t="s">
        <v>3616</v>
      </c>
      <c r="C949" s="131" t="s">
        <v>708</v>
      </c>
      <c r="D949" s="131"/>
      <c r="E949" s="131"/>
      <c r="F949" s="131" t="s">
        <v>14819</v>
      </c>
      <c r="G949" s="131" t="s">
        <v>14314</v>
      </c>
      <c r="H949" s="131" t="b">
        <v>1</v>
      </c>
      <c r="R949" s="162" t="s">
        <v>15446</v>
      </c>
      <c r="T949" s="162" t="s">
        <v>3633</v>
      </c>
    </row>
    <row r="950" spans="1:20" ht="15" x14ac:dyDescent="0.25">
      <c r="A950" s="136" t="s">
        <v>15176</v>
      </c>
      <c r="B950" s="131" t="s">
        <v>15178</v>
      </c>
      <c r="C950" s="131" t="s">
        <v>385</v>
      </c>
      <c r="D950" s="131"/>
      <c r="E950" s="131"/>
      <c r="F950" s="131"/>
      <c r="G950" s="131" t="s">
        <v>14314</v>
      </c>
      <c r="H950" s="131" t="b">
        <v>1</v>
      </c>
      <c r="R950" s="162" t="s">
        <v>15483</v>
      </c>
      <c r="T950" s="161" t="s">
        <v>15180</v>
      </c>
    </row>
    <row r="951" spans="1:20" ht="15" x14ac:dyDescent="0.25">
      <c r="A951" s="136" t="s">
        <v>15179</v>
      </c>
      <c r="B951" s="131" t="s">
        <v>3606</v>
      </c>
      <c r="C951" s="131" t="s">
        <v>397</v>
      </c>
      <c r="D951" s="131"/>
      <c r="E951" s="131"/>
      <c r="F951" s="131"/>
      <c r="G951" s="131" t="s">
        <v>14234</v>
      </c>
      <c r="H951" s="131" t="b">
        <v>1</v>
      </c>
      <c r="R951" s="161" t="s">
        <v>15178</v>
      </c>
      <c r="T951" s="162" t="s">
        <v>6438</v>
      </c>
    </row>
    <row r="952" spans="1:20" ht="15" x14ac:dyDescent="0.25">
      <c r="A952" s="136" t="s">
        <v>15179</v>
      </c>
      <c r="B952" s="131" t="s">
        <v>3616</v>
      </c>
      <c r="C952" s="131"/>
      <c r="D952" s="131"/>
      <c r="E952" s="131"/>
      <c r="F952" s="131"/>
      <c r="G952" s="131" t="s">
        <v>14234</v>
      </c>
      <c r="H952" s="131" t="b">
        <v>1</v>
      </c>
      <c r="R952" s="162" t="s">
        <v>15176</v>
      </c>
      <c r="T952" s="161" t="s">
        <v>15182</v>
      </c>
    </row>
    <row r="953" spans="1:20" ht="15" x14ac:dyDescent="0.25">
      <c r="A953" s="136" t="s">
        <v>15179</v>
      </c>
      <c r="B953" s="131" t="s">
        <v>3633</v>
      </c>
      <c r="C953" s="131" t="s">
        <v>397</v>
      </c>
      <c r="D953" s="131"/>
      <c r="E953" s="131"/>
      <c r="F953" s="131"/>
      <c r="G953" s="131" t="s">
        <v>14234</v>
      </c>
      <c r="H953" s="131" t="b">
        <v>1</v>
      </c>
      <c r="T953" s="162" t="s">
        <v>3599</v>
      </c>
    </row>
    <row r="954" spans="1:20" ht="15" x14ac:dyDescent="0.25">
      <c r="A954" s="136" t="s">
        <v>15180</v>
      </c>
      <c r="B954" s="131" t="s">
        <v>6438</v>
      </c>
      <c r="C954" s="131"/>
      <c r="D954" s="131"/>
      <c r="E954" s="131"/>
      <c r="F954" s="131"/>
      <c r="G954" s="131" t="s">
        <v>14234</v>
      </c>
      <c r="H954" s="131" t="b">
        <v>1</v>
      </c>
      <c r="T954" s="161" t="s">
        <v>15183</v>
      </c>
    </row>
    <row r="955" spans="1:20" ht="15" x14ac:dyDescent="0.25">
      <c r="A955" s="136" t="s">
        <v>15181</v>
      </c>
      <c r="B955" s="131" t="s">
        <v>3529</v>
      </c>
      <c r="C955" s="131"/>
      <c r="D955" s="131"/>
      <c r="E955" s="131"/>
      <c r="F955" s="131"/>
      <c r="G955" s="131" t="s">
        <v>14265</v>
      </c>
      <c r="H955" s="131"/>
      <c r="T955" s="162" t="s">
        <v>3553</v>
      </c>
    </row>
    <row r="956" spans="1:20" ht="15" x14ac:dyDescent="0.25">
      <c r="A956" s="136" t="s">
        <v>15182</v>
      </c>
      <c r="B956" s="131" t="s">
        <v>3599</v>
      </c>
      <c r="C956" s="131" t="s">
        <v>277</v>
      </c>
      <c r="D956" s="131"/>
      <c r="E956" s="131"/>
      <c r="F956" s="131"/>
      <c r="G956" s="131" t="s">
        <v>14234</v>
      </c>
      <c r="H956" s="131" t="b">
        <v>1</v>
      </c>
      <c r="T956" s="161" t="s">
        <v>15185</v>
      </c>
    </row>
    <row r="957" spans="1:20" ht="15" x14ac:dyDescent="0.25">
      <c r="A957" s="136" t="s">
        <v>15183</v>
      </c>
      <c r="B957" s="131" t="s">
        <v>3553</v>
      </c>
      <c r="C957" s="131"/>
      <c r="D957" s="131"/>
      <c r="E957" s="131"/>
      <c r="F957" s="131"/>
      <c r="G957" s="131" t="s">
        <v>14234</v>
      </c>
      <c r="H957" s="131" t="b">
        <v>1</v>
      </c>
      <c r="T957" s="162" t="s">
        <v>3606</v>
      </c>
    </row>
    <row r="958" spans="1:20" ht="15" x14ac:dyDescent="0.25">
      <c r="A958" s="136" t="s">
        <v>15184</v>
      </c>
      <c r="B958" s="131"/>
      <c r="C958" s="131"/>
      <c r="D958" s="131"/>
      <c r="E958" s="131"/>
      <c r="F958" s="131"/>
      <c r="G958" s="131" t="s">
        <v>6588</v>
      </c>
      <c r="H958" s="131"/>
      <c r="T958" s="161" t="s">
        <v>15186</v>
      </c>
    </row>
    <row r="959" spans="1:20" ht="15" x14ac:dyDescent="0.25">
      <c r="A959" s="136" t="s">
        <v>15185</v>
      </c>
      <c r="B959" s="131" t="s">
        <v>3606</v>
      </c>
      <c r="C959" s="131" t="s">
        <v>397</v>
      </c>
      <c r="D959" s="131"/>
      <c r="E959" s="131"/>
      <c r="F959" s="131"/>
      <c r="G959" s="131" t="s">
        <v>14234</v>
      </c>
      <c r="H959" s="131" t="b">
        <v>1</v>
      </c>
      <c r="T959" s="162" t="s">
        <v>3582</v>
      </c>
    </row>
    <row r="960" spans="1:20" ht="15" x14ac:dyDescent="0.25">
      <c r="A960" s="136" t="s">
        <v>15186</v>
      </c>
      <c r="B960" s="131" t="s">
        <v>3582</v>
      </c>
      <c r="C960" s="131" t="s">
        <v>385</v>
      </c>
      <c r="D960" s="131"/>
      <c r="E960" s="131"/>
      <c r="F960" s="131"/>
      <c r="G960" s="131" t="s">
        <v>14269</v>
      </c>
      <c r="H960" s="131" t="b">
        <v>1</v>
      </c>
      <c r="T960" s="161" t="s">
        <v>15187</v>
      </c>
    </row>
    <row r="961" spans="1:20" ht="15" x14ac:dyDescent="0.25">
      <c r="A961" s="136" t="s">
        <v>15187</v>
      </c>
      <c r="B961" s="131" t="s">
        <v>3616</v>
      </c>
      <c r="C961" s="131"/>
      <c r="D961" s="131"/>
      <c r="E961" s="131"/>
      <c r="F961" s="131"/>
      <c r="G961" s="131" t="s">
        <v>14234</v>
      </c>
      <c r="H961" s="131" t="b">
        <v>1</v>
      </c>
      <c r="T961" s="162" t="s">
        <v>3616</v>
      </c>
    </row>
    <row r="962" spans="1:20" ht="15" x14ac:dyDescent="0.25">
      <c r="A962" s="136" t="s">
        <v>15187</v>
      </c>
      <c r="B962" s="131" t="s">
        <v>3621</v>
      </c>
      <c r="C962" s="131" t="s">
        <v>385</v>
      </c>
      <c r="D962" s="131"/>
      <c r="E962" s="131"/>
      <c r="F962" s="131"/>
      <c r="G962" s="131" t="s">
        <v>14234</v>
      </c>
      <c r="H962" s="131" t="b">
        <v>1</v>
      </c>
      <c r="T962" s="162" t="s">
        <v>3621</v>
      </c>
    </row>
    <row r="963" spans="1:20" ht="15" x14ac:dyDescent="0.25">
      <c r="A963" s="136" t="s">
        <v>15188</v>
      </c>
      <c r="B963" s="131" t="s">
        <v>15189</v>
      </c>
      <c r="C963" s="131" t="s">
        <v>397</v>
      </c>
      <c r="D963" s="131"/>
      <c r="E963" s="131"/>
      <c r="F963" s="131"/>
      <c r="G963" s="131" t="s">
        <v>14294</v>
      </c>
      <c r="H963" s="131" t="b">
        <v>1</v>
      </c>
      <c r="T963" s="161" t="s">
        <v>15188</v>
      </c>
    </row>
    <row r="964" spans="1:20" ht="15" x14ac:dyDescent="0.25">
      <c r="A964" s="136" t="s">
        <v>15188</v>
      </c>
      <c r="B964" s="131" t="s">
        <v>3607</v>
      </c>
      <c r="C964" s="131" t="s">
        <v>14284</v>
      </c>
      <c r="D964" s="131"/>
      <c r="E964" s="131"/>
      <c r="F964" s="131"/>
      <c r="G964" s="131" t="s">
        <v>14294</v>
      </c>
      <c r="H964" s="131" t="b">
        <v>1</v>
      </c>
      <c r="T964" s="162" t="s">
        <v>15189</v>
      </c>
    </row>
    <row r="965" spans="1:20" ht="15" x14ac:dyDescent="0.25">
      <c r="A965" s="136" t="s">
        <v>15190</v>
      </c>
      <c r="B965" s="131" t="s">
        <v>6378</v>
      </c>
      <c r="C965" s="131" t="s">
        <v>707</v>
      </c>
      <c r="D965" s="131"/>
      <c r="E965" s="131" t="s">
        <v>2022</v>
      </c>
      <c r="F965" s="131"/>
      <c r="G965" s="131" t="s">
        <v>14249</v>
      </c>
      <c r="H965" s="131" t="b">
        <v>1</v>
      </c>
      <c r="T965" s="162" t="s">
        <v>3607</v>
      </c>
    </row>
    <row r="966" spans="1:20" ht="15" x14ac:dyDescent="0.25">
      <c r="A966" s="136" t="s">
        <v>15191</v>
      </c>
      <c r="B966" s="131"/>
      <c r="C966" s="131"/>
      <c r="D966" s="131"/>
      <c r="E966" s="131"/>
      <c r="F966" s="131"/>
      <c r="G966" s="131" t="s">
        <v>6588</v>
      </c>
      <c r="H966" s="131"/>
      <c r="T966" s="161" t="s">
        <v>15190</v>
      </c>
    </row>
    <row r="967" spans="1:20" ht="15" x14ac:dyDescent="0.25">
      <c r="A967" s="136" t="s">
        <v>15192</v>
      </c>
      <c r="B967" s="131" t="s">
        <v>3602</v>
      </c>
      <c r="C967" s="131" t="s">
        <v>397</v>
      </c>
      <c r="D967" s="131"/>
      <c r="E967" s="131"/>
      <c r="F967" s="131"/>
      <c r="G967" s="131" t="s">
        <v>14269</v>
      </c>
      <c r="H967" s="131" t="b">
        <v>1</v>
      </c>
      <c r="T967" s="162" t="s">
        <v>6378</v>
      </c>
    </row>
    <row r="968" spans="1:20" ht="15" x14ac:dyDescent="0.25">
      <c r="A968" s="136" t="s">
        <v>15193</v>
      </c>
      <c r="B968" s="131" t="s">
        <v>3607</v>
      </c>
      <c r="C968" s="131" t="s">
        <v>397</v>
      </c>
      <c r="D968" s="131"/>
      <c r="E968" s="131"/>
      <c r="F968" s="131"/>
      <c r="G968" s="131" t="s">
        <v>14249</v>
      </c>
      <c r="H968" s="131" t="b">
        <v>1</v>
      </c>
      <c r="T968" s="161" t="s">
        <v>15192</v>
      </c>
    </row>
    <row r="969" spans="1:20" ht="15" x14ac:dyDescent="0.25">
      <c r="A969" s="136" t="s">
        <v>15194</v>
      </c>
      <c r="B969" s="131" t="s">
        <v>3513</v>
      </c>
      <c r="C969" s="131" t="s">
        <v>14696</v>
      </c>
      <c r="D969" s="131"/>
      <c r="E969" s="131"/>
      <c r="F969" s="131"/>
      <c r="G969" s="131" t="s">
        <v>14244</v>
      </c>
      <c r="H969" s="131"/>
      <c r="T969" s="162" t="s">
        <v>3602</v>
      </c>
    </row>
    <row r="970" spans="1:20" ht="15" x14ac:dyDescent="0.25">
      <c r="A970" s="136" t="s">
        <v>15195</v>
      </c>
      <c r="B970" s="131" t="s">
        <v>3529</v>
      </c>
      <c r="C970" s="131"/>
      <c r="D970" s="131"/>
      <c r="E970" s="131"/>
      <c r="F970" s="131"/>
      <c r="G970" s="131" t="s">
        <v>14234</v>
      </c>
      <c r="H970" s="131" t="b">
        <v>1</v>
      </c>
      <c r="T970" s="161" t="s">
        <v>15193</v>
      </c>
    </row>
    <row r="971" spans="1:20" ht="15" x14ac:dyDescent="0.25">
      <c r="A971" s="136" t="s">
        <v>15196</v>
      </c>
      <c r="B971" s="131" t="s">
        <v>3636</v>
      </c>
      <c r="C971" s="131"/>
      <c r="D971" s="131"/>
      <c r="E971" s="131"/>
      <c r="F971" s="131"/>
      <c r="G971" s="131" t="s">
        <v>6588</v>
      </c>
      <c r="H971" s="131"/>
      <c r="T971" s="162" t="s">
        <v>3607</v>
      </c>
    </row>
    <row r="972" spans="1:20" ht="15" x14ac:dyDescent="0.25">
      <c r="A972" s="136" t="s">
        <v>15197</v>
      </c>
      <c r="B972" s="131" t="s">
        <v>3636</v>
      </c>
      <c r="C972" s="131"/>
      <c r="D972" s="131"/>
      <c r="E972" s="131"/>
      <c r="F972" s="131"/>
      <c r="G972" s="131" t="s">
        <v>14234</v>
      </c>
      <c r="H972" s="131" t="b">
        <v>1</v>
      </c>
      <c r="T972" s="161" t="s">
        <v>15195</v>
      </c>
    </row>
    <row r="973" spans="1:20" ht="15" x14ac:dyDescent="0.25">
      <c r="A973" s="131" t="s">
        <v>15198</v>
      </c>
      <c r="B973" s="131" t="s">
        <v>3538</v>
      </c>
      <c r="C973" s="131"/>
      <c r="D973" s="131"/>
      <c r="E973" s="131"/>
      <c r="F973" s="131"/>
      <c r="G973" s="131" t="s">
        <v>14325</v>
      </c>
      <c r="H973" s="131" t="b">
        <v>1</v>
      </c>
      <c r="T973" s="162" t="s">
        <v>3529</v>
      </c>
    </row>
    <row r="974" spans="1:20" ht="15" x14ac:dyDescent="0.25">
      <c r="A974" s="136" t="s">
        <v>15199</v>
      </c>
      <c r="B974" s="131" t="s">
        <v>3636</v>
      </c>
      <c r="C974" s="131"/>
      <c r="D974" s="131"/>
      <c r="E974" s="131"/>
      <c r="F974" s="131"/>
      <c r="G974" s="131" t="s">
        <v>14244</v>
      </c>
      <c r="H974" s="131"/>
      <c r="T974" s="161" t="s">
        <v>15197</v>
      </c>
    </row>
    <row r="975" spans="1:20" ht="15" x14ac:dyDescent="0.25">
      <c r="A975" s="136" t="s">
        <v>15200</v>
      </c>
      <c r="B975" s="131"/>
      <c r="C975" s="131"/>
      <c r="D975" s="131"/>
      <c r="E975" s="131" t="s">
        <v>2708</v>
      </c>
      <c r="F975" s="131"/>
      <c r="G975" s="131" t="s">
        <v>6588</v>
      </c>
      <c r="H975" s="131"/>
      <c r="T975" s="162" t="s">
        <v>3636</v>
      </c>
    </row>
    <row r="976" spans="1:20" ht="15" x14ac:dyDescent="0.25">
      <c r="A976" s="136" t="s">
        <v>15201</v>
      </c>
      <c r="B976" s="131" t="s">
        <v>3548</v>
      </c>
      <c r="C976" s="131" t="s">
        <v>362</v>
      </c>
      <c r="D976" s="131"/>
      <c r="E976" s="131"/>
      <c r="F976" s="131"/>
      <c r="G976" s="131" t="s">
        <v>14234</v>
      </c>
      <c r="H976" s="131" t="b">
        <v>1</v>
      </c>
      <c r="T976" s="161" t="s">
        <v>15198</v>
      </c>
    </row>
    <row r="977" spans="1:20" ht="15" x14ac:dyDescent="0.25">
      <c r="A977" s="136" t="s">
        <v>15202</v>
      </c>
      <c r="B977" s="131" t="s">
        <v>3558</v>
      </c>
      <c r="C977" s="131"/>
      <c r="D977" s="131"/>
      <c r="E977" s="131"/>
      <c r="F977" s="131"/>
      <c r="G977" s="131" t="s">
        <v>6588</v>
      </c>
      <c r="H977" s="131"/>
      <c r="T977" s="162" t="s">
        <v>3538</v>
      </c>
    </row>
    <row r="978" spans="1:20" ht="15" x14ac:dyDescent="0.25">
      <c r="A978" s="136" t="s">
        <v>15203</v>
      </c>
      <c r="B978" s="131" t="s">
        <v>3558</v>
      </c>
      <c r="C978" s="131" t="s">
        <v>285</v>
      </c>
      <c r="D978" s="131"/>
      <c r="E978" s="131"/>
      <c r="F978" s="131"/>
      <c r="G978" s="131" t="s">
        <v>14344</v>
      </c>
      <c r="H978" s="131" t="b">
        <v>1</v>
      </c>
      <c r="T978" s="161" t="s">
        <v>15201</v>
      </c>
    </row>
    <row r="979" spans="1:20" ht="15" x14ac:dyDescent="0.25">
      <c r="A979" s="136" t="s">
        <v>15204</v>
      </c>
      <c r="B979" s="131" t="s">
        <v>3548</v>
      </c>
      <c r="C979" s="131" t="s">
        <v>362</v>
      </c>
      <c r="D979" s="131"/>
      <c r="E979" s="131"/>
      <c r="F979" s="131"/>
      <c r="G979" s="131" t="s">
        <v>14234</v>
      </c>
      <c r="H979" s="131" t="b">
        <v>1</v>
      </c>
      <c r="T979" s="162" t="s">
        <v>3548</v>
      </c>
    </row>
    <row r="980" spans="1:20" ht="15" x14ac:dyDescent="0.25">
      <c r="A980" s="136" t="s">
        <v>15205</v>
      </c>
      <c r="B980" s="131" t="s">
        <v>3548</v>
      </c>
      <c r="C980" s="131" t="s">
        <v>362</v>
      </c>
      <c r="D980" s="131"/>
      <c r="E980" s="131"/>
      <c r="F980" s="131"/>
      <c r="G980" s="131" t="s">
        <v>14234</v>
      </c>
      <c r="H980" s="131" t="b">
        <v>1</v>
      </c>
      <c r="T980" s="161" t="s">
        <v>15203</v>
      </c>
    </row>
    <row r="981" spans="1:20" ht="15" x14ac:dyDescent="0.25">
      <c r="A981" s="136" t="s">
        <v>15206</v>
      </c>
      <c r="B981" s="131" t="s">
        <v>3636</v>
      </c>
      <c r="C981" s="131"/>
      <c r="D981" s="131"/>
      <c r="E981" s="131"/>
      <c r="F981" s="131"/>
      <c r="G981" s="131" t="s">
        <v>14234</v>
      </c>
      <c r="H981" s="131" t="b">
        <v>1</v>
      </c>
      <c r="T981" s="162" t="s">
        <v>3558</v>
      </c>
    </row>
    <row r="982" spans="1:20" ht="15" x14ac:dyDescent="0.25">
      <c r="A982" s="136" t="s">
        <v>15207</v>
      </c>
      <c r="B982" s="131" t="s">
        <v>3607</v>
      </c>
      <c r="C982" s="131" t="s">
        <v>397</v>
      </c>
      <c r="D982" s="131"/>
      <c r="E982" s="131"/>
      <c r="F982" s="131"/>
      <c r="G982" s="131" t="s">
        <v>14234</v>
      </c>
      <c r="H982" s="131" t="b">
        <v>1</v>
      </c>
      <c r="T982" s="161" t="s">
        <v>15204</v>
      </c>
    </row>
    <row r="983" spans="1:20" ht="15" x14ac:dyDescent="0.25">
      <c r="A983" s="136" t="s">
        <v>15207</v>
      </c>
      <c r="B983" s="131" t="s">
        <v>3636</v>
      </c>
      <c r="C983" s="131"/>
      <c r="D983" s="131"/>
      <c r="E983" s="131"/>
      <c r="F983" s="131"/>
      <c r="G983" s="131" t="s">
        <v>14234</v>
      </c>
      <c r="H983" s="131" t="b">
        <v>1</v>
      </c>
      <c r="T983" s="162" t="s">
        <v>3548</v>
      </c>
    </row>
    <row r="984" spans="1:20" ht="15" x14ac:dyDescent="0.25">
      <c r="A984" s="136" t="s">
        <v>15208</v>
      </c>
      <c r="B984" s="131" t="s">
        <v>3602</v>
      </c>
      <c r="C984" s="131" t="s">
        <v>397</v>
      </c>
      <c r="D984" s="131"/>
      <c r="E984" s="131"/>
      <c r="F984" s="131"/>
      <c r="G984" s="131" t="s">
        <v>14234</v>
      </c>
      <c r="H984" s="131" t="b">
        <v>1</v>
      </c>
      <c r="T984" s="161" t="s">
        <v>15205</v>
      </c>
    </row>
    <row r="985" spans="1:20" ht="15" x14ac:dyDescent="0.25">
      <c r="A985" s="136" t="s">
        <v>15209</v>
      </c>
      <c r="B985" s="131" t="s">
        <v>3608</v>
      </c>
      <c r="C985" s="131"/>
      <c r="D985" s="131"/>
      <c r="E985" s="131"/>
      <c r="F985" s="131"/>
      <c r="G985" s="131" t="s">
        <v>14686</v>
      </c>
      <c r="H985" s="131" t="b">
        <v>1</v>
      </c>
      <c r="T985" s="162" t="s">
        <v>3548</v>
      </c>
    </row>
    <row r="986" spans="1:20" ht="15" x14ac:dyDescent="0.25">
      <c r="A986" s="136" t="s">
        <v>15210</v>
      </c>
      <c r="B986" s="131"/>
      <c r="C986" s="131"/>
      <c r="D986" s="131"/>
      <c r="E986" s="131"/>
      <c r="F986" s="131"/>
      <c r="G986" s="131" t="s">
        <v>6588</v>
      </c>
      <c r="H986" s="131"/>
      <c r="T986" s="161" t="s">
        <v>15206</v>
      </c>
    </row>
    <row r="987" spans="1:20" ht="15" x14ac:dyDescent="0.25">
      <c r="A987" s="136" t="s">
        <v>15211</v>
      </c>
      <c r="B987" s="131" t="s">
        <v>15131</v>
      </c>
      <c r="C987" s="131" t="s">
        <v>707</v>
      </c>
      <c r="D987" s="131"/>
      <c r="E987" s="131" t="s">
        <v>2623</v>
      </c>
      <c r="F987" s="131"/>
      <c r="G987" s="131" t="s">
        <v>6588</v>
      </c>
      <c r="H987" s="131"/>
      <c r="T987" s="162" t="s">
        <v>3636</v>
      </c>
    </row>
    <row r="988" spans="1:20" ht="15" x14ac:dyDescent="0.25">
      <c r="A988" s="136" t="s">
        <v>15212</v>
      </c>
      <c r="B988" s="131" t="s">
        <v>3567</v>
      </c>
      <c r="C988" s="131"/>
      <c r="D988" s="131"/>
      <c r="E988" s="131"/>
      <c r="F988" s="131"/>
      <c r="G988" s="131" t="s">
        <v>14755</v>
      </c>
      <c r="H988" s="131" t="b">
        <v>1</v>
      </c>
      <c r="T988" s="161" t="s">
        <v>15207</v>
      </c>
    </row>
    <row r="989" spans="1:20" ht="15" x14ac:dyDescent="0.25">
      <c r="A989" s="136" t="s">
        <v>15212</v>
      </c>
      <c r="B989" s="131" t="s">
        <v>3636</v>
      </c>
      <c r="C989" s="131"/>
      <c r="D989" s="131"/>
      <c r="E989" s="131"/>
      <c r="F989" s="131"/>
      <c r="G989" s="131" t="s">
        <v>14755</v>
      </c>
      <c r="H989" s="131" t="b">
        <v>1</v>
      </c>
      <c r="T989" s="162" t="s">
        <v>3607</v>
      </c>
    </row>
    <row r="990" spans="1:20" ht="15" x14ac:dyDescent="0.25">
      <c r="A990" s="136" t="s">
        <v>15213</v>
      </c>
      <c r="B990" s="131"/>
      <c r="C990" s="131"/>
      <c r="D990" s="131"/>
      <c r="E990" s="131"/>
      <c r="F990" s="131"/>
      <c r="G990" s="131" t="s">
        <v>6588</v>
      </c>
      <c r="H990" s="131"/>
      <c r="T990" s="162" t="s">
        <v>3636</v>
      </c>
    </row>
    <row r="991" spans="1:20" ht="15" x14ac:dyDescent="0.25">
      <c r="A991" s="136" t="s">
        <v>15214</v>
      </c>
      <c r="B991" s="131" t="s">
        <v>3566</v>
      </c>
      <c r="C991" s="131" t="s">
        <v>14301</v>
      </c>
      <c r="D991" s="131"/>
      <c r="E991" s="131"/>
      <c r="F991" s="131" t="s">
        <v>14967</v>
      </c>
      <c r="G991" s="131" t="s">
        <v>14234</v>
      </c>
      <c r="H991" s="131" t="b">
        <v>1</v>
      </c>
      <c r="T991" s="161" t="s">
        <v>15208</v>
      </c>
    </row>
    <row r="992" spans="1:20" ht="15" x14ac:dyDescent="0.25">
      <c r="A992" s="136" t="s">
        <v>15215</v>
      </c>
      <c r="B992" s="131" t="s">
        <v>3630</v>
      </c>
      <c r="C992" s="131"/>
      <c r="D992" s="131"/>
      <c r="E992" s="131"/>
      <c r="F992" s="131"/>
      <c r="G992" s="131" t="s">
        <v>14311</v>
      </c>
      <c r="H992" s="131"/>
      <c r="T992" s="162" t="s">
        <v>3602</v>
      </c>
    </row>
    <row r="993" spans="1:20" ht="15" x14ac:dyDescent="0.25">
      <c r="A993" s="136" t="s">
        <v>15216</v>
      </c>
      <c r="B993" s="131" t="s">
        <v>3637</v>
      </c>
      <c r="C993" s="131"/>
      <c r="D993" s="131"/>
      <c r="E993" s="131"/>
      <c r="F993" s="131"/>
      <c r="G993" s="131" t="s">
        <v>14348</v>
      </c>
      <c r="H993" s="131"/>
      <c r="T993" s="161" t="s">
        <v>15209</v>
      </c>
    </row>
    <row r="994" spans="1:20" ht="15" x14ac:dyDescent="0.25">
      <c r="A994" s="136" t="s">
        <v>15217</v>
      </c>
      <c r="B994" s="131" t="s">
        <v>14242</v>
      </c>
      <c r="C994" s="131" t="s">
        <v>277</v>
      </c>
      <c r="D994" s="131"/>
      <c r="E994" s="131"/>
      <c r="F994" s="131" t="s">
        <v>15218</v>
      </c>
      <c r="G994" s="131" t="s">
        <v>6588</v>
      </c>
      <c r="H994" s="131"/>
      <c r="T994" s="162" t="s">
        <v>3608</v>
      </c>
    </row>
    <row r="995" spans="1:20" ht="15" x14ac:dyDescent="0.25">
      <c r="A995" s="136" t="s">
        <v>15219</v>
      </c>
      <c r="B995" s="131" t="s">
        <v>3542</v>
      </c>
      <c r="C995" s="131" t="s">
        <v>362</v>
      </c>
      <c r="D995" s="131"/>
      <c r="E995" s="131"/>
      <c r="F995" s="131"/>
      <c r="G995" s="131" t="s">
        <v>14498</v>
      </c>
      <c r="H995" s="131" t="b">
        <v>1</v>
      </c>
      <c r="T995" s="161" t="s">
        <v>15212</v>
      </c>
    </row>
    <row r="996" spans="1:20" ht="15" x14ac:dyDescent="0.25">
      <c r="A996" s="136" t="s">
        <v>15219</v>
      </c>
      <c r="B996" s="131" t="s">
        <v>3557</v>
      </c>
      <c r="C996" s="131" t="s">
        <v>362</v>
      </c>
      <c r="D996" s="131"/>
      <c r="E996" s="131"/>
      <c r="F996" s="131"/>
      <c r="G996" s="131" t="s">
        <v>14498</v>
      </c>
      <c r="H996" s="131" t="b">
        <v>1</v>
      </c>
      <c r="T996" s="162" t="s">
        <v>3567</v>
      </c>
    </row>
    <row r="997" spans="1:20" ht="15" x14ac:dyDescent="0.25">
      <c r="A997" s="136" t="s">
        <v>15219</v>
      </c>
      <c r="B997" s="131" t="s">
        <v>6443</v>
      </c>
      <c r="C997" s="131" t="s">
        <v>362</v>
      </c>
      <c r="D997" s="131"/>
      <c r="E997" s="131"/>
      <c r="F997" s="131"/>
      <c r="G997" s="131" t="s">
        <v>14498</v>
      </c>
      <c r="H997" s="131" t="b">
        <v>1</v>
      </c>
      <c r="T997" s="162" t="s">
        <v>3636</v>
      </c>
    </row>
    <row r="998" spans="1:20" ht="15" x14ac:dyDescent="0.25">
      <c r="A998" s="136" t="s">
        <v>15220</v>
      </c>
      <c r="B998" s="131" t="s">
        <v>3624</v>
      </c>
      <c r="C998" s="131"/>
      <c r="D998" s="131"/>
      <c r="E998" s="131"/>
      <c r="F998" s="131"/>
      <c r="G998" s="131" t="s">
        <v>14294</v>
      </c>
      <c r="H998" s="131" t="b">
        <v>1</v>
      </c>
      <c r="T998" s="161" t="s">
        <v>15214</v>
      </c>
    </row>
    <row r="999" spans="1:20" ht="15" x14ac:dyDescent="0.25">
      <c r="A999" s="136" t="s">
        <v>15221</v>
      </c>
      <c r="B999" s="131" t="s">
        <v>3574</v>
      </c>
      <c r="C999" s="131" t="s">
        <v>291</v>
      </c>
      <c r="D999" s="131"/>
      <c r="E999" s="131"/>
      <c r="F999" s="131"/>
      <c r="G999" s="131" t="s">
        <v>14234</v>
      </c>
      <c r="H999" s="131" t="b">
        <v>1</v>
      </c>
      <c r="T999" s="162" t="s">
        <v>3566</v>
      </c>
    </row>
    <row r="1000" spans="1:20" ht="15" x14ac:dyDescent="0.25">
      <c r="A1000" s="136" t="s">
        <v>15222</v>
      </c>
      <c r="B1000" s="131" t="s">
        <v>3558</v>
      </c>
      <c r="C1000" s="131" t="s">
        <v>311</v>
      </c>
      <c r="D1000" s="131"/>
      <c r="E1000" s="131"/>
      <c r="F1000" s="131" t="s">
        <v>15223</v>
      </c>
      <c r="G1000" s="131" t="s">
        <v>14475</v>
      </c>
      <c r="H1000" s="131" t="b">
        <v>1</v>
      </c>
      <c r="T1000" s="161" t="s">
        <v>15219</v>
      </c>
    </row>
    <row r="1001" spans="1:20" ht="15" x14ac:dyDescent="0.25">
      <c r="A1001" s="136" t="s">
        <v>15222</v>
      </c>
      <c r="B1001" s="131" t="s">
        <v>3567</v>
      </c>
      <c r="C1001" s="131" t="s">
        <v>311</v>
      </c>
      <c r="D1001" s="131"/>
      <c r="E1001" s="131"/>
      <c r="F1001" s="131" t="s">
        <v>15223</v>
      </c>
      <c r="G1001" s="131" t="s">
        <v>14475</v>
      </c>
      <c r="H1001" s="131" t="b">
        <v>1</v>
      </c>
      <c r="T1001" s="162" t="s">
        <v>3542</v>
      </c>
    </row>
    <row r="1002" spans="1:20" ht="15" x14ac:dyDescent="0.25">
      <c r="A1002" s="136" t="s">
        <v>15222</v>
      </c>
      <c r="B1002" s="131" t="s">
        <v>3582</v>
      </c>
      <c r="C1002" s="131"/>
      <c r="D1002" s="131"/>
      <c r="E1002" s="131"/>
      <c r="F1002" s="131" t="s">
        <v>15223</v>
      </c>
      <c r="G1002" s="131" t="s">
        <v>14475</v>
      </c>
      <c r="H1002" s="131" t="b">
        <v>1</v>
      </c>
      <c r="T1002" s="162" t="s">
        <v>3557</v>
      </c>
    </row>
    <row r="1003" spans="1:20" ht="15" x14ac:dyDescent="0.25">
      <c r="A1003" s="136" t="s">
        <v>15222</v>
      </c>
      <c r="B1003" s="131" t="s">
        <v>3636</v>
      </c>
      <c r="C1003" s="131" t="s">
        <v>311</v>
      </c>
      <c r="D1003" s="131" t="s">
        <v>6243</v>
      </c>
      <c r="E1003" s="131"/>
      <c r="F1003" s="131" t="s">
        <v>15224</v>
      </c>
      <c r="G1003" s="131" t="s">
        <v>14475</v>
      </c>
      <c r="H1003" s="131" t="b">
        <v>1</v>
      </c>
      <c r="T1003" s="162" t="s">
        <v>6443</v>
      </c>
    </row>
    <row r="1004" spans="1:20" ht="15" x14ac:dyDescent="0.25">
      <c r="A1004" s="136" t="s">
        <v>15225</v>
      </c>
      <c r="B1004" s="131" t="s">
        <v>3564</v>
      </c>
      <c r="C1004" s="131" t="s">
        <v>311</v>
      </c>
      <c r="D1004" s="131"/>
      <c r="E1004" s="131"/>
      <c r="F1004" s="131" t="s">
        <v>15226</v>
      </c>
      <c r="G1004" s="131" t="s">
        <v>15227</v>
      </c>
      <c r="H1004" s="131" t="b">
        <v>1</v>
      </c>
      <c r="T1004" s="161" t="s">
        <v>15220</v>
      </c>
    </row>
    <row r="1005" spans="1:20" ht="15" x14ac:dyDescent="0.25">
      <c r="A1005" s="136" t="s">
        <v>15228</v>
      </c>
      <c r="B1005" s="131" t="s">
        <v>3616</v>
      </c>
      <c r="C1005" s="131"/>
      <c r="D1005" s="131"/>
      <c r="E1005" s="131"/>
      <c r="F1005" s="131"/>
      <c r="G1005" s="131" t="s">
        <v>14234</v>
      </c>
      <c r="H1005" s="131" t="b">
        <v>1</v>
      </c>
      <c r="T1005" s="162" t="s">
        <v>3624</v>
      </c>
    </row>
    <row r="1006" spans="1:20" ht="15" x14ac:dyDescent="0.25">
      <c r="A1006" s="136" t="s">
        <v>15229</v>
      </c>
      <c r="B1006" s="131"/>
      <c r="C1006" s="131"/>
      <c r="D1006" s="131"/>
      <c r="E1006" s="131"/>
      <c r="F1006" s="131"/>
      <c r="G1006" s="131" t="s">
        <v>14234</v>
      </c>
      <c r="H1006" s="131" t="b">
        <v>1</v>
      </c>
      <c r="T1006" s="161" t="s">
        <v>15221</v>
      </c>
    </row>
    <row r="1007" spans="1:20" ht="15" x14ac:dyDescent="0.25">
      <c r="A1007" s="136" t="s">
        <v>15230</v>
      </c>
      <c r="B1007" s="131" t="s">
        <v>3530</v>
      </c>
      <c r="C1007" s="131" t="s">
        <v>483</v>
      </c>
      <c r="D1007" s="131"/>
      <c r="E1007" s="131"/>
      <c r="F1007" s="131"/>
      <c r="G1007" s="131" t="s">
        <v>14234</v>
      </c>
      <c r="H1007" s="131" t="b">
        <v>1</v>
      </c>
      <c r="T1007" s="162" t="s">
        <v>3574</v>
      </c>
    </row>
    <row r="1008" spans="1:20" ht="15" x14ac:dyDescent="0.25">
      <c r="A1008" s="136" t="s">
        <v>15230</v>
      </c>
      <c r="B1008" s="131" t="s">
        <v>3559</v>
      </c>
      <c r="C1008" s="131" t="s">
        <v>483</v>
      </c>
      <c r="D1008" s="131"/>
      <c r="E1008" s="131"/>
      <c r="F1008" s="131"/>
      <c r="G1008" s="131" t="s">
        <v>14234</v>
      </c>
      <c r="H1008" s="131" t="b">
        <v>1</v>
      </c>
      <c r="T1008" s="161" t="s">
        <v>15222</v>
      </c>
    </row>
    <row r="1009" spans="1:20" ht="15" x14ac:dyDescent="0.25">
      <c r="A1009" s="136" t="s">
        <v>15231</v>
      </c>
      <c r="B1009" s="131" t="s">
        <v>3583</v>
      </c>
      <c r="C1009" s="131"/>
      <c r="D1009" s="131"/>
      <c r="E1009" s="131"/>
      <c r="F1009" s="131"/>
      <c r="G1009" s="131" t="s">
        <v>14234</v>
      </c>
      <c r="H1009" s="131" t="b">
        <v>1</v>
      </c>
      <c r="T1009" s="162" t="s">
        <v>3558</v>
      </c>
    </row>
    <row r="1010" spans="1:20" ht="15" x14ac:dyDescent="0.25">
      <c r="A1010" s="136" t="s">
        <v>15232</v>
      </c>
      <c r="B1010" s="131" t="s">
        <v>3583</v>
      </c>
      <c r="C1010" s="131"/>
      <c r="D1010" s="131"/>
      <c r="E1010" s="131"/>
      <c r="F1010" s="131"/>
      <c r="G1010" s="131" t="s">
        <v>14234</v>
      </c>
      <c r="H1010" s="131" t="b">
        <v>1</v>
      </c>
      <c r="T1010" s="162" t="s">
        <v>3567</v>
      </c>
    </row>
    <row r="1011" spans="1:20" ht="15" x14ac:dyDescent="0.25">
      <c r="A1011" s="136" t="s">
        <v>15233</v>
      </c>
      <c r="B1011" s="131" t="s">
        <v>3637</v>
      </c>
      <c r="C1011" s="131"/>
      <c r="D1011" s="131"/>
      <c r="E1011" s="131"/>
      <c r="F1011" s="131"/>
      <c r="G1011" s="131" t="s">
        <v>14755</v>
      </c>
      <c r="H1011" s="131" t="b">
        <v>1</v>
      </c>
      <c r="T1011" s="162" t="s">
        <v>3582</v>
      </c>
    </row>
    <row r="1012" spans="1:20" ht="15" x14ac:dyDescent="0.25">
      <c r="A1012" s="136" t="s">
        <v>15234</v>
      </c>
      <c r="B1012" s="131" t="s">
        <v>3538</v>
      </c>
      <c r="C1012" s="131" t="s">
        <v>14382</v>
      </c>
      <c r="D1012" s="131"/>
      <c r="E1012" s="131"/>
      <c r="F1012" s="131"/>
      <c r="G1012" s="131" t="s">
        <v>6588</v>
      </c>
      <c r="H1012" s="131" t="b">
        <v>1</v>
      </c>
      <c r="T1012" s="162" t="s">
        <v>3636</v>
      </c>
    </row>
    <row r="1013" spans="1:20" ht="15" x14ac:dyDescent="0.25">
      <c r="A1013" s="136" t="s">
        <v>15235</v>
      </c>
      <c r="B1013" s="131" t="s">
        <v>3558</v>
      </c>
      <c r="C1013" s="131" t="s">
        <v>331</v>
      </c>
      <c r="D1013" s="131"/>
      <c r="E1013" s="131"/>
      <c r="F1013" s="131" t="s">
        <v>15236</v>
      </c>
      <c r="G1013" s="131" t="s">
        <v>14249</v>
      </c>
      <c r="H1013" s="131" t="b">
        <v>1</v>
      </c>
      <c r="T1013" s="161" t="s">
        <v>15225</v>
      </c>
    </row>
    <row r="1014" spans="1:20" ht="15" x14ac:dyDescent="0.25">
      <c r="A1014" s="136" t="s">
        <v>15235</v>
      </c>
      <c r="B1014" s="131" t="s">
        <v>3590</v>
      </c>
      <c r="C1014" s="131" t="s">
        <v>331</v>
      </c>
      <c r="D1014" s="131"/>
      <c r="E1014" s="131" t="s">
        <v>315</v>
      </c>
      <c r="F1014" s="131"/>
      <c r="G1014" s="131" t="s">
        <v>14249</v>
      </c>
      <c r="H1014" s="131" t="b">
        <v>1</v>
      </c>
      <c r="T1014" s="162" t="s">
        <v>3564</v>
      </c>
    </row>
    <row r="1015" spans="1:20" ht="15" x14ac:dyDescent="0.25">
      <c r="A1015" s="136" t="s">
        <v>15237</v>
      </c>
      <c r="B1015" s="131"/>
      <c r="C1015" s="131"/>
      <c r="D1015" s="131"/>
      <c r="E1015" s="131"/>
      <c r="F1015" s="131"/>
      <c r="G1015" s="131" t="s">
        <v>6588</v>
      </c>
      <c r="H1015" s="131"/>
      <c r="T1015" s="161" t="s">
        <v>15228</v>
      </c>
    </row>
    <row r="1016" spans="1:20" ht="15" x14ac:dyDescent="0.25">
      <c r="A1016" s="136" t="s">
        <v>15238</v>
      </c>
      <c r="B1016" s="131" t="s">
        <v>3603</v>
      </c>
      <c r="C1016" s="131" t="s">
        <v>14284</v>
      </c>
      <c r="D1016" s="131"/>
      <c r="E1016" s="131"/>
      <c r="F1016" s="131"/>
      <c r="G1016" s="131" t="s">
        <v>14234</v>
      </c>
      <c r="H1016" s="131" t="b">
        <v>1</v>
      </c>
      <c r="T1016" s="162" t="s">
        <v>3616</v>
      </c>
    </row>
    <row r="1017" spans="1:20" ht="15" x14ac:dyDescent="0.25">
      <c r="A1017" s="136" t="s">
        <v>15239</v>
      </c>
      <c r="B1017" s="131" t="s">
        <v>3605</v>
      </c>
      <c r="C1017" s="131" t="s">
        <v>397</v>
      </c>
      <c r="D1017" s="131"/>
      <c r="E1017" s="131"/>
      <c r="F1017" s="131"/>
      <c r="G1017" s="131" t="s">
        <v>14244</v>
      </c>
      <c r="H1017" s="131"/>
      <c r="T1017" s="161" t="s">
        <v>15229</v>
      </c>
    </row>
    <row r="1018" spans="1:20" ht="15" x14ac:dyDescent="0.25">
      <c r="A1018" s="136" t="s">
        <v>15240</v>
      </c>
      <c r="B1018" s="131" t="s">
        <v>3548</v>
      </c>
      <c r="C1018" s="131" t="s">
        <v>362</v>
      </c>
      <c r="D1018" s="131"/>
      <c r="E1018" s="131"/>
      <c r="F1018" s="131"/>
      <c r="G1018" s="131" t="s">
        <v>14234</v>
      </c>
      <c r="H1018" s="131" t="b">
        <v>1</v>
      </c>
      <c r="T1018" s="162" t="s">
        <v>15595</v>
      </c>
    </row>
    <row r="1019" spans="1:20" ht="15" x14ac:dyDescent="0.25">
      <c r="A1019" s="136" t="s">
        <v>15241</v>
      </c>
      <c r="B1019" s="131" t="s">
        <v>3530</v>
      </c>
      <c r="C1019" s="131" t="s">
        <v>277</v>
      </c>
      <c r="D1019" s="131"/>
      <c r="E1019" s="131"/>
      <c r="F1019" s="131"/>
      <c r="G1019" s="131" t="s">
        <v>14234</v>
      </c>
      <c r="H1019" s="131" t="b">
        <v>1</v>
      </c>
      <c r="T1019" s="161" t="s">
        <v>15230</v>
      </c>
    </row>
    <row r="1020" spans="1:20" ht="15" x14ac:dyDescent="0.25">
      <c r="A1020" s="136" t="s">
        <v>15242</v>
      </c>
      <c r="B1020" s="131" t="s">
        <v>3532</v>
      </c>
      <c r="C1020" s="131" t="s">
        <v>277</v>
      </c>
      <c r="D1020" s="131"/>
      <c r="E1020" s="131"/>
      <c r="F1020" s="131"/>
      <c r="G1020" s="131" t="s">
        <v>14234</v>
      </c>
      <c r="H1020" s="131" t="b">
        <v>1</v>
      </c>
      <c r="T1020" s="162" t="s">
        <v>3530</v>
      </c>
    </row>
    <row r="1021" spans="1:20" ht="15" x14ac:dyDescent="0.25">
      <c r="A1021" s="136" t="s">
        <v>15242</v>
      </c>
      <c r="B1021" s="131" t="s">
        <v>3559</v>
      </c>
      <c r="C1021" s="131" t="s">
        <v>483</v>
      </c>
      <c r="D1021" s="131"/>
      <c r="E1021" s="131"/>
      <c r="F1021" s="131"/>
      <c r="G1021" s="131" t="s">
        <v>14234</v>
      </c>
      <c r="H1021" s="131" t="b">
        <v>1</v>
      </c>
      <c r="T1021" s="162" t="s">
        <v>3559</v>
      </c>
    </row>
    <row r="1022" spans="1:20" ht="15" x14ac:dyDescent="0.25">
      <c r="A1022" s="136" t="s">
        <v>15242</v>
      </c>
      <c r="B1022" s="131" t="s">
        <v>3564</v>
      </c>
      <c r="C1022" s="131" t="s">
        <v>483</v>
      </c>
      <c r="D1022" s="131"/>
      <c r="E1022" s="131"/>
      <c r="F1022" s="131"/>
      <c r="G1022" s="131" t="s">
        <v>14234</v>
      </c>
      <c r="H1022" s="131" t="b">
        <v>1</v>
      </c>
      <c r="T1022" s="161" t="s">
        <v>15231</v>
      </c>
    </row>
    <row r="1023" spans="1:20" ht="15" x14ac:dyDescent="0.25">
      <c r="A1023" s="136" t="s">
        <v>15242</v>
      </c>
      <c r="B1023" s="131" t="s">
        <v>3566</v>
      </c>
      <c r="C1023" s="131" t="s">
        <v>484</v>
      </c>
      <c r="D1023" s="131"/>
      <c r="E1023" s="131"/>
      <c r="F1023" s="131"/>
      <c r="G1023" s="131" t="s">
        <v>14234</v>
      </c>
      <c r="H1023" s="131" t="b">
        <v>1</v>
      </c>
      <c r="T1023" s="162" t="s">
        <v>3583</v>
      </c>
    </row>
    <row r="1024" spans="1:20" ht="15" x14ac:dyDescent="0.25">
      <c r="A1024" s="136" t="s">
        <v>15243</v>
      </c>
      <c r="B1024" s="131" t="s">
        <v>3564</v>
      </c>
      <c r="C1024" s="131" t="s">
        <v>483</v>
      </c>
      <c r="D1024" s="131"/>
      <c r="E1024" s="131"/>
      <c r="F1024" s="131"/>
      <c r="G1024" s="131" t="s">
        <v>14234</v>
      </c>
      <c r="H1024" s="131" t="b">
        <v>1</v>
      </c>
      <c r="T1024" s="161" t="s">
        <v>15232</v>
      </c>
    </row>
    <row r="1025" spans="1:20" ht="15" x14ac:dyDescent="0.25">
      <c r="A1025" s="136" t="s">
        <v>15244</v>
      </c>
      <c r="B1025" s="131" t="s">
        <v>3616</v>
      </c>
      <c r="C1025" s="131"/>
      <c r="D1025" s="131"/>
      <c r="E1025" s="131"/>
      <c r="F1025" s="131"/>
      <c r="G1025" s="131" t="s">
        <v>14297</v>
      </c>
      <c r="H1025" s="131"/>
      <c r="T1025" s="162" t="s">
        <v>3583</v>
      </c>
    </row>
    <row r="1026" spans="1:20" ht="15" x14ac:dyDescent="0.25">
      <c r="A1026" s="136" t="s">
        <v>15244</v>
      </c>
      <c r="B1026" s="131" t="s">
        <v>389</v>
      </c>
      <c r="C1026" s="131"/>
      <c r="D1026" s="131"/>
      <c r="E1026" s="131"/>
      <c r="F1026" s="131" t="s">
        <v>15245</v>
      </c>
      <c r="G1026" s="131" t="s">
        <v>14297</v>
      </c>
      <c r="H1026" s="131"/>
      <c r="T1026" s="161" t="s">
        <v>15233</v>
      </c>
    </row>
    <row r="1027" spans="1:20" ht="15" x14ac:dyDescent="0.25">
      <c r="A1027" s="136" t="s">
        <v>15246</v>
      </c>
      <c r="B1027" s="136" t="s">
        <v>3572</v>
      </c>
      <c r="C1027" s="136" t="s">
        <v>483</v>
      </c>
      <c r="D1027" s="136"/>
      <c r="E1027" s="136"/>
      <c r="F1027" s="131"/>
      <c r="G1027" s="131" t="s">
        <v>14234</v>
      </c>
      <c r="H1027" s="131" t="b">
        <v>1</v>
      </c>
      <c r="T1027" s="162" t="s">
        <v>3637</v>
      </c>
    </row>
    <row r="1028" spans="1:20" ht="15" x14ac:dyDescent="0.25">
      <c r="A1028" s="136" t="s">
        <v>15247</v>
      </c>
      <c r="B1028" s="136"/>
      <c r="C1028" s="131"/>
      <c r="D1028" s="131"/>
      <c r="E1028" s="131"/>
      <c r="F1028" s="131"/>
      <c r="G1028" s="131" t="s">
        <v>6588</v>
      </c>
      <c r="H1028" s="131"/>
      <c r="T1028" s="161" t="s">
        <v>15234</v>
      </c>
    </row>
    <row r="1029" spans="1:20" ht="15" x14ac:dyDescent="0.25">
      <c r="A1029" s="136" t="s">
        <v>15248</v>
      </c>
      <c r="B1029" s="131"/>
      <c r="C1029" s="131"/>
      <c r="D1029" s="131"/>
      <c r="E1029" s="131"/>
      <c r="F1029" s="131"/>
      <c r="G1029" s="131" t="s">
        <v>6588</v>
      </c>
      <c r="H1029" s="131"/>
      <c r="T1029" s="162" t="s">
        <v>3538</v>
      </c>
    </row>
    <row r="1030" spans="1:20" ht="15" x14ac:dyDescent="0.25">
      <c r="A1030" s="136" t="s">
        <v>15249</v>
      </c>
      <c r="B1030" s="131"/>
      <c r="C1030" s="131"/>
      <c r="D1030" s="131"/>
      <c r="E1030" s="131"/>
      <c r="F1030" s="131"/>
      <c r="G1030" s="131" t="s">
        <v>14244</v>
      </c>
      <c r="H1030" s="131"/>
      <c r="T1030" s="161" t="s">
        <v>15235</v>
      </c>
    </row>
    <row r="1031" spans="1:20" ht="15" x14ac:dyDescent="0.25">
      <c r="A1031" s="136" t="s">
        <v>15250</v>
      </c>
      <c r="B1031" s="136" t="s">
        <v>3574</v>
      </c>
      <c r="C1031" s="131" t="s">
        <v>291</v>
      </c>
      <c r="D1031" s="131"/>
      <c r="E1031" s="131"/>
      <c r="F1031" s="131"/>
      <c r="G1031" s="131" t="s">
        <v>14234</v>
      </c>
      <c r="H1031" s="131" t="b">
        <v>1</v>
      </c>
      <c r="T1031" s="162" t="s">
        <v>3558</v>
      </c>
    </row>
    <row r="1032" spans="1:20" ht="15" x14ac:dyDescent="0.25">
      <c r="A1032" s="136" t="s">
        <v>15251</v>
      </c>
      <c r="B1032" s="131" t="s">
        <v>3636</v>
      </c>
      <c r="C1032" s="131"/>
      <c r="D1032" s="131"/>
      <c r="E1032" s="131"/>
      <c r="F1032" s="131"/>
      <c r="G1032" s="131" t="s">
        <v>6588</v>
      </c>
      <c r="H1032" s="131"/>
      <c r="T1032" s="162" t="s">
        <v>3590</v>
      </c>
    </row>
    <row r="1033" spans="1:20" ht="15" x14ac:dyDescent="0.25">
      <c r="A1033" s="136" t="s">
        <v>15252</v>
      </c>
      <c r="B1033" s="131" t="s">
        <v>3624</v>
      </c>
      <c r="C1033" s="131"/>
      <c r="D1033" s="131"/>
      <c r="E1033" s="131"/>
      <c r="F1033" s="131"/>
      <c r="G1033" s="131" t="s">
        <v>14755</v>
      </c>
      <c r="H1033" s="131" t="b">
        <v>1</v>
      </c>
      <c r="T1033" s="161" t="s">
        <v>15238</v>
      </c>
    </row>
    <row r="1034" spans="1:20" ht="15" x14ac:dyDescent="0.25">
      <c r="A1034" s="136" t="s">
        <v>15252</v>
      </c>
      <c r="B1034" s="131" t="s">
        <v>3636</v>
      </c>
      <c r="C1034" s="131" t="s">
        <v>285</v>
      </c>
      <c r="D1034" s="131"/>
      <c r="E1034" s="131"/>
      <c r="F1034" s="131"/>
      <c r="G1034" s="131" t="s">
        <v>14755</v>
      </c>
      <c r="H1034" s="131" t="b">
        <v>1</v>
      </c>
      <c r="T1034" s="162" t="s">
        <v>3603</v>
      </c>
    </row>
    <row r="1035" spans="1:20" ht="15" x14ac:dyDescent="0.25">
      <c r="A1035" s="136" t="s">
        <v>15253</v>
      </c>
      <c r="B1035" s="131" t="s">
        <v>3578</v>
      </c>
      <c r="C1035" s="131" t="s">
        <v>385</v>
      </c>
      <c r="D1035" s="131"/>
      <c r="E1035" s="131"/>
      <c r="F1035" s="131"/>
      <c r="G1035" s="131" t="s">
        <v>14234</v>
      </c>
      <c r="H1035" s="131" t="b">
        <v>1</v>
      </c>
      <c r="T1035" s="161" t="s">
        <v>15240</v>
      </c>
    </row>
    <row r="1036" spans="1:20" ht="15" x14ac:dyDescent="0.25">
      <c r="A1036" s="136" t="s">
        <v>15254</v>
      </c>
      <c r="B1036" s="131" t="s">
        <v>3575</v>
      </c>
      <c r="C1036" s="131" t="s">
        <v>14528</v>
      </c>
      <c r="D1036" s="131"/>
      <c r="E1036" s="131"/>
      <c r="F1036" s="131"/>
      <c r="G1036" s="131" t="s">
        <v>14234</v>
      </c>
      <c r="H1036" s="131" t="b">
        <v>1</v>
      </c>
      <c r="T1036" s="162" t="s">
        <v>3548</v>
      </c>
    </row>
    <row r="1037" spans="1:20" ht="15" x14ac:dyDescent="0.25">
      <c r="A1037" s="136" t="s">
        <v>15254</v>
      </c>
      <c r="B1037" s="131" t="s">
        <v>3637</v>
      </c>
      <c r="C1037" s="131"/>
      <c r="D1037" s="131"/>
      <c r="E1037" s="131"/>
      <c r="F1037" s="131"/>
      <c r="G1037" s="131" t="s">
        <v>14234</v>
      </c>
      <c r="H1037" s="131" t="b">
        <v>1</v>
      </c>
      <c r="T1037" s="161" t="s">
        <v>15241</v>
      </c>
    </row>
    <row r="1038" spans="1:20" ht="15" x14ac:dyDescent="0.25">
      <c r="A1038" s="136" t="s">
        <v>15255</v>
      </c>
      <c r="B1038" s="131"/>
      <c r="C1038" s="131" t="s">
        <v>291</v>
      </c>
      <c r="D1038" s="131"/>
      <c r="E1038" s="131"/>
      <c r="F1038" s="131"/>
      <c r="G1038" s="131" t="s">
        <v>14294</v>
      </c>
      <c r="H1038" s="131" t="b">
        <v>1</v>
      </c>
      <c r="T1038" s="162" t="s">
        <v>3530</v>
      </c>
    </row>
    <row r="1039" spans="1:20" ht="15" x14ac:dyDescent="0.25">
      <c r="A1039" s="131" t="s">
        <v>15256</v>
      </c>
      <c r="B1039" s="131" t="s">
        <v>3602</v>
      </c>
      <c r="C1039" s="131"/>
      <c r="D1039" s="131"/>
      <c r="E1039" s="131"/>
      <c r="F1039" s="131"/>
      <c r="G1039" s="131" t="s">
        <v>15257</v>
      </c>
      <c r="H1039" s="131"/>
      <c r="T1039" s="161" t="s">
        <v>15242</v>
      </c>
    </row>
    <row r="1040" spans="1:20" ht="15" x14ac:dyDescent="0.25">
      <c r="A1040" s="136" t="s">
        <v>15258</v>
      </c>
      <c r="B1040" s="131" t="s">
        <v>3607</v>
      </c>
      <c r="C1040" s="131" t="s">
        <v>14284</v>
      </c>
      <c r="D1040" s="131"/>
      <c r="E1040" s="131"/>
      <c r="F1040" s="131"/>
      <c r="G1040" s="131" t="s">
        <v>14234</v>
      </c>
      <c r="H1040" s="131" t="b">
        <v>1</v>
      </c>
      <c r="T1040" s="162" t="s">
        <v>3532</v>
      </c>
    </row>
    <row r="1041" spans="1:20" ht="15" x14ac:dyDescent="0.25">
      <c r="A1041" s="136" t="s">
        <v>15259</v>
      </c>
      <c r="B1041" s="131" t="s">
        <v>15260</v>
      </c>
      <c r="C1041" s="131"/>
      <c r="D1041" s="131"/>
      <c r="E1041" s="131"/>
      <c r="F1041" s="131"/>
      <c r="G1041" s="131" t="s">
        <v>14234</v>
      </c>
      <c r="H1041" s="131" t="b">
        <v>1</v>
      </c>
      <c r="T1041" s="162" t="s">
        <v>3559</v>
      </c>
    </row>
    <row r="1042" spans="1:20" ht="15" x14ac:dyDescent="0.25">
      <c r="A1042" s="136" t="s">
        <v>15261</v>
      </c>
      <c r="B1042" s="131" t="s">
        <v>3564</v>
      </c>
      <c r="C1042" s="131" t="s">
        <v>397</v>
      </c>
      <c r="D1042" s="131"/>
      <c r="E1042" s="131"/>
      <c r="F1042" s="131"/>
      <c r="G1042" s="131" t="s">
        <v>14686</v>
      </c>
      <c r="H1042" s="131" t="b">
        <v>1</v>
      </c>
      <c r="T1042" s="162" t="s">
        <v>3564</v>
      </c>
    </row>
    <row r="1043" spans="1:20" ht="15" x14ac:dyDescent="0.25">
      <c r="A1043" s="136" t="s">
        <v>15262</v>
      </c>
      <c r="B1043" s="131"/>
      <c r="C1043" s="131"/>
      <c r="D1043" s="131"/>
      <c r="E1043" s="131"/>
      <c r="F1043" s="131"/>
      <c r="G1043" s="131" t="s">
        <v>14265</v>
      </c>
      <c r="H1043" s="131"/>
      <c r="T1043" s="162" t="s">
        <v>3566</v>
      </c>
    </row>
    <row r="1044" spans="1:20" ht="15" x14ac:dyDescent="0.25">
      <c r="A1044" s="136" t="s">
        <v>15263</v>
      </c>
      <c r="B1044" s="136" t="s">
        <v>6434</v>
      </c>
      <c r="C1044" s="131"/>
      <c r="D1044" s="131"/>
      <c r="E1044" s="131"/>
      <c r="F1044" s="131"/>
      <c r="G1044" s="131" t="s">
        <v>14435</v>
      </c>
      <c r="H1044" s="131" t="b">
        <v>1</v>
      </c>
      <c r="T1044" s="161" t="s">
        <v>15243</v>
      </c>
    </row>
    <row r="1045" spans="1:20" ht="15" x14ac:dyDescent="0.25">
      <c r="A1045" s="131" t="s">
        <v>15264</v>
      </c>
      <c r="B1045" s="131" t="s">
        <v>3606</v>
      </c>
      <c r="C1045" s="131"/>
      <c r="D1045" s="131"/>
      <c r="E1045" s="131"/>
      <c r="F1045" s="131"/>
      <c r="G1045" s="131" t="s">
        <v>14426</v>
      </c>
      <c r="H1045" s="131" t="b">
        <v>1</v>
      </c>
      <c r="T1045" s="162" t="s">
        <v>3564</v>
      </c>
    </row>
    <row r="1046" spans="1:20" ht="15" x14ac:dyDescent="0.25">
      <c r="A1046" s="136" t="s">
        <v>15265</v>
      </c>
      <c r="B1046" s="131"/>
      <c r="C1046" s="131"/>
      <c r="D1046" s="131"/>
      <c r="E1046" s="131"/>
      <c r="F1046" s="131"/>
      <c r="G1046" s="131" t="s">
        <v>6588</v>
      </c>
      <c r="H1046" s="131"/>
      <c r="T1046" s="161" t="s">
        <v>15246</v>
      </c>
    </row>
    <row r="1047" spans="1:20" ht="15" x14ac:dyDescent="0.25">
      <c r="A1047" s="131" t="s">
        <v>15266</v>
      </c>
      <c r="B1047" s="131" t="s">
        <v>3606</v>
      </c>
      <c r="C1047" s="131"/>
      <c r="D1047" s="131"/>
      <c r="E1047" s="131"/>
      <c r="F1047" s="131"/>
      <c r="G1047" s="131" t="s">
        <v>14234</v>
      </c>
      <c r="H1047" s="131" t="b">
        <v>1</v>
      </c>
      <c r="T1047" s="162" t="s">
        <v>3572</v>
      </c>
    </row>
    <row r="1048" spans="1:20" ht="15" x14ac:dyDescent="0.25">
      <c r="A1048" s="136" t="s">
        <v>15267</v>
      </c>
      <c r="B1048" s="131" t="s">
        <v>3584</v>
      </c>
      <c r="C1048" s="131" t="s">
        <v>14284</v>
      </c>
      <c r="D1048" s="131"/>
      <c r="E1048" s="131"/>
      <c r="F1048" s="131"/>
      <c r="G1048" s="131" t="s">
        <v>14413</v>
      </c>
      <c r="H1048" s="131"/>
      <c r="T1048" s="161" t="s">
        <v>15250</v>
      </c>
    </row>
    <row r="1049" spans="1:20" ht="15" x14ac:dyDescent="0.25">
      <c r="A1049" s="136" t="s">
        <v>15268</v>
      </c>
      <c r="B1049" s="131" t="s">
        <v>3525</v>
      </c>
      <c r="C1049" s="131" t="s">
        <v>362</v>
      </c>
      <c r="D1049" s="131"/>
      <c r="E1049" s="131"/>
      <c r="F1049" s="131"/>
      <c r="G1049" s="131" t="s">
        <v>15269</v>
      </c>
      <c r="H1049" s="131" t="b">
        <v>1</v>
      </c>
      <c r="T1049" s="162" t="s">
        <v>3574</v>
      </c>
    </row>
    <row r="1050" spans="1:20" ht="15" x14ac:dyDescent="0.25">
      <c r="A1050" s="136" t="s">
        <v>15268</v>
      </c>
      <c r="B1050" s="131" t="s">
        <v>3526</v>
      </c>
      <c r="C1050" s="131" t="s">
        <v>362</v>
      </c>
      <c r="D1050" s="131"/>
      <c r="E1050" s="131"/>
      <c r="F1050" s="131"/>
      <c r="G1050" s="131" t="s">
        <v>15269</v>
      </c>
      <c r="H1050" s="131" t="b">
        <v>1</v>
      </c>
      <c r="T1050" s="161" t="s">
        <v>15252</v>
      </c>
    </row>
    <row r="1051" spans="1:20" ht="15" x14ac:dyDescent="0.25">
      <c r="A1051" s="136" t="s">
        <v>15268</v>
      </c>
      <c r="B1051" s="131" t="s">
        <v>3538</v>
      </c>
      <c r="C1051" s="131" t="s">
        <v>331</v>
      </c>
      <c r="D1051" s="131"/>
      <c r="E1051" s="131"/>
      <c r="F1051" s="131"/>
      <c r="G1051" s="131" t="s">
        <v>15269</v>
      </c>
      <c r="H1051" s="131" t="b">
        <v>1</v>
      </c>
      <c r="T1051" s="162" t="s">
        <v>3624</v>
      </c>
    </row>
    <row r="1052" spans="1:20" ht="15" x14ac:dyDescent="0.25">
      <c r="A1052" s="136" t="s">
        <v>15268</v>
      </c>
      <c r="B1052" s="131" t="s">
        <v>3543</v>
      </c>
      <c r="C1052" s="131" t="s">
        <v>6209</v>
      </c>
      <c r="D1052" s="131"/>
      <c r="E1052" s="131"/>
      <c r="F1052" s="131"/>
      <c r="G1052" s="131" t="s">
        <v>15269</v>
      </c>
      <c r="H1052" s="131" t="b">
        <v>1</v>
      </c>
      <c r="T1052" s="162" t="s">
        <v>3636</v>
      </c>
    </row>
    <row r="1053" spans="1:20" ht="15" x14ac:dyDescent="0.25">
      <c r="A1053" s="136" t="s">
        <v>15268</v>
      </c>
      <c r="B1053" s="131" t="s">
        <v>3548</v>
      </c>
      <c r="C1053" s="131" t="s">
        <v>362</v>
      </c>
      <c r="D1053" s="131"/>
      <c r="E1053" s="131"/>
      <c r="F1053" s="131"/>
      <c r="G1053" s="131" t="s">
        <v>15269</v>
      </c>
      <c r="H1053" s="131" t="b">
        <v>1</v>
      </c>
      <c r="T1053" s="161" t="s">
        <v>15253</v>
      </c>
    </row>
    <row r="1054" spans="1:20" ht="15" x14ac:dyDescent="0.25">
      <c r="A1054" s="136" t="s">
        <v>15268</v>
      </c>
      <c r="B1054" s="131" t="s">
        <v>6432</v>
      </c>
      <c r="C1054" s="131" t="s">
        <v>285</v>
      </c>
      <c r="D1054" s="131"/>
      <c r="E1054" s="131"/>
      <c r="F1054" s="131"/>
      <c r="G1054" s="131" t="s">
        <v>15269</v>
      </c>
      <c r="H1054" s="131" t="b">
        <v>1</v>
      </c>
      <c r="T1054" s="162" t="s">
        <v>3578</v>
      </c>
    </row>
    <row r="1055" spans="1:20" ht="15" x14ac:dyDescent="0.25">
      <c r="A1055" s="136" t="s">
        <v>15268</v>
      </c>
      <c r="B1055" s="131" t="s">
        <v>3606</v>
      </c>
      <c r="C1055" s="131" t="s">
        <v>397</v>
      </c>
      <c r="D1055" s="131"/>
      <c r="E1055" s="131"/>
      <c r="F1055" s="131"/>
      <c r="G1055" s="131" t="s">
        <v>15269</v>
      </c>
      <c r="H1055" s="131" t="b">
        <v>1</v>
      </c>
      <c r="T1055" s="161" t="s">
        <v>15254</v>
      </c>
    </row>
    <row r="1056" spans="1:20" ht="15" x14ac:dyDescent="0.25">
      <c r="A1056" s="136" t="s">
        <v>15270</v>
      </c>
      <c r="B1056" s="131"/>
      <c r="C1056" s="131"/>
      <c r="D1056" s="131"/>
      <c r="E1056" s="131"/>
      <c r="F1056" s="131"/>
      <c r="G1056" s="131" t="s">
        <v>14244</v>
      </c>
      <c r="H1056" s="131"/>
      <c r="T1056" s="162" t="s">
        <v>3575</v>
      </c>
    </row>
    <row r="1057" spans="1:20" ht="15" x14ac:dyDescent="0.25">
      <c r="A1057" s="136" t="s">
        <v>15271</v>
      </c>
      <c r="B1057" s="131" t="s">
        <v>6459</v>
      </c>
      <c r="C1057" s="131"/>
      <c r="D1057" s="131"/>
      <c r="E1057" s="131"/>
      <c r="F1057" s="131"/>
      <c r="G1057" s="131" t="s">
        <v>14234</v>
      </c>
      <c r="H1057" s="131" t="b">
        <v>1</v>
      </c>
      <c r="T1057" s="162" t="s">
        <v>3637</v>
      </c>
    </row>
    <row r="1058" spans="1:20" ht="15" x14ac:dyDescent="0.25">
      <c r="A1058" s="136" t="s">
        <v>15272</v>
      </c>
      <c r="B1058" s="131"/>
      <c r="C1058" s="131"/>
      <c r="D1058" s="131"/>
      <c r="E1058" s="131"/>
      <c r="F1058" s="131"/>
      <c r="G1058" s="131" t="s">
        <v>6588</v>
      </c>
      <c r="H1058" s="131"/>
      <c r="T1058" s="161" t="s">
        <v>15255</v>
      </c>
    </row>
    <row r="1059" spans="1:20" ht="15" x14ac:dyDescent="0.25">
      <c r="A1059" s="136" t="s">
        <v>15273</v>
      </c>
      <c r="B1059" s="131"/>
      <c r="C1059" s="131"/>
      <c r="D1059" s="131"/>
      <c r="E1059" s="131"/>
      <c r="F1059" s="131"/>
      <c r="G1059" s="131" t="s">
        <v>14491</v>
      </c>
      <c r="H1059" s="131"/>
      <c r="T1059" s="162" t="s">
        <v>15595</v>
      </c>
    </row>
    <row r="1060" spans="1:20" ht="15" x14ac:dyDescent="0.25">
      <c r="A1060" s="136" t="s">
        <v>15274</v>
      </c>
      <c r="B1060" s="131" t="s">
        <v>3611</v>
      </c>
      <c r="C1060" s="131" t="s">
        <v>277</v>
      </c>
      <c r="D1060" s="131"/>
      <c r="E1060" s="131"/>
      <c r="F1060" s="131"/>
      <c r="G1060" s="131" t="s">
        <v>14646</v>
      </c>
      <c r="H1060" s="131"/>
      <c r="T1060" s="161" t="s">
        <v>15258</v>
      </c>
    </row>
    <row r="1061" spans="1:20" ht="15" x14ac:dyDescent="0.25">
      <c r="A1061" s="136" t="s">
        <v>15275</v>
      </c>
      <c r="B1061" s="131" t="s">
        <v>3606</v>
      </c>
      <c r="C1061" s="131" t="s">
        <v>397</v>
      </c>
      <c r="D1061" s="131"/>
      <c r="E1061" s="131"/>
      <c r="F1061" s="131"/>
      <c r="G1061" s="131" t="s">
        <v>14234</v>
      </c>
      <c r="H1061" s="131" t="b">
        <v>1</v>
      </c>
      <c r="T1061" s="162" t="s">
        <v>3607</v>
      </c>
    </row>
    <row r="1062" spans="1:20" ht="15" x14ac:dyDescent="0.25">
      <c r="A1062" s="136" t="s">
        <v>15276</v>
      </c>
      <c r="B1062" s="131" t="s">
        <v>3548</v>
      </c>
      <c r="C1062" s="131" t="s">
        <v>362</v>
      </c>
      <c r="D1062" s="131"/>
      <c r="E1062" s="131"/>
      <c r="F1062" s="131"/>
      <c r="G1062" s="131" t="s">
        <v>14551</v>
      </c>
      <c r="H1062" s="131" t="b">
        <v>1</v>
      </c>
      <c r="T1062" s="161" t="s">
        <v>15259</v>
      </c>
    </row>
    <row r="1063" spans="1:20" ht="15" x14ac:dyDescent="0.25">
      <c r="A1063" s="136" t="s">
        <v>15277</v>
      </c>
      <c r="B1063" s="136"/>
      <c r="C1063" s="131"/>
      <c r="D1063" s="131"/>
      <c r="E1063" s="131"/>
      <c r="F1063" s="131"/>
      <c r="G1063" s="131" t="s">
        <v>14269</v>
      </c>
      <c r="H1063" s="131" t="b">
        <v>1</v>
      </c>
      <c r="T1063" s="162" t="s">
        <v>15260</v>
      </c>
    </row>
    <row r="1064" spans="1:20" ht="15" x14ac:dyDescent="0.25">
      <c r="A1064" s="136" t="s">
        <v>15278</v>
      </c>
      <c r="B1064" s="131" t="s">
        <v>3603</v>
      </c>
      <c r="C1064" s="131" t="s">
        <v>14284</v>
      </c>
      <c r="D1064" s="131"/>
      <c r="E1064" s="131"/>
      <c r="F1064" s="131"/>
      <c r="G1064" s="131" t="s">
        <v>14553</v>
      </c>
      <c r="H1064" s="131"/>
      <c r="T1064" s="161" t="s">
        <v>15261</v>
      </c>
    </row>
    <row r="1065" spans="1:20" ht="15" x14ac:dyDescent="0.25">
      <c r="A1065" s="136" t="s">
        <v>15279</v>
      </c>
      <c r="B1065" s="131"/>
      <c r="C1065" s="131"/>
      <c r="D1065" s="131"/>
      <c r="E1065" s="131"/>
      <c r="F1065" s="131"/>
      <c r="G1065" s="131" t="s">
        <v>14234</v>
      </c>
      <c r="H1065" s="131" t="b">
        <v>1</v>
      </c>
      <c r="T1065" s="162" t="s">
        <v>3564</v>
      </c>
    </row>
    <row r="1066" spans="1:20" ht="15" x14ac:dyDescent="0.25">
      <c r="A1066" s="131" t="s">
        <v>15280</v>
      </c>
      <c r="B1066" s="131" t="s">
        <v>3590</v>
      </c>
      <c r="C1066" s="131"/>
      <c r="D1066" s="131"/>
      <c r="E1066" s="131"/>
      <c r="F1066" s="131"/>
      <c r="G1066" s="131" t="s">
        <v>14297</v>
      </c>
      <c r="H1066" s="131"/>
      <c r="T1066" s="161" t="s">
        <v>15263</v>
      </c>
    </row>
    <row r="1067" spans="1:20" ht="15" x14ac:dyDescent="0.25">
      <c r="A1067" s="136" t="s">
        <v>15281</v>
      </c>
      <c r="B1067" s="131" t="s">
        <v>3558</v>
      </c>
      <c r="C1067" s="131" t="s">
        <v>291</v>
      </c>
      <c r="D1067" s="131"/>
      <c r="E1067" s="131"/>
      <c r="F1067" s="131"/>
      <c r="G1067" s="131" t="s">
        <v>14294</v>
      </c>
      <c r="H1067" s="131" t="b">
        <v>1</v>
      </c>
      <c r="T1067" s="162" t="s">
        <v>6434</v>
      </c>
    </row>
    <row r="1068" spans="1:20" ht="15" x14ac:dyDescent="0.25">
      <c r="A1068" s="136" t="s">
        <v>15282</v>
      </c>
      <c r="B1068" s="131" t="s">
        <v>14887</v>
      </c>
      <c r="C1068" s="131"/>
      <c r="D1068" s="131"/>
      <c r="E1068" s="131"/>
      <c r="F1068" s="131" t="s">
        <v>14237</v>
      </c>
      <c r="G1068" s="131" t="s">
        <v>6588</v>
      </c>
      <c r="H1068" s="131"/>
      <c r="T1068" s="161" t="s">
        <v>15264</v>
      </c>
    </row>
    <row r="1069" spans="1:20" ht="15" x14ac:dyDescent="0.25">
      <c r="A1069" s="136" t="s">
        <v>15283</v>
      </c>
      <c r="B1069" s="131" t="s">
        <v>3587</v>
      </c>
      <c r="C1069" s="131" t="s">
        <v>362</v>
      </c>
      <c r="D1069" s="131"/>
      <c r="E1069" s="131"/>
      <c r="F1069" s="131"/>
      <c r="G1069" s="131" t="s">
        <v>6588</v>
      </c>
      <c r="H1069" s="131"/>
      <c r="T1069" s="162" t="s">
        <v>3606</v>
      </c>
    </row>
    <row r="1070" spans="1:20" ht="15" x14ac:dyDescent="0.25">
      <c r="A1070" s="136" t="s">
        <v>15284</v>
      </c>
      <c r="B1070" s="131"/>
      <c r="C1070" s="131"/>
      <c r="D1070" s="131"/>
      <c r="E1070" s="131"/>
      <c r="F1070" s="131"/>
      <c r="G1070" s="131" t="s">
        <v>6588</v>
      </c>
      <c r="H1070" s="131"/>
      <c r="T1070" s="161" t="s">
        <v>15266</v>
      </c>
    </row>
    <row r="1071" spans="1:20" ht="15" x14ac:dyDescent="0.25">
      <c r="A1071" s="136" t="s">
        <v>15285</v>
      </c>
      <c r="B1071" s="131" t="s">
        <v>3634</v>
      </c>
      <c r="C1071" s="131" t="s">
        <v>285</v>
      </c>
      <c r="D1071" s="131"/>
      <c r="E1071" s="131"/>
      <c r="F1071" s="131"/>
      <c r="G1071" s="131" t="s">
        <v>14262</v>
      </c>
      <c r="H1071" s="131"/>
      <c r="T1071" s="162" t="s">
        <v>3606</v>
      </c>
    </row>
    <row r="1072" spans="1:20" ht="15" x14ac:dyDescent="0.25">
      <c r="A1072" s="136" t="s">
        <v>15286</v>
      </c>
      <c r="B1072" s="131"/>
      <c r="C1072" s="131"/>
      <c r="D1072" s="131"/>
      <c r="E1072" s="131"/>
      <c r="F1072" s="131"/>
      <c r="G1072" s="131" t="s">
        <v>14244</v>
      </c>
      <c r="H1072" s="131"/>
      <c r="T1072" s="161" t="s">
        <v>15268</v>
      </c>
    </row>
    <row r="1073" spans="1:20" ht="15" x14ac:dyDescent="0.25">
      <c r="A1073" s="136" t="s">
        <v>15287</v>
      </c>
      <c r="B1073" s="131" t="s">
        <v>14948</v>
      </c>
      <c r="C1073" s="131"/>
      <c r="D1073" s="131"/>
      <c r="E1073" s="131"/>
      <c r="F1073" s="131"/>
      <c r="G1073" s="131" t="s">
        <v>14370</v>
      </c>
      <c r="H1073" s="131" t="b">
        <v>1</v>
      </c>
      <c r="T1073" s="162" t="s">
        <v>3525</v>
      </c>
    </row>
    <row r="1074" spans="1:20" ht="15" x14ac:dyDescent="0.25">
      <c r="A1074" s="136" t="s">
        <v>15288</v>
      </c>
      <c r="B1074" s="131" t="s">
        <v>3637</v>
      </c>
      <c r="C1074" s="131"/>
      <c r="D1074" s="131"/>
      <c r="E1074" s="131"/>
      <c r="F1074" s="131" t="s">
        <v>14532</v>
      </c>
      <c r="G1074" s="131" t="s">
        <v>15289</v>
      </c>
      <c r="H1074" s="131" t="b">
        <v>1</v>
      </c>
      <c r="T1074" s="162" t="s">
        <v>3526</v>
      </c>
    </row>
    <row r="1075" spans="1:20" ht="15" x14ac:dyDescent="0.25">
      <c r="A1075" s="136" t="s">
        <v>15290</v>
      </c>
      <c r="B1075" s="131" t="s">
        <v>3543</v>
      </c>
      <c r="C1075" s="131" t="s">
        <v>6209</v>
      </c>
      <c r="D1075" s="131"/>
      <c r="E1075" s="131"/>
      <c r="F1075" s="131"/>
      <c r="G1075" s="131" t="s">
        <v>14234</v>
      </c>
      <c r="H1075" s="131" t="b">
        <v>1</v>
      </c>
      <c r="T1075" s="162" t="s">
        <v>3538</v>
      </c>
    </row>
    <row r="1076" spans="1:20" ht="15" x14ac:dyDescent="0.25">
      <c r="A1076" s="136" t="s">
        <v>15291</v>
      </c>
      <c r="B1076" s="131" t="s">
        <v>3572</v>
      </c>
      <c r="C1076" s="131" t="s">
        <v>483</v>
      </c>
      <c r="D1076" s="131"/>
      <c r="E1076" s="131"/>
      <c r="F1076" s="131"/>
      <c r="G1076" s="131" t="s">
        <v>14234</v>
      </c>
      <c r="H1076" s="131" t="b">
        <v>1</v>
      </c>
      <c r="T1076" s="162" t="s">
        <v>3543</v>
      </c>
    </row>
    <row r="1077" spans="1:20" ht="15" x14ac:dyDescent="0.25">
      <c r="A1077" s="136" t="s">
        <v>15292</v>
      </c>
      <c r="B1077" s="131"/>
      <c r="C1077" s="131"/>
      <c r="D1077" s="131"/>
      <c r="E1077" s="131"/>
      <c r="F1077" s="131"/>
      <c r="G1077" s="131" t="s">
        <v>14308</v>
      </c>
      <c r="H1077" s="131" t="b">
        <v>1</v>
      </c>
      <c r="T1077" s="162" t="s">
        <v>3548</v>
      </c>
    </row>
    <row r="1078" spans="1:20" ht="15" x14ac:dyDescent="0.25">
      <c r="A1078" s="136" t="s">
        <v>15293</v>
      </c>
      <c r="B1078" s="131" t="s">
        <v>3602</v>
      </c>
      <c r="C1078" s="131" t="s">
        <v>397</v>
      </c>
      <c r="D1078" s="131"/>
      <c r="E1078" s="131"/>
      <c r="F1078" s="131"/>
      <c r="G1078" s="131" t="s">
        <v>14435</v>
      </c>
      <c r="H1078" s="131" t="b">
        <v>1</v>
      </c>
      <c r="T1078" s="162" t="s">
        <v>6432</v>
      </c>
    </row>
    <row r="1079" spans="1:20" ht="15" x14ac:dyDescent="0.25">
      <c r="A1079" s="136" t="s">
        <v>15294</v>
      </c>
      <c r="B1079" s="131" t="s">
        <v>3563</v>
      </c>
      <c r="C1079" s="131" t="s">
        <v>1309</v>
      </c>
      <c r="D1079" s="131"/>
      <c r="E1079" s="131"/>
      <c r="F1079" s="131"/>
      <c r="G1079" s="131" t="s">
        <v>15295</v>
      </c>
      <c r="H1079" s="131"/>
      <c r="T1079" s="162" t="s">
        <v>3606</v>
      </c>
    </row>
    <row r="1080" spans="1:20" ht="15" x14ac:dyDescent="0.25">
      <c r="A1080" s="136" t="s">
        <v>15296</v>
      </c>
      <c r="B1080" s="131" t="s">
        <v>3538</v>
      </c>
      <c r="C1080" s="131" t="s">
        <v>331</v>
      </c>
      <c r="D1080" s="131"/>
      <c r="E1080" s="131"/>
      <c r="F1080" s="131"/>
      <c r="G1080" s="131" t="s">
        <v>14249</v>
      </c>
      <c r="H1080" s="131" t="b">
        <v>1</v>
      </c>
      <c r="T1080" s="161" t="s">
        <v>15271</v>
      </c>
    </row>
    <row r="1081" spans="1:20" ht="15" x14ac:dyDescent="0.25">
      <c r="A1081" s="136" t="s">
        <v>15296</v>
      </c>
      <c r="B1081" s="131" t="s">
        <v>3548</v>
      </c>
      <c r="C1081" s="131" t="s">
        <v>362</v>
      </c>
      <c r="D1081" s="131"/>
      <c r="E1081" s="131"/>
      <c r="F1081" s="131"/>
      <c r="G1081" s="131" t="s">
        <v>14249</v>
      </c>
      <c r="H1081" s="131" t="b">
        <v>1</v>
      </c>
      <c r="T1081" s="162" t="s">
        <v>6459</v>
      </c>
    </row>
    <row r="1082" spans="1:20" ht="15" x14ac:dyDescent="0.25">
      <c r="A1082" s="136" t="s">
        <v>15296</v>
      </c>
      <c r="B1082" s="131" t="s">
        <v>14661</v>
      </c>
      <c r="C1082" s="131" t="s">
        <v>710</v>
      </c>
      <c r="D1082" s="131"/>
      <c r="E1082" s="131"/>
      <c r="F1082" s="131"/>
      <c r="G1082" s="131" t="s">
        <v>14249</v>
      </c>
      <c r="H1082" s="131" t="b">
        <v>1</v>
      </c>
      <c r="T1082" s="161" t="s">
        <v>15275</v>
      </c>
    </row>
    <row r="1083" spans="1:20" ht="15" x14ac:dyDescent="0.25">
      <c r="A1083" s="136" t="s">
        <v>15296</v>
      </c>
      <c r="B1083" s="131" t="s">
        <v>3609</v>
      </c>
      <c r="C1083" s="131" t="s">
        <v>1839</v>
      </c>
      <c r="D1083" s="131"/>
      <c r="E1083" s="131"/>
      <c r="F1083" s="131"/>
      <c r="G1083" s="131" t="s">
        <v>14249</v>
      </c>
      <c r="H1083" s="131" t="b">
        <v>1</v>
      </c>
      <c r="T1083" s="162" t="s">
        <v>3606</v>
      </c>
    </row>
    <row r="1084" spans="1:20" ht="15" x14ac:dyDescent="0.25">
      <c r="A1084" s="136" t="s">
        <v>15297</v>
      </c>
      <c r="B1084" s="131" t="s">
        <v>3602</v>
      </c>
      <c r="C1084" s="131" t="s">
        <v>397</v>
      </c>
      <c r="D1084" s="131"/>
      <c r="E1084" s="131"/>
      <c r="F1084" s="131"/>
      <c r="G1084" s="131" t="s">
        <v>14234</v>
      </c>
      <c r="H1084" s="131" t="b">
        <v>1</v>
      </c>
      <c r="T1084" s="161" t="s">
        <v>15276</v>
      </c>
    </row>
    <row r="1085" spans="1:20" ht="15" x14ac:dyDescent="0.25">
      <c r="A1085" s="136" t="s">
        <v>15298</v>
      </c>
      <c r="B1085" s="131" t="s">
        <v>3604</v>
      </c>
      <c r="C1085" s="131" t="s">
        <v>397</v>
      </c>
      <c r="D1085" s="131"/>
      <c r="E1085" s="131"/>
      <c r="F1085" s="131"/>
      <c r="G1085" s="131" t="s">
        <v>14294</v>
      </c>
      <c r="H1085" s="131" t="b">
        <v>1</v>
      </c>
      <c r="T1085" s="162" t="s">
        <v>3548</v>
      </c>
    </row>
    <row r="1086" spans="1:20" ht="15" x14ac:dyDescent="0.25">
      <c r="A1086" s="136" t="s">
        <v>15299</v>
      </c>
      <c r="B1086" s="131" t="s">
        <v>3636</v>
      </c>
      <c r="C1086" s="131"/>
      <c r="D1086" s="131" t="s">
        <v>6243</v>
      </c>
      <c r="E1086" s="131"/>
      <c r="F1086" s="131" t="s">
        <v>15300</v>
      </c>
      <c r="G1086" s="131" t="s">
        <v>15301</v>
      </c>
      <c r="H1086" s="131" t="b">
        <v>1</v>
      </c>
      <c r="T1086" s="161" t="s">
        <v>15277</v>
      </c>
    </row>
    <row r="1087" spans="1:20" ht="15" x14ac:dyDescent="0.25">
      <c r="A1087" s="136" t="s">
        <v>15302</v>
      </c>
      <c r="B1087" s="131" t="s">
        <v>14821</v>
      </c>
      <c r="C1087" s="131" t="s">
        <v>311</v>
      </c>
      <c r="D1087" s="131"/>
      <c r="E1087" s="131" t="s">
        <v>8185</v>
      </c>
      <c r="F1087" s="131" t="s">
        <v>15303</v>
      </c>
      <c r="G1087" s="131" t="s">
        <v>14344</v>
      </c>
      <c r="H1087" s="131" t="b">
        <v>1</v>
      </c>
      <c r="T1087" s="162" t="s">
        <v>15595</v>
      </c>
    </row>
    <row r="1088" spans="1:20" ht="15" x14ac:dyDescent="0.25">
      <c r="A1088" s="136" t="s">
        <v>15302</v>
      </c>
      <c r="B1088" s="131" t="s">
        <v>6465</v>
      </c>
      <c r="C1088" s="131"/>
      <c r="D1088" s="131"/>
      <c r="E1088" s="131"/>
      <c r="F1088" s="131"/>
      <c r="G1088" s="131" t="s">
        <v>14344</v>
      </c>
      <c r="H1088" s="131" t="b">
        <v>1</v>
      </c>
      <c r="T1088" s="161" t="s">
        <v>15279</v>
      </c>
    </row>
    <row r="1089" spans="1:20" ht="15" x14ac:dyDescent="0.25">
      <c r="A1089" s="136" t="s">
        <v>15304</v>
      </c>
      <c r="B1089" s="131" t="s">
        <v>3528</v>
      </c>
      <c r="C1089" s="131" t="s">
        <v>327</v>
      </c>
      <c r="D1089" s="131"/>
      <c r="E1089" s="131"/>
      <c r="F1089" s="131"/>
      <c r="G1089" s="131" t="s">
        <v>14418</v>
      </c>
      <c r="H1089" s="131"/>
      <c r="T1089" s="162" t="s">
        <v>15595</v>
      </c>
    </row>
    <row r="1090" spans="1:20" ht="15" x14ac:dyDescent="0.25">
      <c r="A1090" s="136" t="s">
        <v>15305</v>
      </c>
      <c r="B1090" s="131" t="s">
        <v>3531</v>
      </c>
      <c r="C1090" s="131" t="s">
        <v>724</v>
      </c>
      <c r="D1090" s="131"/>
      <c r="E1090" s="131"/>
      <c r="F1090" s="131"/>
      <c r="G1090" s="131" t="s">
        <v>14294</v>
      </c>
      <c r="H1090" s="131" t="b">
        <v>1</v>
      </c>
      <c r="T1090" s="161" t="s">
        <v>15281</v>
      </c>
    </row>
    <row r="1091" spans="1:20" ht="15" x14ac:dyDescent="0.25">
      <c r="A1091" s="136" t="s">
        <v>15306</v>
      </c>
      <c r="B1091" s="131"/>
      <c r="C1091" s="131"/>
      <c r="D1091" s="131"/>
      <c r="E1091" s="131"/>
      <c r="F1091" s="131"/>
      <c r="G1091" s="131" t="s">
        <v>6588</v>
      </c>
      <c r="H1091" s="131"/>
      <c r="T1091" s="162" t="s">
        <v>3558</v>
      </c>
    </row>
    <row r="1092" spans="1:20" ht="15" x14ac:dyDescent="0.25">
      <c r="A1092" s="136" t="s">
        <v>15307</v>
      </c>
      <c r="B1092" s="131" t="s">
        <v>3534</v>
      </c>
      <c r="C1092" s="131"/>
      <c r="D1092" s="131"/>
      <c r="E1092" s="131"/>
      <c r="F1092" s="131"/>
      <c r="G1092" s="131" t="s">
        <v>14234</v>
      </c>
      <c r="H1092" s="131" t="b">
        <v>1</v>
      </c>
      <c r="T1092" s="161" t="s">
        <v>15287</v>
      </c>
    </row>
    <row r="1093" spans="1:20" ht="15" x14ac:dyDescent="0.25">
      <c r="A1093" s="136" t="s">
        <v>15308</v>
      </c>
      <c r="B1093" s="131"/>
      <c r="C1093" s="131" t="s">
        <v>708</v>
      </c>
      <c r="D1093" s="131"/>
      <c r="E1093" s="131"/>
      <c r="F1093" s="131"/>
      <c r="G1093" s="131" t="s">
        <v>14413</v>
      </c>
      <c r="H1093" s="131"/>
      <c r="T1093" s="162" t="s">
        <v>14948</v>
      </c>
    </row>
    <row r="1094" spans="1:20" ht="15" x14ac:dyDescent="0.25">
      <c r="A1094" s="136" t="s">
        <v>15309</v>
      </c>
      <c r="B1094" s="131" t="s">
        <v>3591</v>
      </c>
      <c r="C1094" s="131" t="s">
        <v>483</v>
      </c>
      <c r="D1094" s="131"/>
      <c r="E1094" s="131"/>
      <c r="F1094" s="131"/>
      <c r="G1094" s="131" t="s">
        <v>15295</v>
      </c>
      <c r="H1094" s="131"/>
      <c r="T1094" s="161" t="s">
        <v>15288</v>
      </c>
    </row>
    <row r="1095" spans="1:20" ht="15" x14ac:dyDescent="0.25">
      <c r="A1095" s="131" t="s">
        <v>15310</v>
      </c>
      <c r="B1095" s="131" t="s">
        <v>3532</v>
      </c>
      <c r="C1095" s="131"/>
      <c r="D1095" s="131"/>
      <c r="E1095" s="131"/>
      <c r="F1095" s="131"/>
      <c r="G1095" s="131" t="s">
        <v>14294</v>
      </c>
      <c r="H1095" s="131" t="b">
        <v>1</v>
      </c>
      <c r="T1095" s="162" t="s">
        <v>3637</v>
      </c>
    </row>
    <row r="1096" spans="1:20" ht="15" x14ac:dyDescent="0.25">
      <c r="A1096" s="131" t="s">
        <v>15310</v>
      </c>
      <c r="B1096" s="131" t="s">
        <v>3545</v>
      </c>
      <c r="C1096" s="131"/>
      <c r="D1096" s="131"/>
      <c r="E1096" s="131"/>
      <c r="F1096" s="131"/>
      <c r="G1096" s="131" t="s">
        <v>14294</v>
      </c>
      <c r="H1096" s="131" t="b">
        <v>1</v>
      </c>
      <c r="T1096" s="161" t="s">
        <v>15290</v>
      </c>
    </row>
    <row r="1097" spans="1:20" ht="15" x14ac:dyDescent="0.25">
      <c r="A1097" s="131" t="s">
        <v>15310</v>
      </c>
      <c r="B1097" s="131" t="s">
        <v>3561</v>
      </c>
      <c r="C1097" s="131"/>
      <c r="D1097" s="131"/>
      <c r="E1097" s="131"/>
      <c r="F1097" s="131"/>
      <c r="G1097" s="131" t="s">
        <v>14294</v>
      </c>
      <c r="H1097" s="131" t="b">
        <v>1</v>
      </c>
      <c r="T1097" s="162" t="s">
        <v>3543</v>
      </c>
    </row>
    <row r="1098" spans="1:20" ht="15" x14ac:dyDescent="0.25">
      <c r="A1098" s="131" t="s">
        <v>15310</v>
      </c>
      <c r="B1098" s="131" t="s">
        <v>3607</v>
      </c>
      <c r="C1098" s="131" t="s">
        <v>397</v>
      </c>
      <c r="D1098" s="131"/>
      <c r="E1098" s="131"/>
      <c r="F1098" s="131"/>
      <c r="G1098" s="131" t="s">
        <v>14294</v>
      </c>
      <c r="H1098" s="131" t="b">
        <v>1</v>
      </c>
      <c r="T1098" s="161" t="s">
        <v>15291</v>
      </c>
    </row>
    <row r="1099" spans="1:20" ht="15" x14ac:dyDescent="0.25">
      <c r="A1099" s="136" t="s">
        <v>15310</v>
      </c>
      <c r="B1099" s="131"/>
      <c r="C1099" s="131" t="s">
        <v>397</v>
      </c>
      <c r="D1099" s="131"/>
      <c r="E1099" s="131"/>
      <c r="F1099" s="131"/>
      <c r="G1099" s="131" t="s">
        <v>14294</v>
      </c>
      <c r="H1099" s="131" t="b">
        <v>1</v>
      </c>
      <c r="T1099" s="162" t="s">
        <v>3572</v>
      </c>
    </row>
    <row r="1100" spans="1:20" ht="15" x14ac:dyDescent="0.25">
      <c r="A1100" s="136" t="s">
        <v>15311</v>
      </c>
      <c r="B1100" s="131"/>
      <c r="C1100" s="131"/>
      <c r="D1100" s="131"/>
      <c r="E1100" s="131"/>
      <c r="F1100" s="131"/>
      <c r="G1100" s="131" t="s">
        <v>14533</v>
      </c>
      <c r="H1100" s="131" t="b">
        <v>1</v>
      </c>
      <c r="T1100" s="161" t="s">
        <v>15292</v>
      </c>
    </row>
    <row r="1101" spans="1:20" ht="15" x14ac:dyDescent="0.25">
      <c r="A1101" s="136" t="s">
        <v>15312</v>
      </c>
      <c r="B1101" s="131" t="s">
        <v>3525</v>
      </c>
      <c r="C1101" s="131" t="s">
        <v>484</v>
      </c>
      <c r="D1101" s="131"/>
      <c r="E1101" s="131"/>
      <c r="F1101" s="131"/>
      <c r="G1101" s="131" t="s">
        <v>14234</v>
      </c>
      <c r="H1101" s="131" t="b">
        <v>1</v>
      </c>
      <c r="T1101" s="162" t="s">
        <v>15595</v>
      </c>
    </row>
    <row r="1102" spans="1:20" ht="15" x14ac:dyDescent="0.25">
      <c r="A1102" s="136" t="s">
        <v>15313</v>
      </c>
      <c r="B1102" s="131" t="s">
        <v>3602</v>
      </c>
      <c r="C1102" s="131" t="s">
        <v>397</v>
      </c>
      <c r="D1102" s="131"/>
      <c r="E1102" s="131"/>
      <c r="F1102" s="131"/>
      <c r="G1102" s="131" t="s">
        <v>14234</v>
      </c>
      <c r="H1102" s="131" t="b">
        <v>1</v>
      </c>
      <c r="T1102" s="161" t="s">
        <v>15293</v>
      </c>
    </row>
    <row r="1103" spans="1:20" ht="15" x14ac:dyDescent="0.25">
      <c r="A1103" s="136" t="s">
        <v>15314</v>
      </c>
      <c r="B1103" s="131" t="s">
        <v>3520</v>
      </c>
      <c r="C1103" s="131" t="s">
        <v>6209</v>
      </c>
      <c r="D1103" s="131"/>
      <c r="E1103" s="131"/>
      <c r="F1103" s="131"/>
      <c r="G1103" s="131" t="s">
        <v>14294</v>
      </c>
      <c r="H1103" s="131" t="b">
        <v>1</v>
      </c>
      <c r="T1103" s="162" t="s">
        <v>3602</v>
      </c>
    </row>
    <row r="1104" spans="1:20" ht="15" x14ac:dyDescent="0.25">
      <c r="A1104" s="136" t="s">
        <v>15314</v>
      </c>
      <c r="B1104" s="131" t="s">
        <v>3521</v>
      </c>
      <c r="C1104" s="131" t="s">
        <v>6209</v>
      </c>
      <c r="D1104" s="131"/>
      <c r="E1104" s="131"/>
      <c r="F1104" s="131"/>
      <c r="G1104" s="131" t="s">
        <v>14294</v>
      </c>
      <c r="H1104" s="131" t="b">
        <v>1</v>
      </c>
      <c r="T1104" s="161" t="s">
        <v>15296</v>
      </c>
    </row>
    <row r="1105" spans="1:20" ht="15" x14ac:dyDescent="0.25">
      <c r="A1105" s="136" t="s">
        <v>15315</v>
      </c>
      <c r="B1105" s="131" t="s">
        <v>3537</v>
      </c>
      <c r="C1105" s="131"/>
      <c r="D1105" s="131"/>
      <c r="E1105" s="131"/>
      <c r="F1105" s="131"/>
      <c r="G1105" s="131" t="s">
        <v>15316</v>
      </c>
      <c r="H1105" s="131"/>
      <c r="T1105" s="162" t="s">
        <v>3538</v>
      </c>
    </row>
    <row r="1106" spans="1:20" ht="15" x14ac:dyDescent="0.25">
      <c r="A1106" s="136" t="s">
        <v>15317</v>
      </c>
      <c r="B1106" s="131" t="s">
        <v>3602</v>
      </c>
      <c r="C1106" s="131" t="s">
        <v>397</v>
      </c>
      <c r="D1106" s="131"/>
      <c r="E1106" s="131"/>
      <c r="F1106" s="131"/>
      <c r="G1106" s="131" t="s">
        <v>14249</v>
      </c>
      <c r="H1106" s="131" t="b">
        <v>1</v>
      </c>
      <c r="T1106" s="162" t="s">
        <v>3548</v>
      </c>
    </row>
    <row r="1107" spans="1:20" ht="15" x14ac:dyDescent="0.25">
      <c r="A1107" s="136" t="s">
        <v>15318</v>
      </c>
      <c r="B1107" s="131" t="s">
        <v>3614</v>
      </c>
      <c r="C1107" s="131"/>
      <c r="D1107" s="131"/>
      <c r="E1107" s="131"/>
      <c r="F1107" s="131"/>
      <c r="G1107" s="131" t="s">
        <v>6588</v>
      </c>
      <c r="H1107" s="131"/>
      <c r="T1107" s="162" t="s">
        <v>14661</v>
      </c>
    </row>
    <row r="1108" spans="1:20" ht="15" x14ac:dyDescent="0.25">
      <c r="A1108" s="136" t="s">
        <v>15319</v>
      </c>
      <c r="B1108" s="131" t="s">
        <v>6378</v>
      </c>
      <c r="C1108" s="131" t="s">
        <v>362</v>
      </c>
      <c r="D1108" s="131"/>
      <c r="E1108" s="131"/>
      <c r="F1108" s="131"/>
      <c r="G1108" s="131" t="s">
        <v>14234</v>
      </c>
      <c r="H1108" s="131" t="b">
        <v>1</v>
      </c>
      <c r="T1108" s="162" t="s">
        <v>3609</v>
      </c>
    </row>
    <row r="1109" spans="1:20" ht="15" x14ac:dyDescent="0.25">
      <c r="A1109" s="136" t="s">
        <v>15319</v>
      </c>
      <c r="B1109" s="131" t="s">
        <v>3548</v>
      </c>
      <c r="C1109" s="131" t="s">
        <v>362</v>
      </c>
      <c r="D1109" s="131"/>
      <c r="E1109" s="131"/>
      <c r="F1109" s="131"/>
      <c r="G1109" s="131" t="s">
        <v>14234</v>
      </c>
      <c r="H1109" s="131" t="b">
        <v>1</v>
      </c>
      <c r="T1109" s="161" t="s">
        <v>15297</v>
      </c>
    </row>
    <row r="1110" spans="1:20" ht="15" x14ac:dyDescent="0.25">
      <c r="A1110" s="136" t="s">
        <v>15320</v>
      </c>
      <c r="B1110" s="131"/>
      <c r="C1110" s="131"/>
      <c r="D1110" s="131"/>
      <c r="E1110" s="131"/>
      <c r="F1110" s="131"/>
      <c r="G1110" s="131" t="s">
        <v>6588</v>
      </c>
      <c r="H1110" s="131"/>
      <c r="T1110" s="162" t="s">
        <v>3602</v>
      </c>
    </row>
    <row r="1111" spans="1:20" ht="15" x14ac:dyDescent="0.25">
      <c r="A1111" s="136" t="s">
        <v>15321</v>
      </c>
      <c r="B1111" s="136" t="s">
        <v>3624</v>
      </c>
      <c r="C1111" s="131"/>
      <c r="D1111" s="131"/>
      <c r="E1111" s="131"/>
      <c r="F1111" s="131"/>
      <c r="G1111" s="131" t="s">
        <v>14234</v>
      </c>
      <c r="H1111" s="131" t="b">
        <v>1</v>
      </c>
      <c r="T1111" s="161" t="s">
        <v>15298</v>
      </c>
    </row>
    <row r="1112" spans="1:20" ht="15" x14ac:dyDescent="0.25">
      <c r="A1112" s="136" t="s">
        <v>15322</v>
      </c>
      <c r="B1112" s="136" t="s">
        <v>3616</v>
      </c>
      <c r="C1112" s="131"/>
      <c r="D1112" s="131"/>
      <c r="E1112" s="131"/>
      <c r="F1112" s="131"/>
      <c r="G1112" s="131" t="s">
        <v>14244</v>
      </c>
      <c r="H1112" s="131"/>
      <c r="T1112" s="162" t="s">
        <v>3604</v>
      </c>
    </row>
    <row r="1113" spans="1:20" ht="15" x14ac:dyDescent="0.25">
      <c r="A1113" s="136" t="s">
        <v>15323</v>
      </c>
      <c r="B1113" s="131"/>
      <c r="C1113" s="131"/>
      <c r="D1113" s="131"/>
      <c r="E1113" s="131"/>
      <c r="F1113" s="131"/>
      <c r="G1113" s="131" t="s">
        <v>14244</v>
      </c>
      <c r="H1113" s="131"/>
      <c r="T1113" s="161" t="s">
        <v>15299</v>
      </c>
    </row>
    <row r="1114" spans="1:20" ht="15" x14ac:dyDescent="0.25">
      <c r="A1114" s="136" t="s">
        <v>15324</v>
      </c>
      <c r="B1114" s="131"/>
      <c r="C1114" s="131"/>
      <c r="D1114" s="131"/>
      <c r="E1114" s="131"/>
      <c r="F1114" s="131"/>
      <c r="G1114" s="131" t="s">
        <v>14533</v>
      </c>
      <c r="H1114" s="131" t="b">
        <v>1</v>
      </c>
      <c r="T1114" s="162" t="s">
        <v>3636</v>
      </c>
    </row>
    <row r="1115" spans="1:20" ht="15" x14ac:dyDescent="0.25">
      <c r="A1115" s="136" t="s">
        <v>15325</v>
      </c>
      <c r="B1115" s="131" t="s">
        <v>3592</v>
      </c>
      <c r="C1115" s="131"/>
      <c r="D1115" s="131"/>
      <c r="E1115" s="131"/>
      <c r="F1115" s="131"/>
      <c r="G1115" s="131" t="s">
        <v>6588</v>
      </c>
      <c r="H1115" s="131"/>
      <c r="T1115" s="161" t="s">
        <v>15302</v>
      </c>
    </row>
    <row r="1116" spans="1:20" ht="15" x14ac:dyDescent="0.25">
      <c r="A1116" s="136" t="s">
        <v>15326</v>
      </c>
      <c r="B1116" s="131" t="s">
        <v>3630</v>
      </c>
      <c r="C1116" s="131"/>
      <c r="D1116" s="131"/>
      <c r="E1116" s="131"/>
      <c r="F1116" s="131"/>
      <c r="G1116" s="131" t="s">
        <v>14244</v>
      </c>
      <c r="H1116" s="131"/>
      <c r="T1116" s="162" t="s">
        <v>14821</v>
      </c>
    </row>
    <row r="1117" spans="1:20" ht="15" x14ac:dyDescent="0.25">
      <c r="A1117" s="136" t="s">
        <v>15327</v>
      </c>
      <c r="B1117" s="131" t="s">
        <v>3562</v>
      </c>
      <c r="C1117" s="131" t="s">
        <v>483</v>
      </c>
      <c r="D1117" s="131"/>
      <c r="E1117" s="131"/>
      <c r="F1117" s="131"/>
      <c r="G1117" s="131" t="s">
        <v>14244</v>
      </c>
      <c r="H1117" s="131"/>
      <c r="T1117" s="162" t="s">
        <v>6465</v>
      </c>
    </row>
    <row r="1118" spans="1:20" ht="15" x14ac:dyDescent="0.25">
      <c r="A1118" s="136" t="s">
        <v>15328</v>
      </c>
      <c r="B1118" s="131" t="s">
        <v>3566</v>
      </c>
      <c r="C1118" s="131"/>
      <c r="D1118" s="131"/>
      <c r="E1118" s="131" t="s">
        <v>315</v>
      </c>
      <c r="F1118" s="131"/>
      <c r="G1118" s="131" t="s">
        <v>14234</v>
      </c>
      <c r="H1118" s="131" t="b">
        <v>1</v>
      </c>
      <c r="T1118" s="161" t="s">
        <v>15305</v>
      </c>
    </row>
    <row r="1119" spans="1:20" ht="15" x14ac:dyDescent="0.25">
      <c r="A1119" s="136" t="s">
        <v>15328</v>
      </c>
      <c r="B1119" s="131" t="s">
        <v>3637</v>
      </c>
      <c r="C1119" s="131"/>
      <c r="D1119" s="131"/>
      <c r="E1119" s="131"/>
      <c r="F1119" s="131"/>
      <c r="G1119" s="131" t="s">
        <v>14234</v>
      </c>
      <c r="H1119" s="131" t="b">
        <v>1</v>
      </c>
      <c r="T1119" s="162" t="s">
        <v>3531</v>
      </c>
    </row>
    <row r="1120" spans="1:20" ht="15" x14ac:dyDescent="0.25">
      <c r="A1120" s="136" t="s">
        <v>15329</v>
      </c>
      <c r="B1120" s="131" t="s">
        <v>3552</v>
      </c>
      <c r="C1120" s="131"/>
      <c r="D1120" s="131"/>
      <c r="E1120" s="131"/>
      <c r="F1120" s="131"/>
      <c r="G1120" s="131" t="s">
        <v>14234</v>
      </c>
      <c r="H1120" s="131" t="b">
        <v>1</v>
      </c>
      <c r="T1120" s="161" t="s">
        <v>15307</v>
      </c>
    </row>
    <row r="1121" spans="1:20" ht="15" x14ac:dyDescent="0.25">
      <c r="A1121" s="136" t="s">
        <v>15330</v>
      </c>
      <c r="B1121" s="131" t="s">
        <v>3637</v>
      </c>
      <c r="C1121" s="131"/>
      <c r="D1121" s="131"/>
      <c r="E1121" s="131"/>
      <c r="F1121" s="131"/>
      <c r="G1121" s="131" t="s">
        <v>14234</v>
      </c>
      <c r="H1121" s="131" t="b">
        <v>1</v>
      </c>
      <c r="T1121" s="162" t="s">
        <v>3534</v>
      </c>
    </row>
    <row r="1122" spans="1:20" ht="15" x14ac:dyDescent="0.25">
      <c r="A1122" s="136" t="s">
        <v>15331</v>
      </c>
      <c r="B1122" s="131" t="s">
        <v>3530</v>
      </c>
      <c r="C1122" s="131" t="s">
        <v>277</v>
      </c>
      <c r="D1122" s="131"/>
      <c r="E1122" s="131"/>
      <c r="F1122" s="131"/>
      <c r="G1122" s="131" t="s">
        <v>6588</v>
      </c>
      <c r="H1122" s="131"/>
      <c r="T1122" s="161" t="s">
        <v>15310</v>
      </c>
    </row>
    <row r="1123" spans="1:20" ht="15" x14ac:dyDescent="0.25">
      <c r="A1123" s="136" t="s">
        <v>15332</v>
      </c>
      <c r="B1123" s="131" t="s">
        <v>6377</v>
      </c>
      <c r="C1123" s="131"/>
      <c r="D1123" s="131"/>
      <c r="E1123" s="131"/>
      <c r="F1123" s="131"/>
      <c r="G1123" s="131" t="s">
        <v>6588</v>
      </c>
      <c r="H1123" s="131"/>
      <c r="T1123" s="162" t="s">
        <v>3532</v>
      </c>
    </row>
    <row r="1124" spans="1:20" ht="15" x14ac:dyDescent="0.25">
      <c r="A1124" s="136" t="s">
        <v>15333</v>
      </c>
      <c r="B1124" s="131" t="s">
        <v>6377</v>
      </c>
      <c r="C1124" s="131" t="s">
        <v>277</v>
      </c>
      <c r="D1124" s="131"/>
      <c r="E1124" s="131"/>
      <c r="F1124" s="131"/>
      <c r="G1124" s="131" t="s">
        <v>14249</v>
      </c>
      <c r="H1124" s="131" t="b">
        <v>1</v>
      </c>
      <c r="T1124" s="162" t="s">
        <v>3545</v>
      </c>
    </row>
    <row r="1125" spans="1:20" ht="15" x14ac:dyDescent="0.25">
      <c r="A1125" s="131" t="s">
        <v>15334</v>
      </c>
      <c r="B1125" s="131" t="s">
        <v>3600</v>
      </c>
      <c r="C1125" s="131"/>
      <c r="D1125" s="131"/>
      <c r="E1125" s="131"/>
      <c r="F1125" s="131"/>
      <c r="G1125" s="131" t="s">
        <v>14234</v>
      </c>
      <c r="H1125" s="131" t="b">
        <v>1</v>
      </c>
      <c r="T1125" s="162" t="s">
        <v>3561</v>
      </c>
    </row>
    <row r="1126" spans="1:20" ht="15" x14ac:dyDescent="0.25">
      <c r="A1126" s="136" t="s">
        <v>15335</v>
      </c>
      <c r="B1126" s="131" t="s">
        <v>3538</v>
      </c>
      <c r="C1126" s="131" t="s">
        <v>15336</v>
      </c>
      <c r="D1126" s="131"/>
      <c r="E1126" s="131"/>
      <c r="F1126" s="131"/>
      <c r="G1126" s="131" t="s">
        <v>14234</v>
      </c>
      <c r="H1126" s="131" t="b">
        <v>1</v>
      </c>
      <c r="T1126" s="162" t="s">
        <v>3607</v>
      </c>
    </row>
    <row r="1127" spans="1:20" ht="15" x14ac:dyDescent="0.25">
      <c r="A1127" s="136" t="s">
        <v>15337</v>
      </c>
      <c r="B1127" s="131" t="s">
        <v>6408</v>
      </c>
      <c r="C1127" s="131" t="s">
        <v>6209</v>
      </c>
      <c r="D1127" s="131"/>
      <c r="E1127" s="131"/>
      <c r="F1127" s="131"/>
      <c r="G1127" s="131" t="s">
        <v>6588</v>
      </c>
      <c r="H1127" s="131" t="b">
        <v>1</v>
      </c>
      <c r="T1127" s="162" t="s">
        <v>15595</v>
      </c>
    </row>
    <row r="1128" spans="1:20" ht="15" x14ac:dyDescent="0.25">
      <c r="A1128" s="136" t="s">
        <v>15337</v>
      </c>
      <c r="B1128" s="131" t="s">
        <v>3563</v>
      </c>
      <c r="C1128" s="131" t="s">
        <v>483</v>
      </c>
      <c r="D1128" s="131"/>
      <c r="E1128" s="131"/>
      <c r="F1128" s="131"/>
      <c r="G1128" s="131" t="s">
        <v>6588</v>
      </c>
      <c r="H1128" s="131" t="b">
        <v>1</v>
      </c>
      <c r="T1128" s="161" t="s">
        <v>15311</v>
      </c>
    </row>
    <row r="1129" spans="1:20" ht="15" x14ac:dyDescent="0.25">
      <c r="A1129" s="136" t="s">
        <v>15338</v>
      </c>
      <c r="B1129" s="131" t="s">
        <v>3538</v>
      </c>
      <c r="C1129" s="131" t="s">
        <v>14382</v>
      </c>
      <c r="D1129" s="131"/>
      <c r="E1129" s="131"/>
      <c r="F1129" s="131"/>
      <c r="G1129" s="131" t="s">
        <v>14234</v>
      </c>
      <c r="H1129" s="131" t="b">
        <v>1</v>
      </c>
      <c r="T1129" s="162" t="s">
        <v>15595</v>
      </c>
    </row>
    <row r="1130" spans="1:20" ht="15" x14ac:dyDescent="0.25">
      <c r="A1130" s="136" t="s">
        <v>15339</v>
      </c>
      <c r="B1130" s="131" t="s">
        <v>3530</v>
      </c>
      <c r="C1130" s="131" t="s">
        <v>1424</v>
      </c>
      <c r="D1130" s="131"/>
      <c r="E1130" s="131"/>
      <c r="F1130" s="131"/>
      <c r="G1130" s="131" t="s">
        <v>14370</v>
      </c>
      <c r="H1130" s="131" t="b">
        <v>1</v>
      </c>
      <c r="T1130" s="161" t="s">
        <v>15312</v>
      </c>
    </row>
    <row r="1131" spans="1:20" ht="15" x14ac:dyDescent="0.25">
      <c r="A1131" s="136" t="s">
        <v>15340</v>
      </c>
      <c r="B1131" s="131" t="s">
        <v>3525</v>
      </c>
      <c r="C1131" s="131" t="s">
        <v>484</v>
      </c>
      <c r="D1131" s="131"/>
      <c r="E1131" s="131"/>
      <c r="F1131" s="131"/>
      <c r="G1131" s="131" t="s">
        <v>14234</v>
      </c>
      <c r="H1131" s="131" t="b">
        <v>1</v>
      </c>
      <c r="T1131" s="162" t="s">
        <v>3525</v>
      </c>
    </row>
    <row r="1132" spans="1:20" ht="15" x14ac:dyDescent="0.25">
      <c r="A1132" s="136" t="s">
        <v>15341</v>
      </c>
      <c r="B1132" s="131" t="s">
        <v>6416</v>
      </c>
      <c r="C1132" s="131"/>
      <c r="D1132" s="131"/>
      <c r="E1132" s="131"/>
      <c r="F1132" s="131"/>
      <c r="G1132" s="131" t="s">
        <v>14234</v>
      </c>
      <c r="H1132" s="131" t="b">
        <v>1</v>
      </c>
      <c r="T1132" s="161" t="s">
        <v>15313</v>
      </c>
    </row>
    <row r="1133" spans="1:20" ht="15" x14ac:dyDescent="0.25">
      <c r="A1133" s="136" t="s">
        <v>15342</v>
      </c>
      <c r="B1133" s="131" t="s">
        <v>3543</v>
      </c>
      <c r="C1133" s="131" t="s">
        <v>6209</v>
      </c>
      <c r="D1133" s="131"/>
      <c r="E1133" s="131"/>
      <c r="F1133" s="131"/>
      <c r="G1133" s="131" t="s">
        <v>14234</v>
      </c>
      <c r="H1133" s="131" t="b">
        <v>1</v>
      </c>
      <c r="T1133" s="162" t="s">
        <v>3602</v>
      </c>
    </row>
    <row r="1134" spans="1:20" ht="15" x14ac:dyDescent="0.25">
      <c r="A1134" s="136" t="s">
        <v>15343</v>
      </c>
      <c r="B1134" s="131"/>
      <c r="C1134" s="131"/>
      <c r="D1134" s="131"/>
      <c r="E1134" s="131"/>
      <c r="F1134" s="131"/>
      <c r="G1134" s="131" t="s">
        <v>14262</v>
      </c>
      <c r="H1134" s="131"/>
      <c r="T1134" s="161" t="s">
        <v>15314</v>
      </c>
    </row>
    <row r="1135" spans="1:20" ht="15" x14ac:dyDescent="0.25">
      <c r="A1135" s="136" t="s">
        <v>15344</v>
      </c>
      <c r="B1135" s="131"/>
      <c r="C1135" s="131"/>
      <c r="D1135" s="131"/>
      <c r="E1135" s="131"/>
      <c r="F1135" s="131"/>
      <c r="G1135" s="131" t="s">
        <v>15345</v>
      </c>
      <c r="H1135" s="131" t="b">
        <v>1</v>
      </c>
      <c r="T1135" s="162" t="s">
        <v>3520</v>
      </c>
    </row>
    <row r="1136" spans="1:20" ht="15" x14ac:dyDescent="0.25">
      <c r="A1136" s="136" t="s">
        <v>15346</v>
      </c>
      <c r="B1136" s="131" t="s">
        <v>3636</v>
      </c>
      <c r="C1136" s="131"/>
      <c r="D1136" s="131"/>
      <c r="E1136" s="131"/>
      <c r="F1136" s="131"/>
      <c r="G1136" s="131" t="s">
        <v>14234</v>
      </c>
      <c r="H1136" s="131" t="b">
        <v>1</v>
      </c>
      <c r="T1136" s="162" t="s">
        <v>3521</v>
      </c>
    </row>
    <row r="1137" spans="1:20" ht="15" x14ac:dyDescent="0.25">
      <c r="A1137" s="136" t="s">
        <v>15347</v>
      </c>
      <c r="B1137" s="131"/>
      <c r="C1137" s="131"/>
      <c r="D1137" s="131"/>
      <c r="E1137" s="131"/>
      <c r="F1137" s="131"/>
      <c r="G1137" s="131" t="s">
        <v>14308</v>
      </c>
      <c r="H1137" s="131" t="b">
        <v>1</v>
      </c>
      <c r="T1137" s="161" t="s">
        <v>15317</v>
      </c>
    </row>
    <row r="1138" spans="1:20" ht="15" x14ac:dyDescent="0.25">
      <c r="A1138" s="136" t="s">
        <v>15348</v>
      </c>
      <c r="B1138" s="131" t="s">
        <v>3623</v>
      </c>
      <c r="C1138" s="131" t="s">
        <v>397</v>
      </c>
      <c r="D1138" s="131"/>
      <c r="E1138" s="131"/>
      <c r="F1138" s="131"/>
      <c r="G1138" s="131" t="s">
        <v>6588</v>
      </c>
      <c r="H1138" s="131"/>
      <c r="T1138" s="162" t="s">
        <v>3602</v>
      </c>
    </row>
    <row r="1139" spans="1:20" ht="15" x14ac:dyDescent="0.25">
      <c r="A1139" s="136" t="s">
        <v>15349</v>
      </c>
      <c r="B1139" s="131" t="s">
        <v>3623</v>
      </c>
      <c r="C1139" s="131"/>
      <c r="D1139" s="131"/>
      <c r="E1139" s="131"/>
      <c r="F1139" s="131"/>
      <c r="G1139" s="131" t="s">
        <v>14234</v>
      </c>
      <c r="H1139" s="131" t="b">
        <v>1</v>
      </c>
      <c r="T1139" s="161" t="s">
        <v>15319</v>
      </c>
    </row>
    <row r="1140" spans="1:20" ht="15" x14ac:dyDescent="0.25">
      <c r="A1140" s="136" t="s">
        <v>15350</v>
      </c>
      <c r="B1140" s="131" t="s">
        <v>3568</v>
      </c>
      <c r="C1140" s="131" t="s">
        <v>291</v>
      </c>
      <c r="D1140" s="131"/>
      <c r="E1140" s="131"/>
      <c r="F1140" s="131"/>
      <c r="G1140" s="131" t="s">
        <v>6588</v>
      </c>
      <c r="H1140" s="131"/>
      <c r="T1140" s="162" t="s">
        <v>6378</v>
      </c>
    </row>
    <row r="1141" spans="1:20" ht="15" x14ac:dyDescent="0.25">
      <c r="A1141" s="136" t="s">
        <v>15351</v>
      </c>
      <c r="B1141" s="131" t="s">
        <v>3558</v>
      </c>
      <c r="C1141" s="131" t="s">
        <v>285</v>
      </c>
      <c r="D1141" s="131"/>
      <c r="E1141" s="131"/>
      <c r="F1141" s="131"/>
      <c r="G1141" s="131" t="s">
        <v>14234</v>
      </c>
      <c r="H1141" s="131" t="b">
        <v>1</v>
      </c>
      <c r="T1141" s="162" t="s">
        <v>3548</v>
      </c>
    </row>
    <row r="1142" spans="1:20" ht="15" x14ac:dyDescent="0.25">
      <c r="A1142" s="136" t="s">
        <v>15352</v>
      </c>
      <c r="B1142" s="131" t="s">
        <v>3529</v>
      </c>
      <c r="C1142" s="131"/>
      <c r="D1142" s="131"/>
      <c r="E1142" s="131"/>
      <c r="F1142" s="131"/>
      <c r="G1142" s="131" t="s">
        <v>14259</v>
      </c>
      <c r="H1142" s="131" t="b">
        <v>1</v>
      </c>
      <c r="T1142" s="161" t="s">
        <v>15321</v>
      </c>
    </row>
    <row r="1143" spans="1:20" ht="15" x14ac:dyDescent="0.25">
      <c r="A1143" s="136" t="s">
        <v>15353</v>
      </c>
      <c r="B1143" s="131" t="s">
        <v>3572</v>
      </c>
      <c r="C1143" s="131" t="s">
        <v>483</v>
      </c>
      <c r="D1143" s="131"/>
      <c r="E1143" s="131"/>
      <c r="F1143" s="131"/>
      <c r="G1143" s="131" t="s">
        <v>14234</v>
      </c>
      <c r="H1143" s="131" t="b">
        <v>1</v>
      </c>
      <c r="T1143" s="162" t="s">
        <v>3624</v>
      </c>
    </row>
    <row r="1144" spans="1:20" ht="15" x14ac:dyDescent="0.25">
      <c r="A1144" s="136" t="s">
        <v>15354</v>
      </c>
      <c r="B1144" s="131" t="s">
        <v>3538</v>
      </c>
      <c r="C1144" s="131" t="s">
        <v>14382</v>
      </c>
      <c r="D1144" s="131"/>
      <c r="E1144" s="131"/>
      <c r="F1144" s="131"/>
      <c r="G1144" s="131" t="s">
        <v>14234</v>
      </c>
      <c r="H1144" s="131" t="b">
        <v>1</v>
      </c>
      <c r="T1144" s="161" t="s">
        <v>15324</v>
      </c>
    </row>
    <row r="1145" spans="1:20" ht="15" x14ac:dyDescent="0.25">
      <c r="A1145" s="136" t="s">
        <v>15355</v>
      </c>
      <c r="B1145" s="131" t="s">
        <v>3602</v>
      </c>
      <c r="C1145" s="131" t="s">
        <v>14284</v>
      </c>
      <c r="D1145" s="131"/>
      <c r="E1145" s="131"/>
      <c r="F1145" s="131"/>
      <c r="G1145" s="131" t="s">
        <v>6588</v>
      </c>
      <c r="H1145" s="131"/>
      <c r="T1145" s="162" t="s">
        <v>15595</v>
      </c>
    </row>
    <row r="1146" spans="1:20" ht="15" x14ac:dyDescent="0.25">
      <c r="A1146" s="136" t="s">
        <v>15356</v>
      </c>
      <c r="B1146" s="131" t="s">
        <v>3565</v>
      </c>
      <c r="C1146" s="131" t="s">
        <v>291</v>
      </c>
      <c r="D1146" s="131"/>
      <c r="E1146" s="131"/>
      <c r="F1146" s="131"/>
      <c r="G1146" s="131" t="s">
        <v>14370</v>
      </c>
      <c r="H1146" s="131" t="b">
        <v>1</v>
      </c>
      <c r="T1146" s="161" t="s">
        <v>15328</v>
      </c>
    </row>
    <row r="1147" spans="1:20" ht="15" x14ac:dyDescent="0.25">
      <c r="A1147" s="136" t="s">
        <v>15356</v>
      </c>
      <c r="B1147" s="131" t="s">
        <v>3571</v>
      </c>
      <c r="C1147" s="131" t="s">
        <v>291</v>
      </c>
      <c r="D1147" s="131"/>
      <c r="E1147" s="131"/>
      <c r="F1147" s="131"/>
      <c r="G1147" s="131" t="s">
        <v>14370</v>
      </c>
      <c r="H1147" s="131" t="b">
        <v>1</v>
      </c>
      <c r="T1147" s="162" t="s">
        <v>3566</v>
      </c>
    </row>
    <row r="1148" spans="1:20" ht="15" x14ac:dyDescent="0.25">
      <c r="A1148" s="136" t="s">
        <v>15357</v>
      </c>
      <c r="B1148" s="131" t="s">
        <v>6437</v>
      </c>
      <c r="C1148" s="131" t="s">
        <v>291</v>
      </c>
      <c r="D1148" s="131"/>
      <c r="E1148" s="131"/>
      <c r="F1148" s="131"/>
      <c r="G1148" s="131" t="s">
        <v>14450</v>
      </c>
      <c r="H1148" s="131"/>
      <c r="T1148" s="162" t="s">
        <v>3637</v>
      </c>
    </row>
    <row r="1149" spans="1:20" ht="15" x14ac:dyDescent="0.25">
      <c r="A1149" s="136" t="s">
        <v>15358</v>
      </c>
      <c r="B1149" s="131" t="s">
        <v>3632</v>
      </c>
      <c r="C1149" s="131"/>
      <c r="D1149" s="131"/>
      <c r="E1149" s="131"/>
      <c r="F1149" s="131"/>
      <c r="G1149" s="131" t="s">
        <v>14234</v>
      </c>
      <c r="H1149" s="131" t="b">
        <v>1</v>
      </c>
      <c r="T1149" s="161" t="s">
        <v>15329</v>
      </c>
    </row>
    <row r="1150" spans="1:20" ht="15" x14ac:dyDescent="0.25">
      <c r="A1150" s="136" t="s">
        <v>15359</v>
      </c>
      <c r="B1150" s="131" t="s">
        <v>3637</v>
      </c>
      <c r="C1150" s="131" t="s">
        <v>311</v>
      </c>
      <c r="D1150" s="131"/>
      <c r="E1150" s="131"/>
      <c r="F1150" s="131"/>
      <c r="G1150" s="131" t="s">
        <v>14370</v>
      </c>
      <c r="H1150" s="131" t="b">
        <v>1</v>
      </c>
      <c r="T1150" s="162" t="s">
        <v>3552</v>
      </c>
    </row>
    <row r="1151" spans="1:20" ht="15" x14ac:dyDescent="0.25">
      <c r="A1151" s="136" t="s">
        <v>15360</v>
      </c>
      <c r="B1151" s="131" t="s">
        <v>3543</v>
      </c>
      <c r="C1151" s="131" t="s">
        <v>6209</v>
      </c>
      <c r="D1151" s="131"/>
      <c r="E1151" s="131"/>
      <c r="F1151" s="131"/>
      <c r="G1151" s="131" t="s">
        <v>14234</v>
      </c>
      <c r="H1151" s="131" t="b">
        <v>1</v>
      </c>
      <c r="T1151" s="161" t="s">
        <v>15330</v>
      </c>
    </row>
    <row r="1152" spans="1:20" ht="15" x14ac:dyDescent="0.25">
      <c r="A1152" s="136" t="s">
        <v>15361</v>
      </c>
      <c r="B1152" s="131" t="s">
        <v>3607</v>
      </c>
      <c r="C1152" s="131" t="s">
        <v>397</v>
      </c>
      <c r="D1152" s="131"/>
      <c r="E1152" s="131"/>
      <c r="F1152" s="131"/>
      <c r="G1152" s="131" t="s">
        <v>6588</v>
      </c>
      <c r="H1152" s="131"/>
      <c r="T1152" s="162" t="s">
        <v>3637</v>
      </c>
    </row>
    <row r="1153" spans="1:20" ht="15" x14ac:dyDescent="0.25">
      <c r="A1153" s="136" t="s">
        <v>15362</v>
      </c>
      <c r="B1153" s="131" t="s">
        <v>14922</v>
      </c>
      <c r="C1153" s="131" t="s">
        <v>14579</v>
      </c>
      <c r="D1153" s="131"/>
      <c r="E1153" s="131"/>
      <c r="F1153" s="131"/>
      <c r="G1153" s="131" t="s">
        <v>15363</v>
      </c>
      <c r="H1153" s="131" t="b">
        <v>1</v>
      </c>
      <c r="T1153" s="161" t="s">
        <v>15333</v>
      </c>
    </row>
    <row r="1154" spans="1:20" ht="15" x14ac:dyDescent="0.25">
      <c r="A1154" s="131" t="s">
        <v>15364</v>
      </c>
      <c r="B1154" s="131" t="s">
        <v>3572</v>
      </c>
      <c r="C1154" s="131"/>
      <c r="D1154" s="131"/>
      <c r="E1154" s="131"/>
      <c r="F1154" s="131"/>
      <c r="G1154" s="131" t="s">
        <v>15043</v>
      </c>
      <c r="H1154" s="131" t="b">
        <v>1</v>
      </c>
      <c r="T1154" s="162" t="s">
        <v>6377</v>
      </c>
    </row>
    <row r="1155" spans="1:20" ht="15" x14ac:dyDescent="0.25">
      <c r="A1155" s="136" t="s">
        <v>15365</v>
      </c>
      <c r="B1155" s="131" t="s">
        <v>6411</v>
      </c>
      <c r="C1155" s="131"/>
      <c r="D1155" s="131"/>
      <c r="E1155" s="131"/>
      <c r="F1155" s="131"/>
      <c r="G1155" s="131" t="s">
        <v>14311</v>
      </c>
      <c r="H1155" s="131"/>
      <c r="T1155" s="161" t="s">
        <v>15334</v>
      </c>
    </row>
    <row r="1156" spans="1:20" ht="15" x14ac:dyDescent="0.25">
      <c r="A1156" s="136" t="s">
        <v>15366</v>
      </c>
      <c r="B1156" s="131" t="s">
        <v>3607</v>
      </c>
      <c r="C1156" s="131" t="s">
        <v>397</v>
      </c>
      <c r="D1156" s="131"/>
      <c r="E1156" s="131"/>
      <c r="F1156" s="131"/>
      <c r="G1156" s="131" t="s">
        <v>14234</v>
      </c>
      <c r="H1156" s="131" t="b">
        <v>1</v>
      </c>
      <c r="T1156" s="162" t="s">
        <v>3600</v>
      </c>
    </row>
    <row r="1157" spans="1:20" ht="15" x14ac:dyDescent="0.25">
      <c r="A1157" s="136" t="s">
        <v>15367</v>
      </c>
      <c r="B1157" s="131" t="s">
        <v>3586</v>
      </c>
      <c r="C1157" s="131" t="s">
        <v>708</v>
      </c>
      <c r="D1157" s="131"/>
      <c r="E1157" s="131"/>
      <c r="F1157" s="131"/>
      <c r="G1157" s="131" t="s">
        <v>14686</v>
      </c>
      <c r="H1157" s="131" t="b">
        <v>1</v>
      </c>
      <c r="T1157" s="161" t="s">
        <v>15335</v>
      </c>
    </row>
    <row r="1158" spans="1:20" ht="15" x14ac:dyDescent="0.25">
      <c r="A1158" s="136" t="s">
        <v>15368</v>
      </c>
      <c r="B1158" s="131" t="s">
        <v>3572</v>
      </c>
      <c r="C1158" s="131" t="s">
        <v>291</v>
      </c>
      <c r="D1158" s="131"/>
      <c r="E1158" s="131"/>
      <c r="F1158" s="131" t="s">
        <v>15369</v>
      </c>
      <c r="G1158" s="131" t="s">
        <v>14686</v>
      </c>
      <c r="H1158" s="131" t="b">
        <v>1</v>
      </c>
      <c r="T1158" s="162" t="s">
        <v>3538</v>
      </c>
    </row>
    <row r="1159" spans="1:20" ht="15" x14ac:dyDescent="0.25">
      <c r="A1159" s="136" t="s">
        <v>15370</v>
      </c>
      <c r="B1159" s="131" t="s">
        <v>3572</v>
      </c>
      <c r="C1159" s="131" t="s">
        <v>483</v>
      </c>
      <c r="D1159" s="131"/>
      <c r="E1159" s="131"/>
      <c r="F1159" s="131"/>
      <c r="G1159" s="131" t="s">
        <v>6588</v>
      </c>
      <c r="H1159" s="131"/>
      <c r="T1159" s="161" t="s">
        <v>15337</v>
      </c>
    </row>
    <row r="1160" spans="1:20" ht="15" x14ac:dyDescent="0.25">
      <c r="A1160" s="136" t="s">
        <v>15371</v>
      </c>
      <c r="B1160" s="131"/>
      <c r="C1160" s="131"/>
      <c r="D1160" s="131"/>
      <c r="E1160" s="131"/>
      <c r="F1160" s="131"/>
      <c r="G1160" s="131" t="s">
        <v>6588</v>
      </c>
      <c r="H1160" s="131"/>
      <c r="T1160" s="162" t="s">
        <v>6408</v>
      </c>
    </row>
    <row r="1161" spans="1:20" ht="15" x14ac:dyDescent="0.25">
      <c r="A1161" s="136" t="s">
        <v>15372</v>
      </c>
      <c r="B1161" s="131" t="s">
        <v>3616</v>
      </c>
      <c r="C1161" s="131"/>
      <c r="D1161" s="131"/>
      <c r="E1161" s="131"/>
      <c r="F1161" s="131"/>
      <c r="G1161" s="131" t="s">
        <v>6588</v>
      </c>
      <c r="H1161" s="131"/>
      <c r="T1161" s="162" t="s">
        <v>3563</v>
      </c>
    </row>
    <row r="1162" spans="1:20" ht="15" x14ac:dyDescent="0.25">
      <c r="A1162" s="136" t="s">
        <v>15373</v>
      </c>
      <c r="B1162" s="131" t="s">
        <v>3521</v>
      </c>
      <c r="C1162" s="131"/>
      <c r="D1162" s="131"/>
      <c r="E1162" s="131"/>
      <c r="F1162" s="131"/>
      <c r="G1162" s="131" t="s">
        <v>6588</v>
      </c>
      <c r="H1162" s="131"/>
      <c r="T1162" s="161" t="s">
        <v>15338</v>
      </c>
    </row>
    <row r="1163" spans="1:20" ht="15" x14ac:dyDescent="0.25">
      <c r="A1163" s="136" t="s">
        <v>15374</v>
      </c>
      <c r="B1163" s="131" t="s">
        <v>3519</v>
      </c>
      <c r="C1163" s="131" t="s">
        <v>362</v>
      </c>
      <c r="D1163" s="131"/>
      <c r="E1163" s="131"/>
      <c r="F1163" s="131"/>
      <c r="G1163" s="131" t="s">
        <v>14234</v>
      </c>
      <c r="H1163" s="131" t="b">
        <v>1</v>
      </c>
      <c r="T1163" s="162" t="s">
        <v>3538</v>
      </c>
    </row>
    <row r="1164" spans="1:20" ht="15" x14ac:dyDescent="0.25">
      <c r="A1164" s="136" t="s">
        <v>15375</v>
      </c>
      <c r="B1164" s="131"/>
      <c r="C1164" s="131"/>
      <c r="D1164" s="131"/>
      <c r="E1164" s="131"/>
      <c r="F1164" s="131"/>
      <c r="G1164" s="131" t="s">
        <v>14475</v>
      </c>
      <c r="H1164" s="131" t="b">
        <v>1</v>
      </c>
      <c r="T1164" s="161" t="s">
        <v>15339</v>
      </c>
    </row>
    <row r="1165" spans="1:20" ht="15" x14ac:dyDescent="0.25">
      <c r="A1165" s="131" t="s">
        <v>15376</v>
      </c>
      <c r="B1165" s="131" t="s">
        <v>3521</v>
      </c>
      <c r="C1165" s="131"/>
      <c r="D1165" s="131"/>
      <c r="E1165" s="131"/>
      <c r="F1165" s="131"/>
      <c r="G1165" s="131" t="s">
        <v>14234</v>
      </c>
      <c r="H1165" s="131" t="b">
        <v>1</v>
      </c>
      <c r="T1165" s="162" t="s">
        <v>3530</v>
      </c>
    </row>
    <row r="1166" spans="1:20" ht="15" x14ac:dyDescent="0.25">
      <c r="A1166" s="131" t="s">
        <v>15377</v>
      </c>
      <c r="B1166" s="131" t="s">
        <v>3602</v>
      </c>
      <c r="C1166" s="131"/>
      <c r="D1166" s="131"/>
      <c r="E1166" s="131"/>
      <c r="F1166" s="131"/>
      <c r="G1166" s="131" t="s">
        <v>14435</v>
      </c>
      <c r="H1166" s="131" t="b">
        <v>1</v>
      </c>
      <c r="T1166" s="161" t="s">
        <v>15340</v>
      </c>
    </row>
    <row r="1167" spans="1:20" ht="15" x14ac:dyDescent="0.25">
      <c r="A1167" s="131" t="s">
        <v>15377</v>
      </c>
      <c r="B1167" s="131" t="s">
        <v>3606</v>
      </c>
      <c r="C1167" s="131"/>
      <c r="D1167" s="131"/>
      <c r="E1167" s="131"/>
      <c r="F1167" s="131"/>
      <c r="G1167" s="131" t="s">
        <v>14435</v>
      </c>
      <c r="H1167" s="131" t="b">
        <v>1</v>
      </c>
      <c r="T1167" s="162" t="s">
        <v>3525</v>
      </c>
    </row>
    <row r="1168" spans="1:20" ht="15" x14ac:dyDescent="0.25">
      <c r="A1168" s="136" t="s">
        <v>15378</v>
      </c>
      <c r="B1168" s="131" t="s">
        <v>3528</v>
      </c>
      <c r="C1168" s="131" t="s">
        <v>327</v>
      </c>
      <c r="D1168" s="131"/>
      <c r="E1168" s="131"/>
      <c r="F1168" s="131" t="s">
        <v>15379</v>
      </c>
      <c r="G1168" s="131" t="s">
        <v>14344</v>
      </c>
      <c r="H1168" s="131" t="b">
        <v>1</v>
      </c>
      <c r="T1168" s="161" t="s">
        <v>15341</v>
      </c>
    </row>
    <row r="1169" spans="1:20" ht="15" x14ac:dyDescent="0.25">
      <c r="A1169" s="136" t="s">
        <v>15378</v>
      </c>
      <c r="B1169" s="131" t="s">
        <v>3542</v>
      </c>
      <c r="C1169" s="131" t="s">
        <v>484</v>
      </c>
      <c r="D1169" s="131"/>
      <c r="E1169" s="131"/>
      <c r="F1169" s="131"/>
      <c r="G1169" s="131" t="s">
        <v>14344</v>
      </c>
      <c r="H1169" s="131" t="b">
        <v>1</v>
      </c>
      <c r="T1169" s="162" t="s">
        <v>6416</v>
      </c>
    </row>
    <row r="1170" spans="1:20" ht="15" x14ac:dyDescent="0.25">
      <c r="A1170" s="136" t="s">
        <v>15378</v>
      </c>
      <c r="B1170" s="131" t="s">
        <v>3602</v>
      </c>
      <c r="C1170" s="131" t="s">
        <v>397</v>
      </c>
      <c r="D1170" s="131"/>
      <c r="E1170" s="131"/>
      <c r="F1170" s="131"/>
      <c r="G1170" s="131" t="s">
        <v>14344</v>
      </c>
      <c r="H1170" s="131" t="b">
        <v>1</v>
      </c>
      <c r="T1170" s="161" t="s">
        <v>15342</v>
      </c>
    </row>
    <row r="1171" spans="1:20" ht="15" x14ac:dyDescent="0.25">
      <c r="A1171" s="136" t="s">
        <v>15378</v>
      </c>
      <c r="B1171" s="131" t="s">
        <v>3606</v>
      </c>
      <c r="C1171" s="131" t="s">
        <v>397</v>
      </c>
      <c r="D1171" s="131"/>
      <c r="E1171" s="131"/>
      <c r="F1171" s="131"/>
      <c r="G1171" s="131" t="s">
        <v>14344</v>
      </c>
      <c r="H1171" s="131" t="b">
        <v>1</v>
      </c>
      <c r="T1171" s="162" t="s">
        <v>3543</v>
      </c>
    </row>
    <row r="1172" spans="1:20" ht="15" x14ac:dyDescent="0.25">
      <c r="A1172" s="136" t="s">
        <v>15380</v>
      </c>
      <c r="B1172" s="131" t="s">
        <v>3567</v>
      </c>
      <c r="C1172" s="131"/>
      <c r="D1172" s="131"/>
      <c r="E1172" s="131"/>
      <c r="F1172" s="131"/>
      <c r="G1172" s="131" t="s">
        <v>14234</v>
      </c>
      <c r="H1172" s="131" t="b">
        <v>1</v>
      </c>
      <c r="T1172" s="161" t="s">
        <v>15344</v>
      </c>
    </row>
    <row r="1173" spans="1:20" ht="15" x14ac:dyDescent="0.25">
      <c r="A1173" s="136" t="s">
        <v>15381</v>
      </c>
      <c r="B1173" s="131"/>
      <c r="C1173" s="131"/>
      <c r="D1173" s="131"/>
      <c r="E1173" s="131"/>
      <c r="F1173" s="131"/>
      <c r="G1173" s="131" t="s">
        <v>6588</v>
      </c>
      <c r="H1173" s="131"/>
      <c r="T1173" s="162" t="s">
        <v>15595</v>
      </c>
    </row>
    <row r="1174" spans="1:20" ht="15" x14ac:dyDescent="0.25">
      <c r="A1174" s="136" t="s">
        <v>15382</v>
      </c>
      <c r="B1174" s="131" t="s">
        <v>3513</v>
      </c>
      <c r="C1174" s="131" t="s">
        <v>14696</v>
      </c>
      <c r="D1174" s="131"/>
      <c r="E1174" s="131"/>
      <c r="F1174" s="131" t="s">
        <v>15383</v>
      </c>
      <c r="G1174" s="131" t="s">
        <v>14435</v>
      </c>
      <c r="H1174" s="131" t="b">
        <v>1</v>
      </c>
      <c r="T1174" s="161" t="s">
        <v>15346</v>
      </c>
    </row>
    <row r="1175" spans="1:20" ht="15" x14ac:dyDescent="0.25">
      <c r="A1175" s="136" t="s">
        <v>15382</v>
      </c>
      <c r="B1175" s="131" t="s">
        <v>3538</v>
      </c>
      <c r="C1175" s="131" t="s">
        <v>14382</v>
      </c>
      <c r="D1175" s="131"/>
      <c r="E1175" s="131"/>
      <c r="F1175" s="131" t="s">
        <v>15383</v>
      </c>
      <c r="G1175" s="131" t="s">
        <v>14435</v>
      </c>
      <c r="H1175" s="131" t="b">
        <v>1</v>
      </c>
      <c r="T1175" s="162" t="s">
        <v>3636</v>
      </c>
    </row>
    <row r="1176" spans="1:20" ht="15" x14ac:dyDescent="0.25">
      <c r="A1176" s="136" t="s">
        <v>15382</v>
      </c>
      <c r="B1176" s="131" t="s">
        <v>3543</v>
      </c>
      <c r="C1176" s="131" t="s">
        <v>6209</v>
      </c>
      <c r="D1176" s="131"/>
      <c r="E1176" s="131"/>
      <c r="F1176" s="131" t="s">
        <v>15383</v>
      </c>
      <c r="G1176" s="131" t="s">
        <v>14435</v>
      </c>
      <c r="H1176" s="131" t="b">
        <v>1</v>
      </c>
      <c r="T1176" s="161" t="s">
        <v>15347</v>
      </c>
    </row>
    <row r="1177" spans="1:20" ht="15" x14ac:dyDescent="0.25">
      <c r="A1177" s="136" t="s">
        <v>15382</v>
      </c>
      <c r="B1177" s="131" t="s">
        <v>3558</v>
      </c>
      <c r="C1177" s="131"/>
      <c r="D1177" s="131"/>
      <c r="E1177" s="131"/>
      <c r="F1177" s="131" t="s">
        <v>15383</v>
      </c>
      <c r="G1177" s="131" t="s">
        <v>14435</v>
      </c>
      <c r="H1177" s="131" t="b">
        <v>1</v>
      </c>
      <c r="T1177" s="162" t="s">
        <v>15595</v>
      </c>
    </row>
    <row r="1178" spans="1:20" ht="15" x14ac:dyDescent="0.25">
      <c r="A1178" s="136" t="s">
        <v>15382</v>
      </c>
      <c r="B1178" s="131" t="s">
        <v>3564</v>
      </c>
      <c r="C1178" s="131" t="s">
        <v>483</v>
      </c>
      <c r="D1178" s="131"/>
      <c r="E1178" s="131"/>
      <c r="F1178" s="131" t="s">
        <v>15383</v>
      </c>
      <c r="G1178" s="131" t="s">
        <v>14435</v>
      </c>
      <c r="H1178" s="131" t="b">
        <v>1</v>
      </c>
      <c r="T1178" s="161" t="s">
        <v>15349</v>
      </c>
    </row>
    <row r="1179" spans="1:20" ht="15" x14ac:dyDescent="0.25">
      <c r="A1179" s="136" t="s">
        <v>15382</v>
      </c>
      <c r="B1179" s="131" t="s">
        <v>6439</v>
      </c>
      <c r="C1179" s="131"/>
      <c r="D1179" s="131"/>
      <c r="E1179" s="131"/>
      <c r="F1179" s="131" t="s">
        <v>15383</v>
      </c>
      <c r="G1179" s="131" t="s">
        <v>14435</v>
      </c>
      <c r="H1179" s="131" t="b">
        <v>1</v>
      </c>
      <c r="T1179" s="162" t="s">
        <v>3623</v>
      </c>
    </row>
    <row r="1180" spans="1:20" ht="15" x14ac:dyDescent="0.25">
      <c r="A1180" s="136" t="s">
        <v>15382</v>
      </c>
      <c r="B1180" s="131" t="s">
        <v>15384</v>
      </c>
      <c r="C1180" s="131" t="s">
        <v>397</v>
      </c>
      <c r="D1180" s="131"/>
      <c r="E1180" s="131"/>
      <c r="F1180" s="131" t="s">
        <v>15383</v>
      </c>
      <c r="G1180" s="131" t="s">
        <v>14435</v>
      </c>
      <c r="H1180" s="131" t="b">
        <v>1</v>
      </c>
      <c r="T1180" s="161" t="s">
        <v>15351</v>
      </c>
    </row>
    <row r="1181" spans="1:20" ht="15" x14ac:dyDescent="0.25">
      <c r="A1181" s="136" t="s">
        <v>15385</v>
      </c>
      <c r="B1181" s="131"/>
      <c r="C1181" s="131"/>
      <c r="D1181" s="131"/>
      <c r="E1181" s="131"/>
      <c r="F1181" s="131"/>
      <c r="G1181" s="131" t="s">
        <v>14475</v>
      </c>
      <c r="H1181" s="131" t="b">
        <v>1</v>
      </c>
      <c r="T1181" s="162" t="s">
        <v>3558</v>
      </c>
    </row>
    <row r="1182" spans="1:20" ht="15" x14ac:dyDescent="0.25">
      <c r="A1182" s="136" t="s">
        <v>15386</v>
      </c>
      <c r="B1182" s="131" t="s">
        <v>3616</v>
      </c>
      <c r="C1182" s="131"/>
      <c r="D1182" s="131"/>
      <c r="E1182" s="131"/>
      <c r="F1182" s="131"/>
      <c r="G1182" s="131" t="s">
        <v>14249</v>
      </c>
      <c r="H1182" s="131" t="b">
        <v>1</v>
      </c>
      <c r="T1182" s="161" t="s">
        <v>15352</v>
      </c>
    </row>
    <row r="1183" spans="1:20" ht="15" x14ac:dyDescent="0.25">
      <c r="A1183" s="136" t="s">
        <v>15387</v>
      </c>
      <c r="B1183" s="131" t="s">
        <v>3616</v>
      </c>
      <c r="C1183" s="131"/>
      <c r="D1183" s="131"/>
      <c r="E1183" s="131"/>
      <c r="F1183" s="131"/>
      <c r="G1183" s="131" t="s">
        <v>14234</v>
      </c>
      <c r="H1183" s="131" t="b">
        <v>1</v>
      </c>
      <c r="T1183" s="162" t="s">
        <v>3529</v>
      </c>
    </row>
    <row r="1184" spans="1:20" ht="15" x14ac:dyDescent="0.25">
      <c r="A1184" s="136" t="s">
        <v>15388</v>
      </c>
      <c r="B1184" s="131" t="s">
        <v>3544</v>
      </c>
      <c r="C1184" s="131" t="s">
        <v>6209</v>
      </c>
      <c r="D1184" s="131"/>
      <c r="E1184" s="131"/>
      <c r="F1184" s="131"/>
      <c r="G1184" s="131" t="s">
        <v>14249</v>
      </c>
      <c r="H1184" s="131" t="b">
        <v>1</v>
      </c>
      <c r="T1184" s="161" t="s">
        <v>15353</v>
      </c>
    </row>
    <row r="1185" spans="1:20" ht="15" x14ac:dyDescent="0.25">
      <c r="A1185" s="136" t="s">
        <v>15388</v>
      </c>
      <c r="B1185" s="131" t="s">
        <v>3586</v>
      </c>
      <c r="C1185" s="131" t="s">
        <v>331</v>
      </c>
      <c r="D1185" s="131"/>
      <c r="E1185" s="131"/>
      <c r="F1185" s="131"/>
      <c r="G1185" s="131" t="s">
        <v>14249</v>
      </c>
      <c r="H1185" s="131" t="b">
        <v>1</v>
      </c>
      <c r="T1185" s="162" t="s">
        <v>3572</v>
      </c>
    </row>
    <row r="1186" spans="1:20" ht="15" x14ac:dyDescent="0.25">
      <c r="A1186" s="136" t="s">
        <v>15389</v>
      </c>
      <c r="B1186" s="131" t="s">
        <v>3564</v>
      </c>
      <c r="C1186" s="131" t="s">
        <v>15050</v>
      </c>
      <c r="D1186" s="131"/>
      <c r="E1186" s="131"/>
      <c r="F1186" s="131"/>
      <c r="G1186" s="131" t="s">
        <v>14234</v>
      </c>
      <c r="H1186" s="131" t="b">
        <v>1</v>
      </c>
      <c r="T1186" s="161" t="s">
        <v>15354</v>
      </c>
    </row>
    <row r="1187" spans="1:20" ht="15" x14ac:dyDescent="0.25">
      <c r="A1187" s="136" t="s">
        <v>15390</v>
      </c>
      <c r="B1187" s="131" t="s">
        <v>3564</v>
      </c>
      <c r="C1187" s="131"/>
      <c r="D1187" s="131"/>
      <c r="E1187" s="131"/>
      <c r="F1187" s="131"/>
      <c r="G1187" s="131" t="s">
        <v>14311</v>
      </c>
      <c r="H1187" s="131"/>
      <c r="T1187" s="162" t="s">
        <v>3538</v>
      </c>
    </row>
    <row r="1188" spans="1:20" ht="15" x14ac:dyDescent="0.25">
      <c r="A1188" s="136" t="s">
        <v>15391</v>
      </c>
      <c r="B1188" s="131" t="s">
        <v>3564</v>
      </c>
      <c r="C1188" s="131" t="s">
        <v>311</v>
      </c>
      <c r="D1188" s="131"/>
      <c r="E1188" s="131"/>
      <c r="F1188" s="131"/>
      <c r="G1188" s="131" t="s">
        <v>6588</v>
      </c>
      <c r="H1188" s="131" t="b">
        <v>1</v>
      </c>
      <c r="T1188" s="161" t="s">
        <v>15356</v>
      </c>
    </row>
    <row r="1189" spans="1:20" ht="15" x14ac:dyDescent="0.25">
      <c r="A1189" s="136" t="s">
        <v>15392</v>
      </c>
      <c r="B1189" s="131"/>
      <c r="C1189" s="131"/>
      <c r="D1189" s="131"/>
      <c r="E1189" s="131"/>
      <c r="F1189" s="131"/>
      <c r="G1189" s="131" t="s">
        <v>14234</v>
      </c>
      <c r="H1189" s="131" t="b">
        <v>1</v>
      </c>
      <c r="T1189" s="162" t="s">
        <v>3565</v>
      </c>
    </row>
    <row r="1190" spans="1:20" ht="15" x14ac:dyDescent="0.25">
      <c r="A1190" s="136" t="s">
        <v>15393</v>
      </c>
      <c r="B1190" s="131" t="s">
        <v>3605</v>
      </c>
      <c r="C1190" s="131" t="s">
        <v>397</v>
      </c>
      <c r="D1190" s="131"/>
      <c r="E1190" s="131"/>
      <c r="F1190" s="131"/>
      <c r="G1190" s="131" t="s">
        <v>14234</v>
      </c>
      <c r="H1190" s="131" t="b">
        <v>1</v>
      </c>
      <c r="T1190" s="162" t="s">
        <v>3571</v>
      </c>
    </row>
    <row r="1191" spans="1:20" ht="15" x14ac:dyDescent="0.25">
      <c r="A1191" s="136" t="s">
        <v>15394</v>
      </c>
      <c r="B1191" s="131" t="s">
        <v>3601</v>
      </c>
      <c r="C1191" s="131" t="s">
        <v>397</v>
      </c>
      <c r="D1191" s="131"/>
      <c r="E1191" s="131"/>
      <c r="F1191" s="131"/>
      <c r="G1191" s="131" t="s">
        <v>14234</v>
      </c>
      <c r="H1191" s="131" t="b">
        <v>1</v>
      </c>
      <c r="T1191" s="161" t="s">
        <v>15358</v>
      </c>
    </row>
    <row r="1192" spans="1:20" ht="15" x14ac:dyDescent="0.25">
      <c r="A1192" s="136" t="s">
        <v>15395</v>
      </c>
      <c r="B1192" s="131" t="s">
        <v>3606</v>
      </c>
      <c r="C1192" s="131" t="s">
        <v>397</v>
      </c>
      <c r="D1192" s="131"/>
      <c r="E1192" s="131"/>
      <c r="F1192" s="131"/>
      <c r="G1192" s="131" t="s">
        <v>14234</v>
      </c>
      <c r="H1192" s="131" t="b">
        <v>1</v>
      </c>
      <c r="T1192" s="162" t="s">
        <v>3632</v>
      </c>
    </row>
    <row r="1193" spans="1:20" ht="15" x14ac:dyDescent="0.25">
      <c r="A1193" s="136" t="s">
        <v>15396</v>
      </c>
      <c r="B1193" s="131" t="s">
        <v>3616</v>
      </c>
      <c r="C1193" s="131"/>
      <c r="D1193" s="131"/>
      <c r="E1193" s="131"/>
      <c r="F1193" s="131"/>
      <c r="G1193" s="131" t="s">
        <v>14308</v>
      </c>
      <c r="H1193" s="131" t="b">
        <v>1</v>
      </c>
      <c r="T1193" s="161" t="s">
        <v>15359</v>
      </c>
    </row>
    <row r="1194" spans="1:20" ht="15" x14ac:dyDescent="0.25">
      <c r="A1194" s="136" t="s">
        <v>15397</v>
      </c>
      <c r="B1194" s="131"/>
      <c r="C1194" s="131"/>
      <c r="D1194" s="131"/>
      <c r="E1194" s="131"/>
      <c r="F1194" s="131"/>
      <c r="G1194" s="131" t="s">
        <v>14234</v>
      </c>
      <c r="H1194" s="131" t="b">
        <v>1</v>
      </c>
      <c r="T1194" s="162" t="s">
        <v>3637</v>
      </c>
    </row>
    <row r="1195" spans="1:20" ht="15" x14ac:dyDescent="0.25">
      <c r="A1195" s="136" t="s">
        <v>15398</v>
      </c>
      <c r="B1195" s="131" t="s">
        <v>3597</v>
      </c>
      <c r="C1195" s="131"/>
      <c r="D1195" s="131"/>
      <c r="E1195" s="131"/>
      <c r="F1195" s="131"/>
      <c r="G1195" s="131" t="s">
        <v>14297</v>
      </c>
      <c r="H1195" s="131"/>
      <c r="T1195" s="161" t="s">
        <v>15360</v>
      </c>
    </row>
    <row r="1196" spans="1:20" ht="15" x14ac:dyDescent="0.25">
      <c r="A1196" s="136" t="s">
        <v>15399</v>
      </c>
      <c r="B1196" s="131" t="s">
        <v>3624</v>
      </c>
      <c r="C1196" s="131"/>
      <c r="D1196" s="131"/>
      <c r="E1196" s="131"/>
      <c r="F1196" s="131"/>
      <c r="G1196" s="131" t="s">
        <v>14234</v>
      </c>
      <c r="H1196" s="131" t="b">
        <v>1</v>
      </c>
      <c r="T1196" s="162" t="s">
        <v>3543</v>
      </c>
    </row>
    <row r="1197" spans="1:20" ht="15" x14ac:dyDescent="0.25">
      <c r="A1197" s="136" t="s">
        <v>15400</v>
      </c>
      <c r="B1197" s="131" t="s">
        <v>3584</v>
      </c>
      <c r="C1197" s="131" t="s">
        <v>14284</v>
      </c>
      <c r="D1197" s="131"/>
      <c r="E1197" s="131"/>
      <c r="F1197" s="131"/>
      <c r="G1197" s="131" t="s">
        <v>14234</v>
      </c>
      <c r="H1197" s="131" t="b">
        <v>1</v>
      </c>
      <c r="T1197" s="161" t="s">
        <v>15362</v>
      </c>
    </row>
    <row r="1198" spans="1:20" ht="15" x14ac:dyDescent="0.25">
      <c r="A1198" s="136" t="s">
        <v>15401</v>
      </c>
      <c r="B1198" s="131" t="s">
        <v>3564</v>
      </c>
      <c r="C1198" s="131" t="s">
        <v>15050</v>
      </c>
      <c r="D1198" s="131"/>
      <c r="E1198" s="131"/>
      <c r="F1198" s="131"/>
      <c r="G1198" s="131" t="s">
        <v>14344</v>
      </c>
      <c r="H1198" s="131" t="b">
        <v>1</v>
      </c>
      <c r="T1198" s="162" t="s">
        <v>14922</v>
      </c>
    </row>
    <row r="1199" spans="1:20" ht="15" x14ac:dyDescent="0.25">
      <c r="A1199" s="136" t="s">
        <v>15402</v>
      </c>
      <c r="B1199" s="131"/>
      <c r="C1199" s="131" t="s">
        <v>311</v>
      </c>
      <c r="D1199" s="131"/>
      <c r="E1199" s="131"/>
      <c r="F1199" s="131"/>
      <c r="G1199" s="131" t="s">
        <v>14234</v>
      </c>
      <c r="H1199" s="131" t="b">
        <v>1</v>
      </c>
      <c r="T1199" s="161" t="s">
        <v>15364</v>
      </c>
    </row>
    <row r="1200" spans="1:20" ht="15" x14ac:dyDescent="0.25">
      <c r="A1200" s="136" t="s">
        <v>15403</v>
      </c>
      <c r="B1200" s="131"/>
      <c r="C1200" s="131"/>
      <c r="D1200" s="131"/>
      <c r="E1200" s="131"/>
      <c r="F1200" s="131"/>
      <c r="G1200" s="131" t="s">
        <v>14413</v>
      </c>
      <c r="H1200" s="131"/>
      <c r="T1200" s="162" t="s">
        <v>3572</v>
      </c>
    </row>
    <row r="1201" spans="1:20" ht="15" x14ac:dyDescent="0.25">
      <c r="A1201" s="136" t="s">
        <v>15404</v>
      </c>
      <c r="B1201" s="131" t="s">
        <v>3564</v>
      </c>
      <c r="C1201" s="131" t="s">
        <v>327</v>
      </c>
      <c r="D1201" s="131"/>
      <c r="E1201" s="131"/>
      <c r="F1201" s="131"/>
      <c r="G1201" s="131" t="s">
        <v>14234</v>
      </c>
      <c r="H1201" s="131" t="b">
        <v>1</v>
      </c>
      <c r="T1201" s="161" t="s">
        <v>15366</v>
      </c>
    </row>
    <row r="1202" spans="1:20" ht="15" x14ac:dyDescent="0.25">
      <c r="A1202" s="136" t="s">
        <v>15405</v>
      </c>
      <c r="B1202" s="131" t="s">
        <v>3531</v>
      </c>
      <c r="C1202" s="131" t="s">
        <v>277</v>
      </c>
      <c r="D1202" s="131"/>
      <c r="E1202" s="131"/>
      <c r="F1202" s="131"/>
      <c r="G1202" s="131" t="s">
        <v>14234</v>
      </c>
      <c r="H1202" s="131" t="b">
        <v>1</v>
      </c>
      <c r="T1202" s="162" t="s">
        <v>3607</v>
      </c>
    </row>
    <row r="1203" spans="1:20" ht="15" x14ac:dyDescent="0.25">
      <c r="A1203" s="136" t="s">
        <v>15406</v>
      </c>
      <c r="B1203" s="131" t="s">
        <v>3564</v>
      </c>
      <c r="C1203" s="131" t="s">
        <v>327</v>
      </c>
      <c r="D1203" s="131"/>
      <c r="E1203" s="131"/>
      <c r="F1203" s="131"/>
      <c r="G1203" s="131" t="s">
        <v>14234</v>
      </c>
      <c r="H1203" s="131" t="b">
        <v>1</v>
      </c>
      <c r="T1203" s="161" t="s">
        <v>15367</v>
      </c>
    </row>
    <row r="1204" spans="1:20" ht="15" x14ac:dyDescent="0.25">
      <c r="A1204" s="136" t="s">
        <v>15407</v>
      </c>
      <c r="B1204" s="131" t="s">
        <v>3564</v>
      </c>
      <c r="C1204" s="131" t="s">
        <v>327</v>
      </c>
      <c r="D1204" s="131"/>
      <c r="E1204" s="131"/>
      <c r="F1204" s="131"/>
      <c r="G1204" s="131" t="s">
        <v>14249</v>
      </c>
      <c r="H1204" s="131" t="b">
        <v>1</v>
      </c>
      <c r="T1204" s="162" t="s">
        <v>3586</v>
      </c>
    </row>
    <row r="1205" spans="1:20" ht="15" x14ac:dyDescent="0.25">
      <c r="A1205" s="136" t="s">
        <v>15408</v>
      </c>
      <c r="B1205" s="131" t="s">
        <v>3548</v>
      </c>
      <c r="C1205" s="131" t="s">
        <v>484</v>
      </c>
      <c r="D1205" s="131"/>
      <c r="E1205" s="131"/>
      <c r="F1205" s="131"/>
      <c r="G1205" s="131" t="s">
        <v>14311</v>
      </c>
      <c r="H1205" s="131" t="b">
        <v>1</v>
      </c>
      <c r="T1205" s="161" t="s">
        <v>15368</v>
      </c>
    </row>
    <row r="1206" spans="1:20" ht="15" x14ac:dyDescent="0.25">
      <c r="A1206" s="136" t="s">
        <v>15408</v>
      </c>
      <c r="B1206" s="131" t="s">
        <v>3566</v>
      </c>
      <c r="C1206" s="131" t="s">
        <v>484</v>
      </c>
      <c r="D1206" s="131"/>
      <c r="E1206" s="131"/>
      <c r="F1206" s="131"/>
      <c r="G1206" s="131" t="s">
        <v>14311</v>
      </c>
      <c r="H1206" s="131" t="b">
        <v>1</v>
      </c>
      <c r="T1206" s="162" t="s">
        <v>3572</v>
      </c>
    </row>
    <row r="1207" spans="1:20" ht="15" x14ac:dyDescent="0.25">
      <c r="A1207" s="136" t="s">
        <v>15409</v>
      </c>
      <c r="B1207" s="131" t="s">
        <v>3548</v>
      </c>
      <c r="C1207" s="131" t="s">
        <v>362</v>
      </c>
      <c r="D1207" s="131"/>
      <c r="E1207" s="131"/>
      <c r="F1207" s="131"/>
      <c r="G1207" s="131" t="s">
        <v>14249</v>
      </c>
      <c r="H1207" s="131" t="b">
        <v>1</v>
      </c>
      <c r="T1207" s="161" t="s">
        <v>15374</v>
      </c>
    </row>
    <row r="1208" spans="1:20" ht="15" x14ac:dyDescent="0.25">
      <c r="A1208" s="136" t="s">
        <v>15409</v>
      </c>
      <c r="B1208" s="131" t="s">
        <v>3629</v>
      </c>
      <c r="C1208" s="131" t="s">
        <v>708</v>
      </c>
      <c r="D1208" s="131"/>
      <c r="E1208" s="131"/>
      <c r="F1208" s="131"/>
      <c r="G1208" s="131" t="s">
        <v>14249</v>
      </c>
      <c r="H1208" s="131" t="b">
        <v>1</v>
      </c>
      <c r="T1208" s="162" t="s">
        <v>3519</v>
      </c>
    </row>
    <row r="1209" spans="1:20" ht="15" x14ac:dyDescent="0.25">
      <c r="A1209" s="136" t="s">
        <v>15410</v>
      </c>
      <c r="B1209" s="131" t="s">
        <v>3558</v>
      </c>
      <c r="C1209" s="131"/>
      <c r="D1209" s="131"/>
      <c r="E1209" s="131"/>
      <c r="F1209" s="131"/>
      <c r="G1209" s="131" t="s">
        <v>14370</v>
      </c>
      <c r="H1209" s="131" t="b">
        <v>1</v>
      </c>
      <c r="T1209" s="161" t="s">
        <v>15375</v>
      </c>
    </row>
    <row r="1210" spans="1:20" ht="15" x14ac:dyDescent="0.25">
      <c r="A1210" s="136" t="s">
        <v>15410</v>
      </c>
      <c r="B1210" s="131" t="s">
        <v>3632</v>
      </c>
      <c r="C1210" s="131" t="s">
        <v>2274</v>
      </c>
      <c r="D1210" s="131"/>
      <c r="E1210" s="131"/>
      <c r="F1210" s="131"/>
      <c r="G1210" s="131" t="s">
        <v>14370</v>
      </c>
      <c r="H1210" s="131" t="b">
        <v>1</v>
      </c>
      <c r="T1210" s="162" t="s">
        <v>15595</v>
      </c>
    </row>
    <row r="1211" spans="1:20" ht="15" x14ac:dyDescent="0.25">
      <c r="A1211" s="136" t="s">
        <v>15410</v>
      </c>
      <c r="B1211" s="131" t="s">
        <v>3637</v>
      </c>
      <c r="C1211" s="131"/>
      <c r="D1211" s="131"/>
      <c r="E1211" s="131"/>
      <c r="F1211" s="131"/>
      <c r="G1211" s="131" t="s">
        <v>14370</v>
      </c>
      <c r="H1211" s="131" t="b">
        <v>1</v>
      </c>
      <c r="T1211" s="161" t="s">
        <v>15376</v>
      </c>
    </row>
    <row r="1212" spans="1:20" ht="15" x14ac:dyDescent="0.25">
      <c r="A1212" s="136" t="s">
        <v>15411</v>
      </c>
      <c r="B1212" s="131"/>
      <c r="C1212" s="131"/>
      <c r="D1212" s="131"/>
      <c r="E1212" s="131"/>
      <c r="F1212" s="131"/>
      <c r="G1212" s="131" t="s">
        <v>14234</v>
      </c>
      <c r="H1212" s="131" t="b">
        <v>1</v>
      </c>
      <c r="T1212" s="162" t="s">
        <v>3521</v>
      </c>
    </row>
    <row r="1213" spans="1:20" ht="15" x14ac:dyDescent="0.25">
      <c r="A1213" s="136" t="s">
        <v>15412</v>
      </c>
      <c r="B1213" s="131" t="s">
        <v>3566</v>
      </c>
      <c r="C1213" s="131" t="s">
        <v>331</v>
      </c>
      <c r="D1213" s="131"/>
      <c r="E1213" s="131"/>
      <c r="F1213" s="131"/>
      <c r="G1213" s="131" t="s">
        <v>6588</v>
      </c>
      <c r="H1213" s="131"/>
      <c r="T1213" s="161" t="s">
        <v>15377</v>
      </c>
    </row>
    <row r="1214" spans="1:20" ht="15" x14ac:dyDescent="0.25">
      <c r="A1214" s="136" t="s">
        <v>15413</v>
      </c>
      <c r="B1214" s="131" t="s">
        <v>3566</v>
      </c>
      <c r="C1214" s="131" t="s">
        <v>14382</v>
      </c>
      <c r="D1214" s="131"/>
      <c r="E1214" s="131"/>
      <c r="F1214" s="131"/>
      <c r="G1214" s="131" t="s">
        <v>14442</v>
      </c>
      <c r="H1214" s="131" t="b">
        <v>1</v>
      </c>
      <c r="T1214" s="162" t="s">
        <v>3602</v>
      </c>
    </row>
    <row r="1215" spans="1:20" ht="15" x14ac:dyDescent="0.25">
      <c r="A1215" s="136" t="s">
        <v>15414</v>
      </c>
      <c r="B1215" s="131" t="s">
        <v>3542</v>
      </c>
      <c r="C1215" s="131" t="s">
        <v>362</v>
      </c>
      <c r="D1215" s="131"/>
      <c r="E1215" s="131"/>
      <c r="F1215" s="131"/>
      <c r="G1215" s="131" t="s">
        <v>14450</v>
      </c>
      <c r="H1215" s="131" t="b">
        <v>1</v>
      </c>
      <c r="T1215" s="162" t="s">
        <v>3606</v>
      </c>
    </row>
    <row r="1216" spans="1:20" ht="15" x14ac:dyDescent="0.25">
      <c r="A1216" s="136" t="s">
        <v>15414</v>
      </c>
      <c r="B1216" s="131" t="s">
        <v>3548</v>
      </c>
      <c r="C1216" s="131" t="s">
        <v>362</v>
      </c>
      <c r="D1216" s="131"/>
      <c r="E1216" s="131"/>
      <c r="F1216" s="131"/>
      <c r="G1216" s="131" t="s">
        <v>14450</v>
      </c>
      <c r="H1216" s="131" t="b">
        <v>1</v>
      </c>
      <c r="T1216" s="161" t="s">
        <v>15378</v>
      </c>
    </row>
    <row r="1217" spans="1:20" ht="15" x14ac:dyDescent="0.25">
      <c r="A1217" s="136" t="s">
        <v>15414</v>
      </c>
      <c r="B1217" s="131" t="s">
        <v>14892</v>
      </c>
      <c r="C1217" s="131"/>
      <c r="D1217" s="131"/>
      <c r="E1217" s="131"/>
      <c r="F1217" s="131"/>
      <c r="G1217" s="131" t="s">
        <v>14450</v>
      </c>
      <c r="H1217" s="131" t="b">
        <v>1</v>
      </c>
      <c r="T1217" s="162" t="s">
        <v>3528</v>
      </c>
    </row>
    <row r="1218" spans="1:20" ht="15" x14ac:dyDescent="0.25">
      <c r="A1218" s="136" t="s">
        <v>15415</v>
      </c>
      <c r="B1218" s="131" t="s">
        <v>6378</v>
      </c>
      <c r="C1218" s="131" t="s">
        <v>707</v>
      </c>
      <c r="D1218" s="131"/>
      <c r="E1218" s="131"/>
      <c r="F1218" s="131"/>
      <c r="G1218" s="131" t="s">
        <v>14294</v>
      </c>
      <c r="H1218" s="131" t="b">
        <v>1</v>
      </c>
      <c r="T1218" s="162" t="s">
        <v>3542</v>
      </c>
    </row>
    <row r="1219" spans="1:20" ht="15" x14ac:dyDescent="0.25">
      <c r="A1219" s="136" t="s">
        <v>15416</v>
      </c>
      <c r="B1219" s="131" t="s">
        <v>3559</v>
      </c>
      <c r="C1219" s="131" t="s">
        <v>385</v>
      </c>
      <c r="D1219" s="131"/>
      <c r="E1219" s="131"/>
      <c r="F1219" s="131"/>
      <c r="G1219" s="131" t="s">
        <v>14234</v>
      </c>
      <c r="H1219" s="131" t="b">
        <v>1</v>
      </c>
      <c r="T1219" s="162" t="s">
        <v>3602</v>
      </c>
    </row>
    <row r="1220" spans="1:20" ht="15" x14ac:dyDescent="0.25">
      <c r="A1220" s="136" t="s">
        <v>15416</v>
      </c>
      <c r="B1220" s="131" t="s">
        <v>3559</v>
      </c>
      <c r="C1220" s="131"/>
      <c r="D1220" s="131"/>
      <c r="E1220" s="131"/>
      <c r="F1220" s="131"/>
      <c r="G1220" s="131" t="s">
        <v>14234</v>
      </c>
      <c r="H1220" s="131" t="b">
        <v>1</v>
      </c>
      <c r="T1220" s="162" t="s">
        <v>3606</v>
      </c>
    </row>
    <row r="1221" spans="1:20" ht="15" x14ac:dyDescent="0.25">
      <c r="A1221" s="136" t="s">
        <v>15417</v>
      </c>
      <c r="B1221" s="131" t="s">
        <v>3602</v>
      </c>
      <c r="C1221" s="131" t="s">
        <v>397</v>
      </c>
      <c r="D1221" s="131"/>
      <c r="E1221" s="131"/>
      <c r="F1221" s="131"/>
      <c r="G1221" s="131" t="s">
        <v>14234</v>
      </c>
      <c r="H1221" s="131" t="b">
        <v>1</v>
      </c>
      <c r="T1221" s="161" t="s">
        <v>15380</v>
      </c>
    </row>
    <row r="1222" spans="1:20" ht="15" x14ac:dyDescent="0.25">
      <c r="A1222" s="131" t="s">
        <v>15418</v>
      </c>
      <c r="B1222" s="131" t="s">
        <v>3559</v>
      </c>
      <c r="C1222" s="131"/>
      <c r="D1222" s="131"/>
      <c r="E1222" s="131"/>
      <c r="F1222" s="131"/>
      <c r="G1222" s="131" t="s">
        <v>14311</v>
      </c>
      <c r="H1222" s="131"/>
      <c r="T1222" s="162" t="s">
        <v>3567</v>
      </c>
    </row>
    <row r="1223" spans="1:20" ht="15" x14ac:dyDescent="0.25">
      <c r="A1223" s="131" t="s">
        <v>15419</v>
      </c>
      <c r="B1223" s="131" t="s">
        <v>6435</v>
      </c>
      <c r="C1223" s="131"/>
      <c r="D1223" s="131"/>
      <c r="E1223" s="131"/>
      <c r="F1223" s="131"/>
      <c r="G1223" s="131" t="s">
        <v>14393</v>
      </c>
      <c r="H1223" s="131" t="b">
        <v>1</v>
      </c>
      <c r="T1223" s="161" t="s">
        <v>15382</v>
      </c>
    </row>
    <row r="1224" spans="1:20" ht="15" x14ac:dyDescent="0.25">
      <c r="A1224" s="136" t="s">
        <v>15420</v>
      </c>
      <c r="B1224" s="131" t="s">
        <v>3522</v>
      </c>
      <c r="C1224" s="131" t="s">
        <v>6209</v>
      </c>
      <c r="D1224" s="131"/>
      <c r="E1224" s="131"/>
      <c r="F1224" s="131"/>
      <c r="G1224" s="131" t="s">
        <v>14234</v>
      </c>
      <c r="H1224" s="131" t="b">
        <v>1</v>
      </c>
      <c r="T1224" s="162" t="s">
        <v>3513</v>
      </c>
    </row>
    <row r="1225" spans="1:20" ht="15" x14ac:dyDescent="0.25">
      <c r="A1225" s="136" t="s">
        <v>15420</v>
      </c>
      <c r="B1225" s="131" t="s">
        <v>6435</v>
      </c>
      <c r="C1225" s="131"/>
      <c r="D1225" s="131"/>
      <c r="E1225" s="131"/>
      <c r="F1225" s="131"/>
      <c r="G1225" s="131" t="s">
        <v>14234</v>
      </c>
      <c r="H1225" s="131" t="b">
        <v>1</v>
      </c>
      <c r="T1225" s="162" t="s">
        <v>3538</v>
      </c>
    </row>
    <row r="1226" spans="1:20" ht="15" x14ac:dyDescent="0.25">
      <c r="A1226" s="136" t="s">
        <v>15421</v>
      </c>
      <c r="B1226" s="131" t="s">
        <v>6416</v>
      </c>
      <c r="C1226" s="131" t="s">
        <v>14434</v>
      </c>
      <c r="D1226" s="131"/>
      <c r="E1226" s="131"/>
      <c r="F1226" s="131"/>
      <c r="G1226" s="131" t="s">
        <v>14234</v>
      </c>
      <c r="H1226" s="131" t="b">
        <v>1</v>
      </c>
      <c r="T1226" s="162" t="s">
        <v>3543</v>
      </c>
    </row>
    <row r="1227" spans="1:20" ht="15" x14ac:dyDescent="0.25">
      <c r="A1227" s="136" t="s">
        <v>15422</v>
      </c>
      <c r="B1227" s="131" t="s">
        <v>3548</v>
      </c>
      <c r="C1227" s="131" t="s">
        <v>362</v>
      </c>
      <c r="D1227" s="131"/>
      <c r="E1227" s="131"/>
      <c r="F1227" s="131"/>
      <c r="G1227" s="131" t="s">
        <v>6588</v>
      </c>
      <c r="H1227" s="131" t="b">
        <v>1</v>
      </c>
      <c r="T1227" s="162" t="s">
        <v>3558</v>
      </c>
    </row>
    <row r="1228" spans="1:20" ht="15" x14ac:dyDescent="0.25">
      <c r="A1228" s="136" t="s">
        <v>15423</v>
      </c>
      <c r="B1228" s="131" t="s">
        <v>3586</v>
      </c>
      <c r="C1228" s="131" t="s">
        <v>331</v>
      </c>
      <c r="D1228" s="131"/>
      <c r="E1228" s="131"/>
      <c r="F1228" s="131"/>
      <c r="G1228" s="131" t="s">
        <v>14234</v>
      </c>
      <c r="H1228" s="131" t="b">
        <v>1</v>
      </c>
      <c r="T1228" s="162" t="s">
        <v>3564</v>
      </c>
    </row>
    <row r="1229" spans="1:20" ht="15" x14ac:dyDescent="0.25">
      <c r="A1229" s="136" t="s">
        <v>15424</v>
      </c>
      <c r="B1229" s="131"/>
      <c r="C1229" s="131"/>
      <c r="D1229" s="131"/>
      <c r="E1229" s="131"/>
      <c r="F1229" s="131"/>
      <c r="G1229" s="131" t="s">
        <v>6588</v>
      </c>
      <c r="H1229" s="131"/>
      <c r="T1229" s="162" t="s">
        <v>6439</v>
      </c>
    </row>
    <row r="1230" spans="1:20" ht="15" x14ac:dyDescent="0.25">
      <c r="A1230" s="136" t="s">
        <v>15425</v>
      </c>
      <c r="B1230" s="131" t="s">
        <v>3629</v>
      </c>
      <c r="C1230" s="131" t="s">
        <v>6233</v>
      </c>
      <c r="D1230" s="131"/>
      <c r="E1230" s="131"/>
      <c r="F1230" s="131"/>
      <c r="G1230" s="131" t="s">
        <v>14234</v>
      </c>
      <c r="H1230" s="131" t="b">
        <v>1</v>
      </c>
      <c r="T1230" s="162" t="s">
        <v>15384</v>
      </c>
    </row>
    <row r="1231" spans="1:20" ht="15" x14ac:dyDescent="0.25">
      <c r="A1231" s="136" t="s">
        <v>15426</v>
      </c>
      <c r="B1231" s="131"/>
      <c r="C1231" s="131"/>
      <c r="D1231" s="131"/>
      <c r="E1231" s="131"/>
      <c r="F1231" s="131"/>
      <c r="G1231" s="131" t="s">
        <v>14234</v>
      </c>
      <c r="H1231" s="131" t="b">
        <v>1</v>
      </c>
      <c r="T1231" s="161" t="s">
        <v>15385</v>
      </c>
    </row>
    <row r="1232" spans="1:20" ht="15" x14ac:dyDescent="0.25">
      <c r="A1232" s="136" t="s">
        <v>15427</v>
      </c>
      <c r="B1232" s="131" t="s">
        <v>6431</v>
      </c>
      <c r="C1232" s="131"/>
      <c r="D1232" s="131"/>
      <c r="E1232" s="131"/>
      <c r="F1232" s="131"/>
      <c r="G1232" s="131" t="s">
        <v>14435</v>
      </c>
      <c r="H1232" s="131" t="b">
        <v>1</v>
      </c>
      <c r="T1232" s="162" t="s">
        <v>15595</v>
      </c>
    </row>
    <row r="1233" spans="1:20" ht="15" x14ac:dyDescent="0.25">
      <c r="A1233" s="136" t="s">
        <v>15428</v>
      </c>
      <c r="B1233" s="131"/>
      <c r="C1233" s="131"/>
      <c r="D1233" s="131"/>
      <c r="E1233" s="131"/>
      <c r="F1233" s="131"/>
      <c r="G1233" s="131" t="s">
        <v>14308</v>
      </c>
      <c r="H1233" s="131" t="b">
        <v>1</v>
      </c>
      <c r="T1233" s="161" t="s">
        <v>15386</v>
      </c>
    </row>
    <row r="1234" spans="1:20" ht="15" x14ac:dyDescent="0.25">
      <c r="A1234" s="131" t="s">
        <v>15429</v>
      </c>
      <c r="B1234" s="131" t="s">
        <v>3564</v>
      </c>
      <c r="C1234" s="131"/>
      <c r="D1234" s="131"/>
      <c r="E1234" s="131"/>
      <c r="F1234" s="131" t="s">
        <v>15430</v>
      </c>
      <c r="G1234" s="131" t="s">
        <v>15431</v>
      </c>
      <c r="H1234" s="131" t="b">
        <v>1</v>
      </c>
      <c r="T1234" s="162" t="s">
        <v>3616</v>
      </c>
    </row>
    <row r="1235" spans="1:20" ht="15" x14ac:dyDescent="0.25">
      <c r="A1235" s="131" t="s">
        <v>15429</v>
      </c>
      <c r="B1235" s="131" t="s">
        <v>3624</v>
      </c>
      <c r="C1235" s="131" t="s">
        <v>327</v>
      </c>
      <c r="D1235" s="131"/>
      <c r="E1235" s="131"/>
      <c r="F1235" s="131" t="s">
        <v>15430</v>
      </c>
      <c r="G1235" s="131" t="s">
        <v>15431</v>
      </c>
      <c r="H1235" s="131" t="b">
        <v>1</v>
      </c>
      <c r="T1235" s="161" t="s">
        <v>15387</v>
      </c>
    </row>
    <row r="1236" spans="1:20" ht="15" x14ac:dyDescent="0.25">
      <c r="A1236" s="131" t="s">
        <v>15429</v>
      </c>
      <c r="B1236" s="131" t="s">
        <v>3637</v>
      </c>
      <c r="C1236" s="131" t="s">
        <v>385</v>
      </c>
      <c r="D1236" s="131"/>
      <c r="E1236" s="131"/>
      <c r="F1236" s="131" t="s">
        <v>15430</v>
      </c>
      <c r="G1236" s="131" t="s">
        <v>15431</v>
      </c>
      <c r="H1236" s="131" t="b">
        <v>1</v>
      </c>
      <c r="T1236" s="162" t="s">
        <v>3616</v>
      </c>
    </row>
    <row r="1237" spans="1:20" ht="15" x14ac:dyDescent="0.25">
      <c r="A1237" s="131" t="s">
        <v>15429</v>
      </c>
      <c r="B1237" s="131" t="s">
        <v>3637</v>
      </c>
      <c r="C1237" s="131"/>
      <c r="D1237" s="131"/>
      <c r="E1237" s="131"/>
      <c r="F1237" s="131"/>
      <c r="G1237" s="131" t="s">
        <v>15431</v>
      </c>
      <c r="H1237" s="131" t="b">
        <v>1</v>
      </c>
      <c r="T1237" s="161" t="s">
        <v>15388</v>
      </c>
    </row>
    <row r="1238" spans="1:20" ht="15" x14ac:dyDescent="0.25">
      <c r="A1238" s="136" t="s">
        <v>15432</v>
      </c>
      <c r="B1238" s="136" t="s">
        <v>3606</v>
      </c>
      <c r="C1238" s="131" t="s">
        <v>277</v>
      </c>
      <c r="D1238" s="131"/>
      <c r="E1238" s="131"/>
      <c r="F1238" s="131"/>
      <c r="G1238" s="131" t="s">
        <v>14370</v>
      </c>
      <c r="H1238" s="131" t="b">
        <v>1</v>
      </c>
      <c r="T1238" s="162" t="s">
        <v>3544</v>
      </c>
    </row>
    <row r="1239" spans="1:20" ht="15" x14ac:dyDescent="0.25">
      <c r="A1239" s="136" t="s">
        <v>15433</v>
      </c>
      <c r="B1239" s="131" t="s">
        <v>3633</v>
      </c>
      <c r="C1239" s="131" t="s">
        <v>397</v>
      </c>
      <c r="D1239" s="131"/>
      <c r="E1239" s="131"/>
      <c r="F1239" s="131" t="s">
        <v>15434</v>
      </c>
      <c r="G1239" s="131" t="s">
        <v>14533</v>
      </c>
      <c r="H1239" s="131" t="b">
        <v>1</v>
      </c>
      <c r="T1239" s="162" t="s">
        <v>3586</v>
      </c>
    </row>
    <row r="1240" spans="1:20" ht="15" x14ac:dyDescent="0.25">
      <c r="A1240" s="136" t="s">
        <v>15435</v>
      </c>
      <c r="B1240" s="131" t="s">
        <v>3513</v>
      </c>
      <c r="C1240" s="131" t="s">
        <v>285</v>
      </c>
      <c r="D1240" s="131"/>
      <c r="E1240" s="131"/>
      <c r="F1240" s="131"/>
      <c r="G1240" s="131" t="s">
        <v>6588</v>
      </c>
      <c r="H1240" s="131"/>
      <c r="T1240" s="161" t="s">
        <v>15389</v>
      </c>
    </row>
    <row r="1241" spans="1:20" ht="15" x14ac:dyDescent="0.25">
      <c r="A1241" s="136" t="s">
        <v>15436</v>
      </c>
      <c r="B1241" s="131" t="s">
        <v>3566</v>
      </c>
      <c r="C1241" s="131"/>
      <c r="D1241" s="131"/>
      <c r="E1241" s="131" t="s">
        <v>315</v>
      </c>
      <c r="F1241" s="131"/>
      <c r="G1241" s="131" t="s">
        <v>15437</v>
      </c>
      <c r="H1241" s="131" t="b">
        <v>1</v>
      </c>
      <c r="T1241" s="162" t="s">
        <v>3564</v>
      </c>
    </row>
    <row r="1242" spans="1:20" ht="15" x14ac:dyDescent="0.25">
      <c r="A1242" s="136" t="s">
        <v>15436</v>
      </c>
      <c r="B1242" s="131" t="s">
        <v>3616</v>
      </c>
      <c r="C1242" s="131" t="s">
        <v>708</v>
      </c>
      <c r="D1242" s="131"/>
      <c r="E1242" s="131"/>
      <c r="F1242" s="131"/>
      <c r="G1242" s="131" t="s">
        <v>15437</v>
      </c>
      <c r="H1242" s="131" t="b">
        <v>1</v>
      </c>
      <c r="T1242" s="161" t="s">
        <v>15391</v>
      </c>
    </row>
    <row r="1243" spans="1:20" ht="15" x14ac:dyDescent="0.25">
      <c r="A1243" s="136" t="s">
        <v>15438</v>
      </c>
      <c r="B1243" s="131"/>
      <c r="C1243" s="131"/>
      <c r="D1243" s="131"/>
      <c r="E1243" s="131"/>
      <c r="F1243" s="131"/>
      <c r="G1243" s="131" t="s">
        <v>14234</v>
      </c>
      <c r="H1243" s="131" t="b">
        <v>1</v>
      </c>
      <c r="T1243" s="162" t="s">
        <v>3564</v>
      </c>
    </row>
    <row r="1244" spans="1:20" ht="15" x14ac:dyDescent="0.25">
      <c r="A1244" s="136" t="s">
        <v>15439</v>
      </c>
      <c r="B1244" s="131" t="s">
        <v>3636</v>
      </c>
      <c r="C1244" s="131"/>
      <c r="D1244" s="131"/>
      <c r="E1244" s="131"/>
      <c r="F1244" s="131"/>
      <c r="G1244" s="131" t="s">
        <v>14244</v>
      </c>
      <c r="H1244" s="131"/>
      <c r="T1244" s="161" t="s">
        <v>15392</v>
      </c>
    </row>
    <row r="1245" spans="1:20" ht="15" x14ac:dyDescent="0.25">
      <c r="A1245" s="136" t="s">
        <v>15440</v>
      </c>
      <c r="B1245" s="131" t="s">
        <v>3564</v>
      </c>
      <c r="C1245" s="131" t="s">
        <v>15050</v>
      </c>
      <c r="D1245" s="131"/>
      <c r="E1245" s="131"/>
      <c r="F1245" s="131"/>
      <c r="G1245" s="131" t="s">
        <v>14234</v>
      </c>
      <c r="H1245" s="131" t="b">
        <v>1</v>
      </c>
      <c r="T1245" s="162" t="s">
        <v>15595</v>
      </c>
    </row>
    <row r="1246" spans="1:20" ht="15" x14ac:dyDescent="0.25">
      <c r="A1246" s="136" t="s">
        <v>15441</v>
      </c>
      <c r="B1246" s="131"/>
      <c r="C1246" s="131"/>
      <c r="D1246" s="131"/>
      <c r="E1246" s="131"/>
      <c r="F1246" s="131"/>
      <c r="G1246" s="131" t="s">
        <v>14244</v>
      </c>
      <c r="H1246" s="131"/>
      <c r="T1246" s="161" t="s">
        <v>15393</v>
      </c>
    </row>
    <row r="1247" spans="1:20" ht="15" x14ac:dyDescent="0.25">
      <c r="A1247" s="136" t="s">
        <v>15442</v>
      </c>
      <c r="B1247" s="131"/>
      <c r="C1247" s="131"/>
      <c r="D1247" s="131"/>
      <c r="E1247" s="131"/>
      <c r="F1247" s="131"/>
      <c r="G1247" s="131" t="s">
        <v>14533</v>
      </c>
      <c r="H1247" s="131" t="b">
        <v>1</v>
      </c>
      <c r="T1247" s="162" t="s">
        <v>3605</v>
      </c>
    </row>
    <row r="1248" spans="1:20" ht="15" x14ac:dyDescent="0.25">
      <c r="A1248" s="136" t="s">
        <v>15443</v>
      </c>
      <c r="B1248" s="131"/>
      <c r="C1248" s="131"/>
      <c r="D1248" s="131"/>
      <c r="E1248" s="131"/>
      <c r="F1248" s="131"/>
      <c r="G1248" s="131" t="s">
        <v>14269</v>
      </c>
      <c r="H1248" s="131" t="b">
        <v>1</v>
      </c>
      <c r="T1248" s="161" t="s">
        <v>15394</v>
      </c>
    </row>
    <row r="1249" spans="1:20" ht="15" x14ac:dyDescent="0.25">
      <c r="A1249" s="136" t="s">
        <v>15444</v>
      </c>
      <c r="B1249" s="131" t="s">
        <v>3571</v>
      </c>
      <c r="C1249" s="131" t="s">
        <v>291</v>
      </c>
      <c r="D1249" s="131"/>
      <c r="E1249" s="131"/>
      <c r="F1249" s="131"/>
      <c r="G1249" s="131" t="s">
        <v>14475</v>
      </c>
      <c r="H1249" s="131" t="b">
        <v>1</v>
      </c>
      <c r="T1249" s="162" t="s">
        <v>3601</v>
      </c>
    </row>
    <row r="1250" spans="1:20" ht="15" x14ac:dyDescent="0.25">
      <c r="A1250" s="136" t="s">
        <v>15444</v>
      </c>
      <c r="B1250" s="131" t="s">
        <v>3589</v>
      </c>
      <c r="C1250" s="131" t="s">
        <v>291</v>
      </c>
      <c r="D1250" s="131"/>
      <c r="E1250" s="131"/>
      <c r="F1250" s="131"/>
      <c r="G1250" s="131" t="s">
        <v>14475</v>
      </c>
      <c r="H1250" s="131" t="b">
        <v>1</v>
      </c>
      <c r="T1250" s="161" t="s">
        <v>15395</v>
      </c>
    </row>
    <row r="1251" spans="1:20" ht="15" x14ac:dyDescent="0.25">
      <c r="A1251" s="136" t="s">
        <v>15444</v>
      </c>
      <c r="B1251" s="131" t="s">
        <v>3607</v>
      </c>
      <c r="C1251" s="131" t="s">
        <v>397</v>
      </c>
      <c r="D1251" s="131"/>
      <c r="E1251" s="131"/>
      <c r="F1251" s="131"/>
      <c r="G1251" s="131" t="s">
        <v>14475</v>
      </c>
      <c r="H1251" s="131" t="b">
        <v>1</v>
      </c>
      <c r="T1251" s="162" t="s">
        <v>3606</v>
      </c>
    </row>
    <row r="1252" spans="1:20" ht="15" x14ac:dyDescent="0.25">
      <c r="A1252" s="136" t="s">
        <v>15444</v>
      </c>
      <c r="B1252" s="131" t="s">
        <v>3637</v>
      </c>
      <c r="C1252" s="131"/>
      <c r="D1252" s="131"/>
      <c r="E1252" s="131"/>
      <c r="F1252" s="131"/>
      <c r="G1252" s="131" t="s">
        <v>14475</v>
      </c>
      <c r="H1252" s="131" t="b">
        <v>1</v>
      </c>
      <c r="T1252" s="161" t="s">
        <v>15396</v>
      </c>
    </row>
    <row r="1253" spans="1:20" ht="15" x14ac:dyDescent="0.25">
      <c r="A1253" s="136" t="s">
        <v>15445</v>
      </c>
      <c r="B1253" s="131" t="s">
        <v>3607</v>
      </c>
      <c r="C1253" s="131" t="s">
        <v>397</v>
      </c>
      <c r="D1253" s="131"/>
      <c r="E1253" s="131"/>
      <c r="F1253" s="131"/>
      <c r="G1253" s="131" t="s">
        <v>14234</v>
      </c>
      <c r="H1253" s="131" t="b">
        <v>1</v>
      </c>
      <c r="T1253" s="162" t="s">
        <v>3616</v>
      </c>
    </row>
    <row r="1254" spans="1:20" ht="15" x14ac:dyDescent="0.25">
      <c r="A1254" s="136" t="s">
        <v>15446</v>
      </c>
      <c r="B1254" s="131"/>
      <c r="C1254" s="131"/>
      <c r="D1254" s="131"/>
      <c r="E1254" s="131"/>
      <c r="F1254" s="131"/>
      <c r="G1254" s="131" t="s">
        <v>14234</v>
      </c>
      <c r="H1254" s="131" t="b">
        <v>1</v>
      </c>
      <c r="T1254" s="161" t="s">
        <v>15397</v>
      </c>
    </row>
    <row r="1255" spans="1:20" ht="15" x14ac:dyDescent="0.25">
      <c r="A1255" s="136" t="s">
        <v>15447</v>
      </c>
      <c r="B1255" s="131" t="s">
        <v>6455</v>
      </c>
      <c r="C1255" s="131"/>
      <c r="D1255" s="131"/>
      <c r="E1255" s="131"/>
      <c r="F1255" s="131"/>
      <c r="G1255" s="131" t="s">
        <v>14234</v>
      </c>
      <c r="H1255" s="131" t="b">
        <v>1</v>
      </c>
      <c r="T1255" s="162" t="s">
        <v>15595</v>
      </c>
    </row>
    <row r="1256" spans="1:20" ht="15" x14ac:dyDescent="0.25">
      <c r="A1256" s="136" t="s">
        <v>15448</v>
      </c>
      <c r="B1256" s="131" t="s">
        <v>3543</v>
      </c>
      <c r="C1256" s="131" t="s">
        <v>6209</v>
      </c>
      <c r="D1256" s="131"/>
      <c r="E1256" s="131"/>
      <c r="F1256" s="131"/>
      <c r="G1256" s="131" t="s">
        <v>14234</v>
      </c>
      <c r="H1256" s="131" t="b">
        <v>1</v>
      </c>
      <c r="T1256" s="161" t="s">
        <v>15399</v>
      </c>
    </row>
    <row r="1257" spans="1:20" ht="15" x14ac:dyDescent="0.25">
      <c r="A1257" s="136" t="s">
        <v>15449</v>
      </c>
      <c r="B1257" s="131" t="s">
        <v>3560</v>
      </c>
      <c r="C1257" s="131"/>
      <c r="D1257" s="131"/>
      <c r="E1257" s="131"/>
      <c r="F1257" s="131"/>
      <c r="G1257" s="131" t="s">
        <v>14234</v>
      </c>
      <c r="H1257" s="131" t="b">
        <v>1</v>
      </c>
      <c r="T1257" s="162" t="s">
        <v>3624</v>
      </c>
    </row>
    <row r="1258" spans="1:20" ht="15" x14ac:dyDescent="0.25">
      <c r="A1258" s="131" t="s">
        <v>15450</v>
      </c>
      <c r="B1258" s="131" t="s">
        <v>3609</v>
      </c>
      <c r="C1258" s="131"/>
      <c r="D1258" s="131"/>
      <c r="E1258" s="131"/>
      <c r="F1258" s="131"/>
      <c r="G1258" s="131" t="s">
        <v>14320</v>
      </c>
      <c r="H1258" s="131"/>
      <c r="T1258" s="161" t="s">
        <v>15400</v>
      </c>
    </row>
    <row r="1259" spans="1:20" ht="15" x14ac:dyDescent="0.25">
      <c r="A1259" s="136" t="s">
        <v>15451</v>
      </c>
      <c r="B1259" s="131" t="s">
        <v>3637</v>
      </c>
      <c r="C1259" s="131"/>
      <c r="D1259" s="131"/>
      <c r="E1259" s="131"/>
      <c r="F1259" s="131"/>
      <c r="G1259" s="131" t="s">
        <v>14234</v>
      </c>
      <c r="H1259" s="131" t="b">
        <v>1</v>
      </c>
      <c r="T1259" s="162" t="s">
        <v>3584</v>
      </c>
    </row>
    <row r="1260" spans="1:20" ht="15" x14ac:dyDescent="0.25">
      <c r="A1260" s="136" t="s">
        <v>15452</v>
      </c>
      <c r="B1260" s="131" t="s">
        <v>3522</v>
      </c>
      <c r="C1260" s="131" t="s">
        <v>6233</v>
      </c>
      <c r="D1260" s="131"/>
      <c r="E1260" s="131"/>
      <c r="F1260" s="131"/>
      <c r="G1260" s="131" t="s">
        <v>14297</v>
      </c>
      <c r="H1260" s="131"/>
      <c r="T1260" s="161" t="s">
        <v>15401</v>
      </c>
    </row>
    <row r="1261" spans="1:20" ht="15" x14ac:dyDescent="0.25">
      <c r="A1261" s="136" t="s">
        <v>15453</v>
      </c>
      <c r="B1261" s="131"/>
      <c r="C1261" s="131"/>
      <c r="D1261" s="131"/>
      <c r="E1261" s="131"/>
      <c r="F1261" s="131"/>
      <c r="G1261" s="131" t="s">
        <v>6588</v>
      </c>
      <c r="H1261" s="131"/>
      <c r="T1261" s="162" t="s">
        <v>3564</v>
      </c>
    </row>
    <row r="1262" spans="1:20" ht="15" x14ac:dyDescent="0.25">
      <c r="A1262" s="136" t="s">
        <v>15454</v>
      </c>
      <c r="B1262" s="131" t="s">
        <v>3589</v>
      </c>
      <c r="C1262" s="131"/>
      <c r="D1262" s="131"/>
      <c r="E1262" s="131"/>
      <c r="F1262" s="131"/>
      <c r="G1262" s="131" t="s">
        <v>6588</v>
      </c>
      <c r="H1262" s="131"/>
      <c r="T1262" s="161" t="s">
        <v>15402</v>
      </c>
    </row>
    <row r="1263" spans="1:20" ht="15" x14ac:dyDescent="0.25">
      <c r="A1263" s="136" t="s">
        <v>15455</v>
      </c>
      <c r="B1263" s="131" t="s">
        <v>3538</v>
      </c>
      <c r="C1263" s="131" t="s">
        <v>331</v>
      </c>
      <c r="D1263" s="131"/>
      <c r="E1263" s="131"/>
      <c r="F1263" s="131"/>
      <c r="G1263" s="131" t="s">
        <v>14686</v>
      </c>
      <c r="H1263" s="131" t="b">
        <v>1</v>
      </c>
      <c r="T1263" s="162" t="s">
        <v>15595</v>
      </c>
    </row>
    <row r="1264" spans="1:20" ht="15" x14ac:dyDescent="0.25">
      <c r="A1264" s="136" t="s">
        <v>15455</v>
      </c>
      <c r="B1264" s="131" t="s">
        <v>3633</v>
      </c>
      <c r="C1264" s="131" t="s">
        <v>397</v>
      </c>
      <c r="D1264" s="131"/>
      <c r="E1264" s="131"/>
      <c r="F1264" s="131"/>
      <c r="G1264" s="131" t="s">
        <v>14686</v>
      </c>
      <c r="H1264" s="131" t="b">
        <v>1</v>
      </c>
      <c r="T1264" s="161" t="s">
        <v>15404</v>
      </c>
    </row>
    <row r="1265" spans="1:20" ht="15" x14ac:dyDescent="0.25">
      <c r="A1265" s="136" t="s">
        <v>15456</v>
      </c>
      <c r="B1265" s="131"/>
      <c r="C1265" s="131"/>
      <c r="D1265" s="131"/>
      <c r="E1265" s="131"/>
      <c r="F1265" s="131"/>
      <c r="G1265" s="131" t="s">
        <v>6588</v>
      </c>
      <c r="H1265" s="131"/>
      <c r="T1265" s="162" t="s">
        <v>3564</v>
      </c>
    </row>
    <row r="1266" spans="1:20" ht="15" x14ac:dyDescent="0.25">
      <c r="A1266" s="136" t="s">
        <v>15457</v>
      </c>
      <c r="B1266" s="131" t="s">
        <v>3558</v>
      </c>
      <c r="C1266" s="131"/>
      <c r="D1266" s="131"/>
      <c r="E1266" s="131"/>
      <c r="F1266" s="131"/>
      <c r="G1266" s="131" t="s">
        <v>14551</v>
      </c>
      <c r="H1266" s="131" t="b">
        <v>1</v>
      </c>
      <c r="T1266" s="161" t="s">
        <v>15405</v>
      </c>
    </row>
    <row r="1267" spans="1:20" ht="15" x14ac:dyDescent="0.25">
      <c r="A1267" s="136" t="s">
        <v>15458</v>
      </c>
      <c r="B1267" s="131" t="s">
        <v>3528</v>
      </c>
      <c r="C1267" s="131" t="s">
        <v>1309</v>
      </c>
      <c r="D1267" s="131"/>
      <c r="E1267" s="131"/>
      <c r="F1267" s="131"/>
      <c r="G1267" s="131" t="s">
        <v>14344</v>
      </c>
      <c r="H1267" s="131" t="b">
        <v>1</v>
      </c>
      <c r="T1267" s="162" t="s">
        <v>3531</v>
      </c>
    </row>
    <row r="1268" spans="1:20" ht="15" x14ac:dyDescent="0.25">
      <c r="A1268" s="136" t="s">
        <v>15458</v>
      </c>
      <c r="B1268" s="131" t="s">
        <v>3558</v>
      </c>
      <c r="C1268" s="131" t="s">
        <v>1839</v>
      </c>
      <c r="D1268" s="131"/>
      <c r="E1268" s="131"/>
      <c r="F1268" s="131"/>
      <c r="G1268" s="131" t="s">
        <v>14344</v>
      </c>
      <c r="H1268" s="131" t="b">
        <v>1</v>
      </c>
      <c r="T1268" s="161" t="s">
        <v>15406</v>
      </c>
    </row>
    <row r="1269" spans="1:20" ht="15" x14ac:dyDescent="0.25">
      <c r="A1269" s="136" t="s">
        <v>15458</v>
      </c>
      <c r="B1269" s="131" t="s">
        <v>3598</v>
      </c>
      <c r="C1269" s="131" t="s">
        <v>1839</v>
      </c>
      <c r="D1269" s="131"/>
      <c r="E1269" s="131"/>
      <c r="F1269" s="131"/>
      <c r="G1269" s="131" t="s">
        <v>14344</v>
      </c>
      <c r="H1269" s="131" t="b">
        <v>1</v>
      </c>
      <c r="T1269" s="162" t="s">
        <v>3564</v>
      </c>
    </row>
    <row r="1270" spans="1:20" ht="15" x14ac:dyDescent="0.25">
      <c r="A1270" s="136" t="s">
        <v>15459</v>
      </c>
      <c r="B1270" s="131" t="s">
        <v>14242</v>
      </c>
      <c r="C1270" s="131" t="s">
        <v>277</v>
      </c>
      <c r="D1270" s="131"/>
      <c r="E1270" s="131"/>
      <c r="F1270" s="131"/>
      <c r="G1270" s="131" t="s">
        <v>14535</v>
      </c>
      <c r="H1270" s="131"/>
      <c r="T1270" s="161" t="s">
        <v>15407</v>
      </c>
    </row>
    <row r="1271" spans="1:20" ht="15" x14ac:dyDescent="0.25">
      <c r="A1271" s="136" t="s">
        <v>15460</v>
      </c>
      <c r="B1271" s="131" t="s">
        <v>3563</v>
      </c>
      <c r="C1271" s="131" t="s">
        <v>483</v>
      </c>
      <c r="D1271" s="131"/>
      <c r="E1271" s="131"/>
      <c r="F1271" s="131"/>
      <c r="G1271" s="131" t="s">
        <v>14755</v>
      </c>
      <c r="H1271" s="131" t="b">
        <v>1</v>
      </c>
      <c r="T1271" s="162" t="s">
        <v>3564</v>
      </c>
    </row>
    <row r="1272" spans="1:20" ht="15" x14ac:dyDescent="0.25">
      <c r="A1272" s="136" t="s">
        <v>15461</v>
      </c>
      <c r="B1272" s="131" t="s">
        <v>3634</v>
      </c>
      <c r="C1272" s="131"/>
      <c r="D1272" s="131"/>
      <c r="E1272" s="131"/>
      <c r="F1272" s="131"/>
      <c r="G1272" s="131" t="s">
        <v>14234</v>
      </c>
      <c r="H1272" s="131" t="b">
        <v>1</v>
      </c>
      <c r="T1272" s="161" t="s">
        <v>15408</v>
      </c>
    </row>
    <row r="1273" spans="1:20" ht="15" x14ac:dyDescent="0.25">
      <c r="A1273" s="136" t="s">
        <v>15462</v>
      </c>
      <c r="B1273" s="131"/>
      <c r="C1273" s="131"/>
      <c r="D1273" s="131"/>
      <c r="E1273" s="131"/>
      <c r="F1273" s="131"/>
      <c r="G1273" s="131" t="s">
        <v>6588</v>
      </c>
      <c r="H1273" s="131"/>
      <c r="T1273" s="162" t="s">
        <v>3548</v>
      </c>
    </row>
    <row r="1274" spans="1:20" ht="15" x14ac:dyDescent="0.25">
      <c r="A1274" s="136" t="s">
        <v>15463</v>
      </c>
      <c r="B1274" s="131" t="s">
        <v>3569</v>
      </c>
      <c r="C1274" s="131" t="s">
        <v>385</v>
      </c>
      <c r="D1274" s="131"/>
      <c r="E1274" s="131"/>
      <c r="F1274" s="131" t="s">
        <v>15464</v>
      </c>
      <c r="G1274" s="131" t="s">
        <v>14533</v>
      </c>
      <c r="H1274" s="131" t="b">
        <v>1</v>
      </c>
      <c r="T1274" s="162" t="s">
        <v>3566</v>
      </c>
    </row>
    <row r="1275" spans="1:20" ht="15" x14ac:dyDescent="0.25">
      <c r="A1275" s="136" t="s">
        <v>15465</v>
      </c>
      <c r="B1275" s="131" t="s">
        <v>3525</v>
      </c>
      <c r="C1275" s="131" t="s">
        <v>484</v>
      </c>
      <c r="D1275" s="131"/>
      <c r="E1275" s="131"/>
      <c r="F1275" s="131"/>
      <c r="G1275" s="131" t="s">
        <v>14646</v>
      </c>
      <c r="H1275" s="131"/>
      <c r="T1275" s="161" t="s">
        <v>15409</v>
      </c>
    </row>
    <row r="1276" spans="1:20" ht="15" x14ac:dyDescent="0.25">
      <c r="A1276" s="136" t="s">
        <v>15466</v>
      </c>
      <c r="B1276" s="131" t="s">
        <v>3638</v>
      </c>
      <c r="C1276" s="131" t="s">
        <v>2274</v>
      </c>
      <c r="D1276" s="131"/>
      <c r="E1276" s="131" t="s">
        <v>1673</v>
      </c>
      <c r="F1276" s="131"/>
      <c r="G1276" s="131" t="s">
        <v>14297</v>
      </c>
      <c r="H1276" s="131"/>
      <c r="T1276" s="162" t="s">
        <v>3548</v>
      </c>
    </row>
    <row r="1277" spans="1:20" ht="15" x14ac:dyDescent="0.25">
      <c r="A1277" s="136" t="s">
        <v>15467</v>
      </c>
      <c r="B1277" s="131" t="s">
        <v>3637</v>
      </c>
      <c r="C1277" s="131" t="s">
        <v>6233</v>
      </c>
      <c r="D1277" s="131"/>
      <c r="E1277" s="131"/>
      <c r="F1277" s="131"/>
      <c r="G1277" s="131" t="s">
        <v>14370</v>
      </c>
      <c r="H1277" s="131" t="b">
        <v>1</v>
      </c>
      <c r="T1277" s="162" t="s">
        <v>3629</v>
      </c>
    </row>
    <row r="1278" spans="1:20" ht="15" x14ac:dyDescent="0.25">
      <c r="A1278" s="136" t="s">
        <v>15468</v>
      </c>
      <c r="B1278" s="131"/>
      <c r="C1278" s="131"/>
      <c r="D1278" s="131"/>
      <c r="E1278" s="131"/>
      <c r="F1278" s="131"/>
      <c r="G1278" s="131" t="s">
        <v>6588</v>
      </c>
      <c r="H1278" s="131"/>
      <c r="T1278" s="161" t="s">
        <v>15410</v>
      </c>
    </row>
    <row r="1279" spans="1:20" ht="15" x14ac:dyDescent="0.25">
      <c r="A1279" s="136" t="s">
        <v>15469</v>
      </c>
      <c r="B1279" s="131" t="s">
        <v>3609</v>
      </c>
      <c r="C1279" s="131"/>
      <c r="D1279" s="131"/>
      <c r="E1279" s="131" t="s">
        <v>1682</v>
      </c>
      <c r="F1279" s="131"/>
      <c r="G1279" s="131" t="s">
        <v>14402</v>
      </c>
      <c r="H1279" s="131" t="b">
        <v>1</v>
      </c>
      <c r="T1279" s="162" t="s">
        <v>3558</v>
      </c>
    </row>
    <row r="1280" spans="1:20" ht="15" x14ac:dyDescent="0.25">
      <c r="A1280" s="136" t="s">
        <v>15470</v>
      </c>
      <c r="B1280" s="131" t="s">
        <v>3609</v>
      </c>
      <c r="C1280" s="131"/>
      <c r="D1280" s="131"/>
      <c r="E1280" s="131" t="s">
        <v>1682</v>
      </c>
      <c r="F1280" s="131"/>
      <c r="G1280" s="131" t="s">
        <v>14402</v>
      </c>
      <c r="H1280" s="131" t="b">
        <v>1</v>
      </c>
      <c r="T1280" s="162" t="s">
        <v>3632</v>
      </c>
    </row>
    <row r="1281" spans="1:20" ht="15" x14ac:dyDescent="0.25">
      <c r="A1281" s="136" t="s">
        <v>15471</v>
      </c>
      <c r="B1281" s="131" t="s">
        <v>6416</v>
      </c>
      <c r="C1281" s="131" t="s">
        <v>14434</v>
      </c>
      <c r="D1281" s="131"/>
      <c r="E1281" s="131"/>
      <c r="F1281" s="131"/>
      <c r="G1281" s="131" t="s">
        <v>14234</v>
      </c>
      <c r="H1281" s="131" t="b">
        <v>1</v>
      </c>
      <c r="T1281" s="162" t="s">
        <v>3637</v>
      </c>
    </row>
    <row r="1282" spans="1:20" ht="15" x14ac:dyDescent="0.25">
      <c r="A1282" s="136" t="s">
        <v>15472</v>
      </c>
      <c r="B1282" s="131" t="s">
        <v>3606</v>
      </c>
      <c r="C1282" s="131" t="s">
        <v>397</v>
      </c>
      <c r="D1282" s="131"/>
      <c r="E1282" s="131"/>
      <c r="F1282" s="131"/>
      <c r="G1282" s="131" t="s">
        <v>6588</v>
      </c>
      <c r="H1282" s="131"/>
      <c r="T1282" s="161" t="s">
        <v>15411</v>
      </c>
    </row>
    <row r="1283" spans="1:20" ht="15" x14ac:dyDescent="0.25">
      <c r="A1283" s="131" t="s">
        <v>15473</v>
      </c>
      <c r="B1283" s="131" t="s">
        <v>3592</v>
      </c>
      <c r="C1283" s="131"/>
      <c r="D1283" s="131"/>
      <c r="E1283" s="131"/>
      <c r="F1283" s="131"/>
      <c r="G1283" s="131" t="s">
        <v>14320</v>
      </c>
      <c r="H1283" s="131"/>
      <c r="T1283" s="162" t="s">
        <v>15595</v>
      </c>
    </row>
    <row r="1284" spans="1:20" ht="15" x14ac:dyDescent="0.25">
      <c r="A1284" s="131" t="s">
        <v>15474</v>
      </c>
      <c r="B1284" s="131" t="s">
        <v>6378</v>
      </c>
      <c r="C1284" s="131"/>
      <c r="D1284" s="131"/>
      <c r="E1284" s="131"/>
      <c r="F1284" s="131"/>
      <c r="G1284" s="131" t="s">
        <v>14311</v>
      </c>
      <c r="H1284" s="131"/>
      <c r="T1284" s="161" t="s">
        <v>15413</v>
      </c>
    </row>
    <row r="1285" spans="1:20" ht="15" x14ac:dyDescent="0.25">
      <c r="A1285" s="136" t="s">
        <v>15475</v>
      </c>
      <c r="B1285" s="131"/>
      <c r="C1285" s="131"/>
      <c r="D1285" s="131"/>
      <c r="E1285" s="131"/>
      <c r="F1285" s="131"/>
      <c r="G1285" s="131" t="s">
        <v>6588</v>
      </c>
      <c r="H1285" s="131"/>
      <c r="T1285" s="162" t="s">
        <v>3566</v>
      </c>
    </row>
    <row r="1286" spans="1:20" ht="15" x14ac:dyDescent="0.25">
      <c r="A1286" s="136" t="s">
        <v>15476</v>
      </c>
      <c r="B1286" s="131"/>
      <c r="C1286" s="131" t="s">
        <v>385</v>
      </c>
      <c r="D1286" s="131"/>
      <c r="E1286" s="131"/>
      <c r="F1286" s="131"/>
      <c r="G1286" s="131" t="s">
        <v>6588</v>
      </c>
      <c r="H1286" s="131"/>
      <c r="T1286" s="161" t="s">
        <v>15414</v>
      </c>
    </row>
    <row r="1287" spans="1:20" ht="15" x14ac:dyDescent="0.25">
      <c r="A1287" s="136" t="s">
        <v>15477</v>
      </c>
      <c r="B1287" s="131" t="s">
        <v>3591</v>
      </c>
      <c r="C1287" s="131"/>
      <c r="D1287" s="131"/>
      <c r="E1287" s="131"/>
      <c r="F1287" s="131" t="s">
        <v>15478</v>
      </c>
      <c r="G1287" s="131" t="s">
        <v>14249</v>
      </c>
      <c r="H1287" s="131" t="b">
        <v>1</v>
      </c>
      <c r="T1287" s="162" t="s">
        <v>3542</v>
      </c>
    </row>
    <row r="1288" spans="1:20" ht="15" x14ac:dyDescent="0.25">
      <c r="A1288" s="136" t="s">
        <v>15479</v>
      </c>
      <c r="B1288" s="131"/>
      <c r="C1288" s="131"/>
      <c r="D1288" s="131"/>
      <c r="E1288" s="131"/>
      <c r="F1288" s="131"/>
      <c r="G1288" s="131" t="s">
        <v>6588</v>
      </c>
      <c r="H1288" s="131"/>
      <c r="T1288" s="162" t="s">
        <v>3548</v>
      </c>
    </row>
    <row r="1289" spans="1:20" ht="15" x14ac:dyDescent="0.25">
      <c r="A1289" s="136" t="s">
        <v>15480</v>
      </c>
      <c r="B1289" s="131" t="s">
        <v>3561</v>
      </c>
      <c r="C1289" s="131" t="s">
        <v>483</v>
      </c>
      <c r="D1289" s="131"/>
      <c r="E1289" s="131"/>
      <c r="F1289" s="131"/>
      <c r="G1289" s="131" t="s">
        <v>14244</v>
      </c>
      <c r="H1289" s="131"/>
      <c r="T1289" s="162" t="s">
        <v>14892</v>
      </c>
    </row>
    <row r="1290" spans="1:20" ht="15" x14ac:dyDescent="0.25">
      <c r="A1290" s="136" t="s">
        <v>15481</v>
      </c>
      <c r="B1290" s="131" t="s">
        <v>3525</v>
      </c>
      <c r="C1290" s="131" t="s">
        <v>484</v>
      </c>
      <c r="D1290" s="131"/>
      <c r="E1290" s="131"/>
      <c r="F1290" s="131"/>
      <c r="G1290" s="131" t="s">
        <v>14244</v>
      </c>
      <c r="H1290" s="131"/>
      <c r="T1290" s="161" t="s">
        <v>15415</v>
      </c>
    </row>
    <row r="1291" spans="1:20" ht="15" x14ac:dyDescent="0.25">
      <c r="A1291" s="136" t="s">
        <v>15482</v>
      </c>
      <c r="B1291" s="131" t="s">
        <v>14236</v>
      </c>
      <c r="C1291" s="131"/>
      <c r="D1291" s="131"/>
      <c r="E1291" s="131"/>
      <c r="F1291" s="131" t="s">
        <v>14291</v>
      </c>
      <c r="G1291" s="131" t="s">
        <v>6588</v>
      </c>
      <c r="H1291" s="131"/>
      <c r="T1291" s="162" t="s">
        <v>6378</v>
      </c>
    </row>
    <row r="1292" spans="1:20" ht="15" x14ac:dyDescent="0.25">
      <c r="A1292" s="136" t="s">
        <v>15483</v>
      </c>
      <c r="B1292" s="131"/>
      <c r="C1292" s="131"/>
      <c r="D1292" s="131"/>
      <c r="E1292" s="131"/>
      <c r="F1292" s="131"/>
      <c r="G1292" s="131" t="s">
        <v>14234</v>
      </c>
      <c r="H1292" s="131" t="b">
        <v>1</v>
      </c>
      <c r="T1292" s="161" t="s">
        <v>15416</v>
      </c>
    </row>
    <row r="1293" spans="1:20" ht="15" x14ac:dyDescent="0.25">
      <c r="A1293" s="136" t="s">
        <v>15484</v>
      </c>
      <c r="B1293" s="131" t="s">
        <v>3564</v>
      </c>
      <c r="C1293" s="131"/>
      <c r="D1293" s="131"/>
      <c r="E1293" s="131"/>
      <c r="F1293" s="131"/>
      <c r="G1293" s="131" t="s">
        <v>14234</v>
      </c>
      <c r="H1293" s="131" t="b">
        <v>1</v>
      </c>
      <c r="T1293" s="162" t="s">
        <v>3559</v>
      </c>
    </row>
    <row r="1294" spans="1:20" ht="15" x14ac:dyDescent="0.25">
      <c r="A1294" s="136" t="s">
        <v>15485</v>
      </c>
      <c r="B1294" s="131"/>
      <c r="C1294" s="131" t="s">
        <v>15050</v>
      </c>
      <c r="D1294" s="131"/>
      <c r="E1294" s="131"/>
      <c r="F1294" s="131" t="s">
        <v>15486</v>
      </c>
      <c r="G1294" s="131" t="s">
        <v>14311</v>
      </c>
      <c r="H1294" s="131"/>
      <c r="T1294" s="161" t="s">
        <v>15417</v>
      </c>
    </row>
    <row r="1295" spans="1:20" ht="15" x14ac:dyDescent="0.25">
      <c r="A1295" s="136" t="s">
        <v>15487</v>
      </c>
      <c r="B1295" s="131" t="s">
        <v>3528</v>
      </c>
      <c r="C1295" s="131" t="s">
        <v>327</v>
      </c>
      <c r="D1295" s="131"/>
      <c r="E1295" s="131"/>
      <c r="F1295" s="131"/>
      <c r="G1295" s="131" t="s">
        <v>14450</v>
      </c>
      <c r="H1295" s="131" t="b">
        <v>1</v>
      </c>
      <c r="T1295" s="162" t="s">
        <v>3602</v>
      </c>
    </row>
    <row r="1296" spans="1:20" ht="15" x14ac:dyDescent="0.25">
      <c r="A1296" s="136" t="s">
        <v>15488</v>
      </c>
      <c r="B1296" s="131" t="s">
        <v>3558</v>
      </c>
      <c r="C1296" s="131" t="s">
        <v>327</v>
      </c>
      <c r="D1296" s="131"/>
      <c r="E1296" s="131"/>
      <c r="F1296" s="131" t="s">
        <v>15489</v>
      </c>
      <c r="G1296" s="131" t="s">
        <v>14249</v>
      </c>
      <c r="H1296" s="131" t="b">
        <v>1</v>
      </c>
      <c r="T1296" s="161" t="s">
        <v>15419</v>
      </c>
    </row>
    <row r="1297" spans="1:20" ht="15" x14ac:dyDescent="0.25">
      <c r="A1297" s="136" t="s">
        <v>15490</v>
      </c>
      <c r="B1297" s="131"/>
      <c r="C1297" s="131"/>
      <c r="D1297" s="131"/>
      <c r="E1297" s="131"/>
      <c r="F1297" s="131"/>
      <c r="G1297" s="131" t="s">
        <v>14311</v>
      </c>
      <c r="H1297" s="131"/>
      <c r="T1297" s="162" t="s">
        <v>6435</v>
      </c>
    </row>
    <row r="1298" spans="1:20" ht="15" x14ac:dyDescent="0.25">
      <c r="A1298" s="136" t="s">
        <v>15491</v>
      </c>
      <c r="B1298" s="131" t="s">
        <v>3636</v>
      </c>
      <c r="C1298" s="131"/>
      <c r="D1298" s="131"/>
      <c r="E1298" s="131"/>
      <c r="F1298" s="131"/>
      <c r="G1298" s="131" t="s">
        <v>14234</v>
      </c>
      <c r="H1298" s="131" t="b">
        <v>1</v>
      </c>
      <c r="T1298" s="161" t="s">
        <v>15420</v>
      </c>
    </row>
    <row r="1299" spans="1:20" ht="15" x14ac:dyDescent="0.25">
      <c r="A1299" s="136" t="s">
        <v>15492</v>
      </c>
      <c r="B1299" s="131" t="s">
        <v>3636</v>
      </c>
      <c r="C1299" s="131" t="s">
        <v>708</v>
      </c>
      <c r="D1299" s="131" t="s">
        <v>6310</v>
      </c>
      <c r="E1299" s="131" t="s">
        <v>1856</v>
      </c>
      <c r="F1299" s="131" t="s">
        <v>15493</v>
      </c>
      <c r="G1299" s="131" t="s">
        <v>14234</v>
      </c>
      <c r="H1299" s="131" t="b">
        <v>1</v>
      </c>
      <c r="T1299" s="162" t="s">
        <v>3522</v>
      </c>
    </row>
    <row r="1300" spans="1:20" ht="15" x14ac:dyDescent="0.25">
      <c r="A1300" s="136" t="s">
        <v>15494</v>
      </c>
      <c r="B1300" s="131"/>
      <c r="C1300" s="131"/>
      <c r="D1300" s="131"/>
      <c r="E1300" s="131"/>
      <c r="F1300" s="131"/>
      <c r="G1300" s="131" t="s">
        <v>14244</v>
      </c>
      <c r="H1300" s="131"/>
      <c r="T1300" s="162" t="s">
        <v>6435</v>
      </c>
    </row>
    <row r="1301" spans="1:20" ht="15" x14ac:dyDescent="0.25">
      <c r="A1301" s="136" t="s">
        <v>15495</v>
      </c>
      <c r="B1301" s="131" t="s">
        <v>15496</v>
      </c>
      <c r="C1301" s="131"/>
      <c r="D1301" s="131"/>
      <c r="E1301" s="131"/>
      <c r="F1301" s="131"/>
      <c r="G1301" s="131" t="s">
        <v>14556</v>
      </c>
      <c r="H1301" s="131"/>
      <c r="T1301" s="161" t="s">
        <v>15421</v>
      </c>
    </row>
    <row r="1302" spans="1:20" ht="15" x14ac:dyDescent="0.25">
      <c r="A1302" s="136" t="s">
        <v>15497</v>
      </c>
      <c r="B1302" s="131" t="s">
        <v>14948</v>
      </c>
      <c r="C1302" s="131"/>
      <c r="D1302" s="131"/>
      <c r="E1302" s="131"/>
      <c r="F1302" s="131"/>
      <c r="G1302" s="131" t="s">
        <v>6588</v>
      </c>
      <c r="H1302" s="131"/>
      <c r="T1302" s="162" t="s">
        <v>6416</v>
      </c>
    </row>
    <row r="1303" spans="1:20" ht="15" x14ac:dyDescent="0.25">
      <c r="A1303" s="136" t="s">
        <v>15498</v>
      </c>
      <c r="B1303" s="131" t="s">
        <v>15499</v>
      </c>
      <c r="C1303" s="131" t="s">
        <v>397</v>
      </c>
      <c r="D1303" s="131"/>
      <c r="E1303" s="131"/>
      <c r="F1303" s="131"/>
      <c r="G1303" s="131" t="s">
        <v>14234</v>
      </c>
      <c r="H1303" s="131" t="b">
        <v>1</v>
      </c>
      <c r="T1303" s="161" t="s">
        <v>15422</v>
      </c>
    </row>
    <row r="1304" spans="1:20" ht="15" x14ac:dyDescent="0.25">
      <c r="A1304" s="136" t="s">
        <v>15498</v>
      </c>
      <c r="B1304" s="131" t="s">
        <v>14769</v>
      </c>
      <c r="C1304" s="131" t="s">
        <v>397</v>
      </c>
      <c r="D1304" s="131"/>
      <c r="E1304" s="131"/>
      <c r="F1304" s="131"/>
      <c r="G1304" s="131" t="s">
        <v>14234</v>
      </c>
      <c r="H1304" s="131" t="b">
        <v>1</v>
      </c>
      <c r="T1304" s="162" t="s">
        <v>3548</v>
      </c>
    </row>
    <row r="1305" spans="1:20" ht="15" x14ac:dyDescent="0.25">
      <c r="A1305" s="136" t="s">
        <v>15500</v>
      </c>
      <c r="B1305" s="131" t="s">
        <v>3550</v>
      </c>
      <c r="C1305" s="131" t="s">
        <v>483</v>
      </c>
      <c r="D1305" s="131"/>
      <c r="E1305" s="131"/>
      <c r="F1305" s="131"/>
      <c r="G1305" s="131" t="s">
        <v>14244</v>
      </c>
      <c r="H1305" s="131"/>
      <c r="T1305" s="161" t="s">
        <v>15423</v>
      </c>
    </row>
    <row r="1306" spans="1:20" ht="15" x14ac:dyDescent="0.25">
      <c r="A1306" s="136" t="s">
        <v>15501</v>
      </c>
      <c r="B1306" s="131"/>
      <c r="C1306" s="131"/>
      <c r="D1306" s="131"/>
      <c r="E1306" s="131"/>
      <c r="F1306" s="131"/>
      <c r="G1306" s="131" t="s">
        <v>14244</v>
      </c>
      <c r="H1306" s="131"/>
      <c r="T1306" s="162" t="s">
        <v>3586</v>
      </c>
    </row>
    <row r="1307" spans="1:20" ht="15" x14ac:dyDescent="0.25">
      <c r="A1307" s="136" t="s">
        <v>15502</v>
      </c>
      <c r="B1307" s="131" t="s">
        <v>6416</v>
      </c>
      <c r="C1307" s="131" t="s">
        <v>14434</v>
      </c>
      <c r="D1307" s="131"/>
      <c r="E1307" s="131"/>
      <c r="F1307" s="131"/>
      <c r="G1307" s="131" t="s">
        <v>14234</v>
      </c>
      <c r="H1307" s="131" t="b">
        <v>1</v>
      </c>
      <c r="T1307" s="161" t="s">
        <v>15425</v>
      </c>
    </row>
    <row r="1308" spans="1:20" ht="15" x14ac:dyDescent="0.25">
      <c r="A1308" s="136" t="s">
        <v>15503</v>
      </c>
      <c r="B1308" s="131" t="s">
        <v>3521</v>
      </c>
      <c r="C1308" s="131" t="s">
        <v>331</v>
      </c>
      <c r="D1308" s="131"/>
      <c r="E1308" s="131"/>
      <c r="F1308" s="131"/>
      <c r="G1308" s="131" t="s">
        <v>6588</v>
      </c>
      <c r="H1308" s="131"/>
      <c r="T1308" s="162" t="s">
        <v>3629</v>
      </c>
    </row>
    <row r="1309" spans="1:20" ht="15" x14ac:dyDescent="0.25">
      <c r="A1309" s="136" t="s">
        <v>15504</v>
      </c>
      <c r="B1309" s="131"/>
      <c r="C1309" s="131"/>
      <c r="D1309" s="131"/>
      <c r="E1309" s="131"/>
      <c r="F1309" s="131"/>
      <c r="G1309" s="131" t="s">
        <v>6588</v>
      </c>
      <c r="H1309" s="131"/>
      <c r="T1309" s="161" t="s">
        <v>15426</v>
      </c>
    </row>
    <row r="1310" spans="1:20" ht="15" x14ac:dyDescent="0.25">
      <c r="A1310" s="136" t="s">
        <v>15505</v>
      </c>
      <c r="B1310" s="131"/>
      <c r="C1310" s="131"/>
      <c r="D1310" s="131"/>
      <c r="E1310" s="131"/>
      <c r="F1310" s="131"/>
      <c r="G1310" s="131" t="s">
        <v>6588</v>
      </c>
      <c r="H1310" s="131"/>
      <c r="T1310" s="162" t="s">
        <v>15595</v>
      </c>
    </row>
    <row r="1311" spans="1:20" ht="15" x14ac:dyDescent="0.25">
      <c r="A1311" s="136" t="s">
        <v>15506</v>
      </c>
      <c r="B1311" s="131" t="s">
        <v>3590</v>
      </c>
      <c r="C1311" s="131" t="s">
        <v>483</v>
      </c>
      <c r="D1311" s="131"/>
      <c r="E1311" s="131"/>
      <c r="F1311" s="131"/>
      <c r="G1311" s="131" t="s">
        <v>14244</v>
      </c>
      <c r="H1311" s="131"/>
      <c r="T1311" s="161" t="s">
        <v>15427</v>
      </c>
    </row>
    <row r="1312" spans="1:20" ht="15" x14ac:dyDescent="0.25">
      <c r="A1312" s="136" t="s">
        <v>15507</v>
      </c>
      <c r="B1312" s="131" t="s">
        <v>3590</v>
      </c>
      <c r="C1312" s="131" t="s">
        <v>15508</v>
      </c>
      <c r="D1312" s="131"/>
      <c r="E1312" s="131"/>
      <c r="F1312" s="131" t="s">
        <v>15509</v>
      </c>
      <c r="G1312" s="131" t="s">
        <v>14249</v>
      </c>
      <c r="H1312" s="131"/>
      <c r="T1312" s="162" t="s">
        <v>6431</v>
      </c>
    </row>
    <row r="1313" spans="1:20" ht="15" x14ac:dyDescent="0.25">
      <c r="A1313" s="136" t="s">
        <v>15510</v>
      </c>
      <c r="B1313" s="131" t="s">
        <v>3590</v>
      </c>
      <c r="C1313" s="131" t="s">
        <v>14384</v>
      </c>
      <c r="D1313" s="131"/>
      <c r="E1313" s="131"/>
      <c r="F1313" s="131"/>
      <c r="G1313" s="131" t="s">
        <v>6588</v>
      </c>
      <c r="H1313" s="137"/>
      <c r="T1313" s="161" t="s">
        <v>15428</v>
      </c>
    </row>
    <row r="1314" spans="1:20" ht="15" x14ac:dyDescent="0.25">
      <c r="A1314" s="136" t="s">
        <v>15511</v>
      </c>
      <c r="B1314" s="131"/>
      <c r="C1314" s="131"/>
      <c r="D1314" s="131"/>
      <c r="E1314" s="131"/>
      <c r="F1314" s="131"/>
      <c r="G1314" s="131" t="s">
        <v>14308</v>
      </c>
      <c r="H1314" s="137"/>
      <c r="T1314" s="162" t="s">
        <v>15595</v>
      </c>
    </row>
    <row r="1315" spans="1:20" ht="15" x14ac:dyDescent="0.25">
      <c r="A1315" s="136" t="s">
        <v>15512</v>
      </c>
      <c r="B1315" s="131" t="s">
        <v>6460</v>
      </c>
      <c r="C1315" s="131"/>
      <c r="D1315" s="131"/>
      <c r="E1315" s="131"/>
      <c r="F1315" s="131"/>
      <c r="G1315" s="131" t="s">
        <v>6588</v>
      </c>
      <c r="H1315" s="137"/>
      <c r="T1315" s="161" t="s">
        <v>15429</v>
      </c>
    </row>
    <row r="1316" spans="1:20" ht="15" x14ac:dyDescent="0.25">
      <c r="A1316" s="136" t="s">
        <v>15513</v>
      </c>
      <c r="B1316" s="131"/>
      <c r="C1316" s="131"/>
      <c r="D1316" s="131"/>
      <c r="E1316" s="131"/>
      <c r="F1316" s="131"/>
      <c r="G1316" s="131" t="s">
        <v>6588</v>
      </c>
      <c r="H1316" s="137"/>
      <c r="T1316" s="162" t="s">
        <v>3564</v>
      </c>
    </row>
    <row r="1317" spans="1:20" ht="15" x14ac:dyDescent="0.25">
      <c r="A1317" s="136" t="s">
        <v>15514</v>
      </c>
      <c r="B1317" s="131"/>
      <c r="C1317" s="131"/>
      <c r="D1317" s="131"/>
      <c r="E1317" s="131" t="s">
        <v>2641</v>
      </c>
      <c r="F1317" s="131" t="s">
        <v>15515</v>
      </c>
      <c r="G1317" s="131" t="s">
        <v>6588</v>
      </c>
      <c r="H1317" s="137"/>
      <c r="T1317" s="162" t="s">
        <v>3624</v>
      </c>
    </row>
    <row r="1318" spans="1:20" ht="15" x14ac:dyDescent="0.25">
      <c r="A1318" s="136" t="s">
        <v>15516</v>
      </c>
      <c r="B1318" s="131" t="s">
        <v>15517</v>
      </c>
      <c r="C1318" s="131"/>
      <c r="D1318" s="131"/>
      <c r="E1318" s="131" t="s">
        <v>2641</v>
      </c>
      <c r="F1318" s="131" t="s">
        <v>15518</v>
      </c>
      <c r="G1318" s="131" t="s">
        <v>14344</v>
      </c>
      <c r="H1318" s="137"/>
      <c r="T1318" s="162" t="s">
        <v>3637</v>
      </c>
    </row>
    <row r="1319" spans="1:20" ht="15" x14ac:dyDescent="0.25">
      <c r="A1319" s="136" t="s">
        <v>15519</v>
      </c>
      <c r="B1319" s="131" t="s">
        <v>3590</v>
      </c>
      <c r="C1319" s="131" t="s">
        <v>483</v>
      </c>
      <c r="D1319" s="131"/>
      <c r="E1319" s="131" t="s">
        <v>2641</v>
      </c>
      <c r="F1319" s="131"/>
      <c r="G1319" s="131" t="s">
        <v>6588</v>
      </c>
      <c r="H1319" s="137"/>
      <c r="T1319" s="161" t="s">
        <v>15432</v>
      </c>
    </row>
    <row r="1320" spans="1:20" ht="15" x14ac:dyDescent="0.25">
      <c r="A1320" s="136" t="s">
        <v>15520</v>
      </c>
      <c r="B1320" s="131" t="s">
        <v>3590</v>
      </c>
      <c r="C1320" s="131" t="s">
        <v>14384</v>
      </c>
      <c r="D1320" s="131"/>
      <c r="E1320" s="131" t="s">
        <v>2641</v>
      </c>
      <c r="F1320" s="131"/>
      <c r="G1320" s="131" t="s">
        <v>6588</v>
      </c>
      <c r="H1320" s="137"/>
      <c r="T1320" s="162" t="s">
        <v>3606</v>
      </c>
    </row>
    <row r="1321" spans="1:20" ht="15" x14ac:dyDescent="0.25">
      <c r="A1321" s="136" t="s">
        <v>15521</v>
      </c>
      <c r="B1321" s="131"/>
      <c r="C1321" s="131"/>
      <c r="D1321" s="131"/>
      <c r="E1321" s="131" t="s">
        <v>2641</v>
      </c>
      <c r="F1321" s="131" t="s">
        <v>15515</v>
      </c>
      <c r="G1321" s="131" t="s">
        <v>14249</v>
      </c>
      <c r="H1321" s="137"/>
      <c r="T1321" s="161" t="s">
        <v>15433</v>
      </c>
    </row>
    <row r="1322" spans="1:20" ht="15" x14ac:dyDescent="0.25">
      <c r="A1322" s="136" t="s">
        <v>15522</v>
      </c>
      <c r="B1322" s="131" t="s">
        <v>3590</v>
      </c>
      <c r="C1322" s="131" t="s">
        <v>14384</v>
      </c>
      <c r="D1322" s="131"/>
      <c r="E1322" s="131" t="s">
        <v>2641</v>
      </c>
      <c r="F1322" s="131"/>
      <c r="G1322" s="131" t="s">
        <v>6588</v>
      </c>
      <c r="H1322" s="137"/>
      <c r="T1322" s="162" t="s">
        <v>3633</v>
      </c>
    </row>
    <row r="1323" spans="1:20" ht="15" x14ac:dyDescent="0.25">
      <c r="A1323" s="136" t="s">
        <v>15523</v>
      </c>
      <c r="B1323" s="131" t="s">
        <v>3590</v>
      </c>
      <c r="C1323" s="131"/>
      <c r="D1323" s="131"/>
      <c r="E1323" s="131" t="s">
        <v>2641</v>
      </c>
      <c r="F1323" s="131" t="s">
        <v>15515</v>
      </c>
      <c r="G1323" s="131" t="s">
        <v>14249</v>
      </c>
      <c r="H1323" s="137"/>
      <c r="T1323" s="161" t="s">
        <v>15436</v>
      </c>
    </row>
    <row r="1324" spans="1:20" ht="15" x14ac:dyDescent="0.25">
      <c r="T1324" s="162" t="s">
        <v>3566</v>
      </c>
    </row>
    <row r="1325" spans="1:20" ht="15" x14ac:dyDescent="0.25">
      <c r="T1325" s="162" t="s">
        <v>3616</v>
      </c>
    </row>
    <row r="1326" spans="1:20" ht="15" x14ac:dyDescent="0.25">
      <c r="T1326" s="161" t="s">
        <v>15438</v>
      </c>
    </row>
    <row r="1327" spans="1:20" ht="15" x14ac:dyDescent="0.25">
      <c r="T1327" s="162" t="s">
        <v>15595</v>
      </c>
    </row>
    <row r="1328" spans="1:20" ht="15" x14ac:dyDescent="0.25">
      <c r="T1328" s="161" t="s">
        <v>15440</v>
      </c>
    </row>
    <row r="1329" spans="20:20" ht="15" x14ac:dyDescent="0.25">
      <c r="T1329" s="162" t="s">
        <v>3564</v>
      </c>
    </row>
    <row r="1330" spans="20:20" ht="15" x14ac:dyDescent="0.25">
      <c r="T1330" s="161" t="s">
        <v>15442</v>
      </c>
    </row>
    <row r="1331" spans="20:20" ht="15" x14ac:dyDescent="0.25">
      <c r="T1331" s="162" t="s">
        <v>15595</v>
      </c>
    </row>
    <row r="1332" spans="20:20" ht="15" x14ac:dyDescent="0.25">
      <c r="T1332" s="161" t="s">
        <v>15443</v>
      </c>
    </row>
    <row r="1333" spans="20:20" ht="15" x14ac:dyDescent="0.25">
      <c r="T1333" s="162" t="s">
        <v>15595</v>
      </c>
    </row>
    <row r="1334" spans="20:20" ht="15" x14ac:dyDescent="0.25">
      <c r="T1334" s="161" t="s">
        <v>15444</v>
      </c>
    </row>
    <row r="1335" spans="20:20" ht="15" x14ac:dyDescent="0.25">
      <c r="T1335" s="162" t="s">
        <v>3571</v>
      </c>
    </row>
    <row r="1336" spans="20:20" ht="15" x14ac:dyDescent="0.25">
      <c r="T1336" s="162" t="s">
        <v>3589</v>
      </c>
    </row>
    <row r="1337" spans="20:20" ht="15" x14ac:dyDescent="0.25">
      <c r="T1337" s="162" t="s">
        <v>3607</v>
      </c>
    </row>
    <row r="1338" spans="20:20" ht="15" x14ac:dyDescent="0.25">
      <c r="T1338" s="162" t="s">
        <v>3637</v>
      </c>
    </row>
    <row r="1339" spans="20:20" ht="15" x14ac:dyDescent="0.25">
      <c r="T1339" s="161" t="s">
        <v>15445</v>
      </c>
    </row>
    <row r="1340" spans="20:20" ht="15" x14ac:dyDescent="0.25">
      <c r="T1340" s="162" t="s">
        <v>3607</v>
      </c>
    </row>
    <row r="1341" spans="20:20" ht="15" x14ac:dyDescent="0.25">
      <c r="T1341" s="161" t="s">
        <v>15446</v>
      </c>
    </row>
    <row r="1342" spans="20:20" ht="15" x14ac:dyDescent="0.25">
      <c r="T1342" s="162" t="s">
        <v>15595</v>
      </c>
    </row>
    <row r="1343" spans="20:20" ht="15" x14ac:dyDescent="0.25">
      <c r="T1343" s="161" t="s">
        <v>15447</v>
      </c>
    </row>
    <row r="1344" spans="20:20" ht="15" x14ac:dyDescent="0.25">
      <c r="T1344" s="162" t="s">
        <v>6455</v>
      </c>
    </row>
    <row r="1345" spans="20:20" ht="15" x14ac:dyDescent="0.25">
      <c r="T1345" s="161" t="s">
        <v>15448</v>
      </c>
    </row>
    <row r="1346" spans="20:20" ht="15" x14ac:dyDescent="0.25">
      <c r="T1346" s="162" t="s">
        <v>3543</v>
      </c>
    </row>
    <row r="1347" spans="20:20" ht="15" x14ac:dyDescent="0.25">
      <c r="T1347" s="161" t="s">
        <v>15449</v>
      </c>
    </row>
    <row r="1348" spans="20:20" ht="15" x14ac:dyDescent="0.25">
      <c r="T1348" s="162" t="s">
        <v>3560</v>
      </c>
    </row>
    <row r="1349" spans="20:20" ht="15" x14ac:dyDescent="0.25">
      <c r="T1349" s="161" t="s">
        <v>15451</v>
      </c>
    </row>
    <row r="1350" spans="20:20" ht="15" x14ac:dyDescent="0.25">
      <c r="T1350" s="162" t="s">
        <v>3637</v>
      </c>
    </row>
    <row r="1351" spans="20:20" ht="15" x14ac:dyDescent="0.25">
      <c r="T1351" s="161" t="s">
        <v>15455</v>
      </c>
    </row>
    <row r="1352" spans="20:20" ht="15" x14ac:dyDescent="0.25">
      <c r="T1352" s="162" t="s">
        <v>3538</v>
      </c>
    </row>
    <row r="1353" spans="20:20" ht="15" x14ac:dyDescent="0.25">
      <c r="T1353" s="162" t="s">
        <v>3633</v>
      </c>
    </row>
    <row r="1354" spans="20:20" ht="15" x14ac:dyDescent="0.25">
      <c r="T1354" s="161" t="s">
        <v>15457</v>
      </c>
    </row>
    <row r="1355" spans="20:20" ht="15" x14ac:dyDescent="0.25">
      <c r="T1355" s="162" t="s">
        <v>3558</v>
      </c>
    </row>
    <row r="1356" spans="20:20" ht="15" x14ac:dyDescent="0.25">
      <c r="T1356" s="161" t="s">
        <v>15458</v>
      </c>
    </row>
    <row r="1357" spans="20:20" ht="15" x14ac:dyDescent="0.25">
      <c r="T1357" s="162" t="s">
        <v>3528</v>
      </c>
    </row>
    <row r="1358" spans="20:20" ht="15" x14ac:dyDescent="0.25">
      <c r="T1358" s="162" t="s">
        <v>3558</v>
      </c>
    </row>
    <row r="1359" spans="20:20" ht="15" x14ac:dyDescent="0.25">
      <c r="T1359" s="162" t="s">
        <v>3598</v>
      </c>
    </row>
    <row r="1360" spans="20:20" ht="15" x14ac:dyDescent="0.25">
      <c r="T1360" s="161" t="s">
        <v>15460</v>
      </c>
    </row>
    <row r="1361" spans="20:20" ht="15" x14ac:dyDescent="0.25">
      <c r="T1361" s="162" t="s">
        <v>3563</v>
      </c>
    </row>
    <row r="1362" spans="20:20" ht="15" x14ac:dyDescent="0.25">
      <c r="T1362" s="161" t="s">
        <v>15461</v>
      </c>
    </row>
    <row r="1363" spans="20:20" ht="15" x14ac:dyDescent="0.25">
      <c r="T1363" s="162" t="s">
        <v>3634</v>
      </c>
    </row>
    <row r="1364" spans="20:20" ht="15" x14ac:dyDescent="0.25">
      <c r="T1364" s="161" t="s">
        <v>15463</v>
      </c>
    </row>
    <row r="1365" spans="20:20" ht="15" x14ac:dyDescent="0.25">
      <c r="T1365" s="162" t="s">
        <v>3569</v>
      </c>
    </row>
    <row r="1366" spans="20:20" ht="15" x14ac:dyDescent="0.25">
      <c r="T1366" s="161" t="s">
        <v>15467</v>
      </c>
    </row>
    <row r="1367" spans="20:20" ht="15" x14ac:dyDescent="0.25">
      <c r="T1367" s="162" t="s">
        <v>3637</v>
      </c>
    </row>
    <row r="1368" spans="20:20" ht="15" x14ac:dyDescent="0.25">
      <c r="T1368" s="161" t="s">
        <v>15469</v>
      </c>
    </row>
    <row r="1369" spans="20:20" ht="15" x14ac:dyDescent="0.25">
      <c r="T1369" s="162" t="s">
        <v>3609</v>
      </c>
    </row>
    <row r="1370" spans="20:20" ht="15" x14ac:dyDescent="0.25">
      <c r="T1370" s="161" t="s">
        <v>15470</v>
      </c>
    </row>
    <row r="1371" spans="20:20" ht="15" x14ac:dyDescent="0.25">
      <c r="T1371" s="162" t="s">
        <v>3609</v>
      </c>
    </row>
    <row r="1372" spans="20:20" ht="15" x14ac:dyDescent="0.25">
      <c r="T1372" s="161" t="s">
        <v>15471</v>
      </c>
    </row>
    <row r="1373" spans="20:20" ht="15" x14ac:dyDescent="0.25">
      <c r="T1373" s="162" t="s">
        <v>6416</v>
      </c>
    </row>
    <row r="1374" spans="20:20" ht="15" x14ac:dyDescent="0.25">
      <c r="T1374" s="161" t="s">
        <v>15477</v>
      </c>
    </row>
    <row r="1375" spans="20:20" ht="15" x14ac:dyDescent="0.25">
      <c r="T1375" s="162" t="s">
        <v>3591</v>
      </c>
    </row>
    <row r="1376" spans="20:20" ht="15" x14ac:dyDescent="0.25">
      <c r="T1376" s="161" t="s">
        <v>15483</v>
      </c>
    </row>
    <row r="1377" spans="20:20" ht="15" x14ac:dyDescent="0.25">
      <c r="T1377" s="162" t="s">
        <v>15595</v>
      </c>
    </row>
    <row r="1378" spans="20:20" ht="15" x14ac:dyDescent="0.25">
      <c r="T1378" s="161" t="s">
        <v>15484</v>
      </c>
    </row>
    <row r="1379" spans="20:20" ht="15" x14ac:dyDescent="0.25">
      <c r="T1379" s="162" t="s">
        <v>3564</v>
      </c>
    </row>
    <row r="1380" spans="20:20" ht="15" x14ac:dyDescent="0.25">
      <c r="T1380" s="161" t="s">
        <v>15487</v>
      </c>
    </row>
    <row r="1381" spans="20:20" ht="15" x14ac:dyDescent="0.25">
      <c r="T1381" s="162" t="s">
        <v>3528</v>
      </c>
    </row>
    <row r="1382" spans="20:20" ht="15" x14ac:dyDescent="0.25">
      <c r="T1382" s="161" t="s">
        <v>15488</v>
      </c>
    </row>
    <row r="1383" spans="20:20" ht="15" x14ac:dyDescent="0.25">
      <c r="T1383" s="162" t="s">
        <v>3558</v>
      </c>
    </row>
    <row r="1384" spans="20:20" ht="15" x14ac:dyDescent="0.25">
      <c r="T1384" s="161" t="s">
        <v>15491</v>
      </c>
    </row>
    <row r="1385" spans="20:20" ht="15" x14ac:dyDescent="0.25">
      <c r="T1385" s="162" t="s">
        <v>3636</v>
      </c>
    </row>
    <row r="1386" spans="20:20" ht="15" x14ac:dyDescent="0.25">
      <c r="T1386" s="161" t="s">
        <v>15492</v>
      </c>
    </row>
    <row r="1387" spans="20:20" ht="15" x14ac:dyDescent="0.25">
      <c r="T1387" s="162" t="s">
        <v>3636</v>
      </c>
    </row>
    <row r="1388" spans="20:20" ht="15" x14ac:dyDescent="0.25">
      <c r="T1388" s="161" t="s">
        <v>15498</v>
      </c>
    </row>
    <row r="1389" spans="20:20" ht="15" x14ac:dyDescent="0.25">
      <c r="T1389" s="162" t="s">
        <v>15499</v>
      </c>
    </row>
    <row r="1390" spans="20:20" ht="15" x14ac:dyDescent="0.25">
      <c r="T1390" s="162" t="s">
        <v>14769</v>
      </c>
    </row>
    <row r="1391" spans="20:20" ht="15" x14ac:dyDescent="0.25">
      <c r="T1391" s="161" t="s">
        <v>15502</v>
      </c>
    </row>
    <row r="1392" spans="20:20" ht="15" x14ac:dyDescent="0.25">
      <c r="T1392" s="162" t="s">
        <v>6416</v>
      </c>
    </row>
  </sheetData>
  <phoneticPr fontId="11" type="noConversion"/>
  <pageMargins left="0.7" right="0.7" top="0.75" bottom="0.75" header="0.3" footer="0.3"/>
  <pageSetup paperSize="9" orientation="portrait" verticalDpi="0" r:id="rId1"/>
  <tableParts count="7">
    <tablePart r:id="rId2"/>
    <tablePart r:id="rId3"/>
    <tablePart r:id="rId4"/>
    <tablePart r:id="rId5"/>
    <tablePart r:id="rId6"/>
    <tablePart r:id="rId7"/>
    <tablePart r:id="rId8"/>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X591"/>
  <sheetViews>
    <sheetView zoomScale="90" zoomScaleNormal="90" workbookViewId="0">
      <selection activeCell="G1" sqref="G1"/>
    </sheetView>
  </sheetViews>
  <sheetFormatPr defaultRowHeight="12.75" x14ac:dyDescent="0.2"/>
  <cols>
    <col min="1" max="1" width="16.5703125" customWidth="1"/>
    <col min="2" max="2" width="19" customWidth="1"/>
    <col min="3" max="4" width="14.28515625" customWidth="1"/>
    <col min="5" max="5" width="18" customWidth="1"/>
    <col min="6" max="6" width="18.42578125" customWidth="1"/>
    <col min="7" max="7" width="33.7109375" customWidth="1"/>
    <col min="8" max="8" width="12.7109375" customWidth="1"/>
    <col min="9" max="9" width="9.85546875" customWidth="1"/>
    <col min="10" max="10" width="9.28515625" customWidth="1"/>
    <col min="11" max="11" width="12.5703125" customWidth="1"/>
    <col min="14" max="14" width="77.85546875" bestFit="1" customWidth="1"/>
    <col min="15" max="15" width="7.28515625" customWidth="1"/>
    <col min="16" max="16" width="12.140625" customWidth="1"/>
    <col min="17" max="17" width="17.7109375" customWidth="1"/>
    <col min="18" max="18" width="20.7109375" customWidth="1"/>
    <col min="19" max="19" width="22.7109375" customWidth="1"/>
    <col min="23" max="23" width="14.28515625" customWidth="1"/>
    <col min="24" max="24" width="104.140625" customWidth="1"/>
  </cols>
  <sheetData>
    <row r="1" spans="1:24" x14ac:dyDescent="0.2">
      <c r="A1" s="1" t="s">
        <v>8143</v>
      </c>
      <c r="G1" s="1" t="s">
        <v>16276</v>
      </c>
      <c r="S1" s="1" t="s">
        <v>15780</v>
      </c>
    </row>
    <row r="2" spans="1:24" x14ac:dyDescent="0.2">
      <c r="S2" t="s">
        <v>8012</v>
      </c>
      <c r="T2" t="s">
        <v>115</v>
      </c>
      <c r="U2" t="s">
        <v>14003</v>
      </c>
      <c r="V2" t="s">
        <v>6176</v>
      </c>
      <c r="W2" t="s">
        <v>488</v>
      </c>
      <c r="X2" t="s">
        <v>16</v>
      </c>
    </row>
    <row r="3" spans="1:24" ht="15" x14ac:dyDescent="0.2">
      <c r="A3" s="7" t="s">
        <v>8012</v>
      </c>
      <c r="B3" s="7" t="s">
        <v>115</v>
      </c>
      <c r="C3" s="7" t="s">
        <v>8013</v>
      </c>
      <c r="D3" s="7" t="s">
        <v>3470</v>
      </c>
      <c r="E3" t="s">
        <v>16840</v>
      </c>
      <c r="G3" s="167" t="s">
        <v>8012</v>
      </c>
      <c r="H3" s="167" t="s">
        <v>115</v>
      </c>
      <c r="I3" s="167" t="s">
        <v>14003</v>
      </c>
      <c r="J3" s="167" t="s">
        <v>13981</v>
      </c>
      <c r="K3" s="167" t="s">
        <v>13982</v>
      </c>
      <c r="L3" s="167" t="s">
        <v>488</v>
      </c>
      <c r="M3" s="167" t="s">
        <v>15934</v>
      </c>
      <c r="N3" s="167" t="s">
        <v>16</v>
      </c>
      <c r="P3" s="138" t="s">
        <v>4657</v>
      </c>
      <c r="Q3" s="138" t="s">
        <v>14205</v>
      </c>
      <c r="S3" t="s">
        <v>13978</v>
      </c>
      <c r="T3" t="s">
        <v>13995</v>
      </c>
      <c r="U3" t="s">
        <v>6975</v>
      </c>
      <c r="V3" t="s">
        <v>5712</v>
      </c>
      <c r="W3" t="s">
        <v>14070</v>
      </c>
    </row>
    <row r="4" spans="1:24" ht="15" x14ac:dyDescent="0.25">
      <c r="A4" t="s">
        <v>6845</v>
      </c>
      <c r="B4" t="s">
        <v>8011</v>
      </c>
      <c r="C4" s="7" t="s">
        <v>14204</v>
      </c>
      <c r="D4" t="s">
        <v>6844</v>
      </c>
      <c r="G4" s="167" t="s">
        <v>15959</v>
      </c>
      <c r="H4" s="167" t="s">
        <v>13994</v>
      </c>
      <c r="I4" s="167" t="s">
        <v>14027</v>
      </c>
      <c r="J4" s="168">
        <v>3117</v>
      </c>
      <c r="K4" s="167" t="s">
        <v>393</v>
      </c>
      <c r="L4" s="167" t="s">
        <v>14072</v>
      </c>
      <c r="M4" s="167" t="s">
        <v>15619</v>
      </c>
      <c r="N4" s="169" t="s">
        <v>16366</v>
      </c>
      <c r="P4" s="130" t="s">
        <v>14206</v>
      </c>
      <c r="Q4" s="130" t="s">
        <v>14207</v>
      </c>
      <c r="S4" t="s">
        <v>13978</v>
      </c>
      <c r="T4" t="s">
        <v>13995</v>
      </c>
      <c r="U4" t="s">
        <v>6975</v>
      </c>
      <c r="V4" t="s">
        <v>5712</v>
      </c>
      <c r="W4" t="s">
        <v>14070</v>
      </c>
      <c r="X4" s="7" t="s">
        <v>15649</v>
      </c>
    </row>
    <row r="5" spans="1:24" ht="15" x14ac:dyDescent="0.25">
      <c r="A5" t="s">
        <v>279</v>
      </c>
      <c r="B5" t="s">
        <v>6847</v>
      </c>
      <c r="C5" s="7" t="s">
        <v>13995</v>
      </c>
      <c r="D5" t="s">
        <v>279</v>
      </c>
      <c r="E5" t="s">
        <v>11479</v>
      </c>
      <c r="G5" s="167" t="s">
        <v>16051</v>
      </c>
      <c r="H5" s="167" t="s">
        <v>16052</v>
      </c>
      <c r="I5" s="167" t="s">
        <v>14027</v>
      </c>
      <c r="J5" s="168" t="s">
        <v>16053</v>
      </c>
      <c r="K5" s="167" t="s">
        <v>393</v>
      </c>
      <c r="L5" s="167" t="s">
        <v>14017</v>
      </c>
      <c r="M5" s="167" t="s">
        <v>5712</v>
      </c>
      <c r="N5" s="167" t="s">
        <v>16054</v>
      </c>
      <c r="P5" s="130" t="s">
        <v>14194</v>
      </c>
      <c r="Q5" s="183" t="s">
        <v>14212</v>
      </c>
      <c r="S5" t="s">
        <v>2708</v>
      </c>
      <c r="T5" t="s">
        <v>3487</v>
      </c>
      <c r="U5" t="s">
        <v>6975</v>
      </c>
      <c r="V5" t="s">
        <v>15646</v>
      </c>
      <c r="W5" t="s">
        <v>15647</v>
      </c>
      <c r="X5" t="s">
        <v>15648</v>
      </c>
    </row>
    <row r="6" spans="1:24" ht="15" x14ac:dyDescent="0.25">
      <c r="A6" t="s">
        <v>6811</v>
      </c>
      <c r="B6" t="s">
        <v>8011</v>
      </c>
      <c r="C6" t="s">
        <v>14198</v>
      </c>
      <c r="D6" t="s">
        <v>6810</v>
      </c>
      <c r="G6" s="167" t="s">
        <v>14111</v>
      </c>
      <c r="H6" s="167" t="s">
        <v>13995</v>
      </c>
      <c r="I6" s="167" t="s">
        <v>14027</v>
      </c>
      <c r="J6" s="168">
        <v>4805</v>
      </c>
      <c r="K6" s="167" t="s">
        <v>2219</v>
      </c>
      <c r="L6" s="167" t="s">
        <v>14007</v>
      </c>
      <c r="M6" s="167" t="s">
        <v>5712</v>
      </c>
      <c r="N6" s="167"/>
      <c r="P6" s="130" t="s">
        <v>13995</v>
      </c>
      <c r="Q6" s="183" t="s">
        <v>14213</v>
      </c>
      <c r="S6" t="s">
        <v>1275</v>
      </c>
      <c r="T6" t="s">
        <v>3487</v>
      </c>
      <c r="U6" t="s">
        <v>15640</v>
      </c>
      <c r="V6" t="s">
        <v>5712</v>
      </c>
      <c r="W6" t="s">
        <v>15644</v>
      </c>
      <c r="X6" t="s">
        <v>15645</v>
      </c>
    </row>
    <row r="7" spans="1:24" ht="15" x14ac:dyDescent="0.25">
      <c r="A7" t="s">
        <v>1275</v>
      </c>
      <c r="B7" t="s">
        <v>8011</v>
      </c>
      <c r="C7" s="7" t="s">
        <v>14208</v>
      </c>
      <c r="D7" t="s">
        <v>6829</v>
      </c>
      <c r="G7" s="167" t="s">
        <v>15838</v>
      </c>
      <c r="H7" s="167" t="s">
        <v>13995</v>
      </c>
      <c r="I7" s="167" t="s">
        <v>14027</v>
      </c>
      <c r="J7" s="168">
        <v>4529</v>
      </c>
      <c r="K7" s="167" t="s">
        <v>364</v>
      </c>
      <c r="L7" s="167" t="s">
        <v>14008</v>
      </c>
      <c r="M7" s="167" t="s">
        <v>5712</v>
      </c>
      <c r="N7" s="167"/>
      <c r="P7" s="130" t="s">
        <v>14195</v>
      </c>
      <c r="Q7" s="183" t="s">
        <v>14214</v>
      </c>
      <c r="S7" t="s">
        <v>1441</v>
      </c>
      <c r="T7" t="s">
        <v>3487</v>
      </c>
      <c r="U7" t="s">
        <v>15618</v>
      </c>
      <c r="V7" t="s">
        <v>15619</v>
      </c>
      <c r="W7" t="s">
        <v>15851</v>
      </c>
    </row>
    <row r="8" spans="1:24" ht="15" x14ac:dyDescent="0.25">
      <c r="A8" t="s">
        <v>1314</v>
      </c>
      <c r="B8" t="s">
        <v>8011</v>
      </c>
      <c r="C8" s="7" t="s">
        <v>14185</v>
      </c>
      <c r="D8" t="s">
        <v>6826</v>
      </c>
      <c r="G8" s="167" t="s">
        <v>13965</v>
      </c>
      <c r="H8" s="167" t="s">
        <v>13995</v>
      </c>
      <c r="I8" s="167" t="s">
        <v>14027</v>
      </c>
      <c r="J8" s="168">
        <v>3630</v>
      </c>
      <c r="K8" s="167" t="s">
        <v>1870</v>
      </c>
      <c r="L8" s="167" t="s">
        <v>14070</v>
      </c>
      <c r="M8" s="167" t="s">
        <v>15619</v>
      </c>
      <c r="N8" s="169" t="s">
        <v>16374</v>
      </c>
      <c r="P8" s="130" t="s">
        <v>14196</v>
      </c>
      <c r="Q8" s="183" t="s">
        <v>14215</v>
      </c>
      <c r="S8" s="7" t="s">
        <v>1441</v>
      </c>
      <c r="T8" s="7" t="s">
        <v>3487</v>
      </c>
      <c r="U8" s="7" t="s">
        <v>15618</v>
      </c>
      <c r="V8" s="7" t="s">
        <v>15619</v>
      </c>
      <c r="W8" s="7" t="s">
        <v>5161</v>
      </c>
      <c r="X8" s="7" t="s">
        <v>15617</v>
      </c>
    </row>
    <row r="9" spans="1:24" ht="15" x14ac:dyDescent="0.25">
      <c r="A9" t="s">
        <v>1355</v>
      </c>
      <c r="B9" t="s">
        <v>8011</v>
      </c>
      <c r="C9" s="7" t="s">
        <v>14185</v>
      </c>
      <c r="D9" t="s">
        <v>11184</v>
      </c>
      <c r="E9" t="s">
        <v>11500</v>
      </c>
      <c r="G9" s="167" t="s">
        <v>13845</v>
      </c>
      <c r="H9" s="167" t="s">
        <v>3487</v>
      </c>
      <c r="I9" s="167" t="s">
        <v>14027</v>
      </c>
      <c r="J9" s="168">
        <v>4706</v>
      </c>
      <c r="K9" s="167" t="s">
        <v>2219</v>
      </c>
      <c r="L9" s="167" t="s">
        <v>4067</v>
      </c>
      <c r="M9" s="167" t="s">
        <v>5712</v>
      </c>
      <c r="N9" s="167"/>
      <c r="P9" s="130" t="s">
        <v>14197</v>
      </c>
      <c r="Q9" s="183" t="s">
        <v>14216</v>
      </c>
      <c r="S9" t="s">
        <v>1532</v>
      </c>
      <c r="T9" t="s">
        <v>3487</v>
      </c>
      <c r="U9" t="s">
        <v>15618</v>
      </c>
      <c r="V9" t="s">
        <v>15619</v>
      </c>
      <c r="W9" t="s">
        <v>15625</v>
      </c>
    </row>
    <row r="10" spans="1:24" ht="15" x14ac:dyDescent="0.25">
      <c r="A10" t="s">
        <v>6852</v>
      </c>
      <c r="B10" t="s">
        <v>8011</v>
      </c>
      <c r="C10" s="7" t="s">
        <v>14204</v>
      </c>
      <c r="D10" t="s">
        <v>6828</v>
      </c>
      <c r="G10" s="167" t="s">
        <v>15972</v>
      </c>
      <c r="H10" s="167" t="s">
        <v>13987</v>
      </c>
      <c r="I10" s="167" t="s">
        <v>14027</v>
      </c>
      <c r="J10" s="168">
        <v>3928</v>
      </c>
      <c r="K10" s="167" t="s">
        <v>338</v>
      </c>
      <c r="L10" s="167" t="s">
        <v>15691</v>
      </c>
      <c r="M10" s="167" t="s">
        <v>15619</v>
      </c>
      <c r="N10" s="167" t="s">
        <v>15974</v>
      </c>
      <c r="P10" s="130" t="s">
        <v>14198</v>
      </c>
      <c r="Q10" s="183" t="s">
        <v>14217</v>
      </c>
      <c r="S10" t="s">
        <v>1536</v>
      </c>
      <c r="T10" t="s">
        <v>3487</v>
      </c>
      <c r="U10" t="s">
        <v>6975</v>
      </c>
      <c r="V10" t="s">
        <v>15613</v>
      </c>
      <c r="W10" t="s">
        <v>15631</v>
      </c>
      <c r="X10" t="s">
        <v>15643</v>
      </c>
    </row>
    <row r="11" spans="1:24" ht="15" x14ac:dyDescent="0.25">
      <c r="A11" t="s">
        <v>6196</v>
      </c>
      <c r="B11" t="s">
        <v>8011</v>
      </c>
      <c r="C11" t="s">
        <v>14198</v>
      </c>
      <c r="D11" t="s">
        <v>6846</v>
      </c>
      <c r="E11" t="s">
        <v>11480</v>
      </c>
      <c r="G11" s="167" t="s">
        <v>13923</v>
      </c>
      <c r="H11" s="167" t="s">
        <v>13987</v>
      </c>
      <c r="I11" s="167" t="s">
        <v>14027</v>
      </c>
      <c r="J11" s="168" t="s">
        <v>14071</v>
      </c>
      <c r="K11" s="167" t="s">
        <v>393</v>
      </c>
      <c r="L11" s="167" t="s">
        <v>6645</v>
      </c>
      <c r="M11" s="167" t="s">
        <v>5712</v>
      </c>
      <c r="N11" s="167"/>
      <c r="P11" s="130" t="s">
        <v>279</v>
      </c>
      <c r="Q11" s="130" t="s">
        <v>14218</v>
      </c>
      <c r="S11" t="s">
        <v>15651</v>
      </c>
      <c r="T11" t="s">
        <v>13993</v>
      </c>
      <c r="U11" t="s">
        <v>15618</v>
      </c>
      <c r="V11" t="s">
        <v>15619</v>
      </c>
      <c r="W11" t="s">
        <v>15653</v>
      </c>
      <c r="X11" t="s">
        <v>15654</v>
      </c>
    </row>
    <row r="12" spans="1:24" ht="15" x14ac:dyDescent="0.25">
      <c r="A12" t="s">
        <v>1536</v>
      </c>
      <c r="B12" t="s">
        <v>8011</v>
      </c>
      <c r="C12" t="s">
        <v>13995</v>
      </c>
      <c r="D12" t="s">
        <v>1285</v>
      </c>
      <c r="G12" s="167" t="s">
        <v>13978</v>
      </c>
      <c r="H12" s="167" t="s">
        <v>13995</v>
      </c>
      <c r="I12" s="167" t="s">
        <v>14027</v>
      </c>
      <c r="J12" s="168">
        <v>3733</v>
      </c>
      <c r="K12" s="167" t="s">
        <v>1870</v>
      </c>
      <c r="L12" s="167" t="s">
        <v>14070</v>
      </c>
      <c r="M12" s="167" t="s">
        <v>15619</v>
      </c>
      <c r="N12" s="169" t="s">
        <v>16374</v>
      </c>
      <c r="P12" s="130"/>
      <c r="Q12" s="130"/>
      <c r="S12" t="s">
        <v>1682</v>
      </c>
      <c r="T12" t="s">
        <v>3487</v>
      </c>
      <c r="U12" t="s">
        <v>15640</v>
      </c>
      <c r="V12" t="s">
        <v>15619</v>
      </c>
      <c r="W12" t="s">
        <v>15641</v>
      </c>
      <c r="X12" t="s">
        <v>15642</v>
      </c>
    </row>
    <row r="13" spans="1:24" ht="15" x14ac:dyDescent="0.25">
      <c r="A13" t="s">
        <v>1537</v>
      </c>
      <c r="B13" t="s">
        <v>8011</v>
      </c>
      <c r="C13" s="7" t="s">
        <v>14204</v>
      </c>
      <c r="D13" t="s">
        <v>1537</v>
      </c>
      <c r="G13" s="167" t="s">
        <v>14178</v>
      </c>
      <c r="H13" s="167" t="s">
        <v>14044</v>
      </c>
      <c r="I13" s="167" t="s">
        <v>14027</v>
      </c>
      <c r="J13" s="168">
        <v>4132</v>
      </c>
      <c r="K13" s="167" t="s">
        <v>1870</v>
      </c>
      <c r="L13" s="167" t="s">
        <v>15691</v>
      </c>
      <c r="M13" s="167" t="s">
        <v>15619</v>
      </c>
      <c r="N13" s="167"/>
      <c r="P13" s="130"/>
      <c r="Q13" s="130"/>
      <c r="S13" s="7" t="s">
        <v>15781</v>
      </c>
      <c r="T13" s="7" t="s">
        <v>4651</v>
      </c>
      <c r="U13" s="7" t="s">
        <v>6975</v>
      </c>
      <c r="V13" s="7" t="s">
        <v>5712</v>
      </c>
      <c r="W13" s="7" t="s">
        <v>15786</v>
      </c>
      <c r="X13" s="7" t="s">
        <v>15784</v>
      </c>
    </row>
    <row r="14" spans="1:24" x14ac:dyDescent="0.2">
      <c r="A14" t="s">
        <v>1537</v>
      </c>
      <c r="B14" t="s">
        <v>8011</v>
      </c>
      <c r="C14" s="7" t="s">
        <v>14204</v>
      </c>
      <c r="D14" t="s">
        <v>6817</v>
      </c>
      <c r="G14" s="167" t="s">
        <v>15967</v>
      </c>
      <c r="H14" s="167" t="s">
        <v>14044</v>
      </c>
      <c r="I14" s="167" t="s">
        <v>14027</v>
      </c>
      <c r="J14" s="168">
        <v>3424</v>
      </c>
      <c r="K14" s="167" t="s">
        <v>393</v>
      </c>
      <c r="L14" s="167" t="s">
        <v>7404</v>
      </c>
      <c r="M14" s="167" t="s">
        <v>15619</v>
      </c>
      <c r="N14" s="167" t="s">
        <v>16055</v>
      </c>
      <c r="S14" s="7" t="s">
        <v>8429</v>
      </c>
      <c r="T14" s="7" t="s">
        <v>4651</v>
      </c>
      <c r="U14" s="7" t="s">
        <v>6975</v>
      </c>
      <c r="V14" s="7" t="s">
        <v>5712</v>
      </c>
      <c r="W14" s="7" t="s">
        <v>15782</v>
      </c>
      <c r="X14" s="7" t="s">
        <v>15783</v>
      </c>
    </row>
    <row r="15" spans="1:24" x14ac:dyDescent="0.2">
      <c r="A15" t="s">
        <v>1673</v>
      </c>
      <c r="C15" t="s">
        <v>13995</v>
      </c>
      <c r="D15" t="s">
        <v>6821</v>
      </c>
      <c r="G15" s="167" t="s">
        <v>13949</v>
      </c>
      <c r="H15" s="167" t="s">
        <v>13995</v>
      </c>
      <c r="I15" s="167" t="s">
        <v>14027</v>
      </c>
      <c r="J15" s="168">
        <v>3627</v>
      </c>
      <c r="K15" s="167" t="s">
        <v>393</v>
      </c>
      <c r="L15" s="167" t="s">
        <v>14009</v>
      </c>
      <c r="M15" s="167" t="s">
        <v>5712</v>
      </c>
      <c r="N15" s="169" t="s">
        <v>15890</v>
      </c>
      <c r="S15" t="s">
        <v>315</v>
      </c>
      <c r="T15" t="s">
        <v>3487</v>
      </c>
      <c r="U15" t="s">
        <v>6975</v>
      </c>
      <c r="V15" t="s">
        <v>15619</v>
      </c>
      <c r="W15" t="s">
        <v>15638</v>
      </c>
      <c r="X15" t="s">
        <v>15639</v>
      </c>
    </row>
    <row r="16" spans="1:24" x14ac:dyDescent="0.2">
      <c r="A16" t="s">
        <v>1682</v>
      </c>
      <c r="B16" t="s">
        <v>8011</v>
      </c>
      <c r="C16" t="s">
        <v>13995</v>
      </c>
      <c r="D16" t="s">
        <v>1837</v>
      </c>
      <c r="G16" s="167" t="s">
        <v>13950</v>
      </c>
      <c r="H16" s="167" t="s">
        <v>13995</v>
      </c>
      <c r="I16" s="167" t="s">
        <v>14027</v>
      </c>
      <c r="J16" s="168">
        <v>4528</v>
      </c>
      <c r="K16" s="167" t="s">
        <v>338</v>
      </c>
      <c r="L16" s="167" t="s">
        <v>4067</v>
      </c>
      <c r="M16" s="167" t="s">
        <v>5712</v>
      </c>
      <c r="N16" s="167"/>
      <c r="S16" t="s">
        <v>1828</v>
      </c>
      <c r="T16" t="s">
        <v>3487</v>
      </c>
      <c r="U16" t="s">
        <v>6975</v>
      </c>
      <c r="V16" t="s">
        <v>15619</v>
      </c>
      <c r="W16" t="s">
        <v>6684</v>
      </c>
      <c r="X16" t="s">
        <v>16420</v>
      </c>
    </row>
    <row r="17" spans="1:24" x14ac:dyDescent="0.2">
      <c r="A17" t="s">
        <v>1799</v>
      </c>
      <c r="B17" t="s">
        <v>8011</v>
      </c>
      <c r="C17" s="7" t="s">
        <v>14185</v>
      </c>
      <c r="D17" t="s">
        <v>6836</v>
      </c>
      <c r="E17" t="s">
        <v>11451</v>
      </c>
      <c r="G17" s="167" t="s">
        <v>14106</v>
      </c>
      <c r="H17" s="167" t="s">
        <v>13995</v>
      </c>
      <c r="I17" s="167" t="s">
        <v>14027</v>
      </c>
      <c r="J17" s="168">
        <v>5004</v>
      </c>
      <c r="K17" s="167" t="s">
        <v>2219</v>
      </c>
      <c r="L17" s="167" t="s">
        <v>6651</v>
      </c>
      <c r="M17" s="167" t="s">
        <v>15619</v>
      </c>
      <c r="N17" s="169" t="s">
        <v>16493</v>
      </c>
      <c r="S17" t="s">
        <v>1856</v>
      </c>
      <c r="T17" t="s">
        <v>3487</v>
      </c>
      <c r="U17" t="s">
        <v>15637</v>
      </c>
      <c r="V17" t="s">
        <v>15613</v>
      </c>
      <c r="W17" t="s">
        <v>15636</v>
      </c>
      <c r="X17" s="7" t="s">
        <v>15658</v>
      </c>
    </row>
    <row r="18" spans="1:24" x14ac:dyDescent="0.2">
      <c r="A18" t="s">
        <v>315</v>
      </c>
      <c r="B18" t="s">
        <v>8011</v>
      </c>
      <c r="C18" t="s">
        <v>14198</v>
      </c>
      <c r="D18" t="s">
        <v>6819</v>
      </c>
      <c r="E18" t="s">
        <v>16843</v>
      </c>
      <c r="G18" s="167" t="s">
        <v>14107</v>
      </c>
      <c r="H18" s="167" t="s">
        <v>13995</v>
      </c>
      <c r="I18" s="167" t="s">
        <v>14027</v>
      </c>
      <c r="J18" s="168">
        <v>5004</v>
      </c>
      <c r="K18" s="167" t="s">
        <v>2219</v>
      </c>
      <c r="L18" s="167" t="s">
        <v>6651</v>
      </c>
      <c r="M18" s="167" t="s">
        <v>15619</v>
      </c>
      <c r="N18" s="169" t="s">
        <v>16493</v>
      </c>
      <c r="S18" t="s">
        <v>13974</v>
      </c>
      <c r="T18" t="s">
        <v>13995</v>
      </c>
      <c r="U18" t="s">
        <v>6975</v>
      </c>
      <c r="V18" t="s">
        <v>5712</v>
      </c>
      <c r="W18" t="s">
        <v>14070</v>
      </c>
      <c r="X18" t="s">
        <v>14222</v>
      </c>
    </row>
    <row r="19" spans="1:24" x14ac:dyDescent="0.2">
      <c r="A19" t="s">
        <v>315</v>
      </c>
      <c r="B19" t="s">
        <v>8011</v>
      </c>
      <c r="C19" t="s">
        <v>14198</v>
      </c>
      <c r="D19" t="s">
        <v>6827</v>
      </c>
      <c r="G19" s="167" t="s">
        <v>14112</v>
      </c>
      <c r="H19" s="167" t="s">
        <v>13995</v>
      </c>
      <c r="I19" s="167" t="s">
        <v>14027</v>
      </c>
      <c r="J19" s="168">
        <v>4906</v>
      </c>
      <c r="K19" s="167" t="s">
        <v>2219</v>
      </c>
      <c r="L19" s="167" t="s">
        <v>14007</v>
      </c>
      <c r="M19" s="167" t="s">
        <v>5712</v>
      </c>
      <c r="N19" s="167"/>
      <c r="S19" t="s">
        <v>15657</v>
      </c>
      <c r="T19" t="s">
        <v>13995</v>
      </c>
      <c r="U19" t="s">
        <v>15618</v>
      </c>
      <c r="V19" t="s">
        <v>5712</v>
      </c>
      <c r="W19" t="s">
        <v>14190</v>
      </c>
      <c r="X19" t="s">
        <v>15622</v>
      </c>
    </row>
    <row r="20" spans="1:24" x14ac:dyDescent="0.2">
      <c r="A20" t="s">
        <v>1828</v>
      </c>
      <c r="B20" t="s">
        <v>8011</v>
      </c>
      <c r="C20" s="7" t="s">
        <v>14185</v>
      </c>
      <c r="D20" t="s">
        <v>6820</v>
      </c>
      <c r="E20" t="s">
        <v>11474</v>
      </c>
      <c r="G20" s="167" t="s">
        <v>14114</v>
      </c>
      <c r="H20" s="167" t="s">
        <v>13995</v>
      </c>
      <c r="I20" s="167" t="s">
        <v>14027</v>
      </c>
      <c r="J20" s="168">
        <v>4706</v>
      </c>
      <c r="K20" s="167" t="s">
        <v>2219</v>
      </c>
      <c r="L20" s="167" t="s">
        <v>14007</v>
      </c>
      <c r="M20" s="167" t="s">
        <v>5712</v>
      </c>
      <c r="N20" s="167"/>
      <c r="S20" t="s">
        <v>6834</v>
      </c>
      <c r="T20" t="s">
        <v>13995</v>
      </c>
      <c r="U20" s="7" t="s">
        <v>6975</v>
      </c>
      <c r="V20" s="7" t="s">
        <v>5712</v>
      </c>
      <c r="W20" t="s">
        <v>15882</v>
      </c>
    </row>
    <row r="21" spans="1:24" x14ac:dyDescent="0.2">
      <c r="A21" t="s">
        <v>1856</v>
      </c>
      <c r="B21" t="s">
        <v>8011</v>
      </c>
      <c r="C21" t="s">
        <v>3487</v>
      </c>
      <c r="D21" t="s">
        <v>6812</v>
      </c>
      <c r="E21" t="s">
        <v>11485</v>
      </c>
      <c r="G21" s="167" t="s">
        <v>14105</v>
      </c>
      <c r="H21" s="167" t="s">
        <v>13995</v>
      </c>
      <c r="I21" s="167" t="s">
        <v>14027</v>
      </c>
      <c r="J21" s="168">
        <v>4705</v>
      </c>
      <c r="K21" s="167" t="s">
        <v>2219</v>
      </c>
      <c r="L21" s="167" t="s">
        <v>14007</v>
      </c>
      <c r="M21" s="167" t="s">
        <v>5712</v>
      </c>
      <c r="N21" s="167"/>
      <c r="S21" t="s">
        <v>15610</v>
      </c>
      <c r="T21" t="s">
        <v>13995</v>
      </c>
      <c r="U21" t="s">
        <v>15612</v>
      </c>
      <c r="V21" t="s">
        <v>5712</v>
      </c>
      <c r="W21" t="s">
        <v>14072</v>
      </c>
      <c r="X21" t="s">
        <v>15616</v>
      </c>
    </row>
    <row r="22" spans="1:24" x14ac:dyDescent="0.2">
      <c r="A22" t="s">
        <v>6815</v>
      </c>
      <c r="B22" t="s">
        <v>8011</v>
      </c>
      <c r="C22" t="s">
        <v>13995</v>
      </c>
      <c r="D22" t="s">
        <v>6814</v>
      </c>
      <c r="G22" s="167" t="s">
        <v>14109</v>
      </c>
      <c r="H22" s="167" t="s">
        <v>13995</v>
      </c>
      <c r="I22" s="167" t="s">
        <v>14027</v>
      </c>
      <c r="J22" s="168">
        <v>4905</v>
      </c>
      <c r="K22" s="167" t="s">
        <v>2219</v>
      </c>
      <c r="L22" s="167" t="s">
        <v>6651</v>
      </c>
      <c r="M22" s="167" t="s">
        <v>15619</v>
      </c>
      <c r="N22" s="169" t="s">
        <v>16493</v>
      </c>
      <c r="S22" t="s">
        <v>2073</v>
      </c>
      <c r="T22" t="s">
        <v>3487</v>
      </c>
      <c r="U22" t="s">
        <v>6975</v>
      </c>
      <c r="V22" t="s">
        <v>15613</v>
      </c>
      <c r="W22" t="s">
        <v>15631</v>
      </c>
      <c r="X22" t="s">
        <v>15635</v>
      </c>
    </row>
    <row r="23" spans="1:24" x14ac:dyDescent="0.2">
      <c r="A23" t="s">
        <v>6850</v>
      </c>
      <c r="B23" t="s">
        <v>8011</v>
      </c>
      <c r="C23" s="7" t="s">
        <v>14204</v>
      </c>
      <c r="D23" t="s">
        <v>6821</v>
      </c>
      <c r="G23" s="167" t="s">
        <v>14118</v>
      </c>
      <c r="H23" s="167" t="s">
        <v>13995</v>
      </c>
      <c r="I23" s="167" t="s">
        <v>14027</v>
      </c>
      <c r="J23" s="168">
        <v>4906</v>
      </c>
      <c r="K23" s="167" t="s">
        <v>2219</v>
      </c>
      <c r="L23" s="167" t="s">
        <v>14007</v>
      </c>
      <c r="M23" s="167" t="s">
        <v>5712</v>
      </c>
      <c r="N23" s="167"/>
      <c r="S23" t="s">
        <v>15655</v>
      </c>
      <c r="T23" t="s">
        <v>3487</v>
      </c>
      <c r="U23" t="s">
        <v>15626</v>
      </c>
      <c r="V23" t="s">
        <v>5712</v>
      </c>
      <c r="W23" t="s">
        <v>15633</v>
      </c>
      <c r="X23" t="s">
        <v>15634</v>
      </c>
    </row>
    <row r="24" spans="1:24" x14ac:dyDescent="0.2">
      <c r="A24" t="s">
        <v>6834</v>
      </c>
      <c r="B24" t="s">
        <v>8011</v>
      </c>
      <c r="C24" s="7" t="s">
        <v>14204</v>
      </c>
      <c r="D24" t="s">
        <v>6833</v>
      </c>
      <c r="G24" s="167" t="s">
        <v>16252</v>
      </c>
      <c r="H24" s="167" t="s">
        <v>14044</v>
      </c>
      <c r="I24" s="167" t="s">
        <v>14027</v>
      </c>
      <c r="J24" s="168">
        <v>3810</v>
      </c>
      <c r="K24" s="167" t="s">
        <v>393</v>
      </c>
      <c r="L24" s="167" t="s">
        <v>6684</v>
      </c>
      <c r="M24" s="167" t="s">
        <v>5712</v>
      </c>
      <c r="N24" s="167" t="s">
        <v>16257</v>
      </c>
      <c r="S24" t="s">
        <v>2220</v>
      </c>
      <c r="T24" t="s">
        <v>3487</v>
      </c>
      <c r="U24" t="s">
        <v>15612</v>
      </c>
      <c r="V24" t="s">
        <v>5712</v>
      </c>
      <c r="W24" t="s">
        <v>15613</v>
      </c>
      <c r="X24" t="s">
        <v>15614</v>
      </c>
    </row>
    <row r="25" spans="1:24" x14ac:dyDescent="0.2">
      <c r="A25" t="s">
        <v>2022</v>
      </c>
      <c r="B25" t="s">
        <v>8011</v>
      </c>
      <c r="C25" s="7" t="s">
        <v>14185</v>
      </c>
      <c r="D25" t="s">
        <v>2022</v>
      </c>
      <c r="E25" t="s">
        <v>16844</v>
      </c>
      <c r="G25" s="167" t="s">
        <v>13890</v>
      </c>
      <c r="H25" s="167" t="s">
        <v>13994</v>
      </c>
      <c r="I25" s="167" t="s">
        <v>14027</v>
      </c>
      <c r="J25" s="168">
        <v>3414</v>
      </c>
      <c r="K25" s="167" t="s">
        <v>393</v>
      </c>
      <c r="L25" s="167" t="s">
        <v>14012</v>
      </c>
      <c r="M25" s="167" t="s">
        <v>5712</v>
      </c>
      <c r="N25" s="167"/>
      <c r="S25" t="s">
        <v>3826</v>
      </c>
      <c r="T25" t="s">
        <v>3487</v>
      </c>
      <c r="U25" t="s">
        <v>6975</v>
      </c>
      <c r="V25" t="s">
        <v>15613</v>
      </c>
      <c r="W25" t="s">
        <v>15631</v>
      </c>
      <c r="X25" t="s">
        <v>15632</v>
      </c>
    </row>
    <row r="26" spans="1:24" x14ac:dyDescent="0.2">
      <c r="A26" t="s">
        <v>2073</v>
      </c>
      <c r="B26" t="s">
        <v>8011</v>
      </c>
      <c r="C26" s="7" t="s">
        <v>14208</v>
      </c>
      <c r="D26" t="s">
        <v>6824</v>
      </c>
      <c r="E26" t="s">
        <v>11489</v>
      </c>
      <c r="G26" s="167" t="s">
        <v>16029</v>
      </c>
      <c r="H26" s="167" t="s">
        <v>14044</v>
      </c>
      <c r="I26" s="167" t="s">
        <v>14027</v>
      </c>
      <c r="J26" s="168">
        <v>4425</v>
      </c>
      <c r="K26" s="167" t="s">
        <v>338</v>
      </c>
      <c r="L26" s="167" t="s">
        <v>14008</v>
      </c>
      <c r="M26" s="167" t="s">
        <v>5712</v>
      </c>
      <c r="N26" s="167" t="s">
        <v>16028</v>
      </c>
      <c r="S26" t="s">
        <v>2331</v>
      </c>
      <c r="T26" t="s">
        <v>3487</v>
      </c>
      <c r="U26" t="s">
        <v>15618</v>
      </c>
      <c r="V26" t="s">
        <v>15619</v>
      </c>
      <c r="W26" t="s">
        <v>15625</v>
      </c>
    </row>
    <row r="27" spans="1:24" x14ac:dyDescent="0.2">
      <c r="A27" t="s">
        <v>6297</v>
      </c>
      <c r="B27" t="s">
        <v>8011</v>
      </c>
      <c r="C27" t="s">
        <v>13995</v>
      </c>
      <c r="D27" t="s">
        <v>6818</v>
      </c>
      <c r="G27" s="167" t="s">
        <v>14127</v>
      </c>
      <c r="H27" s="167" t="s">
        <v>3487</v>
      </c>
      <c r="I27" s="167" t="s">
        <v>14027</v>
      </c>
      <c r="J27" s="168">
        <v>4908</v>
      </c>
      <c r="K27" s="167" t="s">
        <v>399</v>
      </c>
      <c r="L27" s="167" t="s">
        <v>14007</v>
      </c>
      <c r="M27" s="167" t="s">
        <v>5712</v>
      </c>
      <c r="N27" s="169" t="s">
        <v>14187</v>
      </c>
      <c r="S27" t="s">
        <v>13916</v>
      </c>
      <c r="T27" t="s">
        <v>13995</v>
      </c>
      <c r="U27" t="s">
        <v>15618</v>
      </c>
      <c r="V27" t="s">
        <v>15619</v>
      </c>
      <c r="W27" t="s">
        <v>15625</v>
      </c>
    </row>
    <row r="28" spans="1:24" x14ac:dyDescent="0.2">
      <c r="A28" t="s">
        <v>2194</v>
      </c>
      <c r="B28" t="s">
        <v>8011</v>
      </c>
      <c r="C28" s="7" t="s">
        <v>14185</v>
      </c>
      <c r="D28" t="s">
        <v>6813</v>
      </c>
      <c r="G28" s="167" t="s">
        <v>13841</v>
      </c>
      <c r="H28" s="167" t="s">
        <v>13987</v>
      </c>
      <c r="I28" s="167" t="s">
        <v>14027</v>
      </c>
      <c r="J28" s="168">
        <v>4505</v>
      </c>
      <c r="K28" s="167" t="s">
        <v>2219</v>
      </c>
      <c r="L28" s="167" t="s">
        <v>16376</v>
      </c>
      <c r="M28" s="167" t="s">
        <v>5712</v>
      </c>
      <c r="N28" s="169" t="s">
        <v>15941</v>
      </c>
      <c r="S28" t="s">
        <v>2409</v>
      </c>
      <c r="T28" t="s">
        <v>13995</v>
      </c>
      <c r="U28" t="s">
        <v>6975</v>
      </c>
      <c r="V28" t="s">
        <v>5712</v>
      </c>
      <c r="W28" t="s">
        <v>14070</v>
      </c>
      <c r="X28" t="s">
        <v>15650</v>
      </c>
    </row>
    <row r="29" spans="1:24" x14ac:dyDescent="0.2">
      <c r="A29" t="s">
        <v>2209</v>
      </c>
      <c r="B29" t="s">
        <v>8011</v>
      </c>
      <c r="C29" s="7" t="s">
        <v>14185</v>
      </c>
      <c r="D29" t="s">
        <v>6838</v>
      </c>
      <c r="E29" t="s">
        <v>11482</v>
      </c>
      <c r="G29" s="167" t="s">
        <v>6845</v>
      </c>
      <c r="H29" s="167" t="s">
        <v>14204</v>
      </c>
      <c r="I29" s="167" t="s">
        <v>14027</v>
      </c>
      <c r="J29" s="168">
        <v>4217</v>
      </c>
      <c r="K29" s="167" t="s">
        <v>393</v>
      </c>
      <c r="L29" s="167" t="s">
        <v>4067</v>
      </c>
      <c r="M29" s="167" t="s">
        <v>5712</v>
      </c>
      <c r="N29" s="167"/>
      <c r="S29" t="s">
        <v>2409</v>
      </c>
      <c r="T29" t="s">
        <v>13995</v>
      </c>
      <c r="U29" s="7" t="s">
        <v>15618</v>
      </c>
      <c r="V29" s="7" t="s">
        <v>5712</v>
      </c>
      <c r="W29" s="7" t="s">
        <v>15872</v>
      </c>
      <c r="X29" s="7" t="s">
        <v>15871</v>
      </c>
    </row>
    <row r="30" spans="1:24" x14ac:dyDescent="0.2">
      <c r="A30" t="s">
        <v>6823</v>
      </c>
      <c r="B30" t="s">
        <v>8011</v>
      </c>
      <c r="C30" s="7" t="s">
        <v>14185</v>
      </c>
      <c r="D30" t="s">
        <v>6822</v>
      </c>
      <c r="G30" s="167" t="s">
        <v>279</v>
      </c>
      <c r="H30" s="167" t="s">
        <v>13995</v>
      </c>
      <c r="I30" s="167" t="s">
        <v>14027</v>
      </c>
      <c r="J30" s="168">
        <v>3818</v>
      </c>
      <c r="K30" s="167" t="s">
        <v>393</v>
      </c>
      <c r="L30" s="167" t="s">
        <v>4067</v>
      </c>
      <c r="M30" s="167" t="s">
        <v>5712</v>
      </c>
      <c r="N30" s="167"/>
      <c r="S30" t="s">
        <v>2419</v>
      </c>
      <c r="T30" t="s">
        <v>3487</v>
      </c>
      <c r="U30" t="s">
        <v>15626</v>
      </c>
      <c r="V30" t="s">
        <v>15613</v>
      </c>
      <c r="W30" t="s">
        <v>15629</v>
      </c>
      <c r="X30" t="s">
        <v>15630</v>
      </c>
    </row>
    <row r="31" spans="1:24" x14ac:dyDescent="0.2">
      <c r="A31" t="s">
        <v>2256</v>
      </c>
      <c r="B31" t="s">
        <v>8011</v>
      </c>
      <c r="C31" t="s">
        <v>3487</v>
      </c>
      <c r="D31" t="s">
        <v>6830</v>
      </c>
      <c r="E31" t="s">
        <v>11496</v>
      </c>
      <c r="G31" s="167" t="s">
        <v>14168</v>
      </c>
      <c r="H31" s="167" t="s">
        <v>13995</v>
      </c>
      <c r="I31" s="167" t="s">
        <v>14027</v>
      </c>
      <c r="J31" s="168">
        <v>4628</v>
      </c>
      <c r="K31" s="167" t="s">
        <v>364</v>
      </c>
      <c r="L31" s="167" t="s">
        <v>14008</v>
      </c>
      <c r="M31" s="167" t="s">
        <v>5712</v>
      </c>
      <c r="N31" s="167"/>
      <c r="S31" t="s">
        <v>15611</v>
      </c>
      <c r="T31" t="s">
        <v>3487</v>
      </c>
      <c r="U31" t="s">
        <v>6975</v>
      </c>
      <c r="V31" t="s">
        <v>5712</v>
      </c>
      <c r="W31" t="s">
        <v>15613</v>
      </c>
      <c r="X31" t="s">
        <v>15615</v>
      </c>
    </row>
    <row r="32" spans="1:24" x14ac:dyDescent="0.2">
      <c r="A32" t="s">
        <v>8014</v>
      </c>
      <c r="B32" t="s">
        <v>8011</v>
      </c>
      <c r="C32" t="s">
        <v>13995</v>
      </c>
      <c r="D32" t="s">
        <v>6832</v>
      </c>
      <c r="G32" s="167" t="s">
        <v>13850</v>
      </c>
      <c r="H32" s="167" t="s">
        <v>10227</v>
      </c>
      <c r="I32" s="167" t="s">
        <v>14027</v>
      </c>
      <c r="J32" s="168">
        <v>2909</v>
      </c>
      <c r="K32" s="167" t="s">
        <v>7173</v>
      </c>
      <c r="L32" s="167" t="s">
        <v>4067</v>
      </c>
      <c r="M32" s="167" t="s">
        <v>5712</v>
      </c>
      <c r="N32" s="167"/>
      <c r="S32" t="s">
        <v>2523</v>
      </c>
      <c r="T32" t="s">
        <v>3487</v>
      </c>
      <c r="U32" t="s">
        <v>15626</v>
      </c>
      <c r="V32" t="s">
        <v>15619</v>
      </c>
      <c r="W32" t="s">
        <v>15627</v>
      </c>
      <c r="X32" t="s">
        <v>15628</v>
      </c>
    </row>
    <row r="33" spans="1:24" x14ac:dyDescent="0.2">
      <c r="A33" t="s">
        <v>2403</v>
      </c>
      <c r="B33" t="s">
        <v>8011</v>
      </c>
      <c r="C33" t="s">
        <v>13995</v>
      </c>
      <c r="D33" t="s">
        <v>6835</v>
      </c>
      <c r="G33" s="167" t="s">
        <v>14155</v>
      </c>
      <c r="H33" s="167" t="s">
        <v>3487</v>
      </c>
      <c r="I33" s="167" t="s">
        <v>14027</v>
      </c>
      <c r="J33" s="168">
        <v>5732</v>
      </c>
      <c r="K33" s="167" t="s">
        <v>399</v>
      </c>
      <c r="L33" s="167" t="s">
        <v>4067</v>
      </c>
      <c r="M33" s="167" t="s">
        <v>5712</v>
      </c>
      <c r="N33" s="167"/>
      <c r="S33" t="s">
        <v>15656</v>
      </c>
      <c r="T33" t="s">
        <v>3487</v>
      </c>
      <c r="U33" t="s">
        <v>15618</v>
      </c>
      <c r="V33" t="s">
        <v>15619</v>
      </c>
      <c r="W33" t="s">
        <v>15625</v>
      </c>
    </row>
    <row r="34" spans="1:24" x14ac:dyDescent="0.2">
      <c r="A34" t="s">
        <v>2419</v>
      </c>
      <c r="B34" t="s">
        <v>8011</v>
      </c>
      <c r="C34" t="s">
        <v>3487</v>
      </c>
      <c r="D34" s="7" t="s">
        <v>15578</v>
      </c>
      <c r="E34" s="7" t="s">
        <v>16842</v>
      </c>
      <c r="G34" s="167" t="s">
        <v>16238</v>
      </c>
      <c r="H34" s="167" t="s">
        <v>14044</v>
      </c>
      <c r="I34" s="167" t="s">
        <v>14027</v>
      </c>
      <c r="J34" s="168">
        <v>3610</v>
      </c>
      <c r="K34" s="167" t="s">
        <v>393</v>
      </c>
      <c r="L34" s="167" t="s">
        <v>6684</v>
      </c>
      <c r="M34" s="167" t="s">
        <v>5712</v>
      </c>
      <c r="N34" s="167"/>
      <c r="S34" s="7" t="s">
        <v>2578</v>
      </c>
      <c r="T34" s="7" t="s">
        <v>3487</v>
      </c>
      <c r="U34" s="7" t="s">
        <v>15618</v>
      </c>
      <c r="V34" s="7" t="s">
        <v>15619</v>
      </c>
      <c r="W34" s="7" t="s">
        <v>5161</v>
      </c>
      <c r="X34" s="7" t="s">
        <v>15617</v>
      </c>
    </row>
    <row r="35" spans="1:24" x14ac:dyDescent="0.2">
      <c r="A35" t="s">
        <v>2466</v>
      </c>
      <c r="B35" t="s">
        <v>8011</v>
      </c>
      <c r="C35" s="7" t="s">
        <v>14208</v>
      </c>
      <c r="D35" t="s">
        <v>6825</v>
      </c>
      <c r="G35" s="167" t="s">
        <v>13853</v>
      </c>
      <c r="H35" s="167" t="s">
        <v>13995</v>
      </c>
      <c r="I35" s="167" t="s">
        <v>14027</v>
      </c>
      <c r="J35" s="168">
        <v>4408</v>
      </c>
      <c r="K35" s="167" t="s">
        <v>393</v>
      </c>
      <c r="L35" s="167" t="s">
        <v>14007</v>
      </c>
      <c r="M35" s="167" t="s">
        <v>5712</v>
      </c>
      <c r="N35" s="167"/>
      <c r="S35" t="s">
        <v>2596</v>
      </c>
      <c r="T35" t="s">
        <v>13995</v>
      </c>
      <c r="U35" t="s">
        <v>15956</v>
      </c>
      <c r="V35" t="s">
        <v>5712</v>
      </c>
      <c r="W35" t="s">
        <v>15782</v>
      </c>
    </row>
    <row r="36" spans="1:24" x14ac:dyDescent="0.2">
      <c r="A36" t="s">
        <v>2523</v>
      </c>
      <c r="B36" t="s">
        <v>8011</v>
      </c>
      <c r="C36" t="s">
        <v>3487</v>
      </c>
      <c r="D36" t="s">
        <v>6831</v>
      </c>
      <c r="E36" t="s">
        <v>11504</v>
      </c>
      <c r="G36" s="167" t="s">
        <v>15817</v>
      </c>
      <c r="H36" s="167" t="s">
        <v>13987</v>
      </c>
      <c r="I36" s="167" t="s">
        <v>14027</v>
      </c>
      <c r="J36" s="168">
        <v>5512</v>
      </c>
      <c r="K36" s="167" t="s">
        <v>399</v>
      </c>
      <c r="L36" s="167" t="s">
        <v>15820</v>
      </c>
      <c r="M36" s="167" t="s">
        <v>5712</v>
      </c>
      <c r="N36" s="167"/>
      <c r="S36" t="s">
        <v>2601</v>
      </c>
      <c r="T36" t="s">
        <v>3487</v>
      </c>
      <c r="U36" t="s">
        <v>15618</v>
      </c>
      <c r="V36" t="s">
        <v>15619</v>
      </c>
      <c r="W36" t="s">
        <v>15625</v>
      </c>
    </row>
    <row r="37" spans="1:24" x14ac:dyDescent="0.2">
      <c r="A37" t="s">
        <v>2529</v>
      </c>
      <c r="B37" t="s">
        <v>8011</v>
      </c>
      <c r="C37" s="7" t="s">
        <v>14185</v>
      </c>
      <c r="D37" t="s">
        <v>6837</v>
      </c>
      <c r="E37" t="s">
        <v>16841</v>
      </c>
      <c r="G37" s="167" t="s">
        <v>15848</v>
      </c>
      <c r="H37" s="167" t="s">
        <v>13995</v>
      </c>
      <c r="I37" s="167" t="s">
        <v>14027</v>
      </c>
      <c r="J37" s="168">
        <v>3532</v>
      </c>
      <c r="K37" s="167" t="s">
        <v>393</v>
      </c>
      <c r="L37" s="167" t="s">
        <v>6684</v>
      </c>
      <c r="M37" s="167" t="s">
        <v>5712</v>
      </c>
      <c r="N37" s="167"/>
      <c r="S37" t="s">
        <v>2623</v>
      </c>
      <c r="T37" t="s">
        <v>3487</v>
      </c>
      <c r="U37" t="s">
        <v>15618</v>
      </c>
      <c r="V37" t="s">
        <v>15619</v>
      </c>
      <c r="W37" t="s">
        <v>15624</v>
      </c>
      <c r="X37" t="s">
        <v>15623</v>
      </c>
    </row>
    <row r="38" spans="1:24" x14ac:dyDescent="0.2">
      <c r="A38" t="s">
        <v>6298</v>
      </c>
      <c r="B38" t="s">
        <v>8011</v>
      </c>
      <c r="C38" s="7" t="s">
        <v>14185</v>
      </c>
      <c r="D38" t="s">
        <v>6816</v>
      </c>
      <c r="G38" s="167" t="s">
        <v>16022</v>
      </c>
      <c r="H38" s="167" t="s">
        <v>13994</v>
      </c>
      <c r="I38" s="167" t="s">
        <v>14027</v>
      </c>
      <c r="J38" s="168">
        <v>4905</v>
      </c>
      <c r="K38" s="167" t="s">
        <v>2219</v>
      </c>
      <c r="L38" s="167" t="s">
        <v>14007</v>
      </c>
      <c r="M38" s="167" t="s">
        <v>5712</v>
      </c>
      <c r="N38" s="167"/>
      <c r="S38" t="s">
        <v>2626</v>
      </c>
      <c r="T38" t="s">
        <v>3487</v>
      </c>
      <c r="U38" t="s">
        <v>15620</v>
      </c>
      <c r="V38" t="s">
        <v>5712</v>
      </c>
      <c r="W38" t="s">
        <v>15613</v>
      </c>
      <c r="X38" t="s">
        <v>15621</v>
      </c>
    </row>
    <row r="39" spans="1:24" x14ac:dyDescent="0.2">
      <c r="A39" t="s">
        <v>2596</v>
      </c>
      <c r="C39" s="7" t="s">
        <v>14204</v>
      </c>
      <c r="G39" s="167" t="s">
        <v>16025</v>
      </c>
      <c r="H39" s="167" t="s">
        <v>13999</v>
      </c>
      <c r="I39" s="167" t="s">
        <v>14027</v>
      </c>
      <c r="J39" s="168">
        <v>4508</v>
      </c>
      <c r="K39" s="167" t="s">
        <v>14094</v>
      </c>
      <c r="L39" s="167" t="s">
        <v>14007</v>
      </c>
      <c r="M39" s="167" t="s">
        <v>5712</v>
      </c>
      <c r="N39" s="167"/>
      <c r="S39" t="s">
        <v>2641</v>
      </c>
      <c r="T39" t="s">
        <v>3487</v>
      </c>
      <c r="U39" s="7" t="s">
        <v>6975</v>
      </c>
      <c r="V39" s="7" t="s">
        <v>5712</v>
      </c>
      <c r="W39" t="s">
        <v>15882</v>
      </c>
    </row>
    <row r="40" spans="1:24" x14ac:dyDescent="0.2">
      <c r="A40" t="s">
        <v>2601</v>
      </c>
      <c r="B40" t="s">
        <v>8011</v>
      </c>
      <c r="C40" t="s">
        <v>14198</v>
      </c>
      <c r="D40" t="s">
        <v>6839</v>
      </c>
      <c r="E40" t="s">
        <v>11466</v>
      </c>
      <c r="G40" s="167" t="s">
        <v>15852</v>
      </c>
      <c r="H40" s="167" t="s">
        <v>13995</v>
      </c>
      <c r="I40" s="167" t="s">
        <v>14027</v>
      </c>
      <c r="J40" s="168">
        <v>1123</v>
      </c>
      <c r="K40" s="167" t="s">
        <v>366</v>
      </c>
      <c r="L40" s="167" t="s">
        <v>4067</v>
      </c>
      <c r="M40" s="167" t="s">
        <v>5712</v>
      </c>
      <c r="N40" s="167"/>
      <c r="S40" s="7" t="s">
        <v>15785</v>
      </c>
      <c r="T40" s="7" t="s">
        <v>3487</v>
      </c>
      <c r="U40" s="7" t="s">
        <v>6975</v>
      </c>
      <c r="V40" s="7" t="s">
        <v>5712</v>
      </c>
      <c r="W40" s="7" t="s">
        <v>15782</v>
      </c>
      <c r="X40" s="7" t="s">
        <v>15787</v>
      </c>
    </row>
    <row r="41" spans="1:24" x14ac:dyDescent="0.2">
      <c r="A41" t="s">
        <v>6841</v>
      </c>
      <c r="B41" t="s">
        <v>8011</v>
      </c>
      <c r="C41" t="s">
        <v>13995</v>
      </c>
      <c r="D41" t="s">
        <v>6840</v>
      </c>
      <c r="G41" s="167" t="s">
        <v>14095</v>
      </c>
      <c r="H41" s="167" t="s">
        <v>3487</v>
      </c>
      <c r="I41" s="167" t="s">
        <v>14027</v>
      </c>
      <c r="J41" s="168">
        <v>5201</v>
      </c>
      <c r="K41" s="167" t="s">
        <v>14094</v>
      </c>
      <c r="L41" s="167" t="s">
        <v>4067</v>
      </c>
      <c r="M41" s="167" t="s">
        <v>5712</v>
      </c>
      <c r="N41" s="167"/>
    </row>
    <row r="42" spans="1:24" x14ac:dyDescent="0.2">
      <c r="A42" t="s">
        <v>2623</v>
      </c>
      <c r="B42" t="s">
        <v>8011</v>
      </c>
      <c r="C42" s="7" t="s">
        <v>14208</v>
      </c>
      <c r="D42" t="s">
        <v>6842</v>
      </c>
      <c r="E42" t="s">
        <v>11497</v>
      </c>
      <c r="G42" s="167" t="s">
        <v>1245</v>
      </c>
      <c r="H42" s="167" t="s">
        <v>13996</v>
      </c>
      <c r="I42" s="167" t="s">
        <v>14027</v>
      </c>
      <c r="J42" s="168" t="s">
        <v>15942</v>
      </c>
      <c r="K42" s="167" t="s">
        <v>366</v>
      </c>
      <c r="L42" s="167" t="s">
        <v>4067</v>
      </c>
      <c r="M42" s="167" t="s">
        <v>5712</v>
      </c>
      <c r="N42" s="169" t="s">
        <v>15891</v>
      </c>
    </row>
    <row r="43" spans="1:24" x14ac:dyDescent="0.2">
      <c r="A43" t="s">
        <v>2626</v>
      </c>
      <c r="B43" t="s">
        <v>8011</v>
      </c>
      <c r="C43" s="7" t="s">
        <v>14185</v>
      </c>
      <c r="D43" t="s">
        <v>6843</v>
      </c>
      <c r="E43" t="s">
        <v>11498</v>
      </c>
      <c r="G43" s="167" t="s">
        <v>13917</v>
      </c>
      <c r="H43" s="167" t="s">
        <v>14005</v>
      </c>
      <c r="I43" s="167" t="s">
        <v>14027</v>
      </c>
      <c r="J43" s="168">
        <v>3616</v>
      </c>
      <c r="K43" s="167" t="s">
        <v>393</v>
      </c>
      <c r="L43" s="167" t="s">
        <v>4067</v>
      </c>
      <c r="M43" s="167" t="s">
        <v>5712</v>
      </c>
      <c r="N43" s="167"/>
    </row>
    <row r="44" spans="1:24" x14ac:dyDescent="0.2">
      <c r="A44" t="s">
        <v>2641</v>
      </c>
      <c r="B44" t="s">
        <v>8011</v>
      </c>
      <c r="C44" t="s">
        <v>13995</v>
      </c>
      <c r="D44" t="s">
        <v>2641</v>
      </c>
      <c r="G44" s="167" t="s">
        <v>13985</v>
      </c>
      <c r="H44" s="167" t="s">
        <v>13994</v>
      </c>
      <c r="I44" s="167" t="s">
        <v>14027</v>
      </c>
      <c r="J44" s="168">
        <v>3406</v>
      </c>
      <c r="K44" s="167" t="s">
        <v>393</v>
      </c>
      <c r="L44" s="167" t="s">
        <v>6636</v>
      </c>
      <c r="M44" s="167" t="s">
        <v>15619</v>
      </c>
      <c r="N44" s="167"/>
    </row>
    <row r="45" spans="1:24" x14ac:dyDescent="0.2">
      <c r="G45" s="167" t="s">
        <v>13969</v>
      </c>
      <c r="H45" s="167" t="s">
        <v>3487</v>
      </c>
      <c r="I45" s="167" t="s">
        <v>14027</v>
      </c>
      <c r="J45" s="168">
        <v>2132</v>
      </c>
      <c r="K45" s="167" t="s">
        <v>366</v>
      </c>
      <c r="L45" s="167" t="s">
        <v>4067</v>
      </c>
      <c r="M45" s="167" t="s">
        <v>5712</v>
      </c>
      <c r="N45" s="167"/>
    </row>
    <row r="46" spans="1:24" x14ac:dyDescent="0.2">
      <c r="G46" s="167" t="s">
        <v>2708</v>
      </c>
      <c r="H46" s="167" t="s">
        <v>14198</v>
      </c>
      <c r="I46" s="167" t="s">
        <v>14027</v>
      </c>
      <c r="J46" s="168">
        <v>3618</v>
      </c>
      <c r="K46" s="167" t="s">
        <v>393</v>
      </c>
      <c r="L46" s="167" t="s">
        <v>4067</v>
      </c>
      <c r="M46" s="167" t="s">
        <v>5712</v>
      </c>
      <c r="N46" s="167"/>
    </row>
    <row r="47" spans="1:24" x14ac:dyDescent="0.2">
      <c r="G47" s="167" t="s">
        <v>13926</v>
      </c>
      <c r="H47" s="167" t="s">
        <v>13987</v>
      </c>
      <c r="I47" s="167" t="s">
        <v>14027</v>
      </c>
      <c r="J47" s="168">
        <v>3921</v>
      </c>
      <c r="K47" s="167" t="s">
        <v>393</v>
      </c>
      <c r="L47" s="167" t="s">
        <v>4067</v>
      </c>
      <c r="M47" s="167" t="s">
        <v>5712</v>
      </c>
      <c r="N47" s="167"/>
    </row>
    <row r="48" spans="1:24" x14ac:dyDescent="0.2">
      <c r="G48" s="167" t="s">
        <v>16034</v>
      </c>
      <c r="H48" s="167" t="s">
        <v>14044</v>
      </c>
      <c r="I48" s="167" t="s">
        <v>14027</v>
      </c>
      <c r="J48" s="168">
        <v>5521</v>
      </c>
      <c r="K48" s="167" t="s">
        <v>399</v>
      </c>
      <c r="L48" s="167" t="s">
        <v>6664</v>
      </c>
      <c r="M48" s="167" t="s">
        <v>5712</v>
      </c>
      <c r="N48" s="167" t="s">
        <v>16039</v>
      </c>
    </row>
    <row r="49" spans="7:14" x14ac:dyDescent="0.2">
      <c r="G49" s="167" t="s">
        <v>15846</v>
      </c>
      <c r="H49" s="167" t="s">
        <v>13999</v>
      </c>
      <c r="I49" s="167" t="s">
        <v>14027</v>
      </c>
      <c r="J49" s="168">
        <v>4728</v>
      </c>
      <c r="K49" s="167" t="s">
        <v>364</v>
      </c>
      <c r="L49" s="167" t="s">
        <v>14008</v>
      </c>
      <c r="M49" s="167" t="s">
        <v>5712</v>
      </c>
      <c r="N49" s="167"/>
    </row>
    <row r="50" spans="7:14" x14ac:dyDescent="0.2">
      <c r="G50" s="167" t="s">
        <v>14151</v>
      </c>
      <c r="H50" s="167" t="s">
        <v>13987</v>
      </c>
      <c r="I50" s="167" t="s">
        <v>14027</v>
      </c>
      <c r="J50" s="168">
        <v>5221</v>
      </c>
      <c r="K50" s="167" t="s">
        <v>338</v>
      </c>
      <c r="L50" s="167" t="s">
        <v>4067</v>
      </c>
      <c r="M50" s="167" t="s">
        <v>5712</v>
      </c>
      <c r="N50" s="167"/>
    </row>
    <row r="51" spans="7:14" x14ac:dyDescent="0.2">
      <c r="G51" s="167" t="s">
        <v>1273</v>
      </c>
      <c r="H51" s="167" t="s">
        <v>4651</v>
      </c>
      <c r="I51" s="167" t="s">
        <v>14027</v>
      </c>
      <c r="J51" s="168">
        <v>2114</v>
      </c>
      <c r="K51" s="167" t="s">
        <v>393</v>
      </c>
      <c r="L51" s="167" t="s">
        <v>4067</v>
      </c>
      <c r="M51" s="167" t="s">
        <v>5712</v>
      </c>
      <c r="N51" s="167"/>
    </row>
    <row r="52" spans="7:14" x14ac:dyDescent="0.2">
      <c r="G52" s="167" t="s">
        <v>1275</v>
      </c>
      <c r="H52" s="167" t="s">
        <v>14208</v>
      </c>
      <c r="I52" s="167" t="s">
        <v>14027</v>
      </c>
      <c r="J52" s="168">
        <v>3506</v>
      </c>
      <c r="K52" s="167" t="s">
        <v>393</v>
      </c>
      <c r="L52" s="167" t="s">
        <v>4067</v>
      </c>
      <c r="M52" s="167" t="s">
        <v>5712</v>
      </c>
      <c r="N52" s="167"/>
    </row>
    <row r="53" spans="7:14" x14ac:dyDescent="0.2">
      <c r="G53" s="167" t="s">
        <v>15604</v>
      </c>
      <c r="H53" s="167" t="s">
        <v>13989</v>
      </c>
      <c r="I53" s="167" t="s">
        <v>14027</v>
      </c>
      <c r="J53" s="168" t="s">
        <v>15958</v>
      </c>
      <c r="K53" s="167" t="s">
        <v>393</v>
      </c>
      <c r="L53" s="167" t="s">
        <v>14209</v>
      </c>
      <c r="M53" s="167" t="s">
        <v>5712</v>
      </c>
      <c r="N53" s="169" t="s">
        <v>15892</v>
      </c>
    </row>
    <row r="54" spans="7:14" x14ac:dyDescent="0.2">
      <c r="G54" s="167" t="s">
        <v>13991</v>
      </c>
      <c r="H54" s="167" t="s">
        <v>13989</v>
      </c>
      <c r="I54" s="167" t="s">
        <v>14027</v>
      </c>
      <c r="J54" s="168">
        <v>3719</v>
      </c>
      <c r="K54" s="167" t="s">
        <v>393</v>
      </c>
      <c r="L54" s="167" t="s">
        <v>14006</v>
      </c>
      <c r="M54" s="167" t="s">
        <v>15619</v>
      </c>
      <c r="N54" s="169" t="s">
        <v>16278</v>
      </c>
    </row>
    <row r="55" spans="7:14" x14ac:dyDescent="0.2">
      <c r="G55" s="167" t="s">
        <v>15922</v>
      </c>
      <c r="H55" s="167" t="s">
        <v>13996</v>
      </c>
      <c r="I55" s="167" t="s">
        <v>14027</v>
      </c>
      <c r="J55" s="168">
        <v>4302</v>
      </c>
      <c r="K55" s="167" t="s">
        <v>14094</v>
      </c>
      <c r="L55" s="167" t="s">
        <v>16387</v>
      </c>
      <c r="M55" s="167" t="s">
        <v>5712</v>
      </c>
      <c r="N55" s="167" t="s">
        <v>15923</v>
      </c>
    </row>
    <row r="56" spans="7:14" x14ac:dyDescent="0.2">
      <c r="G56" s="167" t="s">
        <v>15798</v>
      </c>
      <c r="H56" s="167" t="s">
        <v>15809</v>
      </c>
      <c r="I56" s="167" t="s">
        <v>14027</v>
      </c>
      <c r="J56" s="168">
        <v>4327</v>
      </c>
      <c r="K56" s="167" t="s">
        <v>338</v>
      </c>
      <c r="L56" s="167" t="s">
        <v>14008</v>
      </c>
      <c r="M56" s="167" t="s">
        <v>5712</v>
      </c>
      <c r="N56" s="167"/>
    </row>
    <row r="57" spans="7:14" x14ac:dyDescent="0.2">
      <c r="G57" s="167" t="s">
        <v>16246</v>
      </c>
      <c r="H57" s="167" t="s">
        <v>13993</v>
      </c>
      <c r="I57" s="167" t="s">
        <v>14027</v>
      </c>
      <c r="J57" s="168">
        <v>3512</v>
      </c>
      <c r="K57" s="167" t="s">
        <v>393</v>
      </c>
      <c r="L57" s="167" t="s">
        <v>6684</v>
      </c>
      <c r="M57" s="167" t="s">
        <v>5712</v>
      </c>
      <c r="N57" s="167"/>
    </row>
    <row r="58" spans="7:14" x14ac:dyDescent="0.2">
      <c r="G58" s="167" t="s">
        <v>15788</v>
      </c>
      <c r="H58" s="167" t="s">
        <v>13993</v>
      </c>
      <c r="I58" s="167" t="s">
        <v>14027</v>
      </c>
      <c r="J58" s="168">
        <v>4322</v>
      </c>
      <c r="K58" s="167" t="s">
        <v>338</v>
      </c>
      <c r="L58" s="167" t="s">
        <v>15835</v>
      </c>
      <c r="M58" s="167" t="s">
        <v>5712</v>
      </c>
      <c r="N58" s="167"/>
    </row>
    <row r="59" spans="7:14" x14ac:dyDescent="0.2">
      <c r="G59" s="167" t="s">
        <v>16491</v>
      </c>
      <c r="H59" s="167" t="s">
        <v>13993</v>
      </c>
      <c r="I59" s="167" t="s">
        <v>14027</v>
      </c>
      <c r="J59" s="168">
        <v>3724</v>
      </c>
      <c r="K59" s="167" t="s">
        <v>393</v>
      </c>
      <c r="L59" s="167" t="s">
        <v>6642</v>
      </c>
      <c r="M59" s="167" t="s">
        <v>5712</v>
      </c>
      <c r="N59" s="167" t="s">
        <v>16492</v>
      </c>
    </row>
    <row r="60" spans="7:14" x14ac:dyDescent="0.2">
      <c r="G60" s="167" t="s">
        <v>15792</v>
      </c>
      <c r="H60" s="167" t="s">
        <v>13993</v>
      </c>
      <c r="I60" s="167" t="s">
        <v>14027</v>
      </c>
      <c r="J60" s="168">
        <v>4424</v>
      </c>
      <c r="K60" s="167" t="s">
        <v>338</v>
      </c>
      <c r="L60" s="167" t="s">
        <v>14008</v>
      </c>
      <c r="M60" s="167" t="s">
        <v>5712</v>
      </c>
      <c r="N60" s="167"/>
    </row>
    <row r="61" spans="7:14" x14ac:dyDescent="0.2">
      <c r="G61" s="167" t="s">
        <v>13879</v>
      </c>
      <c r="H61" s="167" t="s">
        <v>13995</v>
      </c>
      <c r="I61" s="167" t="s">
        <v>14027</v>
      </c>
      <c r="J61" s="168">
        <v>3513</v>
      </c>
      <c r="K61" s="167" t="s">
        <v>393</v>
      </c>
      <c r="L61" s="167" t="s">
        <v>6684</v>
      </c>
      <c r="M61" s="167" t="s">
        <v>5712</v>
      </c>
      <c r="N61" s="167"/>
    </row>
    <row r="62" spans="7:14" x14ac:dyDescent="0.2">
      <c r="G62" s="167" t="s">
        <v>13857</v>
      </c>
      <c r="H62" s="167" t="s">
        <v>13994</v>
      </c>
      <c r="I62" s="167" t="s">
        <v>14027</v>
      </c>
      <c r="J62" s="168">
        <v>3009</v>
      </c>
      <c r="K62" s="167" t="s">
        <v>393</v>
      </c>
      <c r="L62" s="167" t="s">
        <v>14012</v>
      </c>
      <c r="M62" s="167" t="s">
        <v>5712</v>
      </c>
      <c r="N62" s="167"/>
    </row>
    <row r="63" spans="7:14" x14ac:dyDescent="0.2">
      <c r="G63" s="167" t="s">
        <v>13976</v>
      </c>
      <c r="H63" s="167" t="s">
        <v>13995</v>
      </c>
      <c r="I63" s="167" t="s">
        <v>14027</v>
      </c>
      <c r="J63" s="168">
        <v>3231</v>
      </c>
      <c r="K63" s="167" t="s">
        <v>1870</v>
      </c>
      <c r="L63" s="167" t="s">
        <v>14070</v>
      </c>
      <c r="M63" s="167" t="s">
        <v>15619</v>
      </c>
      <c r="N63" s="169" t="s">
        <v>16374</v>
      </c>
    </row>
    <row r="64" spans="7:14" x14ac:dyDescent="0.2">
      <c r="G64" s="167" t="s">
        <v>15952</v>
      </c>
      <c r="H64" s="167" t="s">
        <v>14186</v>
      </c>
      <c r="I64" s="167" t="s">
        <v>14027</v>
      </c>
      <c r="J64" s="168" t="s">
        <v>15953</v>
      </c>
      <c r="K64" s="167" t="s">
        <v>393</v>
      </c>
      <c r="L64" s="167" t="s">
        <v>6642</v>
      </c>
      <c r="M64" s="167" t="s">
        <v>5712</v>
      </c>
      <c r="N64" s="167" t="s">
        <v>15954</v>
      </c>
    </row>
    <row r="65" spans="7:14" x14ac:dyDescent="0.2">
      <c r="G65" s="167" t="s">
        <v>15749</v>
      </c>
      <c r="H65" s="167" t="s">
        <v>13994</v>
      </c>
      <c r="I65" s="167" t="s">
        <v>14027</v>
      </c>
      <c r="J65" s="168">
        <v>3423</v>
      </c>
      <c r="K65" s="167" t="s">
        <v>393</v>
      </c>
      <c r="L65" s="167" t="s">
        <v>7404</v>
      </c>
      <c r="M65" s="167" t="s">
        <v>15619</v>
      </c>
      <c r="N65" s="169" t="s">
        <v>16384</v>
      </c>
    </row>
    <row r="66" spans="7:14" x14ac:dyDescent="0.2">
      <c r="G66" s="167" t="s">
        <v>16249</v>
      </c>
      <c r="H66" s="167" t="s">
        <v>14044</v>
      </c>
      <c r="I66" s="167" t="s">
        <v>14027</v>
      </c>
      <c r="J66" s="168">
        <v>3611</v>
      </c>
      <c r="K66" s="167" t="s">
        <v>393</v>
      </c>
      <c r="L66" s="167" t="s">
        <v>6684</v>
      </c>
      <c r="M66" s="167" t="s">
        <v>5712</v>
      </c>
      <c r="N66" s="167"/>
    </row>
    <row r="67" spans="7:14" x14ac:dyDescent="0.2">
      <c r="G67" s="167" t="s">
        <v>16027</v>
      </c>
      <c r="H67" s="167" t="s">
        <v>14044</v>
      </c>
      <c r="I67" s="167" t="s">
        <v>14027</v>
      </c>
      <c r="J67" s="168">
        <v>4726</v>
      </c>
      <c r="K67" s="167" t="s">
        <v>364</v>
      </c>
      <c r="L67" s="167" t="s">
        <v>14008</v>
      </c>
      <c r="M67" s="167" t="s">
        <v>5712</v>
      </c>
      <c r="N67" s="167" t="s">
        <v>16028</v>
      </c>
    </row>
    <row r="68" spans="7:14" x14ac:dyDescent="0.2">
      <c r="G68" s="167" t="s">
        <v>13883</v>
      </c>
      <c r="H68" s="167" t="s">
        <v>13995</v>
      </c>
      <c r="I68" s="167" t="s">
        <v>14027</v>
      </c>
      <c r="J68" s="168">
        <v>3613</v>
      </c>
      <c r="K68" s="167" t="s">
        <v>393</v>
      </c>
      <c r="L68" s="167" t="s">
        <v>6684</v>
      </c>
      <c r="M68" s="167" t="s">
        <v>5712</v>
      </c>
      <c r="N68" s="167"/>
    </row>
    <row r="69" spans="7:14" x14ac:dyDescent="0.2">
      <c r="G69" s="167" t="s">
        <v>1307</v>
      </c>
      <c r="H69" s="167" t="s">
        <v>13987</v>
      </c>
      <c r="I69" s="167" t="s">
        <v>14027</v>
      </c>
      <c r="J69" s="168">
        <v>3726</v>
      </c>
      <c r="K69" s="167" t="s">
        <v>393</v>
      </c>
      <c r="L69" s="167" t="s">
        <v>4067</v>
      </c>
      <c r="M69" s="167" t="s">
        <v>5712</v>
      </c>
      <c r="N69" s="167"/>
    </row>
    <row r="70" spans="7:14" x14ac:dyDescent="0.2">
      <c r="G70" s="167" t="s">
        <v>16239</v>
      </c>
      <c r="H70" s="167" t="s">
        <v>14044</v>
      </c>
      <c r="I70" s="167" t="s">
        <v>14027</v>
      </c>
      <c r="J70" s="168">
        <v>4015</v>
      </c>
      <c r="K70" s="167" t="s">
        <v>393</v>
      </c>
      <c r="L70" s="167" t="s">
        <v>6684</v>
      </c>
      <c r="M70" s="167" t="s">
        <v>5712</v>
      </c>
      <c r="N70" s="167"/>
    </row>
    <row r="71" spans="7:14" x14ac:dyDescent="0.2">
      <c r="G71" s="167" t="s">
        <v>13874</v>
      </c>
      <c r="H71" s="167" t="s">
        <v>13999</v>
      </c>
      <c r="I71" s="167" t="s">
        <v>14027</v>
      </c>
      <c r="J71" s="168">
        <v>3413</v>
      </c>
      <c r="K71" s="167" t="s">
        <v>393</v>
      </c>
      <c r="L71" s="167" t="s">
        <v>14072</v>
      </c>
      <c r="M71" s="167" t="s">
        <v>15619</v>
      </c>
      <c r="N71" s="169" t="s">
        <v>16366</v>
      </c>
    </row>
    <row r="72" spans="7:14" x14ac:dyDescent="0.2">
      <c r="G72" s="167" t="s">
        <v>13849</v>
      </c>
      <c r="H72" s="167" t="s">
        <v>13995</v>
      </c>
      <c r="I72" s="167" t="s">
        <v>14027</v>
      </c>
      <c r="J72" s="168">
        <v>3507</v>
      </c>
      <c r="K72" s="167" t="s">
        <v>393</v>
      </c>
      <c r="L72" s="167" t="s">
        <v>6636</v>
      </c>
      <c r="M72" s="167" t="s">
        <v>15619</v>
      </c>
      <c r="N72" s="167"/>
    </row>
    <row r="73" spans="7:14" x14ac:dyDescent="0.2">
      <c r="G73" s="167" t="s">
        <v>1314</v>
      </c>
      <c r="H73" s="167" t="s">
        <v>14185</v>
      </c>
      <c r="I73" s="167" t="s">
        <v>14027</v>
      </c>
      <c r="J73" s="168">
        <v>4404</v>
      </c>
      <c r="K73" s="167" t="s">
        <v>393</v>
      </c>
      <c r="L73" s="167" t="s">
        <v>4067</v>
      </c>
      <c r="M73" s="167" t="s">
        <v>5712</v>
      </c>
      <c r="N73" s="167"/>
    </row>
    <row r="74" spans="7:14" x14ac:dyDescent="0.2">
      <c r="G74" s="167" t="s">
        <v>16241</v>
      </c>
      <c r="H74" s="167" t="s">
        <v>14044</v>
      </c>
      <c r="I74" s="167" t="s">
        <v>14027</v>
      </c>
      <c r="J74" s="168">
        <v>3915</v>
      </c>
      <c r="K74" s="167" t="s">
        <v>393</v>
      </c>
      <c r="L74" s="167" t="s">
        <v>6684</v>
      </c>
      <c r="M74" s="167" t="s">
        <v>5712</v>
      </c>
      <c r="N74" s="167"/>
    </row>
    <row r="75" spans="7:14" x14ac:dyDescent="0.2">
      <c r="G75" s="167" t="s">
        <v>14046</v>
      </c>
      <c r="H75" s="167" t="s">
        <v>13995</v>
      </c>
      <c r="I75" s="167" t="s">
        <v>14027</v>
      </c>
      <c r="J75" s="168">
        <v>2809</v>
      </c>
      <c r="K75" s="167" t="s">
        <v>393</v>
      </c>
      <c r="L75" s="167" t="s">
        <v>14036</v>
      </c>
      <c r="M75" s="167" t="s">
        <v>5712</v>
      </c>
      <c r="N75" s="169" t="s">
        <v>15893</v>
      </c>
    </row>
    <row r="76" spans="7:14" x14ac:dyDescent="0.2">
      <c r="G76" s="167" t="s">
        <v>15860</v>
      </c>
      <c r="H76" s="167" t="s">
        <v>13994</v>
      </c>
      <c r="I76" s="167" t="s">
        <v>14027</v>
      </c>
      <c r="J76" s="168">
        <v>5730</v>
      </c>
      <c r="K76" s="167" t="s">
        <v>399</v>
      </c>
      <c r="L76" s="167" t="s">
        <v>14012</v>
      </c>
      <c r="M76" s="167" t="s">
        <v>5712</v>
      </c>
      <c r="N76" s="167"/>
    </row>
    <row r="77" spans="7:14" x14ac:dyDescent="0.2">
      <c r="G77" s="167" t="s">
        <v>13854</v>
      </c>
      <c r="H77" s="167" t="s">
        <v>13994</v>
      </c>
      <c r="I77" s="167" t="s">
        <v>14027</v>
      </c>
      <c r="J77" s="168">
        <v>41010</v>
      </c>
      <c r="K77" s="167" t="s">
        <v>393</v>
      </c>
      <c r="L77" s="167" t="s">
        <v>14012</v>
      </c>
      <c r="M77" s="167" t="s">
        <v>5712</v>
      </c>
      <c r="N77" s="167"/>
    </row>
    <row r="78" spans="7:14" x14ac:dyDescent="0.2">
      <c r="G78" s="167" t="s">
        <v>13920</v>
      </c>
      <c r="H78" s="167" t="s">
        <v>13995</v>
      </c>
      <c r="I78" s="167" t="s">
        <v>14027</v>
      </c>
      <c r="J78" s="168">
        <v>2918</v>
      </c>
      <c r="K78" s="167" t="s">
        <v>393</v>
      </c>
      <c r="L78" s="167" t="s">
        <v>7404</v>
      </c>
      <c r="M78" s="167" t="s">
        <v>15619</v>
      </c>
      <c r="N78" s="169" t="s">
        <v>16386</v>
      </c>
    </row>
    <row r="79" spans="7:14" x14ac:dyDescent="0.2">
      <c r="G79" s="167" t="s">
        <v>13893</v>
      </c>
      <c r="H79" s="167" t="s">
        <v>13995</v>
      </c>
      <c r="I79" s="167" t="s">
        <v>14027</v>
      </c>
      <c r="J79" s="168">
        <v>3613</v>
      </c>
      <c r="K79" s="167" t="s">
        <v>393</v>
      </c>
      <c r="L79" s="167" t="s">
        <v>6684</v>
      </c>
      <c r="M79" s="167" t="s">
        <v>5712</v>
      </c>
      <c r="N79" s="167"/>
    </row>
    <row r="80" spans="7:14" x14ac:dyDescent="0.2">
      <c r="G80" s="167" t="s">
        <v>13951</v>
      </c>
      <c r="H80" s="167" t="s">
        <v>13994</v>
      </c>
      <c r="I80" s="167" t="s">
        <v>14027</v>
      </c>
      <c r="J80" s="168">
        <v>3628</v>
      </c>
      <c r="K80" s="167" t="s">
        <v>393</v>
      </c>
      <c r="L80" s="167" t="s">
        <v>14009</v>
      </c>
      <c r="M80" s="167" t="s">
        <v>5712</v>
      </c>
      <c r="N80" s="169" t="s">
        <v>16012</v>
      </c>
    </row>
    <row r="81" spans="7:14" x14ac:dyDescent="0.2">
      <c r="G81" s="167" t="s">
        <v>13909</v>
      </c>
      <c r="H81" s="167" t="s">
        <v>13995</v>
      </c>
      <c r="I81" s="167" t="s">
        <v>14027</v>
      </c>
      <c r="J81" s="168">
        <v>2815</v>
      </c>
      <c r="K81" s="167" t="s">
        <v>393</v>
      </c>
      <c r="L81" s="167" t="s">
        <v>6651</v>
      </c>
      <c r="M81" s="167" t="s">
        <v>15619</v>
      </c>
      <c r="N81" s="169" t="s">
        <v>15921</v>
      </c>
    </row>
    <row r="82" spans="7:14" x14ac:dyDescent="0.2">
      <c r="G82" s="167" t="s">
        <v>13901</v>
      </c>
      <c r="H82" s="167" t="s">
        <v>13995</v>
      </c>
      <c r="I82" s="167" t="s">
        <v>14027</v>
      </c>
      <c r="J82" s="168">
        <v>3115</v>
      </c>
      <c r="K82" s="167" t="s">
        <v>393</v>
      </c>
      <c r="L82" s="167" t="s">
        <v>14072</v>
      </c>
      <c r="M82" s="167" t="s">
        <v>15619</v>
      </c>
      <c r="N82" s="169" t="s">
        <v>16366</v>
      </c>
    </row>
    <row r="83" spans="7:14" x14ac:dyDescent="0.2">
      <c r="G83" s="167" t="s">
        <v>14179</v>
      </c>
      <c r="H83" s="167" t="s">
        <v>13995</v>
      </c>
      <c r="I83" s="167" t="s">
        <v>14027</v>
      </c>
      <c r="J83" s="168">
        <v>4632</v>
      </c>
      <c r="K83" s="167" t="s">
        <v>364</v>
      </c>
      <c r="L83" s="167" t="s">
        <v>14008</v>
      </c>
      <c r="M83" s="167" t="s">
        <v>5712</v>
      </c>
      <c r="N83" s="167"/>
    </row>
    <row r="84" spans="7:14" x14ac:dyDescent="0.2">
      <c r="G84" s="167" t="s">
        <v>1342</v>
      </c>
      <c r="H84" s="167" t="s">
        <v>3487</v>
      </c>
      <c r="I84" s="167" t="s">
        <v>14027</v>
      </c>
      <c r="J84" s="168">
        <v>5408</v>
      </c>
      <c r="K84" s="167" t="s">
        <v>399</v>
      </c>
      <c r="L84" s="167" t="s">
        <v>4067</v>
      </c>
      <c r="M84" s="167" t="s">
        <v>5712</v>
      </c>
      <c r="N84" s="167"/>
    </row>
    <row r="85" spans="7:14" x14ac:dyDescent="0.2">
      <c r="G85" s="167" t="s">
        <v>16019</v>
      </c>
      <c r="H85" s="167" t="s">
        <v>13994</v>
      </c>
      <c r="I85" s="167" t="s">
        <v>14027</v>
      </c>
      <c r="J85" s="168">
        <v>3231</v>
      </c>
      <c r="K85" s="167" t="s">
        <v>393</v>
      </c>
      <c r="L85" s="167" t="s">
        <v>16020</v>
      </c>
      <c r="M85" s="167" t="s">
        <v>5712</v>
      </c>
      <c r="N85" s="167" t="s">
        <v>16021</v>
      </c>
    </row>
    <row r="86" spans="7:14" x14ac:dyDescent="0.2">
      <c r="G86" s="167" t="s">
        <v>13889</v>
      </c>
      <c r="H86" s="167" t="s">
        <v>13995</v>
      </c>
      <c r="I86" s="167" t="s">
        <v>14027</v>
      </c>
      <c r="J86" s="168">
        <v>4013</v>
      </c>
      <c r="K86" s="167" t="s">
        <v>393</v>
      </c>
      <c r="L86" s="167" t="s">
        <v>6684</v>
      </c>
      <c r="M86" s="167" t="s">
        <v>5712</v>
      </c>
      <c r="N86" s="167"/>
    </row>
    <row r="87" spans="7:14" x14ac:dyDescent="0.2">
      <c r="G87" s="167" t="s">
        <v>13986</v>
      </c>
      <c r="H87" s="167" t="s">
        <v>13993</v>
      </c>
      <c r="I87" s="167" t="s">
        <v>14027</v>
      </c>
      <c r="J87" s="168">
        <v>3812</v>
      </c>
      <c r="K87" s="167" t="s">
        <v>393</v>
      </c>
      <c r="L87" s="167" t="s">
        <v>6684</v>
      </c>
      <c r="M87" s="167" t="s">
        <v>5712</v>
      </c>
      <c r="N87" s="167"/>
    </row>
    <row r="88" spans="7:14" x14ac:dyDescent="0.2">
      <c r="G88" s="167" t="s">
        <v>15927</v>
      </c>
      <c r="H88" s="167" t="s">
        <v>15928</v>
      </c>
      <c r="I88" s="167" t="s">
        <v>14027</v>
      </c>
      <c r="J88" s="168">
        <v>4731</v>
      </c>
      <c r="K88" s="167" t="s">
        <v>364</v>
      </c>
      <c r="L88" s="167" t="s">
        <v>14008</v>
      </c>
      <c r="M88" s="167" t="s">
        <v>5712</v>
      </c>
      <c r="N88" s="167"/>
    </row>
    <row r="89" spans="7:14" x14ac:dyDescent="0.2">
      <c r="G89" s="167" t="s">
        <v>15931</v>
      </c>
      <c r="H89" s="167" t="s">
        <v>13987</v>
      </c>
      <c r="I89" s="167" t="s">
        <v>14027</v>
      </c>
      <c r="J89" s="168">
        <v>4319</v>
      </c>
      <c r="K89" s="167" t="s">
        <v>393</v>
      </c>
      <c r="L89" s="167" t="s">
        <v>14008</v>
      </c>
      <c r="M89" s="167" t="s">
        <v>5712</v>
      </c>
      <c r="N89" s="167"/>
    </row>
    <row r="90" spans="7:14" x14ac:dyDescent="0.2">
      <c r="G90" s="167" t="s">
        <v>13869</v>
      </c>
      <c r="H90" s="167" t="s">
        <v>13995</v>
      </c>
      <c r="I90" s="167" t="s">
        <v>14027</v>
      </c>
      <c r="J90" s="168">
        <v>4111</v>
      </c>
      <c r="K90" s="167" t="s">
        <v>393</v>
      </c>
      <c r="L90" s="167" t="s">
        <v>6684</v>
      </c>
      <c r="M90" s="167" t="s">
        <v>5712</v>
      </c>
      <c r="N90" s="167"/>
    </row>
    <row r="91" spans="7:14" x14ac:dyDescent="0.2">
      <c r="G91" s="167" t="s">
        <v>1406</v>
      </c>
      <c r="H91" s="167" t="s">
        <v>10227</v>
      </c>
      <c r="I91" s="167" t="s">
        <v>14027</v>
      </c>
      <c r="J91" s="168">
        <v>1808</v>
      </c>
      <c r="K91" s="167" t="s">
        <v>7173</v>
      </c>
      <c r="L91" s="167" t="s">
        <v>4067</v>
      </c>
      <c r="M91" s="167" t="s">
        <v>5712</v>
      </c>
      <c r="N91" s="167"/>
    </row>
    <row r="92" spans="7:14" x14ac:dyDescent="0.2">
      <c r="G92" s="167" t="s">
        <v>11785</v>
      </c>
      <c r="H92" s="167" t="s">
        <v>14000</v>
      </c>
      <c r="I92" s="167" t="s">
        <v>14027</v>
      </c>
      <c r="J92" s="168">
        <v>3421</v>
      </c>
      <c r="K92" s="167" t="s">
        <v>393</v>
      </c>
      <c r="L92" s="167" t="s">
        <v>4067</v>
      </c>
      <c r="M92" s="167" t="s">
        <v>5712</v>
      </c>
      <c r="N92" s="167"/>
    </row>
    <row r="93" spans="7:14" x14ac:dyDescent="0.2">
      <c r="G93" s="167" t="s">
        <v>2720</v>
      </c>
      <c r="H93" s="167" t="s">
        <v>14000</v>
      </c>
      <c r="I93" s="167" t="s">
        <v>14027</v>
      </c>
      <c r="J93" s="168">
        <v>4715</v>
      </c>
      <c r="K93" s="167" t="s">
        <v>338</v>
      </c>
      <c r="L93" s="167" t="s">
        <v>4067</v>
      </c>
      <c r="M93" s="167" t="s">
        <v>5712</v>
      </c>
      <c r="N93" s="167"/>
    </row>
    <row r="94" spans="7:14" x14ac:dyDescent="0.2">
      <c r="G94" s="167" t="s">
        <v>15815</v>
      </c>
      <c r="H94" s="167" t="s">
        <v>13994</v>
      </c>
      <c r="I94" s="167" t="s">
        <v>14027</v>
      </c>
      <c r="J94" s="168">
        <v>5819</v>
      </c>
      <c r="K94" s="167" t="s">
        <v>399</v>
      </c>
      <c r="L94" s="167" t="s">
        <v>15822</v>
      </c>
      <c r="M94" s="167" t="s">
        <v>5712</v>
      </c>
      <c r="N94" s="167"/>
    </row>
    <row r="95" spans="7:14" x14ac:dyDescent="0.2">
      <c r="G95" s="167" t="s">
        <v>1417</v>
      </c>
      <c r="H95" s="167" t="s">
        <v>3487</v>
      </c>
      <c r="I95" s="167" t="s">
        <v>14027</v>
      </c>
      <c r="J95" s="168">
        <v>5818</v>
      </c>
      <c r="K95" s="167" t="s">
        <v>399</v>
      </c>
      <c r="L95" s="167" t="s">
        <v>4067</v>
      </c>
      <c r="M95" s="167" t="s">
        <v>5712</v>
      </c>
      <c r="N95" s="167"/>
    </row>
    <row r="96" spans="7:14" x14ac:dyDescent="0.2">
      <c r="G96" s="167" t="s">
        <v>14199</v>
      </c>
      <c r="H96" s="167" t="s">
        <v>14044</v>
      </c>
      <c r="I96" s="167" t="s">
        <v>14027</v>
      </c>
      <c r="J96" s="168" t="s">
        <v>14193</v>
      </c>
      <c r="K96" s="167" t="s">
        <v>393</v>
      </c>
      <c r="L96" s="167" t="s">
        <v>6637</v>
      </c>
      <c r="M96" s="167" t="s">
        <v>5712</v>
      </c>
      <c r="N96" s="169" t="s">
        <v>16372</v>
      </c>
    </row>
    <row r="97" spans="7:14" x14ac:dyDescent="0.2">
      <c r="G97" s="167" t="s">
        <v>13955</v>
      </c>
      <c r="H97" s="167" t="s">
        <v>3487</v>
      </c>
      <c r="I97" s="167" t="s">
        <v>14027</v>
      </c>
      <c r="J97" s="168">
        <v>4130</v>
      </c>
      <c r="K97" s="167" t="s">
        <v>1870</v>
      </c>
      <c r="L97" s="167" t="s">
        <v>4067</v>
      </c>
      <c r="M97" s="167" t="s">
        <v>5712</v>
      </c>
      <c r="N97" s="167"/>
    </row>
    <row r="98" spans="7:14" x14ac:dyDescent="0.2">
      <c r="G98" s="167" t="s">
        <v>13844</v>
      </c>
      <c r="H98" s="167" t="s">
        <v>13995</v>
      </c>
      <c r="I98" s="167" t="s">
        <v>14027</v>
      </c>
      <c r="J98" s="168">
        <v>4307</v>
      </c>
      <c r="K98" s="167" t="s">
        <v>393</v>
      </c>
      <c r="L98" s="167" t="s">
        <v>14007</v>
      </c>
      <c r="M98" s="167" t="s">
        <v>5712</v>
      </c>
      <c r="N98" s="167"/>
    </row>
    <row r="99" spans="7:14" x14ac:dyDescent="0.2">
      <c r="G99" s="167" t="s">
        <v>13852</v>
      </c>
      <c r="H99" s="167" t="s">
        <v>13995</v>
      </c>
      <c r="I99" s="167" t="s">
        <v>14027</v>
      </c>
      <c r="J99" s="168">
        <v>4408</v>
      </c>
      <c r="K99" s="167" t="s">
        <v>393</v>
      </c>
      <c r="L99" s="167" t="s">
        <v>14007</v>
      </c>
      <c r="M99" s="167" t="s">
        <v>5712</v>
      </c>
      <c r="N99" s="167"/>
    </row>
    <row r="100" spans="7:14" x14ac:dyDescent="0.2">
      <c r="G100" s="167" t="s">
        <v>14160</v>
      </c>
      <c r="H100" s="167" t="s">
        <v>13995</v>
      </c>
      <c r="I100" s="167" t="s">
        <v>14027</v>
      </c>
      <c r="J100" s="168">
        <v>4625</v>
      </c>
      <c r="K100" s="167" t="s">
        <v>338</v>
      </c>
      <c r="L100" s="167" t="s">
        <v>14008</v>
      </c>
      <c r="M100" s="167" t="s">
        <v>5712</v>
      </c>
      <c r="N100" s="167"/>
    </row>
    <row r="101" spans="7:14" x14ac:dyDescent="0.2">
      <c r="G101" s="167" t="s">
        <v>15856</v>
      </c>
      <c r="H101" s="167" t="s">
        <v>4651</v>
      </c>
      <c r="I101" s="167" t="s">
        <v>14027</v>
      </c>
      <c r="J101" s="168">
        <v>1123</v>
      </c>
      <c r="K101" s="167" t="s">
        <v>366</v>
      </c>
      <c r="L101" s="167" t="s">
        <v>4067</v>
      </c>
      <c r="M101" s="167" t="s">
        <v>5712</v>
      </c>
      <c r="N101" s="167"/>
    </row>
    <row r="102" spans="7:14" x14ac:dyDescent="0.2">
      <c r="G102" s="167" t="s">
        <v>16255</v>
      </c>
      <c r="H102" s="167" t="s">
        <v>13995</v>
      </c>
      <c r="I102" s="167" t="s">
        <v>14027</v>
      </c>
      <c r="J102" s="168">
        <v>3812</v>
      </c>
      <c r="K102" s="167" t="s">
        <v>393</v>
      </c>
      <c r="L102" s="167" t="s">
        <v>6684</v>
      </c>
      <c r="M102" s="167" t="s">
        <v>5712</v>
      </c>
      <c r="N102" s="167" t="s">
        <v>16257</v>
      </c>
    </row>
    <row r="103" spans="7:14" x14ac:dyDescent="0.2">
      <c r="G103" s="167" t="s">
        <v>13935</v>
      </c>
      <c r="H103" s="167" t="s">
        <v>13995</v>
      </c>
      <c r="I103" s="167" t="s">
        <v>14027</v>
      </c>
      <c r="J103" s="168">
        <v>4524</v>
      </c>
      <c r="K103" s="167" t="s">
        <v>338</v>
      </c>
      <c r="L103" s="167" t="s">
        <v>14008</v>
      </c>
      <c r="M103" s="167" t="s">
        <v>5712</v>
      </c>
      <c r="N103" s="167"/>
    </row>
    <row r="104" spans="7:14" x14ac:dyDescent="0.2">
      <c r="G104" s="167" t="s">
        <v>13954</v>
      </c>
      <c r="H104" s="167" t="s">
        <v>3487</v>
      </c>
      <c r="I104" s="167" t="s">
        <v>14027</v>
      </c>
      <c r="J104" s="168">
        <v>2229</v>
      </c>
      <c r="K104" s="167" t="s">
        <v>366</v>
      </c>
      <c r="L104" s="167" t="s">
        <v>4067</v>
      </c>
      <c r="M104" s="167" t="s">
        <v>5712</v>
      </c>
      <c r="N104" s="167"/>
    </row>
    <row r="105" spans="7:14" x14ac:dyDescent="0.2">
      <c r="G105" s="167" t="s">
        <v>16237</v>
      </c>
      <c r="H105" s="167" t="s">
        <v>14044</v>
      </c>
      <c r="I105" s="167" t="s">
        <v>14027</v>
      </c>
      <c r="J105" s="168">
        <v>3910</v>
      </c>
      <c r="K105" s="167" t="s">
        <v>393</v>
      </c>
      <c r="L105" s="167" t="s">
        <v>6684</v>
      </c>
      <c r="M105" s="167" t="s">
        <v>5712</v>
      </c>
      <c r="N105" s="167"/>
    </row>
    <row r="106" spans="7:14" x14ac:dyDescent="0.2">
      <c r="G106" s="167" t="s">
        <v>13934</v>
      </c>
      <c r="H106" s="167" t="s">
        <v>13995</v>
      </c>
      <c r="I106" s="167" t="s">
        <v>14027</v>
      </c>
      <c r="J106" s="168">
        <v>4524</v>
      </c>
      <c r="K106" s="167" t="s">
        <v>338</v>
      </c>
      <c r="L106" s="167" t="s">
        <v>14008</v>
      </c>
      <c r="M106" s="167" t="s">
        <v>5712</v>
      </c>
      <c r="N106" s="167"/>
    </row>
    <row r="107" spans="7:14" x14ac:dyDescent="0.2">
      <c r="G107" s="167" t="s">
        <v>18379</v>
      </c>
      <c r="H107" s="167" t="s">
        <v>10227</v>
      </c>
      <c r="I107" s="167" t="s">
        <v>14027</v>
      </c>
      <c r="J107" s="168">
        <v>2805</v>
      </c>
      <c r="K107" s="167" t="s">
        <v>393</v>
      </c>
      <c r="L107" s="167" t="s">
        <v>18383</v>
      </c>
      <c r="M107" s="167" t="s">
        <v>5712</v>
      </c>
      <c r="N107" s="167" t="s">
        <v>18380</v>
      </c>
    </row>
    <row r="108" spans="7:14" x14ac:dyDescent="0.2">
      <c r="G108" s="167" t="s">
        <v>13896</v>
      </c>
      <c r="H108" s="167" t="s">
        <v>13995</v>
      </c>
      <c r="I108" s="167" t="s">
        <v>14027</v>
      </c>
      <c r="J108" s="168">
        <v>4014</v>
      </c>
      <c r="K108" s="167" t="s">
        <v>393</v>
      </c>
      <c r="L108" s="167" t="s">
        <v>6684</v>
      </c>
      <c r="M108" s="167" t="s">
        <v>5712</v>
      </c>
      <c r="N108" s="167"/>
    </row>
    <row r="109" spans="7:14" x14ac:dyDescent="0.2">
      <c r="G109" s="167" t="s">
        <v>13947</v>
      </c>
      <c r="H109" s="167" t="s">
        <v>14000</v>
      </c>
      <c r="I109" s="167" t="s">
        <v>14027</v>
      </c>
      <c r="J109" s="168">
        <v>4027</v>
      </c>
      <c r="K109" s="167" t="s">
        <v>338</v>
      </c>
      <c r="L109" s="167" t="s">
        <v>4067</v>
      </c>
      <c r="M109" s="167" t="s">
        <v>5712</v>
      </c>
      <c r="N109" s="167"/>
    </row>
    <row r="110" spans="7:14" x14ac:dyDescent="0.2">
      <c r="G110" s="167" t="s">
        <v>1487</v>
      </c>
      <c r="H110" s="167" t="s">
        <v>3487</v>
      </c>
      <c r="I110" s="167" t="s">
        <v>14027</v>
      </c>
      <c r="J110" s="168">
        <v>5512</v>
      </c>
      <c r="K110" s="167" t="s">
        <v>399</v>
      </c>
      <c r="L110" s="167" t="s">
        <v>4067</v>
      </c>
      <c r="M110" s="167" t="s">
        <v>5712</v>
      </c>
      <c r="N110" s="167"/>
    </row>
    <row r="111" spans="7:14" x14ac:dyDescent="0.2">
      <c r="G111" s="167" t="s">
        <v>15844</v>
      </c>
      <c r="H111" s="167" t="s">
        <v>13995</v>
      </c>
      <c r="I111" s="167" t="s">
        <v>14027</v>
      </c>
      <c r="J111" s="168">
        <v>4630</v>
      </c>
      <c r="K111" s="167" t="s">
        <v>364</v>
      </c>
      <c r="L111" s="167" t="s">
        <v>14008</v>
      </c>
      <c r="M111" s="167" t="s">
        <v>5712</v>
      </c>
      <c r="N111" s="167"/>
    </row>
    <row r="112" spans="7:14" x14ac:dyDescent="0.2">
      <c r="G112" s="167" t="s">
        <v>15824</v>
      </c>
      <c r="H112" s="167" t="s">
        <v>13996</v>
      </c>
      <c r="I112" s="167" t="s">
        <v>14027</v>
      </c>
      <c r="J112" s="168">
        <v>2016</v>
      </c>
      <c r="K112" s="167" t="s">
        <v>393</v>
      </c>
      <c r="L112" s="167" t="s">
        <v>4067</v>
      </c>
      <c r="M112" s="167" t="s">
        <v>5712</v>
      </c>
      <c r="N112" s="167"/>
    </row>
    <row r="113" spans="7:14" x14ac:dyDescent="0.2">
      <c r="G113" s="167" t="s">
        <v>13919</v>
      </c>
      <c r="H113" s="167" t="s">
        <v>13994</v>
      </c>
      <c r="I113" s="167" t="s">
        <v>14027</v>
      </c>
      <c r="J113" s="168">
        <v>2814</v>
      </c>
      <c r="K113" s="167" t="s">
        <v>393</v>
      </c>
      <c r="L113" s="167" t="s">
        <v>4067</v>
      </c>
      <c r="M113" s="167" t="s">
        <v>5712</v>
      </c>
      <c r="N113" s="167"/>
    </row>
    <row r="114" spans="7:14" x14ac:dyDescent="0.2">
      <c r="G114" s="167" t="s">
        <v>15821</v>
      </c>
      <c r="H114" s="167" t="s">
        <v>13994</v>
      </c>
      <c r="I114" s="167" t="s">
        <v>14027</v>
      </c>
      <c r="J114" s="168">
        <v>3818</v>
      </c>
      <c r="K114" s="167" t="s">
        <v>393</v>
      </c>
      <c r="L114" s="167" t="s">
        <v>6645</v>
      </c>
      <c r="M114" s="167" t="s">
        <v>5712</v>
      </c>
      <c r="N114" s="167"/>
    </row>
    <row r="115" spans="7:14" x14ac:dyDescent="0.2">
      <c r="G115" s="167" t="s">
        <v>13840</v>
      </c>
      <c r="H115" s="167" t="s">
        <v>13995</v>
      </c>
      <c r="I115" s="167" t="s">
        <v>14027</v>
      </c>
      <c r="J115" s="168">
        <v>4405</v>
      </c>
      <c r="K115" s="167" t="s">
        <v>393</v>
      </c>
      <c r="L115" s="167" t="s">
        <v>14007</v>
      </c>
      <c r="M115" s="167" t="s">
        <v>5712</v>
      </c>
      <c r="N115" s="167"/>
    </row>
    <row r="116" spans="7:14" x14ac:dyDescent="0.2">
      <c r="G116" s="167" t="s">
        <v>1532</v>
      </c>
      <c r="H116" s="167" t="s">
        <v>3487</v>
      </c>
      <c r="I116" s="167" t="s">
        <v>14027</v>
      </c>
      <c r="J116" s="168">
        <v>3621</v>
      </c>
      <c r="K116" s="167" t="s">
        <v>393</v>
      </c>
      <c r="L116" s="167" t="s">
        <v>4067</v>
      </c>
      <c r="M116" s="167" t="s">
        <v>5712</v>
      </c>
      <c r="N116" s="167"/>
    </row>
    <row r="117" spans="7:14" x14ac:dyDescent="0.2">
      <c r="G117" s="167" t="s">
        <v>16240</v>
      </c>
      <c r="H117" s="167" t="s">
        <v>14044</v>
      </c>
      <c r="I117" s="167" t="s">
        <v>14027</v>
      </c>
      <c r="J117" s="168">
        <v>4015</v>
      </c>
      <c r="K117" s="167" t="s">
        <v>393</v>
      </c>
      <c r="L117" s="167" t="s">
        <v>6684</v>
      </c>
      <c r="M117" s="167" t="s">
        <v>5712</v>
      </c>
      <c r="N117" s="167"/>
    </row>
    <row r="118" spans="7:14" x14ac:dyDescent="0.2">
      <c r="G118" s="167" t="s">
        <v>1536</v>
      </c>
      <c r="H118" s="167" t="s">
        <v>13995</v>
      </c>
      <c r="I118" s="167" t="s">
        <v>14027</v>
      </c>
      <c r="J118" s="168">
        <v>3130</v>
      </c>
      <c r="K118" s="167" t="s">
        <v>393</v>
      </c>
      <c r="L118" s="167" t="s">
        <v>4067</v>
      </c>
      <c r="M118" s="167" t="s">
        <v>5712</v>
      </c>
      <c r="N118" s="167"/>
    </row>
    <row r="119" spans="7:14" x14ac:dyDescent="0.2">
      <c r="G119" s="167" t="s">
        <v>1537</v>
      </c>
      <c r="H119" s="167" t="s">
        <v>14204</v>
      </c>
      <c r="I119" s="167" t="s">
        <v>14027</v>
      </c>
      <c r="J119" s="168">
        <v>3423</v>
      </c>
      <c r="K119" s="167" t="s">
        <v>393</v>
      </c>
      <c r="L119" s="167" t="s">
        <v>4067</v>
      </c>
      <c r="M119" s="167" t="s">
        <v>5712</v>
      </c>
      <c r="N119" s="167"/>
    </row>
    <row r="120" spans="7:14" x14ac:dyDescent="0.2">
      <c r="G120" s="167" t="s">
        <v>16275</v>
      </c>
      <c r="H120" s="167" t="s">
        <v>14002</v>
      </c>
      <c r="I120" s="167" t="s">
        <v>14027</v>
      </c>
      <c r="J120" s="168"/>
      <c r="K120" s="167" t="s">
        <v>393</v>
      </c>
      <c r="L120" s="167" t="s">
        <v>6684</v>
      </c>
      <c r="M120" s="167" t="s">
        <v>5712</v>
      </c>
      <c r="N120" s="167"/>
    </row>
    <row r="121" spans="7:14" x14ac:dyDescent="0.2">
      <c r="G121" s="167" t="s">
        <v>1550</v>
      </c>
      <c r="H121" s="167" t="s">
        <v>4691</v>
      </c>
      <c r="I121" s="167" t="s">
        <v>14027</v>
      </c>
      <c r="J121" s="168">
        <v>3503</v>
      </c>
      <c r="K121" s="167" t="s">
        <v>393</v>
      </c>
      <c r="L121" s="167" t="s">
        <v>4067</v>
      </c>
      <c r="M121" s="167" t="s">
        <v>5712</v>
      </c>
      <c r="N121" s="167"/>
    </row>
    <row r="122" spans="7:14" x14ac:dyDescent="0.2">
      <c r="G122" s="167" t="s">
        <v>13868</v>
      </c>
      <c r="H122" s="167" t="s">
        <v>13998</v>
      </c>
      <c r="I122" s="167" t="s">
        <v>14027</v>
      </c>
      <c r="J122" s="168">
        <v>2911</v>
      </c>
      <c r="K122" s="167" t="s">
        <v>393</v>
      </c>
      <c r="L122" s="167" t="s">
        <v>4067</v>
      </c>
      <c r="M122" s="167" t="s">
        <v>5712</v>
      </c>
      <c r="N122" s="167"/>
    </row>
    <row r="123" spans="7:14" x14ac:dyDescent="0.2">
      <c r="G123" s="167" t="s">
        <v>15773</v>
      </c>
      <c r="H123" s="167" t="s">
        <v>13993</v>
      </c>
      <c r="I123" s="167" t="s">
        <v>14027</v>
      </c>
      <c r="J123" s="168">
        <v>2013</v>
      </c>
      <c r="K123" s="167" t="s">
        <v>393</v>
      </c>
      <c r="L123" s="167" t="s">
        <v>7404</v>
      </c>
      <c r="M123" s="167" t="s">
        <v>15619</v>
      </c>
      <c r="N123" s="169" t="s">
        <v>16378</v>
      </c>
    </row>
    <row r="124" spans="7:14" x14ac:dyDescent="0.2">
      <c r="G124" s="167" t="s">
        <v>16262</v>
      </c>
      <c r="H124" s="167" t="s">
        <v>13993</v>
      </c>
      <c r="I124" s="167" t="s">
        <v>14027</v>
      </c>
      <c r="J124" s="168">
        <v>3612</v>
      </c>
      <c r="K124" s="167" t="s">
        <v>393</v>
      </c>
      <c r="L124" s="167" t="s">
        <v>6684</v>
      </c>
      <c r="M124" s="167" t="s">
        <v>5712</v>
      </c>
      <c r="N124" s="167" t="s">
        <v>16257</v>
      </c>
    </row>
    <row r="125" spans="7:14" x14ac:dyDescent="0.2">
      <c r="G125" s="167" t="s">
        <v>13838</v>
      </c>
      <c r="H125" s="167" t="s">
        <v>13993</v>
      </c>
      <c r="I125" s="167" t="s">
        <v>14027</v>
      </c>
      <c r="J125" s="168">
        <v>4605</v>
      </c>
      <c r="K125" s="167" t="s">
        <v>2219</v>
      </c>
      <c r="L125" s="167" t="s">
        <v>14007</v>
      </c>
      <c r="M125" s="167" t="s">
        <v>5712</v>
      </c>
      <c r="N125" s="167"/>
    </row>
    <row r="126" spans="7:14" x14ac:dyDescent="0.2">
      <c r="G126" s="167" t="s">
        <v>14184</v>
      </c>
      <c r="H126" s="167" t="s">
        <v>13993</v>
      </c>
      <c r="I126" s="167" t="s">
        <v>14027</v>
      </c>
      <c r="J126" s="168">
        <v>4704</v>
      </c>
      <c r="K126" s="167" t="s">
        <v>399</v>
      </c>
      <c r="L126" s="167" t="s">
        <v>14007</v>
      </c>
      <c r="M126" s="167" t="s">
        <v>5712</v>
      </c>
      <c r="N126" s="167"/>
    </row>
    <row r="127" spans="7:14" x14ac:dyDescent="0.2">
      <c r="G127" s="167" t="s">
        <v>13832</v>
      </c>
      <c r="H127" s="167" t="s">
        <v>13993</v>
      </c>
      <c r="I127" s="167" t="s">
        <v>14027</v>
      </c>
      <c r="J127" s="168">
        <v>4604</v>
      </c>
      <c r="K127" s="167" t="s">
        <v>399</v>
      </c>
      <c r="L127" s="167" t="s">
        <v>14007</v>
      </c>
      <c r="M127" s="167" t="s">
        <v>5712</v>
      </c>
      <c r="N127" s="167"/>
    </row>
    <row r="128" spans="7:14" x14ac:dyDescent="0.2">
      <c r="G128" s="167" t="s">
        <v>15651</v>
      </c>
      <c r="H128" s="167" t="s">
        <v>13993</v>
      </c>
      <c r="I128" s="167" t="s">
        <v>14027</v>
      </c>
      <c r="J128" s="168">
        <v>4604</v>
      </c>
      <c r="K128" s="167" t="s">
        <v>399</v>
      </c>
      <c r="L128" s="167" t="s">
        <v>15652</v>
      </c>
      <c r="M128" s="167" t="s">
        <v>5712</v>
      </c>
      <c r="N128" s="169" t="s">
        <v>15895</v>
      </c>
    </row>
    <row r="129" spans="7:14" x14ac:dyDescent="0.2">
      <c r="G129" s="167" t="s">
        <v>14115</v>
      </c>
      <c r="H129" s="167" t="s">
        <v>13993</v>
      </c>
      <c r="I129" s="167" t="s">
        <v>14027</v>
      </c>
      <c r="J129" s="168">
        <v>4507</v>
      </c>
      <c r="K129" s="167" t="s">
        <v>2219</v>
      </c>
      <c r="L129" s="167" t="s">
        <v>14007</v>
      </c>
      <c r="M129" s="167" t="s">
        <v>5712</v>
      </c>
      <c r="N129" s="167"/>
    </row>
    <row r="130" spans="7:14" x14ac:dyDescent="0.2">
      <c r="G130" s="167" t="s">
        <v>14117</v>
      </c>
      <c r="H130" s="167" t="s">
        <v>13993</v>
      </c>
      <c r="I130" s="167" t="s">
        <v>14027</v>
      </c>
      <c r="J130" s="168">
        <v>4507</v>
      </c>
      <c r="K130" s="167" t="s">
        <v>2219</v>
      </c>
      <c r="L130" s="167" t="s">
        <v>14007</v>
      </c>
      <c r="M130" s="167" t="s">
        <v>5712</v>
      </c>
      <c r="N130" s="167"/>
    </row>
    <row r="131" spans="7:14" x14ac:dyDescent="0.2">
      <c r="G131" s="167" t="s">
        <v>14139</v>
      </c>
      <c r="H131" s="167" t="s">
        <v>13993</v>
      </c>
      <c r="I131" s="167" t="s">
        <v>14027</v>
      </c>
      <c r="J131" s="168">
        <v>4510</v>
      </c>
      <c r="K131" s="167" t="s">
        <v>338</v>
      </c>
      <c r="L131" s="167" t="s">
        <v>14007</v>
      </c>
      <c r="M131" s="167" t="s">
        <v>5712</v>
      </c>
      <c r="N131" s="167"/>
    </row>
    <row r="132" spans="7:14" x14ac:dyDescent="0.2">
      <c r="G132" s="167" t="s">
        <v>14099</v>
      </c>
      <c r="H132" s="167" t="s">
        <v>13993</v>
      </c>
      <c r="I132" s="167" t="s">
        <v>14027</v>
      </c>
      <c r="J132" s="168">
        <v>5003</v>
      </c>
      <c r="K132" s="167" t="s">
        <v>2219</v>
      </c>
      <c r="L132" s="167" t="s">
        <v>6651</v>
      </c>
      <c r="M132" s="167" t="s">
        <v>15619</v>
      </c>
      <c r="N132" s="169" t="s">
        <v>16493</v>
      </c>
    </row>
    <row r="133" spans="7:14" x14ac:dyDescent="0.2">
      <c r="G133" s="167" t="s">
        <v>16270</v>
      </c>
      <c r="H133" s="167" t="s">
        <v>13993</v>
      </c>
      <c r="I133" s="167" t="s">
        <v>14027</v>
      </c>
      <c r="J133" s="168">
        <v>3910</v>
      </c>
      <c r="K133" s="167" t="s">
        <v>393</v>
      </c>
      <c r="L133" s="167" t="s">
        <v>6684</v>
      </c>
      <c r="M133" s="167" t="s">
        <v>5712</v>
      </c>
      <c r="N133" s="167" t="s">
        <v>16271</v>
      </c>
    </row>
    <row r="134" spans="7:14" x14ac:dyDescent="0.2">
      <c r="G134" s="167" t="s">
        <v>16243</v>
      </c>
      <c r="H134" s="167" t="s">
        <v>13993</v>
      </c>
      <c r="I134" s="167" t="s">
        <v>14027</v>
      </c>
      <c r="J134" s="168">
        <v>3915</v>
      </c>
      <c r="K134" s="167" t="s">
        <v>393</v>
      </c>
      <c r="L134" s="167" t="s">
        <v>6684</v>
      </c>
      <c r="M134" s="167" t="s">
        <v>5712</v>
      </c>
      <c r="N134" s="167"/>
    </row>
    <row r="135" spans="7:14" x14ac:dyDescent="0.2">
      <c r="G135" s="167" t="s">
        <v>16265</v>
      </c>
      <c r="H135" s="167" t="s">
        <v>13993</v>
      </c>
      <c r="I135" s="167" t="s">
        <v>14027</v>
      </c>
      <c r="J135" s="168">
        <v>4716</v>
      </c>
      <c r="K135" s="167" t="s">
        <v>393</v>
      </c>
      <c r="L135" s="167" t="s">
        <v>6684</v>
      </c>
      <c r="M135" s="167" t="s">
        <v>5712</v>
      </c>
      <c r="N135" s="167"/>
    </row>
    <row r="136" spans="7:14" x14ac:dyDescent="0.2">
      <c r="G136" s="167" t="s">
        <v>14129</v>
      </c>
      <c r="H136" s="167" t="s">
        <v>13993</v>
      </c>
      <c r="I136" s="167" t="s">
        <v>14027</v>
      </c>
      <c r="J136" s="168">
        <v>4508</v>
      </c>
      <c r="K136" s="167" t="s">
        <v>338</v>
      </c>
      <c r="L136" s="167" t="s">
        <v>14007</v>
      </c>
      <c r="M136" s="167" t="s">
        <v>5712</v>
      </c>
      <c r="N136" s="167"/>
    </row>
    <row r="137" spans="7:14" x14ac:dyDescent="0.2">
      <c r="G137" s="167" t="s">
        <v>14063</v>
      </c>
      <c r="H137" s="167" t="s">
        <v>13993</v>
      </c>
      <c r="I137" s="167" t="s">
        <v>14027</v>
      </c>
      <c r="J137" s="168">
        <v>3209</v>
      </c>
      <c r="K137" s="167" t="s">
        <v>393</v>
      </c>
      <c r="L137" s="167" t="s">
        <v>7404</v>
      </c>
      <c r="M137" s="167" t="s">
        <v>15619</v>
      </c>
      <c r="N137" s="169" t="s">
        <v>16361</v>
      </c>
    </row>
    <row r="138" spans="7:14" x14ac:dyDescent="0.2">
      <c r="G138" s="167" t="s">
        <v>14158</v>
      </c>
      <c r="H138" s="167" t="s">
        <v>13993</v>
      </c>
      <c r="I138" s="167" t="s">
        <v>14027</v>
      </c>
      <c r="J138" s="168">
        <v>4726</v>
      </c>
      <c r="K138" s="167" t="s">
        <v>364</v>
      </c>
      <c r="L138" s="167" t="s">
        <v>14008</v>
      </c>
      <c r="M138" s="167" t="s">
        <v>5712</v>
      </c>
      <c r="N138" s="167"/>
    </row>
    <row r="139" spans="7:14" x14ac:dyDescent="0.2">
      <c r="G139" s="167" t="s">
        <v>14030</v>
      </c>
      <c r="H139" s="167" t="s">
        <v>13993</v>
      </c>
      <c r="I139" s="167" t="s">
        <v>14027</v>
      </c>
      <c r="J139" s="168">
        <v>4509</v>
      </c>
      <c r="K139" s="167" t="s">
        <v>393</v>
      </c>
      <c r="L139" s="167" t="s">
        <v>14007</v>
      </c>
      <c r="M139" s="167" t="s">
        <v>5712</v>
      </c>
      <c r="N139" s="167"/>
    </row>
    <row r="140" spans="7:14" x14ac:dyDescent="0.2">
      <c r="G140" s="167" t="s">
        <v>16266</v>
      </c>
      <c r="H140" s="167" t="s">
        <v>13993</v>
      </c>
      <c r="I140" s="167" t="s">
        <v>14027</v>
      </c>
      <c r="J140" s="168">
        <v>3610</v>
      </c>
      <c r="K140" s="167" t="s">
        <v>393</v>
      </c>
      <c r="L140" s="167" t="s">
        <v>6684</v>
      </c>
      <c r="M140" s="167" t="s">
        <v>5712</v>
      </c>
      <c r="N140" s="167"/>
    </row>
    <row r="141" spans="7:14" x14ac:dyDescent="0.2">
      <c r="G141" s="167" t="s">
        <v>16273</v>
      </c>
      <c r="H141" s="167" t="s">
        <v>13993</v>
      </c>
      <c r="I141" s="167" t="s">
        <v>14027</v>
      </c>
      <c r="J141" s="168">
        <v>3810</v>
      </c>
      <c r="K141" s="167" t="s">
        <v>393</v>
      </c>
      <c r="L141" s="167" t="s">
        <v>6684</v>
      </c>
      <c r="M141" s="167" t="s">
        <v>5712</v>
      </c>
      <c r="N141" s="167"/>
    </row>
    <row r="142" spans="7:14" x14ac:dyDescent="0.2">
      <c r="G142" s="167" t="s">
        <v>14133</v>
      </c>
      <c r="H142" s="167" t="s">
        <v>13993</v>
      </c>
      <c r="I142" s="167" t="s">
        <v>14027</v>
      </c>
      <c r="J142" s="168">
        <v>4909</v>
      </c>
      <c r="K142" s="167" t="s">
        <v>399</v>
      </c>
      <c r="L142" s="167" t="s">
        <v>14007</v>
      </c>
      <c r="M142" s="167" t="s">
        <v>5712</v>
      </c>
      <c r="N142" s="167"/>
    </row>
    <row r="143" spans="7:14" x14ac:dyDescent="0.2">
      <c r="G143" s="167" t="s">
        <v>14103</v>
      </c>
      <c r="H143" s="167" t="s">
        <v>13995</v>
      </c>
      <c r="I143" s="167" t="s">
        <v>14027</v>
      </c>
      <c r="J143" s="168">
        <v>4904</v>
      </c>
      <c r="K143" s="167" t="s">
        <v>2219</v>
      </c>
      <c r="L143" s="167" t="s">
        <v>14007</v>
      </c>
      <c r="M143" s="167" t="s">
        <v>5712</v>
      </c>
      <c r="N143" s="167"/>
    </row>
    <row r="144" spans="7:14" x14ac:dyDescent="0.2">
      <c r="G144" s="167" t="s">
        <v>5244</v>
      </c>
      <c r="H144" s="167" t="s">
        <v>4651</v>
      </c>
      <c r="I144" s="167" t="s">
        <v>14027</v>
      </c>
      <c r="J144" s="168">
        <v>2014</v>
      </c>
      <c r="K144" s="167" t="s">
        <v>393</v>
      </c>
      <c r="L144" s="167" t="s">
        <v>4067</v>
      </c>
      <c r="M144" s="167" t="s">
        <v>5712</v>
      </c>
      <c r="N144" s="167"/>
    </row>
    <row r="145" spans="7:14" x14ac:dyDescent="0.2">
      <c r="G145" s="167" t="s">
        <v>14157</v>
      </c>
      <c r="H145" s="167" t="s">
        <v>14189</v>
      </c>
      <c r="I145" s="167" t="s">
        <v>14027</v>
      </c>
      <c r="J145" s="168">
        <v>4222</v>
      </c>
      <c r="K145" s="167" t="s">
        <v>393</v>
      </c>
      <c r="L145" s="167" t="s">
        <v>16280</v>
      </c>
      <c r="M145" s="167" t="s">
        <v>5712</v>
      </c>
      <c r="N145" s="167"/>
    </row>
    <row r="146" spans="7:14" x14ac:dyDescent="0.2">
      <c r="G146" s="167" t="s">
        <v>14164</v>
      </c>
      <c r="H146" s="167" t="s">
        <v>13995</v>
      </c>
      <c r="I146" s="167" t="s">
        <v>14027</v>
      </c>
      <c r="J146" s="168">
        <v>4727</v>
      </c>
      <c r="K146" s="167" t="s">
        <v>364</v>
      </c>
      <c r="L146" s="167" t="s">
        <v>14008</v>
      </c>
      <c r="M146" s="167" t="s">
        <v>5712</v>
      </c>
      <c r="N146" s="167"/>
    </row>
    <row r="147" spans="7:14" x14ac:dyDescent="0.2">
      <c r="G147" s="167" t="s">
        <v>1599</v>
      </c>
      <c r="H147" s="167" t="s">
        <v>3487</v>
      </c>
      <c r="I147" s="167" t="s">
        <v>14027</v>
      </c>
      <c r="J147" s="168">
        <v>5502</v>
      </c>
      <c r="K147" s="167" t="s">
        <v>1599</v>
      </c>
      <c r="L147" s="167" t="s">
        <v>4067</v>
      </c>
      <c r="M147" s="167" t="s">
        <v>5712</v>
      </c>
      <c r="N147" s="167"/>
    </row>
    <row r="148" spans="7:14" x14ac:dyDescent="0.2">
      <c r="G148" s="167" t="s">
        <v>15864</v>
      </c>
      <c r="H148" s="167" t="s">
        <v>10227</v>
      </c>
      <c r="I148" s="167" t="s">
        <v>14027</v>
      </c>
      <c r="J148" s="168">
        <v>2021</v>
      </c>
      <c r="K148" s="167" t="s">
        <v>366</v>
      </c>
      <c r="L148" s="167" t="s">
        <v>5274</v>
      </c>
      <c r="M148" s="167" t="s">
        <v>5712</v>
      </c>
      <c r="N148" s="167"/>
    </row>
    <row r="149" spans="7:14" x14ac:dyDescent="0.2">
      <c r="G149" s="167" t="s">
        <v>13937</v>
      </c>
      <c r="H149" s="167" t="s">
        <v>13995</v>
      </c>
      <c r="I149" s="167" t="s">
        <v>14027</v>
      </c>
      <c r="J149" s="168">
        <v>2925</v>
      </c>
      <c r="K149" s="167" t="s">
        <v>366</v>
      </c>
      <c r="L149" s="167" t="s">
        <v>18144</v>
      </c>
      <c r="M149" s="167" t="s">
        <v>15619</v>
      </c>
      <c r="N149" s="169" t="s">
        <v>14013</v>
      </c>
    </row>
    <row r="150" spans="7:14" x14ac:dyDescent="0.2">
      <c r="G150" s="167" t="s">
        <v>13858</v>
      </c>
      <c r="H150" s="167" t="s">
        <v>13995</v>
      </c>
      <c r="I150" s="167" t="s">
        <v>14027</v>
      </c>
      <c r="J150" s="168">
        <v>2909</v>
      </c>
      <c r="K150" s="167" t="s">
        <v>393</v>
      </c>
      <c r="L150" s="167" t="s">
        <v>14036</v>
      </c>
      <c r="M150" s="167" t="s">
        <v>5712</v>
      </c>
      <c r="N150" s="169" t="s">
        <v>15896</v>
      </c>
    </row>
    <row r="151" spans="7:14" x14ac:dyDescent="0.2">
      <c r="G151" s="167" t="s">
        <v>14148</v>
      </c>
      <c r="H151" s="167" t="s">
        <v>14185</v>
      </c>
      <c r="I151" s="167" t="s">
        <v>14027</v>
      </c>
      <c r="J151" s="168">
        <v>5217</v>
      </c>
      <c r="K151" s="167" t="s">
        <v>399</v>
      </c>
      <c r="L151" s="167" t="s">
        <v>4067</v>
      </c>
      <c r="M151" s="167" t="s">
        <v>5712</v>
      </c>
      <c r="N151" s="167"/>
    </row>
    <row r="152" spans="7:14" x14ac:dyDescent="0.2">
      <c r="G152" s="167" t="s">
        <v>14052</v>
      </c>
      <c r="H152" s="167" t="s">
        <v>13994</v>
      </c>
      <c r="I152" s="167" t="s">
        <v>14027</v>
      </c>
      <c r="J152" s="168">
        <v>3209</v>
      </c>
      <c r="K152" s="167" t="s">
        <v>393</v>
      </c>
      <c r="L152" s="167" t="s">
        <v>7404</v>
      </c>
      <c r="M152" s="167" t="s">
        <v>15619</v>
      </c>
      <c r="N152" s="167" t="s">
        <v>16362</v>
      </c>
    </row>
    <row r="153" spans="7:14" x14ac:dyDescent="0.2">
      <c r="G153" s="167" t="s">
        <v>1616</v>
      </c>
      <c r="H153" s="167" t="s">
        <v>14185</v>
      </c>
      <c r="I153" s="167" t="s">
        <v>14027</v>
      </c>
      <c r="J153" s="168">
        <v>4826</v>
      </c>
      <c r="K153" s="167" t="s">
        <v>364</v>
      </c>
      <c r="L153" s="167" t="s">
        <v>4067</v>
      </c>
      <c r="M153" s="167" t="s">
        <v>5712</v>
      </c>
      <c r="N153" s="167"/>
    </row>
    <row r="154" spans="7:14" x14ac:dyDescent="0.2">
      <c r="G154" s="167" t="s">
        <v>16422</v>
      </c>
      <c r="H154" s="167" t="s">
        <v>13994</v>
      </c>
      <c r="I154" s="167" t="s">
        <v>14027</v>
      </c>
      <c r="J154" s="168"/>
      <c r="K154" s="167" t="s">
        <v>393</v>
      </c>
      <c r="L154" s="167" t="s">
        <v>7404</v>
      </c>
      <c r="M154" s="167" t="s">
        <v>15619</v>
      </c>
      <c r="N154" s="167" t="s">
        <v>16423</v>
      </c>
    </row>
    <row r="155" spans="7:14" x14ac:dyDescent="0.2">
      <c r="G155" s="167" t="s">
        <v>14029</v>
      </c>
      <c r="H155" s="167" t="s">
        <v>14000</v>
      </c>
      <c r="I155" s="167" t="s">
        <v>14027</v>
      </c>
      <c r="J155" s="168">
        <v>4623</v>
      </c>
      <c r="K155" s="167" t="s">
        <v>338</v>
      </c>
      <c r="L155" s="167" t="s">
        <v>14008</v>
      </c>
      <c r="M155" s="167" t="s">
        <v>5712</v>
      </c>
      <c r="N155" s="167"/>
    </row>
    <row r="156" spans="7:14" x14ac:dyDescent="0.2">
      <c r="G156" s="167" t="s">
        <v>13992</v>
      </c>
      <c r="H156" s="167" t="s">
        <v>13995</v>
      </c>
      <c r="I156" s="167" t="s">
        <v>14027</v>
      </c>
      <c r="J156" s="168">
        <v>4531</v>
      </c>
      <c r="K156" s="167" t="s">
        <v>364</v>
      </c>
      <c r="L156" s="167" t="s">
        <v>14008</v>
      </c>
      <c r="M156" s="167" t="s">
        <v>5712</v>
      </c>
      <c r="N156" s="167"/>
    </row>
    <row r="157" spans="7:14" x14ac:dyDescent="0.2">
      <c r="G157" s="167" t="s">
        <v>1626</v>
      </c>
      <c r="H157" s="167" t="s">
        <v>13996</v>
      </c>
      <c r="I157" s="167" t="s">
        <v>14027</v>
      </c>
      <c r="J157" s="168">
        <v>4711</v>
      </c>
      <c r="K157" s="167" t="s">
        <v>14094</v>
      </c>
      <c r="L157" s="167" t="s">
        <v>4067</v>
      </c>
      <c r="M157" s="167" t="s">
        <v>5712</v>
      </c>
      <c r="N157" s="169" t="s">
        <v>15897</v>
      </c>
    </row>
    <row r="158" spans="7:14" x14ac:dyDescent="0.2">
      <c r="G158" s="167" t="s">
        <v>1630</v>
      </c>
      <c r="H158" s="167" t="s">
        <v>14185</v>
      </c>
      <c r="I158" s="167" t="s">
        <v>14027</v>
      </c>
      <c r="J158" s="168">
        <v>5727</v>
      </c>
      <c r="K158" s="167" t="s">
        <v>399</v>
      </c>
      <c r="L158" s="167" t="s">
        <v>4067</v>
      </c>
      <c r="M158" s="167" t="s">
        <v>5712</v>
      </c>
      <c r="N158" s="167"/>
    </row>
    <row r="159" spans="7:14" x14ac:dyDescent="0.2">
      <c r="G159" s="167" t="s">
        <v>14100</v>
      </c>
      <c r="H159" s="167" t="s">
        <v>13993</v>
      </c>
      <c r="I159" s="167" t="s">
        <v>14027</v>
      </c>
      <c r="J159" s="168">
        <v>5003</v>
      </c>
      <c r="K159" s="167" t="s">
        <v>2219</v>
      </c>
      <c r="L159" s="167" t="s">
        <v>6651</v>
      </c>
      <c r="M159" s="167" t="s">
        <v>15619</v>
      </c>
      <c r="N159" s="169" t="s">
        <v>16493</v>
      </c>
    </row>
    <row r="160" spans="7:14" x14ac:dyDescent="0.2">
      <c r="G160" s="167" t="s">
        <v>15855</v>
      </c>
      <c r="H160" s="167" t="s">
        <v>4651</v>
      </c>
      <c r="I160" s="167" t="s">
        <v>14027</v>
      </c>
      <c r="J160" s="168">
        <v>1422</v>
      </c>
      <c r="K160" s="167" t="s">
        <v>366</v>
      </c>
      <c r="L160" s="167" t="s">
        <v>4067</v>
      </c>
      <c r="M160" s="167" t="s">
        <v>5712</v>
      </c>
      <c r="N160" s="167"/>
    </row>
    <row r="161" spans="7:14" x14ac:dyDescent="0.2">
      <c r="G161" s="167" t="s">
        <v>14159</v>
      </c>
      <c r="H161" s="167" t="s">
        <v>13995</v>
      </c>
      <c r="I161" s="167" t="s">
        <v>14027</v>
      </c>
      <c r="J161" s="168">
        <v>4625</v>
      </c>
      <c r="K161" s="167" t="s">
        <v>338</v>
      </c>
      <c r="L161" s="167" t="s">
        <v>14008</v>
      </c>
      <c r="M161" s="167" t="s">
        <v>5712</v>
      </c>
      <c r="N161" s="167"/>
    </row>
    <row r="162" spans="7:14" x14ac:dyDescent="0.2">
      <c r="G162" s="167" t="s">
        <v>14125</v>
      </c>
      <c r="H162" s="167" t="s">
        <v>13996</v>
      </c>
      <c r="I162" s="167" t="s">
        <v>14027</v>
      </c>
      <c r="J162" s="168">
        <v>4708</v>
      </c>
      <c r="K162" s="167" t="s">
        <v>338</v>
      </c>
      <c r="L162" s="167" t="s">
        <v>14007</v>
      </c>
      <c r="M162" s="167" t="s">
        <v>5712</v>
      </c>
      <c r="N162" s="167"/>
    </row>
    <row r="163" spans="7:14" x14ac:dyDescent="0.2">
      <c r="G163" s="167" t="s">
        <v>14135</v>
      </c>
      <c r="H163" s="167" t="s">
        <v>13996</v>
      </c>
      <c r="I163" s="167" t="s">
        <v>14027</v>
      </c>
      <c r="J163" s="168">
        <v>4708</v>
      </c>
      <c r="K163" s="167" t="s">
        <v>338</v>
      </c>
      <c r="L163" s="167" t="s">
        <v>14007</v>
      </c>
      <c r="M163" s="167" t="s">
        <v>5712</v>
      </c>
      <c r="N163" s="167"/>
    </row>
    <row r="164" spans="7:14" x14ac:dyDescent="0.2">
      <c r="G164" s="167" t="s">
        <v>16253</v>
      </c>
      <c r="H164" s="167" t="s">
        <v>14044</v>
      </c>
      <c r="I164" s="167" t="s">
        <v>14027</v>
      </c>
      <c r="J164" s="168">
        <v>3710</v>
      </c>
      <c r="K164" s="167" t="s">
        <v>393</v>
      </c>
      <c r="L164" s="167" t="s">
        <v>6684</v>
      </c>
      <c r="M164" s="167" t="s">
        <v>5712</v>
      </c>
      <c r="N164" s="167" t="s">
        <v>16257</v>
      </c>
    </row>
    <row r="165" spans="7:14" x14ac:dyDescent="0.2">
      <c r="G165" s="167" t="s">
        <v>1673</v>
      </c>
      <c r="H165" s="167" t="s">
        <v>13995</v>
      </c>
      <c r="I165" s="167" t="s">
        <v>14027</v>
      </c>
      <c r="J165" s="168">
        <v>3613</v>
      </c>
      <c r="K165" s="167" t="s">
        <v>393</v>
      </c>
      <c r="L165" s="167" t="s">
        <v>4067</v>
      </c>
      <c r="M165" s="167" t="s">
        <v>5712</v>
      </c>
      <c r="N165" s="167"/>
    </row>
    <row r="166" spans="7:14" x14ac:dyDescent="0.2">
      <c r="G166" s="167" t="s">
        <v>13483</v>
      </c>
      <c r="H166" s="167" t="s">
        <v>14044</v>
      </c>
      <c r="I166" s="167" t="s">
        <v>14027</v>
      </c>
      <c r="J166" s="168">
        <v>3611</v>
      </c>
      <c r="K166" s="167" t="s">
        <v>393</v>
      </c>
      <c r="L166" s="167" t="s">
        <v>6684</v>
      </c>
      <c r="M166" s="167" t="s">
        <v>5712</v>
      </c>
      <c r="N166" s="167"/>
    </row>
    <row r="167" spans="7:14" x14ac:dyDescent="0.2">
      <c r="G167" s="167" t="s">
        <v>13936</v>
      </c>
      <c r="H167" s="167" t="s">
        <v>13994</v>
      </c>
      <c r="I167" s="167" t="s">
        <v>14027</v>
      </c>
      <c r="J167" s="168">
        <v>3624</v>
      </c>
      <c r="K167" s="167" t="s">
        <v>393</v>
      </c>
      <c r="L167" s="167" t="s">
        <v>14012</v>
      </c>
      <c r="M167" s="167" t="s">
        <v>5712</v>
      </c>
      <c r="N167" s="167" t="s">
        <v>16011</v>
      </c>
    </row>
    <row r="168" spans="7:14" x14ac:dyDescent="0.2">
      <c r="G168" s="167" t="s">
        <v>1682</v>
      </c>
      <c r="H168" s="167" t="s">
        <v>13995</v>
      </c>
      <c r="I168" s="167" t="s">
        <v>14027</v>
      </c>
      <c r="J168" s="168">
        <v>3527</v>
      </c>
      <c r="K168" s="167" t="s">
        <v>393</v>
      </c>
      <c r="L168" s="167" t="s">
        <v>4067</v>
      </c>
      <c r="M168" s="167" t="s">
        <v>5712</v>
      </c>
      <c r="N168" s="167"/>
    </row>
    <row r="169" spans="7:14" x14ac:dyDescent="0.2">
      <c r="G169" s="167" t="s">
        <v>14144</v>
      </c>
      <c r="H169" s="167" t="s">
        <v>13987</v>
      </c>
      <c r="I169" s="167" t="s">
        <v>14027</v>
      </c>
      <c r="J169" s="168">
        <v>5407</v>
      </c>
      <c r="K169" s="167" t="s">
        <v>399</v>
      </c>
      <c r="L169" s="167" t="s">
        <v>4067</v>
      </c>
      <c r="M169" s="167" t="s">
        <v>5712</v>
      </c>
      <c r="N169" s="167"/>
    </row>
    <row r="170" spans="7:14" x14ac:dyDescent="0.2">
      <c r="G170" s="167" t="s">
        <v>13867</v>
      </c>
      <c r="H170" s="167" t="s">
        <v>13995</v>
      </c>
      <c r="I170" s="167" t="s">
        <v>14027</v>
      </c>
      <c r="J170" s="168">
        <v>3711</v>
      </c>
      <c r="K170" s="167" t="s">
        <v>393</v>
      </c>
      <c r="L170" s="167" t="s">
        <v>6684</v>
      </c>
      <c r="M170" s="167" t="s">
        <v>5712</v>
      </c>
      <c r="N170" s="167"/>
    </row>
    <row r="171" spans="7:14" x14ac:dyDescent="0.2">
      <c r="G171" s="167" t="s">
        <v>1688</v>
      </c>
      <c r="H171" s="167" t="s">
        <v>3487</v>
      </c>
      <c r="I171" s="167" t="s">
        <v>14027</v>
      </c>
      <c r="J171" s="168">
        <v>1922</v>
      </c>
      <c r="K171" s="167" t="s">
        <v>366</v>
      </c>
      <c r="L171" s="167" t="s">
        <v>4067</v>
      </c>
      <c r="M171" s="167" t="s">
        <v>5712</v>
      </c>
      <c r="N171" s="167"/>
    </row>
    <row r="172" spans="7:14" x14ac:dyDescent="0.2">
      <c r="G172" s="167" t="s">
        <v>14068</v>
      </c>
      <c r="H172" s="167" t="s">
        <v>13995</v>
      </c>
      <c r="I172" s="167" t="s">
        <v>14027</v>
      </c>
      <c r="J172" s="168" t="s">
        <v>14193</v>
      </c>
      <c r="K172" s="167" t="s">
        <v>393</v>
      </c>
      <c r="L172" s="167" t="s">
        <v>16280</v>
      </c>
      <c r="M172" s="167" t="s">
        <v>15619</v>
      </c>
      <c r="N172" s="169" t="s">
        <v>14069</v>
      </c>
    </row>
    <row r="173" spans="7:14" x14ac:dyDescent="0.2">
      <c r="G173" s="167" t="s">
        <v>13877</v>
      </c>
      <c r="H173" s="167" t="s">
        <v>13995</v>
      </c>
      <c r="I173" s="167" t="s">
        <v>14027</v>
      </c>
      <c r="J173" s="168">
        <v>3612</v>
      </c>
      <c r="K173" s="167" t="s">
        <v>393</v>
      </c>
      <c r="L173" s="167" t="s">
        <v>6684</v>
      </c>
      <c r="M173" s="167" t="s">
        <v>5712</v>
      </c>
      <c r="N173" s="167"/>
    </row>
    <row r="174" spans="7:14" x14ac:dyDescent="0.2">
      <c r="G174" s="167" t="s">
        <v>13894</v>
      </c>
      <c r="H174" s="167" t="s">
        <v>13995</v>
      </c>
      <c r="I174" s="167" t="s">
        <v>14027</v>
      </c>
      <c r="J174" s="168">
        <v>3714</v>
      </c>
      <c r="K174" s="167" t="s">
        <v>393</v>
      </c>
      <c r="L174" s="167" t="s">
        <v>6684</v>
      </c>
      <c r="M174" s="167" t="s">
        <v>5712</v>
      </c>
      <c r="N174" s="167"/>
    </row>
    <row r="175" spans="7:14" x14ac:dyDescent="0.2">
      <c r="G175" s="167" t="s">
        <v>13975</v>
      </c>
      <c r="H175" s="167" t="s">
        <v>13987</v>
      </c>
      <c r="I175" s="167" t="s">
        <v>14027</v>
      </c>
      <c r="J175" s="168">
        <v>3532</v>
      </c>
      <c r="K175" s="167" t="s">
        <v>1870</v>
      </c>
      <c r="L175" s="167" t="s">
        <v>4067</v>
      </c>
      <c r="M175" s="167" t="s">
        <v>5712</v>
      </c>
      <c r="N175" s="167"/>
    </row>
    <row r="176" spans="7:14" x14ac:dyDescent="0.2">
      <c r="G176" s="167" t="s">
        <v>13956</v>
      </c>
      <c r="H176" s="167" t="s">
        <v>13996</v>
      </c>
      <c r="I176" s="167" t="s">
        <v>14027</v>
      </c>
      <c r="J176" s="168">
        <v>3530</v>
      </c>
      <c r="K176" s="167" t="s">
        <v>1870</v>
      </c>
      <c r="L176" s="167" t="s">
        <v>4067</v>
      </c>
      <c r="M176" s="167" t="s">
        <v>5712</v>
      </c>
      <c r="N176" s="167"/>
    </row>
    <row r="177" spans="7:14" x14ac:dyDescent="0.2">
      <c r="G177" s="167" t="s">
        <v>13862</v>
      </c>
      <c r="H177" s="167" t="s">
        <v>13994</v>
      </c>
      <c r="I177" s="167" t="s">
        <v>14027</v>
      </c>
      <c r="J177" s="168">
        <v>2210</v>
      </c>
      <c r="K177" s="167" t="s">
        <v>393</v>
      </c>
      <c r="L177" s="167" t="s">
        <v>6637</v>
      </c>
      <c r="M177" s="167" t="s">
        <v>5712</v>
      </c>
      <c r="N177" s="167" t="s">
        <v>16371</v>
      </c>
    </row>
    <row r="178" spans="7:14" x14ac:dyDescent="0.2">
      <c r="G178" s="167" t="s">
        <v>13898</v>
      </c>
      <c r="H178" s="167" t="s">
        <v>13995</v>
      </c>
      <c r="I178" s="167" t="s">
        <v>14027</v>
      </c>
      <c r="J178" s="168">
        <v>3714</v>
      </c>
      <c r="K178" s="167" t="s">
        <v>393</v>
      </c>
      <c r="L178" s="167" t="s">
        <v>6684</v>
      </c>
      <c r="M178" s="167" t="s">
        <v>5712</v>
      </c>
      <c r="N178" s="167"/>
    </row>
    <row r="179" spans="7:14" x14ac:dyDescent="0.2">
      <c r="G179" s="167" t="s">
        <v>16263</v>
      </c>
      <c r="H179" s="167" t="s">
        <v>13995</v>
      </c>
      <c r="I179" s="167" t="s">
        <v>14027</v>
      </c>
      <c r="J179" s="168">
        <v>3814</v>
      </c>
      <c r="K179" s="167" t="s">
        <v>393</v>
      </c>
      <c r="L179" s="167" t="s">
        <v>6684</v>
      </c>
      <c r="M179" s="167" t="s">
        <v>5712</v>
      </c>
      <c r="N179" s="167" t="s">
        <v>16257</v>
      </c>
    </row>
    <row r="180" spans="7:14" x14ac:dyDescent="0.2">
      <c r="G180" s="167" t="s">
        <v>1717</v>
      </c>
      <c r="H180" s="167" t="s">
        <v>3487</v>
      </c>
      <c r="I180" s="167" t="s">
        <v>14027</v>
      </c>
      <c r="J180" s="168">
        <v>5010</v>
      </c>
      <c r="K180" s="167" t="s">
        <v>399</v>
      </c>
      <c r="L180" s="167" t="s">
        <v>4067</v>
      </c>
      <c r="M180" s="167" t="s">
        <v>5712</v>
      </c>
      <c r="N180" s="167"/>
    </row>
    <row r="181" spans="7:14" x14ac:dyDescent="0.2">
      <c r="G181" s="167" t="s">
        <v>13899</v>
      </c>
      <c r="H181" s="167" t="s">
        <v>13995</v>
      </c>
      <c r="I181" s="167" t="s">
        <v>14027</v>
      </c>
      <c r="J181" s="168">
        <v>3614</v>
      </c>
      <c r="K181" s="167" t="s">
        <v>393</v>
      </c>
      <c r="L181" s="167" t="s">
        <v>6684</v>
      </c>
      <c r="M181" s="167" t="s">
        <v>5712</v>
      </c>
      <c r="N181" s="167"/>
    </row>
    <row r="182" spans="7:14" x14ac:dyDescent="0.2">
      <c r="G182" s="167" t="s">
        <v>13830</v>
      </c>
      <c r="H182" s="167" t="s">
        <v>4651</v>
      </c>
      <c r="I182" s="167" t="s">
        <v>14027</v>
      </c>
      <c r="J182" s="168">
        <v>1205</v>
      </c>
      <c r="K182" s="167" t="s">
        <v>15857</v>
      </c>
      <c r="L182" s="167" t="s">
        <v>4067</v>
      </c>
      <c r="M182" s="167" t="s">
        <v>5712</v>
      </c>
      <c r="N182" s="167"/>
    </row>
    <row r="183" spans="7:14" x14ac:dyDescent="0.2">
      <c r="G183" s="167" t="s">
        <v>1726</v>
      </c>
      <c r="H183" s="167" t="s">
        <v>13996</v>
      </c>
      <c r="I183" s="167" t="s">
        <v>14027</v>
      </c>
      <c r="J183" s="168">
        <v>3708</v>
      </c>
      <c r="K183" s="167" t="s">
        <v>393</v>
      </c>
      <c r="L183" s="167" t="s">
        <v>4067</v>
      </c>
      <c r="M183" s="167" t="s">
        <v>5712</v>
      </c>
      <c r="N183" s="167" t="s">
        <v>16059</v>
      </c>
    </row>
    <row r="184" spans="7:14" x14ac:dyDescent="0.2">
      <c r="G184" s="167" t="s">
        <v>13962</v>
      </c>
      <c r="H184" s="167" t="s">
        <v>3487</v>
      </c>
      <c r="I184" s="167" t="s">
        <v>14027</v>
      </c>
      <c r="J184" s="168">
        <v>1630</v>
      </c>
      <c r="K184" s="167" t="s">
        <v>366</v>
      </c>
      <c r="L184" s="167" t="s">
        <v>4067</v>
      </c>
      <c r="M184" s="167" t="s">
        <v>5712</v>
      </c>
      <c r="N184" s="167"/>
    </row>
    <row r="185" spans="7:14" x14ac:dyDescent="0.2">
      <c r="G185" s="167" t="s">
        <v>14053</v>
      </c>
      <c r="H185" s="167" t="s">
        <v>13995</v>
      </c>
      <c r="I185" s="167" t="s">
        <v>14027</v>
      </c>
      <c r="J185" s="168">
        <v>3209</v>
      </c>
      <c r="K185" s="167" t="s">
        <v>393</v>
      </c>
      <c r="L185" s="167" t="s">
        <v>7404</v>
      </c>
      <c r="M185" s="167" t="s">
        <v>15619</v>
      </c>
      <c r="N185" s="167" t="s">
        <v>16362</v>
      </c>
    </row>
    <row r="186" spans="7:14" x14ac:dyDescent="0.2">
      <c r="G186" s="167" t="s">
        <v>14102</v>
      </c>
      <c r="H186" s="167" t="s">
        <v>13995</v>
      </c>
      <c r="I186" s="167" t="s">
        <v>14027</v>
      </c>
      <c r="J186" s="168">
        <v>4804</v>
      </c>
      <c r="K186" s="167" t="s">
        <v>2219</v>
      </c>
      <c r="L186" s="167" t="s">
        <v>14007</v>
      </c>
      <c r="M186" s="167" t="s">
        <v>5712</v>
      </c>
      <c r="N186" s="167"/>
    </row>
    <row r="187" spans="7:14" x14ac:dyDescent="0.2">
      <c r="G187" s="167" t="s">
        <v>13829</v>
      </c>
      <c r="H187" s="167" t="s">
        <v>13996</v>
      </c>
      <c r="I187" s="167" t="s">
        <v>14027</v>
      </c>
      <c r="J187" s="168">
        <v>4502</v>
      </c>
      <c r="K187" s="167" t="s">
        <v>14094</v>
      </c>
      <c r="L187" s="167" t="s">
        <v>4067</v>
      </c>
      <c r="M187" s="167" t="s">
        <v>5712</v>
      </c>
      <c r="N187" s="167"/>
    </row>
    <row r="188" spans="7:14" x14ac:dyDescent="0.2">
      <c r="G188" s="167" t="s">
        <v>13941</v>
      </c>
      <c r="H188" s="167" t="s">
        <v>13987</v>
      </c>
      <c r="I188" s="167" t="s">
        <v>14027</v>
      </c>
      <c r="J188" s="168">
        <v>3225</v>
      </c>
      <c r="K188" s="167" t="s">
        <v>393</v>
      </c>
      <c r="L188" s="167" t="s">
        <v>4067</v>
      </c>
      <c r="M188" s="167" t="s">
        <v>5712</v>
      </c>
      <c r="N188" s="167"/>
    </row>
    <row r="189" spans="7:14" x14ac:dyDescent="0.2">
      <c r="G189" s="167" t="s">
        <v>14177</v>
      </c>
      <c r="H189" s="167" t="s">
        <v>13995</v>
      </c>
      <c r="I189" s="167" t="s">
        <v>14027</v>
      </c>
      <c r="J189" s="168">
        <v>4632</v>
      </c>
      <c r="K189" s="167" t="s">
        <v>364</v>
      </c>
      <c r="L189" s="167" t="s">
        <v>14008</v>
      </c>
      <c r="M189" s="167" t="s">
        <v>5712</v>
      </c>
      <c r="N189" s="167"/>
    </row>
    <row r="190" spans="7:14" x14ac:dyDescent="0.2">
      <c r="G190" s="167" t="s">
        <v>13851</v>
      </c>
      <c r="H190" s="167" t="s">
        <v>13995</v>
      </c>
      <c r="I190" s="167" t="s">
        <v>14027</v>
      </c>
      <c r="J190" s="168">
        <v>4308</v>
      </c>
      <c r="K190" s="167" t="s">
        <v>393</v>
      </c>
      <c r="L190" s="167" t="s">
        <v>14007</v>
      </c>
      <c r="M190" s="167" t="s">
        <v>5712</v>
      </c>
      <c r="N190" s="167"/>
    </row>
    <row r="191" spans="7:14" x14ac:dyDescent="0.2">
      <c r="G191" s="167" t="s">
        <v>16244</v>
      </c>
      <c r="H191" s="167" t="s">
        <v>13993</v>
      </c>
      <c r="I191" s="167" t="s">
        <v>14027</v>
      </c>
      <c r="J191" s="168">
        <v>3715</v>
      </c>
      <c r="K191" s="167" t="s">
        <v>393</v>
      </c>
      <c r="L191" s="167" t="s">
        <v>6684</v>
      </c>
      <c r="M191" s="167" t="s">
        <v>5712</v>
      </c>
      <c r="N191" s="167"/>
    </row>
    <row r="192" spans="7:14" x14ac:dyDescent="0.2">
      <c r="G192" s="167" t="s">
        <v>16274</v>
      </c>
      <c r="H192" s="167" t="s">
        <v>13993</v>
      </c>
      <c r="I192" s="167" t="s">
        <v>14027</v>
      </c>
      <c r="J192" s="168">
        <v>4113</v>
      </c>
      <c r="K192" s="167" t="s">
        <v>393</v>
      </c>
      <c r="L192" s="167" t="s">
        <v>6684</v>
      </c>
      <c r="M192" s="167" t="s">
        <v>5712</v>
      </c>
      <c r="N192" s="167"/>
    </row>
    <row r="193" spans="7:14" x14ac:dyDescent="0.2">
      <c r="G193" s="167" t="s">
        <v>13960</v>
      </c>
      <c r="H193" s="167" t="s">
        <v>13995</v>
      </c>
      <c r="I193" s="167" t="s">
        <v>14027</v>
      </c>
      <c r="J193" s="168">
        <v>4530</v>
      </c>
      <c r="K193" s="167" t="s">
        <v>393</v>
      </c>
      <c r="L193" s="167" t="s">
        <v>14008</v>
      </c>
      <c r="M193" s="167" t="s">
        <v>5712</v>
      </c>
      <c r="N193" s="167"/>
    </row>
    <row r="194" spans="7:14" x14ac:dyDescent="0.2">
      <c r="G194" s="167" t="s">
        <v>15802</v>
      </c>
      <c r="H194" s="167" t="s">
        <v>13995</v>
      </c>
      <c r="I194" s="167" t="s">
        <v>14027</v>
      </c>
      <c r="J194" s="168">
        <v>4525</v>
      </c>
      <c r="K194" s="167" t="s">
        <v>338</v>
      </c>
      <c r="L194" s="167" t="s">
        <v>14008</v>
      </c>
      <c r="M194" s="167" t="s">
        <v>5712</v>
      </c>
      <c r="N194" s="167"/>
    </row>
    <row r="195" spans="7:14" x14ac:dyDescent="0.2">
      <c r="G195" s="167" t="s">
        <v>14143</v>
      </c>
      <c r="H195" s="167" t="s">
        <v>14185</v>
      </c>
      <c r="I195" s="167" t="s">
        <v>14027</v>
      </c>
      <c r="J195" s="168">
        <v>5306</v>
      </c>
      <c r="K195" s="167" t="s">
        <v>399</v>
      </c>
      <c r="L195" s="167" t="s">
        <v>4067</v>
      </c>
      <c r="M195" s="167" t="s">
        <v>5712</v>
      </c>
      <c r="N195" s="167"/>
    </row>
    <row r="196" spans="7:14" x14ac:dyDescent="0.2">
      <c r="G196" s="167" t="s">
        <v>1799</v>
      </c>
      <c r="H196" s="167" t="s">
        <v>14185</v>
      </c>
      <c r="I196" s="167" t="s">
        <v>14027</v>
      </c>
      <c r="J196" s="168">
        <v>2920</v>
      </c>
      <c r="K196" s="167" t="s">
        <v>393</v>
      </c>
      <c r="L196" s="167" t="s">
        <v>4067</v>
      </c>
      <c r="M196" s="167" t="s">
        <v>5712</v>
      </c>
      <c r="N196" s="167"/>
    </row>
    <row r="197" spans="7:14" x14ac:dyDescent="0.2">
      <c r="G197" s="167" t="s">
        <v>315</v>
      </c>
      <c r="H197" s="167" t="s">
        <v>14198</v>
      </c>
      <c r="I197" s="167" t="s">
        <v>14027</v>
      </c>
      <c r="J197" s="168">
        <v>2814</v>
      </c>
      <c r="K197" s="167" t="s">
        <v>393</v>
      </c>
      <c r="L197" s="167" t="s">
        <v>4067</v>
      </c>
      <c r="M197" s="167" t="s">
        <v>5712</v>
      </c>
      <c r="N197" s="167"/>
    </row>
    <row r="198" spans="7:14" x14ac:dyDescent="0.2">
      <c r="G198" s="167" t="s">
        <v>1805</v>
      </c>
      <c r="H198" s="167" t="s">
        <v>13987</v>
      </c>
      <c r="I198" s="167" t="s">
        <v>14027</v>
      </c>
      <c r="J198" s="168">
        <v>5228</v>
      </c>
      <c r="K198" s="167" t="s">
        <v>364</v>
      </c>
      <c r="L198" s="167" t="s">
        <v>4067</v>
      </c>
      <c r="M198" s="167" t="s">
        <v>5712</v>
      </c>
      <c r="N198" s="167"/>
    </row>
    <row r="199" spans="7:14" x14ac:dyDescent="0.2">
      <c r="G199" s="167" t="s">
        <v>13906</v>
      </c>
      <c r="H199" s="167" t="s">
        <v>13995</v>
      </c>
      <c r="I199" s="167" t="s">
        <v>14027</v>
      </c>
      <c r="J199" s="168">
        <v>3015</v>
      </c>
      <c r="K199" s="167" t="s">
        <v>393</v>
      </c>
      <c r="L199" s="167" t="s">
        <v>14072</v>
      </c>
      <c r="M199" s="167" t="s">
        <v>15619</v>
      </c>
      <c r="N199" s="169" t="s">
        <v>16366</v>
      </c>
    </row>
    <row r="200" spans="7:14" x14ac:dyDescent="0.2">
      <c r="G200" s="167" t="s">
        <v>15812</v>
      </c>
      <c r="H200" s="167" t="s">
        <v>13995</v>
      </c>
      <c r="I200" s="167" t="s">
        <v>14027</v>
      </c>
      <c r="J200" s="168">
        <v>4429</v>
      </c>
      <c r="K200" s="167" t="s">
        <v>338</v>
      </c>
      <c r="L200" s="167" t="s">
        <v>14008</v>
      </c>
      <c r="M200" s="167" t="s">
        <v>5712</v>
      </c>
      <c r="N200" s="167"/>
    </row>
    <row r="201" spans="7:14" x14ac:dyDescent="0.2">
      <c r="G201" s="167" t="s">
        <v>13938</v>
      </c>
      <c r="H201" s="167" t="s">
        <v>13995</v>
      </c>
      <c r="I201" s="167" t="s">
        <v>14027</v>
      </c>
      <c r="J201" s="168">
        <v>4525</v>
      </c>
      <c r="K201" s="167" t="s">
        <v>393</v>
      </c>
      <c r="L201" s="167" t="s">
        <v>14008</v>
      </c>
      <c r="M201" s="167" t="s">
        <v>5712</v>
      </c>
      <c r="N201" s="167"/>
    </row>
    <row r="202" spans="7:14" x14ac:dyDescent="0.2">
      <c r="G202" s="167" t="s">
        <v>14167</v>
      </c>
      <c r="H202" s="167" t="s">
        <v>13995</v>
      </c>
      <c r="I202" s="167" t="s">
        <v>14027</v>
      </c>
      <c r="J202" s="168">
        <v>4627</v>
      </c>
      <c r="K202" s="167" t="s">
        <v>364</v>
      </c>
      <c r="L202" s="167" t="s">
        <v>14008</v>
      </c>
      <c r="M202" s="167" t="s">
        <v>5712</v>
      </c>
      <c r="N202" s="167"/>
    </row>
    <row r="203" spans="7:14" x14ac:dyDescent="0.2">
      <c r="G203" s="167" t="s">
        <v>15797</v>
      </c>
      <c r="H203" s="167" t="s">
        <v>14189</v>
      </c>
      <c r="I203" s="167" t="s">
        <v>14027</v>
      </c>
      <c r="J203" s="168">
        <v>4327</v>
      </c>
      <c r="K203" s="167" t="s">
        <v>338</v>
      </c>
      <c r="L203" s="167" t="s">
        <v>14008</v>
      </c>
      <c r="M203" s="167" t="s">
        <v>5712</v>
      </c>
      <c r="N203" s="169" t="s">
        <v>15804</v>
      </c>
    </row>
    <row r="204" spans="7:14" x14ac:dyDescent="0.2">
      <c r="G204" s="167" t="s">
        <v>15778</v>
      </c>
      <c r="H204" s="167" t="s">
        <v>13995</v>
      </c>
      <c r="I204" s="167" t="s">
        <v>14027</v>
      </c>
      <c r="J204" s="168">
        <v>2214</v>
      </c>
      <c r="K204" s="167" t="s">
        <v>393</v>
      </c>
      <c r="L204" s="167" t="s">
        <v>7404</v>
      </c>
      <c r="M204" s="167" t="s">
        <v>15619</v>
      </c>
      <c r="N204" s="169" t="s">
        <v>16277</v>
      </c>
    </row>
    <row r="205" spans="7:14" x14ac:dyDescent="0.2">
      <c r="G205" s="167" t="s">
        <v>14123</v>
      </c>
      <c r="H205" s="167" t="s">
        <v>3487</v>
      </c>
      <c r="I205" s="167" t="s">
        <v>14027</v>
      </c>
      <c r="J205" s="168">
        <v>4907</v>
      </c>
      <c r="K205" s="167" t="s">
        <v>2219</v>
      </c>
      <c r="L205" s="167" t="s">
        <v>14007</v>
      </c>
      <c r="M205" s="167" t="s">
        <v>5712</v>
      </c>
      <c r="N205" s="167"/>
    </row>
    <row r="206" spans="7:14" x14ac:dyDescent="0.2">
      <c r="G206" s="167" t="s">
        <v>14149</v>
      </c>
      <c r="H206" s="167" t="s">
        <v>14005</v>
      </c>
      <c r="I206" s="167" t="s">
        <v>14027</v>
      </c>
      <c r="J206" s="168">
        <v>5719</v>
      </c>
      <c r="K206" s="167" t="s">
        <v>399</v>
      </c>
      <c r="L206" s="167" t="s">
        <v>4067</v>
      </c>
      <c r="M206" s="167" t="s">
        <v>5712</v>
      </c>
      <c r="N206" s="167"/>
    </row>
    <row r="207" spans="7:14" x14ac:dyDescent="0.2">
      <c r="G207" s="167" t="s">
        <v>11454</v>
      </c>
      <c r="H207" s="167" t="s">
        <v>3487</v>
      </c>
      <c r="I207" s="167" t="s">
        <v>14027</v>
      </c>
      <c r="J207" s="168">
        <v>5132</v>
      </c>
      <c r="K207" s="167" t="s">
        <v>364</v>
      </c>
      <c r="L207" s="167" t="s">
        <v>4067</v>
      </c>
      <c r="M207" s="167" t="s">
        <v>5712</v>
      </c>
      <c r="N207" s="167"/>
    </row>
    <row r="208" spans="7:14" x14ac:dyDescent="0.2">
      <c r="G208" s="167" t="s">
        <v>13953</v>
      </c>
      <c r="H208" s="167" t="s">
        <v>13987</v>
      </c>
      <c r="I208" s="167" t="s">
        <v>14027</v>
      </c>
      <c r="J208" s="168">
        <v>3229</v>
      </c>
      <c r="K208" s="167" t="s">
        <v>393</v>
      </c>
      <c r="L208" s="167" t="s">
        <v>4067</v>
      </c>
      <c r="M208" s="167" t="s">
        <v>5712</v>
      </c>
      <c r="N208" s="167"/>
    </row>
    <row r="209" spans="7:14" x14ac:dyDescent="0.2">
      <c r="G209" s="167" t="s">
        <v>15935</v>
      </c>
      <c r="H209" s="167" t="s">
        <v>13995</v>
      </c>
      <c r="I209" s="167" t="s">
        <v>14027</v>
      </c>
      <c r="J209" s="168">
        <v>2817</v>
      </c>
      <c r="K209" s="167" t="s">
        <v>393</v>
      </c>
      <c r="L209" s="167" t="s">
        <v>6651</v>
      </c>
      <c r="M209" s="167" t="s">
        <v>15619</v>
      </c>
      <c r="N209" s="167" t="s">
        <v>15936</v>
      </c>
    </row>
    <row r="210" spans="7:14" x14ac:dyDescent="0.2">
      <c r="G210" s="167" t="s">
        <v>13881</v>
      </c>
      <c r="H210" s="167" t="s">
        <v>13995</v>
      </c>
      <c r="I210" s="167" t="s">
        <v>14027</v>
      </c>
      <c r="J210" s="168">
        <v>3913</v>
      </c>
      <c r="K210" s="167" t="s">
        <v>393</v>
      </c>
      <c r="L210" s="167" t="s">
        <v>6684</v>
      </c>
      <c r="M210" s="167" t="s">
        <v>5712</v>
      </c>
      <c r="N210" s="167"/>
    </row>
    <row r="211" spans="7:14" x14ac:dyDescent="0.2">
      <c r="G211" s="167" t="s">
        <v>13966</v>
      </c>
      <c r="H211" s="167" t="s">
        <v>13995</v>
      </c>
      <c r="I211" s="167" t="s">
        <v>14027</v>
      </c>
      <c r="J211" s="168" t="s">
        <v>14073</v>
      </c>
      <c r="K211" s="167" t="s">
        <v>393</v>
      </c>
      <c r="L211" s="167" t="s">
        <v>14070</v>
      </c>
      <c r="M211" s="167" t="s">
        <v>15619</v>
      </c>
      <c r="N211" s="169" t="s">
        <v>16374</v>
      </c>
    </row>
    <row r="212" spans="7:14" x14ac:dyDescent="0.2">
      <c r="G212" s="167" t="s">
        <v>13973</v>
      </c>
      <c r="H212" s="167" t="s">
        <v>13995</v>
      </c>
      <c r="I212" s="167" t="s">
        <v>14027</v>
      </c>
      <c r="J212" s="168">
        <v>3731</v>
      </c>
      <c r="K212" s="167" t="s">
        <v>1870</v>
      </c>
      <c r="L212" s="167" t="s">
        <v>14070</v>
      </c>
      <c r="M212" s="167" t="s">
        <v>15619</v>
      </c>
      <c r="N212" s="169" t="s">
        <v>16374</v>
      </c>
    </row>
    <row r="213" spans="7:14" x14ac:dyDescent="0.2">
      <c r="G213" s="167" t="s">
        <v>13957</v>
      </c>
      <c r="H213" s="167" t="s">
        <v>14001</v>
      </c>
      <c r="I213" s="167" t="s">
        <v>14027</v>
      </c>
      <c r="J213" s="168" t="s">
        <v>14075</v>
      </c>
      <c r="K213" s="167" t="s">
        <v>1870</v>
      </c>
      <c r="L213" s="167" t="s">
        <v>6637</v>
      </c>
      <c r="M213" s="167" t="s">
        <v>5712</v>
      </c>
      <c r="N213" s="167"/>
    </row>
    <row r="214" spans="7:14" x14ac:dyDescent="0.2">
      <c r="G214" s="167" t="s">
        <v>13958</v>
      </c>
      <c r="H214" s="167" t="s">
        <v>13994</v>
      </c>
      <c r="I214" s="167" t="s">
        <v>14027</v>
      </c>
      <c r="J214" s="168">
        <v>3430</v>
      </c>
      <c r="K214" s="167" t="s">
        <v>393</v>
      </c>
      <c r="L214" s="167" t="s">
        <v>5274</v>
      </c>
      <c r="M214" s="167" t="s">
        <v>5712</v>
      </c>
      <c r="N214" s="169" t="s">
        <v>14074</v>
      </c>
    </row>
    <row r="215" spans="7:14" x14ac:dyDescent="0.2">
      <c r="G215" s="167" t="s">
        <v>13931</v>
      </c>
      <c r="H215" s="167" t="s">
        <v>13995</v>
      </c>
      <c r="I215" s="167" t="s">
        <v>14027</v>
      </c>
      <c r="J215" s="168">
        <v>4422</v>
      </c>
      <c r="K215" s="167" t="s">
        <v>338</v>
      </c>
      <c r="L215" s="167" t="s">
        <v>15835</v>
      </c>
      <c r="M215" s="167" t="s">
        <v>5712</v>
      </c>
      <c r="N215" s="167"/>
    </row>
    <row r="216" spans="7:14" x14ac:dyDescent="0.2">
      <c r="G216" s="167" t="s">
        <v>16264</v>
      </c>
      <c r="H216" s="167" t="s">
        <v>13993</v>
      </c>
      <c r="I216" s="167" t="s">
        <v>14027</v>
      </c>
      <c r="J216" s="168">
        <v>3714</v>
      </c>
      <c r="K216" s="167" t="s">
        <v>393</v>
      </c>
      <c r="L216" s="167" t="s">
        <v>6684</v>
      </c>
      <c r="M216" s="167" t="s">
        <v>5712</v>
      </c>
      <c r="N216" s="167" t="s">
        <v>16257</v>
      </c>
    </row>
    <row r="217" spans="7:14" x14ac:dyDescent="0.2">
      <c r="G217" s="167" t="s">
        <v>15971</v>
      </c>
      <c r="H217" s="167" t="s">
        <v>14044</v>
      </c>
      <c r="I217" s="167" t="s">
        <v>14027</v>
      </c>
      <c r="J217" s="168">
        <v>3224</v>
      </c>
      <c r="K217" s="167" t="s">
        <v>393</v>
      </c>
      <c r="L217" s="167" t="s">
        <v>7404</v>
      </c>
      <c r="M217" s="167" t="s">
        <v>15619</v>
      </c>
      <c r="N217" s="167" t="s">
        <v>16375</v>
      </c>
    </row>
    <row r="218" spans="7:14" x14ac:dyDescent="0.2">
      <c r="G218" s="167" t="s">
        <v>1828</v>
      </c>
      <c r="H218" s="167" t="s">
        <v>14185</v>
      </c>
      <c r="I218" s="167" t="s">
        <v>14027</v>
      </c>
      <c r="J218" s="168">
        <v>3610</v>
      </c>
      <c r="K218" s="167" t="s">
        <v>393</v>
      </c>
      <c r="L218" s="167" t="s">
        <v>4067</v>
      </c>
      <c r="M218" s="167" t="s">
        <v>5712</v>
      </c>
      <c r="N218" s="167"/>
    </row>
    <row r="219" spans="7:14" x14ac:dyDescent="0.2">
      <c r="G219" s="167" t="s">
        <v>13943</v>
      </c>
      <c r="H219" s="167" t="s">
        <v>13987</v>
      </c>
      <c r="I219" s="167" t="s">
        <v>14027</v>
      </c>
      <c r="J219" s="168">
        <v>4226</v>
      </c>
      <c r="K219" s="167" t="s">
        <v>338</v>
      </c>
      <c r="L219" s="167" t="s">
        <v>4067</v>
      </c>
      <c r="M219" s="167" t="s">
        <v>5712</v>
      </c>
      <c r="N219" s="167"/>
    </row>
    <row r="220" spans="7:14" x14ac:dyDescent="0.2">
      <c r="G220" s="167" t="s">
        <v>16254</v>
      </c>
      <c r="H220" s="167" t="s">
        <v>13995</v>
      </c>
      <c r="I220" s="167" t="s">
        <v>14027</v>
      </c>
      <c r="J220" s="168">
        <v>3711</v>
      </c>
      <c r="K220" s="167" t="s">
        <v>393</v>
      </c>
      <c r="L220" s="167" t="s">
        <v>6684</v>
      </c>
      <c r="M220" s="167" t="s">
        <v>5712</v>
      </c>
      <c r="N220" s="167" t="s">
        <v>16257</v>
      </c>
    </row>
    <row r="221" spans="7:14" x14ac:dyDescent="0.2">
      <c r="G221" s="167" t="s">
        <v>14096</v>
      </c>
      <c r="H221" s="167" t="s">
        <v>3487</v>
      </c>
      <c r="I221" s="167" t="s">
        <v>14097</v>
      </c>
      <c r="J221" s="168">
        <v>5632</v>
      </c>
      <c r="K221" s="167" t="s">
        <v>1599</v>
      </c>
      <c r="L221" s="167" t="s">
        <v>4067</v>
      </c>
      <c r="M221" s="167" t="s">
        <v>5712</v>
      </c>
      <c r="N221" s="167"/>
    </row>
    <row r="222" spans="7:14" x14ac:dyDescent="0.2">
      <c r="G222" s="167" t="s">
        <v>13946</v>
      </c>
      <c r="H222" s="167" t="s">
        <v>13995</v>
      </c>
      <c r="I222" s="167" t="s">
        <v>14027</v>
      </c>
      <c r="J222" s="168">
        <v>4426</v>
      </c>
      <c r="K222" s="167" t="s">
        <v>338</v>
      </c>
      <c r="L222" s="167" t="s">
        <v>14008</v>
      </c>
      <c r="M222" s="167" t="s">
        <v>5712</v>
      </c>
      <c r="N222" s="167"/>
    </row>
    <row r="223" spans="7:14" x14ac:dyDescent="0.2">
      <c r="G223" s="167" t="s">
        <v>13946</v>
      </c>
      <c r="H223" s="167" t="s">
        <v>13995</v>
      </c>
      <c r="I223" s="167" t="s">
        <v>14027</v>
      </c>
      <c r="J223" s="168">
        <v>4427</v>
      </c>
      <c r="K223" s="167" t="s">
        <v>364</v>
      </c>
      <c r="L223" s="167" t="s">
        <v>14008</v>
      </c>
      <c r="M223" s="167" t="s">
        <v>5712</v>
      </c>
      <c r="N223" s="167"/>
    </row>
    <row r="224" spans="7:14" x14ac:dyDescent="0.2">
      <c r="G224" s="167" t="s">
        <v>1847</v>
      </c>
      <c r="H224" s="167" t="s">
        <v>3487</v>
      </c>
      <c r="I224" s="167" t="s">
        <v>14027</v>
      </c>
      <c r="J224" s="168">
        <v>5821</v>
      </c>
      <c r="K224" s="167" t="s">
        <v>399</v>
      </c>
      <c r="L224" s="167" t="s">
        <v>4067</v>
      </c>
      <c r="M224" s="167" t="s">
        <v>5712</v>
      </c>
      <c r="N224" s="167"/>
    </row>
    <row r="225" spans="7:14" x14ac:dyDescent="0.2">
      <c r="G225" s="167" t="s">
        <v>15801</v>
      </c>
      <c r="H225" s="167" t="s">
        <v>13995</v>
      </c>
      <c r="I225" s="167" t="s">
        <v>14027</v>
      </c>
      <c r="J225" s="168">
        <v>4526</v>
      </c>
      <c r="K225" s="167" t="s">
        <v>338</v>
      </c>
      <c r="L225" s="167" t="s">
        <v>14008</v>
      </c>
      <c r="M225" s="167" t="s">
        <v>5712</v>
      </c>
      <c r="N225" s="167"/>
    </row>
    <row r="226" spans="7:14" x14ac:dyDescent="0.2">
      <c r="G226" s="167" t="s">
        <v>15775</v>
      </c>
      <c r="H226" s="167" t="s">
        <v>13995</v>
      </c>
      <c r="I226" s="167" t="s">
        <v>14027</v>
      </c>
      <c r="J226" s="168">
        <v>2115</v>
      </c>
      <c r="K226" s="167" t="s">
        <v>393</v>
      </c>
      <c r="L226" s="167" t="s">
        <v>7404</v>
      </c>
      <c r="M226" s="167" t="s">
        <v>15619</v>
      </c>
      <c r="N226" s="169" t="s">
        <v>16379</v>
      </c>
    </row>
    <row r="227" spans="7:14" x14ac:dyDescent="0.2">
      <c r="G227" s="167" t="s">
        <v>1856</v>
      </c>
      <c r="H227" s="167" t="s">
        <v>14203</v>
      </c>
      <c r="I227" s="167" t="s">
        <v>14027</v>
      </c>
      <c r="J227" s="168">
        <v>4508</v>
      </c>
      <c r="K227" s="167" t="s">
        <v>393</v>
      </c>
      <c r="L227" s="167" t="s">
        <v>4067</v>
      </c>
      <c r="M227" s="167" t="s">
        <v>5712</v>
      </c>
      <c r="N227" s="167"/>
    </row>
    <row r="228" spans="7:14" x14ac:dyDescent="0.2">
      <c r="G228" s="167" t="s">
        <v>2909</v>
      </c>
      <c r="H228" s="167" t="s">
        <v>13995</v>
      </c>
      <c r="I228" s="167" t="s">
        <v>14027</v>
      </c>
      <c r="J228" s="168">
        <v>3407</v>
      </c>
      <c r="K228" s="167" t="s">
        <v>393</v>
      </c>
      <c r="L228" s="167" t="s">
        <v>7404</v>
      </c>
      <c r="M228" s="167" t="s">
        <v>15619</v>
      </c>
      <c r="N228" s="167" t="s">
        <v>16362</v>
      </c>
    </row>
    <row r="229" spans="7:14" x14ac:dyDescent="0.2">
      <c r="G229" s="167" t="s">
        <v>15814</v>
      </c>
      <c r="H229" s="167" t="s">
        <v>13994</v>
      </c>
      <c r="I229" s="167" t="s">
        <v>14027</v>
      </c>
      <c r="J229" s="168">
        <v>5819</v>
      </c>
      <c r="K229" s="167" t="s">
        <v>399</v>
      </c>
      <c r="L229" s="167" t="s">
        <v>15822</v>
      </c>
      <c r="M229" s="167" t="s">
        <v>5712</v>
      </c>
      <c r="N229" s="167"/>
    </row>
    <row r="230" spans="7:14" x14ac:dyDescent="0.2">
      <c r="G230" s="167" t="s">
        <v>1863</v>
      </c>
      <c r="H230" s="167" t="s">
        <v>3487</v>
      </c>
      <c r="I230" s="167" t="s">
        <v>14027</v>
      </c>
      <c r="J230" s="168">
        <v>2827</v>
      </c>
      <c r="K230" s="167" t="s">
        <v>366</v>
      </c>
      <c r="L230" s="167" t="s">
        <v>4067</v>
      </c>
      <c r="M230" s="167" t="s">
        <v>5712</v>
      </c>
      <c r="N230" s="167"/>
    </row>
    <row r="231" spans="7:14" x14ac:dyDescent="0.2">
      <c r="G231" s="167" t="s">
        <v>14130</v>
      </c>
      <c r="H231" s="167" t="s">
        <v>13995</v>
      </c>
      <c r="I231" s="167" t="s">
        <v>14027</v>
      </c>
      <c r="J231" s="168">
        <v>4908</v>
      </c>
      <c r="K231" s="167" t="s">
        <v>2219</v>
      </c>
      <c r="L231" s="167" t="s">
        <v>14007</v>
      </c>
      <c r="M231" s="167" t="s">
        <v>5712</v>
      </c>
      <c r="N231" s="167"/>
    </row>
    <row r="232" spans="7:14" x14ac:dyDescent="0.2">
      <c r="G232" s="167" t="s">
        <v>13912</v>
      </c>
      <c r="H232" s="167" t="s">
        <v>13995</v>
      </c>
      <c r="I232" s="167" t="s">
        <v>14027</v>
      </c>
      <c r="J232" s="168">
        <v>3916</v>
      </c>
      <c r="K232" s="167" t="s">
        <v>393</v>
      </c>
      <c r="L232" s="167" t="s">
        <v>6684</v>
      </c>
      <c r="M232" s="167" t="s">
        <v>5712</v>
      </c>
      <c r="N232" s="167"/>
    </row>
    <row r="233" spans="7:14" x14ac:dyDescent="0.2">
      <c r="G233" s="167" t="s">
        <v>13974</v>
      </c>
      <c r="H233" s="167" t="s">
        <v>13995</v>
      </c>
      <c r="I233" s="167" t="s">
        <v>14027</v>
      </c>
      <c r="J233" s="168">
        <v>3431</v>
      </c>
      <c r="K233" s="167" t="s">
        <v>1870</v>
      </c>
      <c r="L233" s="167" t="s">
        <v>14070</v>
      </c>
      <c r="M233" s="167" t="s">
        <v>15619</v>
      </c>
      <c r="N233" s="169" t="s">
        <v>16374</v>
      </c>
    </row>
    <row r="234" spans="7:14" x14ac:dyDescent="0.2">
      <c r="G234" s="167" t="s">
        <v>13970</v>
      </c>
      <c r="H234" s="167" t="s">
        <v>14185</v>
      </c>
      <c r="I234" s="167" t="s">
        <v>14027</v>
      </c>
      <c r="J234" s="168">
        <v>4134</v>
      </c>
      <c r="K234" s="167" t="s">
        <v>1870</v>
      </c>
      <c r="L234" s="167" t="s">
        <v>14070</v>
      </c>
      <c r="M234" s="167" t="s">
        <v>15619</v>
      </c>
      <c r="N234" s="169" t="s">
        <v>16374</v>
      </c>
    </row>
    <row r="235" spans="7:14" x14ac:dyDescent="0.2">
      <c r="G235" s="167" t="s">
        <v>16256</v>
      </c>
      <c r="H235" s="167" t="s">
        <v>13995</v>
      </c>
      <c r="I235" s="167" t="s">
        <v>14027</v>
      </c>
      <c r="J235" s="168">
        <v>3813</v>
      </c>
      <c r="K235" s="167" t="s">
        <v>393</v>
      </c>
      <c r="L235" s="167" t="s">
        <v>6684</v>
      </c>
      <c r="M235" s="167" t="s">
        <v>5712</v>
      </c>
      <c r="N235" s="167" t="s">
        <v>16257</v>
      </c>
    </row>
    <row r="236" spans="7:14" x14ac:dyDescent="0.2">
      <c r="G236" s="167" t="s">
        <v>15847</v>
      </c>
      <c r="H236" s="167" t="s">
        <v>13995</v>
      </c>
      <c r="I236" s="167" t="s">
        <v>14027</v>
      </c>
      <c r="J236" s="168">
        <v>3532</v>
      </c>
      <c r="K236" s="167" t="s">
        <v>393</v>
      </c>
      <c r="L236" s="167" t="s">
        <v>6684</v>
      </c>
      <c r="M236" s="167" t="s">
        <v>5712</v>
      </c>
      <c r="N236" s="167"/>
    </row>
    <row r="237" spans="7:14" x14ac:dyDescent="0.2">
      <c r="G237" s="167" t="s">
        <v>13856</v>
      </c>
      <c r="H237" s="167" t="s">
        <v>3487</v>
      </c>
      <c r="I237" s="167" t="s">
        <v>14027</v>
      </c>
      <c r="J237" s="168">
        <v>4409</v>
      </c>
      <c r="K237" s="167" t="s">
        <v>393</v>
      </c>
      <c r="L237" s="167" t="s">
        <v>4067</v>
      </c>
      <c r="M237" s="167" t="s">
        <v>5712</v>
      </c>
      <c r="N237" s="167"/>
    </row>
    <row r="238" spans="7:14" x14ac:dyDescent="0.2">
      <c r="G238" s="167" t="s">
        <v>16259</v>
      </c>
      <c r="H238" s="167" t="s">
        <v>13995</v>
      </c>
      <c r="I238" s="167" t="s">
        <v>14027</v>
      </c>
      <c r="J238" s="168">
        <v>3814</v>
      </c>
      <c r="K238" s="167" t="s">
        <v>393</v>
      </c>
      <c r="L238" s="167" t="s">
        <v>6684</v>
      </c>
      <c r="M238" s="167" t="s">
        <v>5712</v>
      </c>
      <c r="N238" s="167" t="s">
        <v>16257</v>
      </c>
    </row>
    <row r="239" spans="7:14" x14ac:dyDescent="0.2">
      <c r="G239" s="167" t="s">
        <v>1882</v>
      </c>
      <c r="H239" s="167" t="s">
        <v>3487</v>
      </c>
      <c r="I239" s="167" t="s">
        <v>14027</v>
      </c>
      <c r="J239" s="168">
        <v>2627</v>
      </c>
      <c r="K239" s="167" t="s">
        <v>366</v>
      </c>
      <c r="L239" s="167" t="s">
        <v>4067</v>
      </c>
      <c r="M239" s="167" t="s">
        <v>5712</v>
      </c>
      <c r="N239" s="167"/>
    </row>
    <row r="240" spans="7:14" x14ac:dyDescent="0.2">
      <c r="G240" s="167" t="s">
        <v>1885</v>
      </c>
      <c r="H240" s="167" t="s">
        <v>13987</v>
      </c>
      <c r="I240" s="167" t="s">
        <v>14027</v>
      </c>
      <c r="J240" s="168">
        <v>4016</v>
      </c>
      <c r="K240" s="167" t="s">
        <v>393</v>
      </c>
      <c r="L240" s="167" t="s">
        <v>4067</v>
      </c>
      <c r="M240" s="167" t="s">
        <v>5712</v>
      </c>
      <c r="N240" s="167"/>
    </row>
    <row r="241" spans="7:14" x14ac:dyDescent="0.2">
      <c r="G241" s="167" t="s">
        <v>1887</v>
      </c>
      <c r="H241" s="167" t="s">
        <v>3487</v>
      </c>
      <c r="I241" s="167" t="s">
        <v>14027</v>
      </c>
      <c r="J241" s="168">
        <v>5725</v>
      </c>
      <c r="K241" s="167" t="s">
        <v>399</v>
      </c>
      <c r="L241" s="167" t="s">
        <v>4067</v>
      </c>
      <c r="M241" s="167" t="s">
        <v>5712</v>
      </c>
      <c r="N241" s="167"/>
    </row>
    <row r="242" spans="7:14" x14ac:dyDescent="0.2">
      <c r="G242" s="167" t="s">
        <v>14171</v>
      </c>
      <c r="H242" s="167" t="s">
        <v>14044</v>
      </c>
      <c r="I242" s="167" t="s">
        <v>14027</v>
      </c>
      <c r="J242" s="168">
        <v>3829</v>
      </c>
      <c r="K242" s="167" t="s">
        <v>1870</v>
      </c>
      <c r="L242" s="167" t="s">
        <v>15691</v>
      </c>
      <c r="M242" s="167" t="s">
        <v>15619</v>
      </c>
      <c r="N242" s="167"/>
    </row>
    <row r="243" spans="7:14" x14ac:dyDescent="0.2">
      <c r="G243" s="167" t="s">
        <v>13864</v>
      </c>
      <c r="H243" s="167" t="s">
        <v>13995</v>
      </c>
      <c r="I243" s="167" t="s">
        <v>14027</v>
      </c>
      <c r="J243" s="168">
        <v>3711</v>
      </c>
      <c r="K243" s="167" t="s">
        <v>393</v>
      </c>
      <c r="L243" s="167" t="s">
        <v>6684</v>
      </c>
      <c r="M243" s="167" t="s">
        <v>5712</v>
      </c>
      <c r="N243" s="167"/>
    </row>
    <row r="244" spans="7:14" x14ac:dyDescent="0.2">
      <c r="G244" s="167" t="s">
        <v>13872</v>
      </c>
      <c r="H244" s="167" t="s">
        <v>13995</v>
      </c>
      <c r="I244" s="167" t="s">
        <v>14027</v>
      </c>
      <c r="J244" s="168">
        <v>3812</v>
      </c>
      <c r="K244" s="167" t="s">
        <v>393</v>
      </c>
      <c r="L244" s="167" t="s">
        <v>6684</v>
      </c>
      <c r="M244" s="167" t="s">
        <v>5712</v>
      </c>
      <c r="N244" s="167"/>
    </row>
    <row r="245" spans="7:14" x14ac:dyDescent="0.2">
      <c r="G245" s="167" t="s">
        <v>14060</v>
      </c>
      <c r="H245" s="167" t="s">
        <v>13995</v>
      </c>
      <c r="I245" s="167" t="s">
        <v>14027</v>
      </c>
      <c r="J245" s="168">
        <v>3511</v>
      </c>
      <c r="K245" s="167" t="s">
        <v>393</v>
      </c>
      <c r="L245" s="167" t="s">
        <v>7404</v>
      </c>
      <c r="M245" s="167" t="s">
        <v>15619</v>
      </c>
      <c r="N245" s="167" t="s">
        <v>16362</v>
      </c>
    </row>
    <row r="246" spans="7:14" x14ac:dyDescent="0.2">
      <c r="G246" s="167" t="s">
        <v>15690</v>
      </c>
      <c r="H246" s="167" t="s">
        <v>13995</v>
      </c>
      <c r="I246" s="167" t="s">
        <v>14027</v>
      </c>
      <c r="J246" s="168">
        <v>3124</v>
      </c>
      <c r="K246" s="167" t="s">
        <v>393</v>
      </c>
      <c r="L246" s="167" t="s">
        <v>15691</v>
      </c>
      <c r="M246" s="167" t="s">
        <v>15619</v>
      </c>
      <c r="N246" s="169" t="s">
        <v>15694</v>
      </c>
    </row>
    <row r="247" spans="7:14" x14ac:dyDescent="0.2">
      <c r="G247" s="167" t="s">
        <v>1897</v>
      </c>
      <c r="H247" s="167" t="s">
        <v>3487</v>
      </c>
      <c r="I247" s="167" t="s">
        <v>14097</v>
      </c>
      <c r="J247" s="168">
        <v>5132</v>
      </c>
      <c r="K247" s="167" t="s">
        <v>14094</v>
      </c>
      <c r="L247" s="167" t="s">
        <v>4067</v>
      </c>
      <c r="M247" s="167" t="s">
        <v>5712</v>
      </c>
      <c r="N247" s="167"/>
    </row>
    <row r="248" spans="7:14" x14ac:dyDescent="0.2">
      <c r="G248" s="167" t="s">
        <v>14169</v>
      </c>
      <c r="H248" s="167" t="s">
        <v>14044</v>
      </c>
      <c r="I248" s="167" t="s">
        <v>14027</v>
      </c>
      <c r="J248" s="168">
        <v>3929</v>
      </c>
      <c r="K248" s="167" t="s">
        <v>338</v>
      </c>
      <c r="L248" s="167" t="s">
        <v>15691</v>
      </c>
      <c r="M248" s="167" t="s">
        <v>15619</v>
      </c>
      <c r="N248" s="167"/>
    </row>
    <row r="249" spans="7:14" x14ac:dyDescent="0.2">
      <c r="G249" s="167" t="s">
        <v>11793</v>
      </c>
      <c r="H249" s="167" t="s">
        <v>13987</v>
      </c>
      <c r="I249" s="167" t="s">
        <v>14027</v>
      </c>
      <c r="J249" s="168">
        <v>3713</v>
      </c>
      <c r="K249" s="167" t="s">
        <v>393</v>
      </c>
      <c r="L249" s="167" t="s">
        <v>4067</v>
      </c>
      <c r="M249" s="167" t="s">
        <v>5712</v>
      </c>
      <c r="N249" s="167"/>
    </row>
    <row r="250" spans="7:14" x14ac:dyDescent="0.2">
      <c r="G250" s="167" t="s">
        <v>13875</v>
      </c>
      <c r="H250" s="167" t="s">
        <v>13995</v>
      </c>
      <c r="I250" s="167" t="s">
        <v>14027</v>
      </c>
      <c r="J250" s="168">
        <v>3713</v>
      </c>
      <c r="K250" s="167" t="s">
        <v>393</v>
      </c>
      <c r="L250" s="167" t="s">
        <v>6684</v>
      </c>
      <c r="M250" s="167" t="s">
        <v>5712</v>
      </c>
      <c r="N250" s="167"/>
    </row>
    <row r="251" spans="7:14" x14ac:dyDescent="0.2">
      <c r="G251" s="167" t="s">
        <v>15807</v>
      </c>
      <c r="H251" s="167" t="s">
        <v>13999</v>
      </c>
      <c r="I251" s="167" t="s">
        <v>14027</v>
      </c>
      <c r="J251" s="168">
        <v>4623</v>
      </c>
      <c r="K251" s="167" t="s">
        <v>338</v>
      </c>
      <c r="L251" s="167" t="s">
        <v>14008</v>
      </c>
      <c r="M251" s="167" t="s">
        <v>5712</v>
      </c>
      <c r="N251" s="167"/>
    </row>
    <row r="252" spans="7:14" x14ac:dyDescent="0.2">
      <c r="G252" s="167" t="s">
        <v>16009</v>
      </c>
      <c r="H252" s="167" t="s">
        <v>13999</v>
      </c>
      <c r="I252" s="167" t="s">
        <v>14027</v>
      </c>
      <c r="J252" s="168">
        <v>3626</v>
      </c>
      <c r="K252" s="167" t="s">
        <v>393</v>
      </c>
      <c r="L252" s="167" t="s">
        <v>4067</v>
      </c>
      <c r="M252" s="167" t="s">
        <v>5712</v>
      </c>
      <c r="N252" s="167" t="s">
        <v>16010</v>
      </c>
    </row>
    <row r="253" spans="7:14" x14ac:dyDescent="0.2">
      <c r="G253" s="167" t="s">
        <v>1904</v>
      </c>
      <c r="H253" s="167" t="s">
        <v>13999</v>
      </c>
      <c r="I253" s="167" t="s">
        <v>14027</v>
      </c>
      <c r="J253" s="168">
        <v>2430</v>
      </c>
      <c r="K253" s="167" t="s">
        <v>366</v>
      </c>
      <c r="L253" s="167" t="s">
        <v>4067</v>
      </c>
      <c r="M253" s="167" t="s">
        <v>5712</v>
      </c>
      <c r="N253" s="167"/>
    </row>
    <row r="254" spans="7:14" x14ac:dyDescent="0.2">
      <c r="G254" s="167" t="s">
        <v>16015</v>
      </c>
      <c r="H254" s="167" t="s">
        <v>16016</v>
      </c>
      <c r="I254" s="167" t="s">
        <v>14027</v>
      </c>
      <c r="J254" s="168">
        <v>3827</v>
      </c>
      <c r="K254" s="167" t="s">
        <v>338</v>
      </c>
      <c r="L254" s="167" t="s">
        <v>6691</v>
      </c>
      <c r="M254" s="167" t="s">
        <v>5712</v>
      </c>
      <c r="N254" s="167" t="s">
        <v>16017</v>
      </c>
    </row>
    <row r="255" spans="7:14" x14ac:dyDescent="0.2">
      <c r="G255" s="167" t="s">
        <v>16018</v>
      </c>
      <c r="H255" s="167" t="s">
        <v>13999</v>
      </c>
      <c r="I255" s="167" t="s">
        <v>14027</v>
      </c>
      <c r="J255" s="168">
        <v>2425</v>
      </c>
      <c r="K255" s="167" t="s">
        <v>393</v>
      </c>
      <c r="L255" s="167" t="s">
        <v>7404</v>
      </c>
      <c r="M255" s="167" t="s">
        <v>15619</v>
      </c>
      <c r="N255" s="167" t="s">
        <v>16055</v>
      </c>
    </row>
    <row r="256" spans="7:14" x14ac:dyDescent="0.2">
      <c r="G256" s="167" t="s">
        <v>1908</v>
      </c>
      <c r="H256" s="167" t="s">
        <v>13999</v>
      </c>
      <c r="I256" s="167" t="s">
        <v>14027</v>
      </c>
      <c r="J256" s="168">
        <v>5433</v>
      </c>
      <c r="K256" s="167" t="s">
        <v>7173</v>
      </c>
      <c r="L256" s="167" t="s">
        <v>4067</v>
      </c>
      <c r="M256" s="167" t="s">
        <v>5712</v>
      </c>
      <c r="N256" s="167"/>
    </row>
    <row r="257" spans="7:14" x14ac:dyDescent="0.2">
      <c r="G257" s="167" t="s">
        <v>13959</v>
      </c>
      <c r="H257" s="167" t="s">
        <v>13999</v>
      </c>
      <c r="I257" s="167" t="s">
        <v>14027</v>
      </c>
      <c r="J257" s="168">
        <v>4629</v>
      </c>
      <c r="K257" s="167" t="s">
        <v>364</v>
      </c>
      <c r="L257" s="167" t="s">
        <v>14008</v>
      </c>
      <c r="M257" s="167" t="s">
        <v>5712</v>
      </c>
      <c r="N257" s="167"/>
    </row>
    <row r="258" spans="7:14" x14ac:dyDescent="0.2">
      <c r="G258" s="167" t="s">
        <v>14076</v>
      </c>
      <c r="H258" s="167" t="s">
        <v>13999</v>
      </c>
      <c r="I258" s="167" t="s">
        <v>14027</v>
      </c>
      <c r="J258" s="168">
        <v>3015</v>
      </c>
      <c r="K258" s="167" t="s">
        <v>393</v>
      </c>
      <c r="L258" s="167" t="s">
        <v>14072</v>
      </c>
      <c r="M258" s="167" t="s">
        <v>15619</v>
      </c>
      <c r="N258" s="169" t="s">
        <v>16366</v>
      </c>
    </row>
    <row r="259" spans="7:14" x14ac:dyDescent="0.2">
      <c r="G259" s="167" t="s">
        <v>13971</v>
      </c>
      <c r="H259" s="167" t="s">
        <v>13999</v>
      </c>
      <c r="I259" s="167" t="s">
        <v>14027</v>
      </c>
      <c r="J259" s="168">
        <v>4531</v>
      </c>
      <c r="K259" s="167" t="s">
        <v>364</v>
      </c>
      <c r="L259" s="167" t="s">
        <v>14008</v>
      </c>
      <c r="M259" s="167" t="s">
        <v>5712</v>
      </c>
      <c r="N259" s="167"/>
    </row>
    <row r="260" spans="7:14" x14ac:dyDescent="0.2">
      <c r="G260" s="167" t="s">
        <v>15808</v>
      </c>
      <c r="H260" s="167" t="s">
        <v>13999</v>
      </c>
      <c r="I260" s="167" t="s">
        <v>14027</v>
      </c>
      <c r="J260" s="168">
        <v>4427</v>
      </c>
      <c r="K260" s="167" t="s">
        <v>364</v>
      </c>
      <c r="L260" s="167" t="s">
        <v>14008</v>
      </c>
      <c r="M260" s="167" t="s">
        <v>5712</v>
      </c>
      <c r="N260" s="167"/>
    </row>
    <row r="261" spans="7:14" x14ac:dyDescent="0.2">
      <c r="G261" s="167" t="s">
        <v>14175</v>
      </c>
      <c r="H261" s="167" t="s">
        <v>13995</v>
      </c>
      <c r="I261" s="167" t="s">
        <v>14027</v>
      </c>
      <c r="J261" s="168">
        <v>4130</v>
      </c>
      <c r="K261" s="167" t="s">
        <v>1870</v>
      </c>
      <c r="L261" s="167" t="s">
        <v>15691</v>
      </c>
      <c r="M261" s="167" t="s">
        <v>15619</v>
      </c>
      <c r="N261" s="167"/>
    </row>
    <row r="262" spans="7:14" x14ac:dyDescent="0.2">
      <c r="G262" s="167" t="s">
        <v>15688</v>
      </c>
      <c r="H262" s="167" t="s">
        <v>13987</v>
      </c>
      <c r="I262" s="167" t="s">
        <v>14027</v>
      </c>
      <c r="J262" s="168">
        <v>4420</v>
      </c>
      <c r="K262" s="167" t="s">
        <v>393</v>
      </c>
      <c r="L262" s="167" t="s">
        <v>15689</v>
      </c>
      <c r="M262" s="167" t="s">
        <v>5712</v>
      </c>
      <c r="N262" s="169" t="s">
        <v>15898</v>
      </c>
    </row>
    <row r="263" spans="7:14" x14ac:dyDescent="0.2">
      <c r="G263" s="167" t="s">
        <v>13924</v>
      </c>
      <c r="H263" s="167" t="s">
        <v>13998</v>
      </c>
      <c r="I263" s="167" t="s">
        <v>14027</v>
      </c>
      <c r="J263" s="168">
        <v>2618</v>
      </c>
      <c r="K263" s="167" t="s">
        <v>393</v>
      </c>
      <c r="L263" s="167" t="s">
        <v>4067</v>
      </c>
      <c r="M263" s="167" t="s">
        <v>5712</v>
      </c>
      <c r="N263" s="167"/>
    </row>
    <row r="264" spans="7:14" x14ac:dyDescent="0.2">
      <c r="G264" s="167" t="s">
        <v>15776</v>
      </c>
      <c r="H264" s="167" t="s">
        <v>13995</v>
      </c>
      <c r="I264" s="167" t="s">
        <v>14027</v>
      </c>
      <c r="J264" s="168">
        <v>2015</v>
      </c>
      <c r="K264" s="167" t="s">
        <v>393</v>
      </c>
      <c r="L264" s="167" t="s">
        <v>7404</v>
      </c>
      <c r="M264" s="167" t="s">
        <v>15619</v>
      </c>
      <c r="N264" s="169" t="s">
        <v>16380</v>
      </c>
    </row>
    <row r="265" spans="7:14" x14ac:dyDescent="0.2">
      <c r="G265" s="167" t="s">
        <v>15866</v>
      </c>
      <c r="H265" s="167" t="s">
        <v>13995</v>
      </c>
      <c r="I265" s="167" t="s">
        <v>14027</v>
      </c>
      <c r="J265" s="168">
        <v>2925</v>
      </c>
      <c r="K265" s="167" t="s">
        <v>393</v>
      </c>
      <c r="L265" s="167" t="s">
        <v>7404</v>
      </c>
      <c r="M265" s="167" t="s">
        <v>15619</v>
      </c>
      <c r="N265" s="169" t="s">
        <v>16367</v>
      </c>
    </row>
    <row r="266" spans="7:14" x14ac:dyDescent="0.2">
      <c r="G266" s="167" t="s">
        <v>13887</v>
      </c>
      <c r="H266" s="167" t="s">
        <v>4651</v>
      </c>
      <c r="I266" s="167" t="s">
        <v>14027</v>
      </c>
      <c r="J266" s="168">
        <v>2613</v>
      </c>
      <c r="K266" s="167" t="s">
        <v>393</v>
      </c>
      <c r="L266" s="167" t="s">
        <v>4067</v>
      </c>
      <c r="M266" s="167" t="s">
        <v>5712</v>
      </c>
      <c r="N266" s="167"/>
    </row>
    <row r="267" spans="7:14" x14ac:dyDescent="0.2">
      <c r="G267" s="167" t="s">
        <v>15811</v>
      </c>
      <c r="H267" s="167" t="s">
        <v>13995</v>
      </c>
      <c r="I267" s="167" t="s">
        <v>14027</v>
      </c>
      <c r="J267" s="168">
        <v>4419</v>
      </c>
      <c r="K267" s="167" t="s">
        <v>393</v>
      </c>
      <c r="L267" s="167" t="s">
        <v>14008</v>
      </c>
      <c r="M267" s="167" t="s">
        <v>5712</v>
      </c>
      <c r="N267" s="167"/>
    </row>
    <row r="268" spans="7:14" x14ac:dyDescent="0.2">
      <c r="G268" s="167" t="s">
        <v>13948</v>
      </c>
      <c r="H268" s="167" t="s">
        <v>13995</v>
      </c>
      <c r="I268" s="167" t="s">
        <v>14027</v>
      </c>
      <c r="J268" s="168">
        <v>4527</v>
      </c>
      <c r="K268" s="167" t="s">
        <v>364</v>
      </c>
      <c r="L268" s="167" t="s">
        <v>14008</v>
      </c>
      <c r="M268" s="167" t="s">
        <v>5712</v>
      </c>
      <c r="N268" s="167"/>
    </row>
    <row r="269" spans="7:14" x14ac:dyDescent="0.2">
      <c r="G269" s="167" t="s">
        <v>13835</v>
      </c>
      <c r="H269" s="167" t="s">
        <v>13995</v>
      </c>
      <c r="I269" s="167" t="s">
        <v>14027</v>
      </c>
      <c r="J269" s="168">
        <v>4505</v>
      </c>
      <c r="K269" s="167" t="s">
        <v>2219</v>
      </c>
      <c r="L269" s="167" t="s">
        <v>14007</v>
      </c>
      <c r="M269" s="167" t="s">
        <v>5712</v>
      </c>
      <c r="N269" s="167"/>
    </row>
    <row r="270" spans="7:14" x14ac:dyDescent="0.2">
      <c r="G270" s="167" t="s">
        <v>13968</v>
      </c>
      <c r="H270" s="167" t="s">
        <v>13994</v>
      </c>
      <c r="I270" s="167" t="s">
        <v>14027</v>
      </c>
      <c r="J270" s="168">
        <v>3731</v>
      </c>
      <c r="K270" s="167" t="s">
        <v>393</v>
      </c>
      <c r="L270" s="167" t="s">
        <v>14012</v>
      </c>
      <c r="M270" s="167" t="s">
        <v>5712</v>
      </c>
      <c r="N270" s="167"/>
    </row>
    <row r="271" spans="7:14" x14ac:dyDescent="0.2">
      <c r="G271" s="167" t="s">
        <v>15841</v>
      </c>
      <c r="H271" s="167" t="s">
        <v>13995</v>
      </c>
      <c r="I271" s="167" t="s">
        <v>14027</v>
      </c>
      <c r="J271" s="168">
        <v>4629</v>
      </c>
      <c r="K271" s="167" t="s">
        <v>364</v>
      </c>
      <c r="L271" s="167" t="s">
        <v>14008</v>
      </c>
      <c r="M271" s="167" t="s">
        <v>5712</v>
      </c>
      <c r="N271" s="167"/>
    </row>
    <row r="272" spans="7:14" x14ac:dyDescent="0.2">
      <c r="G272" s="167" t="s">
        <v>6834</v>
      </c>
      <c r="H272" s="167" t="s">
        <v>14204</v>
      </c>
      <c r="I272" s="167" t="s">
        <v>14027</v>
      </c>
      <c r="J272" s="168">
        <v>2210</v>
      </c>
      <c r="K272" s="167" t="s">
        <v>393</v>
      </c>
      <c r="L272" s="167" t="s">
        <v>4067</v>
      </c>
      <c r="M272" s="167" t="s">
        <v>5712</v>
      </c>
      <c r="N272" s="167"/>
    </row>
    <row r="273" spans="7:14" x14ac:dyDescent="0.2">
      <c r="G273" s="167" t="s">
        <v>14140</v>
      </c>
      <c r="H273" s="167" t="s">
        <v>13996</v>
      </c>
      <c r="I273" s="167" t="s">
        <v>14027</v>
      </c>
      <c r="J273" s="168">
        <v>4609</v>
      </c>
      <c r="K273" s="167" t="s">
        <v>338</v>
      </c>
      <c r="L273" s="167" t="s">
        <v>14007</v>
      </c>
      <c r="M273" s="167" t="s">
        <v>5712</v>
      </c>
      <c r="N273" s="167"/>
    </row>
    <row r="274" spans="7:14" x14ac:dyDescent="0.2">
      <c r="G274" s="167" t="s">
        <v>16060</v>
      </c>
      <c r="H274" s="167" t="s">
        <v>16052</v>
      </c>
      <c r="I274" s="167" t="s">
        <v>14027</v>
      </c>
      <c r="J274" s="168">
        <v>4421</v>
      </c>
      <c r="K274" s="167" t="s">
        <v>338</v>
      </c>
      <c r="L274" s="167" t="s">
        <v>14008</v>
      </c>
      <c r="M274" s="167" t="s">
        <v>5712</v>
      </c>
      <c r="N274" s="169"/>
    </row>
    <row r="275" spans="7:14" x14ac:dyDescent="0.2">
      <c r="G275" s="167" t="s">
        <v>15845</v>
      </c>
      <c r="H275" s="167" t="s">
        <v>13995</v>
      </c>
      <c r="I275" s="167" t="s">
        <v>14027</v>
      </c>
      <c r="J275" s="168">
        <v>4630</v>
      </c>
      <c r="K275" s="167" t="s">
        <v>364</v>
      </c>
      <c r="L275" s="167" t="s">
        <v>14008</v>
      </c>
      <c r="M275" s="167" t="s">
        <v>5712</v>
      </c>
      <c r="N275" s="167"/>
    </row>
    <row r="276" spans="7:14" x14ac:dyDescent="0.2">
      <c r="G276" s="167" t="s">
        <v>15813</v>
      </c>
      <c r="H276" s="167" t="s">
        <v>13995</v>
      </c>
      <c r="I276" s="167" t="s">
        <v>14027</v>
      </c>
      <c r="J276" s="168">
        <v>4321</v>
      </c>
      <c r="K276" s="167" t="s">
        <v>393</v>
      </c>
      <c r="L276" s="167" t="s">
        <v>14008</v>
      </c>
      <c r="M276" s="167" t="s">
        <v>5712</v>
      </c>
      <c r="N276" s="167"/>
    </row>
    <row r="277" spans="7:14" x14ac:dyDescent="0.2">
      <c r="G277" s="167" t="s">
        <v>13984</v>
      </c>
      <c r="H277" s="167" t="s">
        <v>13989</v>
      </c>
      <c r="I277" s="167" t="s">
        <v>14027</v>
      </c>
      <c r="J277" s="168">
        <v>3507</v>
      </c>
      <c r="K277" s="167" t="s">
        <v>393</v>
      </c>
      <c r="L277" s="167" t="s">
        <v>6636</v>
      </c>
      <c r="M277" s="167" t="s">
        <v>15619</v>
      </c>
      <c r="N277" s="167"/>
    </row>
    <row r="278" spans="7:14" x14ac:dyDescent="0.2">
      <c r="G278" s="167" t="s">
        <v>15779</v>
      </c>
      <c r="H278" s="167" t="s">
        <v>13995</v>
      </c>
      <c r="I278" s="167" t="s">
        <v>14027</v>
      </c>
      <c r="J278" s="168">
        <v>2214</v>
      </c>
      <c r="K278" s="167" t="s">
        <v>393</v>
      </c>
      <c r="L278" s="167" t="s">
        <v>7404</v>
      </c>
      <c r="M278" s="167" t="s">
        <v>15619</v>
      </c>
      <c r="N278" s="169" t="s">
        <v>16277</v>
      </c>
    </row>
    <row r="279" spans="7:14" x14ac:dyDescent="0.2">
      <c r="G279" s="167" t="s">
        <v>13891</v>
      </c>
      <c r="H279" s="167" t="s">
        <v>13994</v>
      </c>
      <c r="I279" s="167" t="s">
        <v>14027</v>
      </c>
      <c r="J279" s="168">
        <v>2314</v>
      </c>
      <c r="K279" s="167" t="s">
        <v>393</v>
      </c>
      <c r="L279" s="167" t="s">
        <v>6637</v>
      </c>
      <c r="M279" s="167" t="s">
        <v>5712</v>
      </c>
      <c r="N279" s="167" t="s">
        <v>16370</v>
      </c>
    </row>
    <row r="280" spans="7:14" x14ac:dyDescent="0.2">
      <c r="G280" s="167" t="s">
        <v>14174</v>
      </c>
      <c r="H280" s="167" t="s">
        <v>13995</v>
      </c>
      <c r="I280" s="167" t="s">
        <v>14027</v>
      </c>
      <c r="J280" s="168">
        <v>4631</v>
      </c>
      <c r="K280" s="167" t="s">
        <v>364</v>
      </c>
      <c r="L280" s="167" t="s">
        <v>14008</v>
      </c>
      <c r="M280" s="167" t="s">
        <v>5712</v>
      </c>
      <c r="N280" s="167"/>
    </row>
    <row r="281" spans="7:14" x14ac:dyDescent="0.2">
      <c r="G281" s="167" t="s">
        <v>15955</v>
      </c>
      <c r="H281" s="167" t="s">
        <v>13994</v>
      </c>
      <c r="I281" s="167" t="s">
        <v>14027</v>
      </c>
      <c r="J281" s="168">
        <v>4220</v>
      </c>
      <c r="K281" s="167" t="s">
        <v>393</v>
      </c>
      <c r="L281" s="167" t="s">
        <v>14008</v>
      </c>
      <c r="M281" s="167" t="s">
        <v>5712</v>
      </c>
      <c r="N281" s="167"/>
    </row>
    <row r="282" spans="7:14" x14ac:dyDescent="0.2">
      <c r="G282" s="167" t="s">
        <v>1992</v>
      </c>
      <c r="H282" s="167" t="s">
        <v>3487</v>
      </c>
      <c r="I282" s="167" t="s">
        <v>14027</v>
      </c>
      <c r="J282" s="168">
        <v>5211</v>
      </c>
      <c r="K282" s="167" t="s">
        <v>399</v>
      </c>
      <c r="L282" s="167" t="s">
        <v>4067</v>
      </c>
      <c r="M282" s="167" t="s">
        <v>5712</v>
      </c>
      <c r="N282" s="167"/>
    </row>
    <row r="283" spans="7:14" x14ac:dyDescent="0.2">
      <c r="G283" s="167" t="s">
        <v>13930</v>
      </c>
      <c r="H283" s="167" t="s">
        <v>13995</v>
      </c>
      <c r="I283" s="167" t="s">
        <v>14027</v>
      </c>
      <c r="J283" s="168">
        <v>4523</v>
      </c>
      <c r="K283" s="167" t="s">
        <v>338</v>
      </c>
      <c r="L283" s="167" t="s">
        <v>14008</v>
      </c>
      <c r="M283" s="167" t="s">
        <v>5712</v>
      </c>
      <c r="N283" s="167"/>
    </row>
    <row r="284" spans="7:14" x14ac:dyDescent="0.2">
      <c r="G284" s="167" t="s">
        <v>14043</v>
      </c>
      <c r="H284" s="167" t="s">
        <v>14044</v>
      </c>
      <c r="I284" s="167" t="s">
        <v>14027</v>
      </c>
      <c r="J284" s="168">
        <v>2915</v>
      </c>
      <c r="K284" s="167" t="s">
        <v>393</v>
      </c>
      <c r="L284" s="167" t="s">
        <v>16373</v>
      </c>
      <c r="M284" s="167" t="s">
        <v>15619</v>
      </c>
      <c r="N284" s="169" t="s">
        <v>15899</v>
      </c>
    </row>
    <row r="285" spans="7:14" x14ac:dyDescent="0.2">
      <c r="G285" s="167" t="s">
        <v>14121</v>
      </c>
      <c r="H285" s="167" t="s">
        <v>13995</v>
      </c>
      <c r="I285" s="167" t="s">
        <v>14027</v>
      </c>
      <c r="J285" s="168">
        <v>4806</v>
      </c>
      <c r="K285" s="167" t="s">
        <v>2219</v>
      </c>
      <c r="L285" s="167" t="s">
        <v>14007</v>
      </c>
      <c r="M285" s="167" t="s">
        <v>5712</v>
      </c>
      <c r="N285" s="167"/>
    </row>
    <row r="286" spans="7:14" x14ac:dyDescent="0.2">
      <c r="G286" s="167" t="s">
        <v>2020</v>
      </c>
      <c r="H286" s="167" t="s">
        <v>3487</v>
      </c>
      <c r="I286" s="167" t="s">
        <v>14027</v>
      </c>
      <c r="J286" s="168">
        <v>2630</v>
      </c>
      <c r="K286" s="167" t="s">
        <v>366</v>
      </c>
      <c r="L286" s="167" t="s">
        <v>4067</v>
      </c>
      <c r="M286" s="167" t="s">
        <v>5712</v>
      </c>
      <c r="N286" s="167"/>
    </row>
    <row r="287" spans="7:14" x14ac:dyDescent="0.2">
      <c r="G287" s="167" t="s">
        <v>2022</v>
      </c>
      <c r="H287" s="167" t="s">
        <v>14185</v>
      </c>
      <c r="I287" s="167" t="s">
        <v>14027</v>
      </c>
      <c r="J287" s="168">
        <v>3911</v>
      </c>
      <c r="K287" s="167" t="s">
        <v>393</v>
      </c>
      <c r="L287" s="167" t="s">
        <v>4067</v>
      </c>
      <c r="M287" s="167" t="s">
        <v>5712</v>
      </c>
      <c r="N287" s="167"/>
    </row>
    <row r="288" spans="7:14" x14ac:dyDescent="0.2">
      <c r="G288" s="167" t="s">
        <v>13903</v>
      </c>
      <c r="H288" s="167" t="s">
        <v>13995</v>
      </c>
      <c r="I288" s="167" t="s">
        <v>14027</v>
      </c>
      <c r="J288" s="168">
        <v>3115</v>
      </c>
      <c r="K288" s="167" t="s">
        <v>393</v>
      </c>
      <c r="L288" s="167" t="s">
        <v>14072</v>
      </c>
      <c r="M288" s="167" t="s">
        <v>15619</v>
      </c>
      <c r="N288" s="169" t="s">
        <v>16366</v>
      </c>
    </row>
    <row r="289" spans="7:14" x14ac:dyDescent="0.2">
      <c r="G289" s="167" t="s">
        <v>13903</v>
      </c>
      <c r="H289" s="167" t="s">
        <v>13995</v>
      </c>
      <c r="I289" s="167" t="s">
        <v>14027</v>
      </c>
      <c r="J289" s="168">
        <v>3912</v>
      </c>
      <c r="K289" s="167" t="s">
        <v>393</v>
      </c>
      <c r="L289" s="167" t="s">
        <v>6684</v>
      </c>
      <c r="M289" s="167" t="s">
        <v>5712</v>
      </c>
      <c r="N289" s="167" t="s">
        <v>16257</v>
      </c>
    </row>
    <row r="290" spans="7:14" x14ac:dyDescent="0.2">
      <c r="G290" s="167" t="s">
        <v>13929</v>
      </c>
      <c r="H290" s="167" t="s">
        <v>13995</v>
      </c>
      <c r="I290" s="167" t="s">
        <v>14027</v>
      </c>
      <c r="J290" s="168">
        <v>4321</v>
      </c>
      <c r="K290" s="167" t="s">
        <v>393</v>
      </c>
      <c r="L290" s="167" t="s">
        <v>14008</v>
      </c>
      <c r="M290" s="167" t="s">
        <v>5712</v>
      </c>
      <c r="N290" s="167"/>
    </row>
    <row r="291" spans="7:14" x14ac:dyDescent="0.2">
      <c r="G291" s="167" t="s">
        <v>14170</v>
      </c>
      <c r="H291" s="167" t="s">
        <v>14044</v>
      </c>
      <c r="I291" s="167" t="s">
        <v>14027</v>
      </c>
      <c r="J291" s="168">
        <v>4029</v>
      </c>
      <c r="K291" s="167" t="s">
        <v>338</v>
      </c>
      <c r="L291" s="167" t="s">
        <v>15691</v>
      </c>
      <c r="M291" s="167" t="s">
        <v>15619</v>
      </c>
      <c r="N291" s="167"/>
    </row>
    <row r="292" spans="7:14" x14ac:dyDescent="0.2">
      <c r="G292" s="167" t="s">
        <v>13870</v>
      </c>
      <c r="H292" s="167" t="s">
        <v>13995</v>
      </c>
      <c r="I292" s="167" t="s">
        <v>14027</v>
      </c>
      <c r="J292" s="168">
        <v>3912</v>
      </c>
      <c r="K292" s="167" t="s">
        <v>393</v>
      </c>
      <c r="L292" s="167" t="s">
        <v>6684</v>
      </c>
      <c r="M292" s="167" t="s">
        <v>5712</v>
      </c>
      <c r="N292" s="167"/>
    </row>
    <row r="293" spans="7:14" x14ac:dyDescent="0.2">
      <c r="G293" s="167" t="s">
        <v>16260</v>
      </c>
      <c r="H293" s="167" t="s">
        <v>13995</v>
      </c>
      <c r="I293" s="167" t="s">
        <v>14027</v>
      </c>
      <c r="J293" s="168">
        <v>3912</v>
      </c>
      <c r="K293" s="167" t="s">
        <v>393</v>
      </c>
      <c r="L293" s="167" t="s">
        <v>6684</v>
      </c>
      <c r="M293" s="167" t="s">
        <v>5712</v>
      </c>
      <c r="N293" s="167" t="s">
        <v>16257</v>
      </c>
    </row>
    <row r="294" spans="7:14" x14ac:dyDescent="0.2">
      <c r="G294" s="167" t="s">
        <v>13871</v>
      </c>
      <c r="H294" s="167" t="s">
        <v>13995</v>
      </c>
      <c r="I294" s="167" t="s">
        <v>14027</v>
      </c>
      <c r="J294" s="168">
        <v>2411</v>
      </c>
      <c r="K294" s="167" t="s">
        <v>393</v>
      </c>
      <c r="L294" s="167" t="s">
        <v>6637</v>
      </c>
      <c r="M294" s="167" t="s">
        <v>15619</v>
      </c>
      <c r="N294" s="167"/>
    </row>
    <row r="295" spans="7:14" x14ac:dyDescent="0.2">
      <c r="G295" s="167" t="s">
        <v>11460</v>
      </c>
      <c r="H295" s="167" t="s">
        <v>3487</v>
      </c>
      <c r="I295" s="167" t="s">
        <v>14027</v>
      </c>
      <c r="J295" s="168">
        <v>2824</v>
      </c>
      <c r="K295" s="167" t="s">
        <v>393</v>
      </c>
      <c r="L295" s="167" t="s">
        <v>4067</v>
      </c>
      <c r="M295" s="167" t="s">
        <v>5712</v>
      </c>
      <c r="N295" s="167"/>
    </row>
    <row r="296" spans="7:14" x14ac:dyDescent="0.2">
      <c r="G296" s="167" t="s">
        <v>14056</v>
      </c>
      <c r="H296" s="167" t="s">
        <v>13995</v>
      </c>
      <c r="I296" s="167" t="s">
        <v>14027</v>
      </c>
      <c r="J296" s="168">
        <v>3210</v>
      </c>
      <c r="K296" s="167" t="s">
        <v>393</v>
      </c>
      <c r="L296" s="167" t="s">
        <v>7404</v>
      </c>
      <c r="M296" s="167" t="s">
        <v>15619</v>
      </c>
      <c r="N296" s="167" t="s">
        <v>16362</v>
      </c>
    </row>
    <row r="297" spans="7:14" x14ac:dyDescent="0.2">
      <c r="G297" s="167" t="s">
        <v>14022</v>
      </c>
      <c r="H297" s="167" t="s">
        <v>16052</v>
      </c>
      <c r="I297" s="167" t="s">
        <v>14027</v>
      </c>
      <c r="J297" s="168" t="s">
        <v>15884</v>
      </c>
      <c r="K297" s="167" t="s">
        <v>393</v>
      </c>
      <c r="L297" s="167" t="s">
        <v>6690</v>
      </c>
      <c r="M297" s="167" t="s">
        <v>5712</v>
      </c>
      <c r="N297" s="169" t="s">
        <v>15900</v>
      </c>
    </row>
    <row r="298" spans="7:14" x14ac:dyDescent="0.2">
      <c r="G298" s="167" t="s">
        <v>16061</v>
      </c>
      <c r="H298" s="167" t="s">
        <v>16052</v>
      </c>
      <c r="I298" s="167" t="s">
        <v>14027</v>
      </c>
      <c r="J298" s="168">
        <v>4522</v>
      </c>
      <c r="K298" s="167" t="s">
        <v>338</v>
      </c>
      <c r="L298" s="167" t="s">
        <v>6690</v>
      </c>
      <c r="M298" s="167" t="s">
        <v>5712</v>
      </c>
      <c r="N298" s="167" t="s">
        <v>16062</v>
      </c>
    </row>
    <row r="299" spans="7:14" x14ac:dyDescent="0.2">
      <c r="G299" s="167" t="s">
        <v>14098</v>
      </c>
      <c r="H299" s="167" t="s">
        <v>16052</v>
      </c>
      <c r="I299" s="167" t="s">
        <v>14027</v>
      </c>
      <c r="J299" s="168" t="s">
        <v>14183</v>
      </c>
      <c r="K299" s="167" t="s">
        <v>393</v>
      </c>
      <c r="L299" s="167" t="s">
        <v>14017</v>
      </c>
      <c r="M299" s="167" t="s">
        <v>5712</v>
      </c>
      <c r="N299" s="169" t="s">
        <v>15901</v>
      </c>
    </row>
    <row r="300" spans="7:14" x14ac:dyDescent="0.2">
      <c r="G300" s="167" t="s">
        <v>14026</v>
      </c>
      <c r="H300" s="167" t="s">
        <v>16052</v>
      </c>
      <c r="I300" s="167" t="s">
        <v>14027</v>
      </c>
      <c r="J300" s="168">
        <v>4323</v>
      </c>
      <c r="K300" s="167" t="s">
        <v>393</v>
      </c>
      <c r="L300" s="167" t="s">
        <v>14008</v>
      </c>
      <c r="M300" s="167" t="s">
        <v>5712</v>
      </c>
      <c r="N300" s="169" t="s">
        <v>15902</v>
      </c>
    </row>
    <row r="301" spans="7:14" x14ac:dyDescent="0.2">
      <c r="G301" s="167" t="s">
        <v>16042</v>
      </c>
      <c r="H301" s="167" t="s">
        <v>16052</v>
      </c>
      <c r="I301" s="167" t="s">
        <v>14027</v>
      </c>
      <c r="J301" s="168" t="s">
        <v>16045</v>
      </c>
      <c r="K301" s="167" t="s">
        <v>393</v>
      </c>
      <c r="L301" s="167" t="s">
        <v>14017</v>
      </c>
      <c r="M301" s="167" t="s">
        <v>5712</v>
      </c>
      <c r="N301" s="169" t="s">
        <v>16046</v>
      </c>
    </row>
    <row r="302" spans="7:14" x14ac:dyDescent="0.2">
      <c r="G302" s="167" t="s">
        <v>16042</v>
      </c>
      <c r="H302" s="167" t="s">
        <v>16052</v>
      </c>
      <c r="I302" s="167" t="s">
        <v>14027</v>
      </c>
      <c r="J302" s="168" t="s">
        <v>16044</v>
      </c>
      <c r="K302" s="167" t="s">
        <v>393</v>
      </c>
      <c r="L302" s="167" t="s">
        <v>14017</v>
      </c>
      <c r="M302" s="167" t="s">
        <v>5712</v>
      </c>
      <c r="N302" s="169" t="s">
        <v>16043</v>
      </c>
    </row>
    <row r="303" spans="7:14" x14ac:dyDescent="0.2">
      <c r="G303" s="167" t="s">
        <v>14021</v>
      </c>
      <c r="H303" s="167" t="s">
        <v>16052</v>
      </c>
      <c r="I303" s="167" t="s">
        <v>14027</v>
      </c>
      <c r="J303" s="168">
        <v>4522</v>
      </c>
      <c r="K303" s="167" t="s">
        <v>338</v>
      </c>
      <c r="L303" s="167" t="s">
        <v>14017</v>
      </c>
      <c r="M303" s="167" t="s">
        <v>5712</v>
      </c>
      <c r="N303" s="169" t="s">
        <v>15903</v>
      </c>
    </row>
    <row r="304" spans="7:14" x14ac:dyDescent="0.2">
      <c r="G304" s="167" t="s">
        <v>16003</v>
      </c>
      <c r="H304" s="167" t="s">
        <v>16052</v>
      </c>
      <c r="I304" s="167" t="s">
        <v>14027</v>
      </c>
      <c r="J304" s="168" t="s">
        <v>16004</v>
      </c>
      <c r="K304" s="167" t="s">
        <v>393</v>
      </c>
      <c r="L304" s="167" t="s">
        <v>6642</v>
      </c>
      <c r="M304" s="167" t="s">
        <v>5712</v>
      </c>
      <c r="N304" s="167" t="s">
        <v>16047</v>
      </c>
    </row>
    <row r="305" spans="7:14" x14ac:dyDescent="0.2">
      <c r="G305" s="167" t="s">
        <v>13833</v>
      </c>
      <c r="H305" s="167" t="s">
        <v>16052</v>
      </c>
      <c r="I305" s="167" t="s">
        <v>14027</v>
      </c>
      <c r="J305" s="168">
        <v>4105</v>
      </c>
      <c r="K305" s="167" t="s">
        <v>393</v>
      </c>
      <c r="L305" s="167" t="s">
        <v>4067</v>
      </c>
      <c r="M305" s="167" t="s">
        <v>5712</v>
      </c>
      <c r="N305" s="167" t="s">
        <v>15906</v>
      </c>
    </row>
    <row r="306" spans="7:14" x14ac:dyDescent="0.2">
      <c r="G306" s="167" t="s">
        <v>14166</v>
      </c>
      <c r="H306" s="167" t="s">
        <v>16052</v>
      </c>
      <c r="I306" s="167" t="s">
        <v>14027</v>
      </c>
      <c r="J306" s="168">
        <v>4227</v>
      </c>
      <c r="K306" s="167" t="s">
        <v>338</v>
      </c>
      <c r="L306" s="167" t="s">
        <v>4067</v>
      </c>
      <c r="M306" s="167" t="s">
        <v>5712</v>
      </c>
      <c r="N306" s="167" t="s">
        <v>15906</v>
      </c>
    </row>
    <row r="307" spans="7:14" x14ac:dyDescent="0.2">
      <c r="G307" s="167" t="s">
        <v>15877</v>
      </c>
      <c r="H307" s="167" t="s">
        <v>16052</v>
      </c>
      <c r="I307" s="167" t="s">
        <v>14027</v>
      </c>
      <c r="J307" s="168">
        <v>2917</v>
      </c>
      <c r="K307" s="167" t="s">
        <v>393</v>
      </c>
      <c r="L307" s="167" t="s">
        <v>6637</v>
      </c>
      <c r="M307" s="167" t="s">
        <v>5712</v>
      </c>
      <c r="N307" s="169" t="s">
        <v>15904</v>
      </c>
    </row>
    <row r="308" spans="7:14" x14ac:dyDescent="0.2">
      <c r="G308" s="167" t="s">
        <v>16013</v>
      </c>
      <c r="H308" s="167" t="s">
        <v>16052</v>
      </c>
      <c r="I308" s="167" t="s">
        <v>14027</v>
      </c>
      <c r="J308" s="168">
        <v>3630</v>
      </c>
      <c r="K308" s="167" t="s">
        <v>393</v>
      </c>
      <c r="L308" s="167" t="s">
        <v>14009</v>
      </c>
      <c r="M308" s="167" t="s">
        <v>5712</v>
      </c>
      <c r="N308" s="169" t="s">
        <v>16014</v>
      </c>
    </row>
    <row r="309" spans="7:14" x14ac:dyDescent="0.2">
      <c r="G309" s="167" t="s">
        <v>14025</v>
      </c>
      <c r="H309" s="167" t="s">
        <v>16052</v>
      </c>
      <c r="I309" s="167" t="s">
        <v>14027</v>
      </c>
      <c r="J309" s="168">
        <v>2819</v>
      </c>
      <c r="K309" s="167" t="s">
        <v>393</v>
      </c>
      <c r="L309" s="167" t="s">
        <v>6690</v>
      </c>
      <c r="M309" s="167" t="s">
        <v>5712</v>
      </c>
      <c r="N309" s="169" t="s">
        <v>15905</v>
      </c>
    </row>
    <row r="310" spans="7:14" x14ac:dyDescent="0.2">
      <c r="G310" s="167" t="s">
        <v>16066</v>
      </c>
      <c r="H310" s="167" t="s">
        <v>16052</v>
      </c>
      <c r="I310" s="167" t="s">
        <v>14027</v>
      </c>
      <c r="J310" s="168" t="s">
        <v>16048</v>
      </c>
      <c r="K310" s="167" t="s">
        <v>393</v>
      </c>
      <c r="L310" s="167" t="s">
        <v>14017</v>
      </c>
      <c r="M310" s="167" t="s">
        <v>5712</v>
      </c>
      <c r="N310" s="169" t="s">
        <v>16049</v>
      </c>
    </row>
    <row r="311" spans="7:14" x14ac:dyDescent="0.2">
      <c r="G311" s="167" t="s">
        <v>15883</v>
      </c>
      <c r="H311" s="167" t="s">
        <v>16052</v>
      </c>
      <c r="I311" s="167" t="s">
        <v>14027</v>
      </c>
      <c r="J311" s="168" t="s">
        <v>16064</v>
      </c>
      <c r="K311" s="167" t="s">
        <v>393</v>
      </c>
      <c r="L311" s="167" t="s">
        <v>6690</v>
      </c>
      <c r="M311" s="167" t="s">
        <v>5712</v>
      </c>
      <c r="N311" s="167" t="s">
        <v>16065</v>
      </c>
    </row>
    <row r="312" spans="7:14" x14ac:dyDescent="0.2">
      <c r="G312" s="167" t="s">
        <v>14019</v>
      </c>
      <c r="H312" s="167" t="s">
        <v>16052</v>
      </c>
      <c r="I312" s="167" t="s">
        <v>14027</v>
      </c>
      <c r="J312" s="168">
        <v>4521</v>
      </c>
      <c r="K312" s="167" t="s">
        <v>338</v>
      </c>
      <c r="L312" s="167" t="s">
        <v>14008</v>
      </c>
      <c r="M312" s="167" t="s">
        <v>5712</v>
      </c>
      <c r="N312" s="169" t="s">
        <v>15906</v>
      </c>
    </row>
    <row r="313" spans="7:14" x14ac:dyDescent="0.2">
      <c r="G313" s="167" t="s">
        <v>14023</v>
      </c>
      <c r="H313" s="167" t="s">
        <v>16052</v>
      </c>
      <c r="I313" s="167" t="s">
        <v>14027</v>
      </c>
      <c r="J313" s="168" t="s">
        <v>16063</v>
      </c>
      <c r="K313" s="167" t="s">
        <v>338</v>
      </c>
      <c r="L313" s="167" t="s">
        <v>6690</v>
      </c>
      <c r="M313" s="167" t="s">
        <v>5712</v>
      </c>
      <c r="N313" s="169" t="s">
        <v>15907</v>
      </c>
    </row>
    <row r="314" spans="7:14" x14ac:dyDescent="0.2">
      <c r="G314" s="167" t="s">
        <v>16041</v>
      </c>
      <c r="H314" s="167" t="s">
        <v>16052</v>
      </c>
      <c r="I314" s="167" t="s">
        <v>14027</v>
      </c>
      <c r="J314" s="168">
        <v>4606</v>
      </c>
      <c r="K314" s="167" t="s">
        <v>2219</v>
      </c>
      <c r="L314" s="167" t="s">
        <v>14007</v>
      </c>
      <c r="M314" s="167" t="s">
        <v>15619</v>
      </c>
      <c r="N314" s="167"/>
    </row>
    <row r="315" spans="7:14" x14ac:dyDescent="0.2">
      <c r="G315" s="167" t="s">
        <v>16002</v>
      </c>
      <c r="H315" s="167" t="s">
        <v>13996</v>
      </c>
      <c r="I315" s="167" t="s">
        <v>14027</v>
      </c>
      <c r="J315" s="168">
        <v>3527</v>
      </c>
      <c r="K315" s="167" t="s">
        <v>393</v>
      </c>
      <c r="L315" s="167" t="s">
        <v>7404</v>
      </c>
      <c r="M315" s="167" t="s">
        <v>15619</v>
      </c>
      <c r="N315" s="167" t="s">
        <v>16419</v>
      </c>
    </row>
    <row r="316" spans="7:14" x14ac:dyDescent="0.2">
      <c r="G316" s="167" t="s">
        <v>14192</v>
      </c>
      <c r="H316" s="167" t="s">
        <v>16052</v>
      </c>
      <c r="I316" s="167" t="s">
        <v>14027</v>
      </c>
      <c r="J316" s="168">
        <v>4006</v>
      </c>
      <c r="K316" s="167" t="s">
        <v>393</v>
      </c>
      <c r="L316" s="167" t="s">
        <v>6690</v>
      </c>
      <c r="M316" s="167" t="s">
        <v>5712</v>
      </c>
      <c r="N316" s="167"/>
    </row>
    <row r="317" spans="7:14" x14ac:dyDescent="0.2">
      <c r="G317" s="167" t="s">
        <v>15887</v>
      </c>
      <c r="H317" s="167" t="s">
        <v>16052</v>
      </c>
      <c r="I317" s="167" t="s">
        <v>14027</v>
      </c>
      <c r="J317" s="168">
        <v>2734</v>
      </c>
      <c r="K317" s="167" t="s">
        <v>2219</v>
      </c>
      <c r="L317" s="167" t="s">
        <v>15888</v>
      </c>
      <c r="M317" s="167" t="s">
        <v>5712</v>
      </c>
      <c r="N317" s="169" t="s">
        <v>15889</v>
      </c>
    </row>
    <row r="318" spans="7:14" x14ac:dyDescent="0.2">
      <c r="G318" s="167" t="s">
        <v>14047</v>
      </c>
      <c r="H318" s="167" t="s">
        <v>16052</v>
      </c>
      <c r="I318" s="167" t="s">
        <v>14027</v>
      </c>
      <c r="J318" s="168">
        <v>3506</v>
      </c>
      <c r="K318" s="167" t="s">
        <v>393</v>
      </c>
      <c r="L318" s="167" t="s">
        <v>6636</v>
      </c>
      <c r="M318" s="167" t="s">
        <v>15619</v>
      </c>
      <c r="N318" s="169" t="s">
        <v>15908</v>
      </c>
    </row>
    <row r="319" spans="7:14" x14ac:dyDescent="0.2">
      <c r="G319" s="167" t="s">
        <v>14024</v>
      </c>
      <c r="H319" s="167" t="s">
        <v>16052</v>
      </c>
      <c r="I319" s="167" t="s">
        <v>14027</v>
      </c>
      <c r="J319" s="168" t="s">
        <v>15957</v>
      </c>
      <c r="K319" s="167" t="s">
        <v>393</v>
      </c>
      <c r="L319" s="167" t="s">
        <v>6690</v>
      </c>
      <c r="M319" s="167" t="s">
        <v>5712</v>
      </c>
      <c r="N319" s="169" t="s">
        <v>15909</v>
      </c>
    </row>
    <row r="320" spans="7:14" x14ac:dyDescent="0.2">
      <c r="G320" s="167" t="s">
        <v>14020</v>
      </c>
      <c r="H320" s="167" t="s">
        <v>16052</v>
      </c>
      <c r="I320" s="167" t="s">
        <v>14027</v>
      </c>
      <c r="J320" s="168">
        <v>4419</v>
      </c>
      <c r="K320" s="167" t="s">
        <v>338</v>
      </c>
      <c r="L320" s="167" t="s">
        <v>14008</v>
      </c>
      <c r="M320" s="167" t="s">
        <v>5712</v>
      </c>
      <c r="N320" s="169" t="s">
        <v>15910</v>
      </c>
    </row>
    <row r="321" spans="7:14" x14ac:dyDescent="0.2">
      <c r="G321" s="167" t="s">
        <v>16006</v>
      </c>
      <c r="H321" s="167" t="s">
        <v>16052</v>
      </c>
      <c r="I321" s="167" t="s">
        <v>14027</v>
      </c>
      <c r="J321" s="168">
        <v>3527</v>
      </c>
      <c r="K321" s="167" t="s">
        <v>393</v>
      </c>
      <c r="L321" s="167" t="s">
        <v>7404</v>
      </c>
      <c r="M321" s="167" t="s">
        <v>15619</v>
      </c>
      <c r="N321" s="167" t="s">
        <v>16419</v>
      </c>
    </row>
    <row r="322" spans="7:14" x14ac:dyDescent="0.2">
      <c r="G322" s="167" t="s">
        <v>15932</v>
      </c>
      <c r="H322" s="167" t="s">
        <v>15928</v>
      </c>
      <c r="I322" s="167" t="s">
        <v>14027</v>
      </c>
      <c r="J322" s="168">
        <v>4802</v>
      </c>
      <c r="K322" s="167" t="s">
        <v>2219</v>
      </c>
      <c r="L322" s="167" t="s">
        <v>14007</v>
      </c>
      <c r="M322" s="167" t="s">
        <v>5712</v>
      </c>
      <c r="N322" s="167"/>
    </row>
    <row r="323" spans="7:14" x14ac:dyDescent="0.2">
      <c r="G323" s="167" t="s">
        <v>13863</v>
      </c>
      <c r="H323" s="167" t="s">
        <v>13995</v>
      </c>
      <c r="I323" s="167" t="s">
        <v>14027</v>
      </c>
      <c r="J323" s="168">
        <v>4010</v>
      </c>
      <c r="K323" s="167" t="s">
        <v>393</v>
      </c>
      <c r="L323" s="167" t="s">
        <v>6684</v>
      </c>
      <c r="M323" s="167" t="s">
        <v>5712</v>
      </c>
      <c r="N323" s="167"/>
    </row>
    <row r="324" spans="7:14" x14ac:dyDescent="0.2">
      <c r="G324" s="167" t="s">
        <v>15930</v>
      </c>
      <c r="H324" s="167" t="s">
        <v>13987</v>
      </c>
      <c r="I324" s="167" t="s">
        <v>14027</v>
      </c>
      <c r="J324" s="168">
        <v>4633</v>
      </c>
      <c r="K324" s="167" t="s">
        <v>364</v>
      </c>
      <c r="L324" s="167" t="s">
        <v>14008</v>
      </c>
      <c r="M324" s="167" t="s">
        <v>5712</v>
      </c>
      <c r="N324" s="167"/>
    </row>
    <row r="325" spans="7:14" x14ac:dyDescent="0.2">
      <c r="G325" s="167" t="s">
        <v>14110</v>
      </c>
      <c r="H325" s="167" t="s">
        <v>13995</v>
      </c>
      <c r="I325" s="167" t="s">
        <v>14027</v>
      </c>
      <c r="J325" s="168">
        <v>4805</v>
      </c>
      <c r="K325" s="167" t="s">
        <v>2219</v>
      </c>
      <c r="L325" s="167" t="s">
        <v>14007</v>
      </c>
      <c r="M325" s="167" t="s">
        <v>5712</v>
      </c>
      <c r="N325" s="167"/>
    </row>
    <row r="326" spans="7:14" x14ac:dyDescent="0.2">
      <c r="G326" s="167" t="s">
        <v>2073</v>
      </c>
      <c r="H326" s="167" t="s">
        <v>14208</v>
      </c>
      <c r="I326" s="167" t="s">
        <v>14027</v>
      </c>
      <c r="J326" s="168">
        <v>4108</v>
      </c>
      <c r="K326" s="167" t="s">
        <v>393</v>
      </c>
      <c r="L326" s="167" t="s">
        <v>4067</v>
      </c>
      <c r="M326" s="167" t="s">
        <v>5712</v>
      </c>
      <c r="N326" s="167"/>
    </row>
    <row r="327" spans="7:14" x14ac:dyDescent="0.2">
      <c r="G327" s="167" t="s">
        <v>15966</v>
      </c>
      <c r="H327" s="167" t="s">
        <v>14044</v>
      </c>
      <c r="I327" s="167" t="s">
        <v>14027</v>
      </c>
      <c r="J327" s="168">
        <v>3423</v>
      </c>
      <c r="K327" s="167" t="s">
        <v>393</v>
      </c>
      <c r="L327" s="167" t="s">
        <v>7404</v>
      </c>
      <c r="M327" s="167" t="s">
        <v>15619</v>
      </c>
      <c r="N327" s="167" t="s">
        <v>16055</v>
      </c>
    </row>
    <row r="328" spans="7:14" x14ac:dyDescent="0.2">
      <c r="G328" s="167" t="s">
        <v>13961</v>
      </c>
      <c r="H328" s="167" t="s">
        <v>13999</v>
      </c>
      <c r="I328" s="167" t="s">
        <v>14027</v>
      </c>
      <c r="J328" s="168">
        <v>2430</v>
      </c>
      <c r="K328" s="167" t="s">
        <v>366</v>
      </c>
      <c r="L328" s="167" t="s">
        <v>4067</v>
      </c>
      <c r="M328" s="167" t="s">
        <v>5712</v>
      </c>
      <c r="N328" s="167" t="s">
        <v>15947</v>
      </c>
    </row>
    <row r="329" spans="7:14" x14ac:dyDescent="0.2">
      <c r="G329" s="167" t="s">
        <v>13900</v>
      </c>
      <c r="H329" s="167" t="s">
        <v>13995</v>
      </c>
      <c r="I329" s="167" t="s">
        <v>14027</v>
      </c>
      <c r="J329" s="168">
        <v>2814</v>
      </c>
      <c r="K329" s="167" t="s">
        <v>393</v>
      </c>
      <c r="L329" s="167" t="s">
        <v>6651</v>
      </c>
      <c r="M329" s="167" t="s">
        <v>15619</v>
      </c>
      <c r="N329" s="169" t="s">
        <v>15894</v>
      </c>
    </row>
    <row r="330" spans="7:14" x14ac:dyDescent="0.2">
      <c r="G330" s="167" t="s">
        <v>13908</v>
      </c>
      <c r="H330" s="167" t="s">
        <v>13994</v>
      </c>
      <c r="I330" s="167" t="s">
        <v>14027</v>
      </c>
      <c r="J330" s="168">
        <v>2915</v>
      </c>
      <c r="K330" s="167" t="s">
        <v>393</v>
      </c>
      <c r="L330" s="167" t="s">
        <v>4067</v>
      </c>
      <c r="M330" s="167" t="s">
        <v>5712</v>
      </c>
      <c r="N330" s="167"/>
    </row>
    <row r="331" spans="7:14" x14ac:dyDescent="0.2">
      <c r="G331" s="167" t="s">
        <v>13902</v>
      </c>
      <c r="H331" s="167" t="s">
        <v>13995</v>
      </c>
      <c r="I331" s="167" t="s">
        <v>14027</v>
      </c>
      <c r="J331" s="168">
        <v>3215</v>
      </c>
      <c r="K331" s="167" t="s">
        <v>393</v>
      </c>
      <c r="L331" s="167" t="s">
        <v>14072</v>
      </c>
      <c r="M331" s="167" t="s">
        <v>15619</v>
      </c>
      <c r="N331" s="169" t="s">
        <v>16366</v>
      </c>
    </row>
    <row r="332" spans="7:14" x14ac:dyDescent="0.2">
      <c r="G332" s="167" t="s">
        <v>2085</v>
      </c>
      <c r="H332" s="167" t="s">
        <v>10227</v>
      </c>
      <c r="I332" s="167" t="s">
        <v>14027</v>
      </c>
      <c r="J332" s="168">
        <v>2518</v>
      </c>
      <c r="K332" s="167" t="s">
        <v>393</v>
      </c>
      <c r="L332" s="167" t="s">
        <v>4067</v>
      </c>
      <c r="M332" s="167" t="s">
        <v>5712</v>
      </c>
      <c r="N332" s="167"/>
    </row>
    <row r="333" spans="7:14" x14ac:dyDescent="0.2">
      <c r="G333" s="167" t="s">
        <v>15746</v>
      </c>
      <c r="H333" s="167" t="s">
        <v>13995</v>
      </c>
      <c r="I333" s="167" t="s">
        <v>14027</v>
      </c>
      <c r="J333" s="168">
        <v>3518</v>
      </c>
      <c r="K333" s="167" t="s">
        <v>393</v>
      </c>
      <c r="L333" s="167" t="s">
        <v>7404</v>
      </c>
      <c r="M333" s="167" t="s">
        <v>15619</v>
      </c>
      <c r="N333" s="169" t="s">
        <v>16384</v>
      </c>
    </row>
    <row r="334" spans="7:14" x14ac:dyDescent="0.2">
      <c r="G334" s="167" t="s">
        <v>13905</v>
      </c>
      <c r="H334" s="167" t="s">
        <v>13995</v>
      </c>
      <c r="I334" s="167" t="s">
        <v>14027</v>
      </c>
      <c r="J334" s="168">
        <v>3815</v>
      </c>
      <c r="K334" s="167" t="s">
        <v>393</v>
      </c>
      <c r="L334" s="167" t="s">
        <v>6684</v>
      </c>
      <c r="M334" s="167" t="s">
        <v>5712</v>
      </c>
      <c r="N334" s="167"/>
    </row>
    <row r="335" spans="7:14" x14ac:dyDescent="0.2">
      <c r="G335" s="167" t="s">
        <v>15881</v>
      </c>
      <c r="H335" s="167" t="s">
        <v>13995</v>
      </c>
      <c r="I335" s="167" t="s">
        <v>14027</v>
      </c>
      <c r="J335" s="168" t="s">
        <v>15946</v>
      </c>
      <c r="K335" s="167" t="s">
        <v>393</v>
      </c>
      <c r="L335" s="167" t="s">
        <v>5274</v>
      </c>
      <c r="M335" s="167" t="s">
        <v>5712</v>
      </c>
      <c r="N335" s="169" t="s">
        <v>15911</v>
      </c>
    </row>
    <row r="336" spans="7:14" x14ac:dyDescent="0.2">
      <c r="G336" s="167" t="s">
        <v>13843</v>
      </c>
      <c r="H336" s="167" t="s">
        <v>13995</v>
      </c>
      <c r="I336" s="167" t="s">
        <v>14027</v>
      </c>
      <c r="J336" s="168">
        <v>3506</v>
      </c>
      <c r="K336" s="167" t="s">
        <v>393</v>
      </c>
      <c r="L336" s="167" t="s">
        <v>6636</v>
      </c>
      <c r="M336" s="167" t="s">
        <v>15619</v>
      </c>
      <c r="N336" s="167"/>
    </row>
    <row r="337" spans="7:14" x14ac:dyDescent="0.2">
      <c r="G337" s="167" t="s">
        <v>13927</v>
      </c>
      <c r="H337" s="167" t="s">
        <v>13995</v>
      </c>
      <c r="I337" s="167" t="s">
        <v>14027</v>
      </c>
      <c r="J337" s="168">
        <v>4421</v>
      </c>
      <c r="K337" s="167" t="s">
        <v>338</v>
      </c>
      <c r="L337" s="167" t="s">
        <v>14008</v>
      </c>
      <c r="M337" s="167" t="s">
        <v>5712</v>
      </c>
      <c r="N337" s="167"/>
    </row>
    <row r="338" spans="7:14" x14ac:dyDescent="0.2">
      <c r="G338" s="167" t="s">
        <v>13940</v>
      </c>
      <c r="H338" s="167" t="s">
        <v>13995</v>
      </c>
      <c r="I338" s="167" t="s">
        <v>14027</v>
      </c>
      <c r="J338" s="168">
        <v>4625</v>
      </c>
      <c r="K338" s="167" t="s">
        <v>338</v>
      </c>
      <c r="L338" s="167" t="s">
        <v>14008</v>
      </c>
      <c r="M338" s="167" t="s">
        <v>5712</v>
      </c>
      <c r="N338" s="167"/>
    </row>
    <row r="339" spans="7:14" x14ac:dyDescent="0.2">
      <c r="G339" s="167" t="s">
        <v>14131</v>
      </c>
      <c r="H339" s="167" t="s">
        <v>13995</v>
      </c>
      <c r="I339" s="167" t="s">
        <v>14027</v>
      </c>
      <c r="J339" s="168">
        <v>4908</v>
      </c>
      <c r="K339" s="167" t="s">
        <v>399</v>
      </c>
      <c r="L339" s="167" t="s">
        <v>14007</v>
      </c>
      <c r="M339" s="167" t="s">
        <v>5712</v>
      </c>
      <c r="N339" s="167"/>
    </row>
    <row r="340" spans="7:14" x14ac:dyDescent="0.2">
      <c r="G340" s="167" t="s">
        <v>15799</v>
      </c>
      <c r="H340" s="167" t="s">
        <v>13995</v>
      </c>
      <c r="I340" s="167" t="s">
        <v>14027</v>
      </c>
      <c r="J340" s="168">
        <v>4528</v>
      </c>
      <c r="K340" s="167" t="s">
        <v>364</v>
      </c>
      <c r="L340" s="167" t="s">
        <v>14008</v>
      </c>
      <c r="M340" s="167" t="s">
        <v>5712</v>
      </c>
      <c r="N340" s="167"/>
    </row>
    <row r="341" spans="7:14" x14ac:dyDescent="0.2">
      <c r="G341" s="167" t="s">
        <v>13839</v>
      </c>
      <c r="H341" s="167" t="s">
        <v>13994</v>
      </c>
      <c r="I341" s="167" t="s">
        <v>14027</v>
      </c>
      <c r="J341" s="168">
        <v>3506</v>
      </c>
      <c r="K341" s="167" t="s">
        <v>393</v>
      </c>
      <c r="L341" s="167" t="s">
        <v>14012</v>
      </c>
      <c r="M341" s="167" t="s">
        <v>5712</v>
      </c>
      <c r="N341" s="167"/>
    </row>
    <row r="342" spans="7:14" x14ac:dyDescent="0.2">
      <c r="G342" s="167" t="s">
        <v>13932</v>
      </c>
      <c r="H342" s="167" t="s">
        <v>3487</v>
      </c>
      <c r="I342" s="167" t="s">
        <v>14027</v>
      </c>
      <c r="J342" s="168">
        <v>2123</v>
      </c>
      <c r="K342" s="167" t="s">
        <v>366</v>
      </c>
      <c r="L342" s="167" t="s">
        <v>4067</v>
      </c>
      <c r="M342" s="167" t="s">
        <v>5712</v>
      </c>
      <c r="N342" s="167"/>
    </row>
    <row r="343" spans="7:14" x14ac:dyDescent="0.2">
      <c r="G343" s="167" t="s">
        <v>14188</v>
      </c>
      <c r="H343" s="167" t="s">
        <v>3487</v>
      </c>
      <c r="I343" s="167" t="s">
        <v>14027</v>
      </c>
      <c r="J343" s="168">
        <v>5631</v>
      </c>
      <c r="K343" s="167" t="s">
        <v>399</v>
      </c>
      <c r="L343" s="167" t="s">
        <v>4067</v>
      </c>
      <c r="M343" s="167" t="s">
        <v>5712</v>
      </c>
      <c r="N343" s="167"/>
    </row>
    <row r="344" spans="7:14" x14ac:dyDescent="0.2">
      <c r="G344" s="167" t="s">
        <v>13885</v>
      </c>
      <c r="H344" s="167" t="s">
        <v>13995</v>
      </c>
      <c r="I344" s="167" t="s">
        <v>14027</v>
      </c>
      <c r="J344" s="168">
        <v>2914</v>
      </c>
      <c r="K344" s="167" t="s">
        <v>393</v>
      </c>
      <c r="L344" s="167" t="s">
        <v>14072</v>
      </c>
      <c r="M344" s="167" t="s">
        <v>15619</v>
      </c>
      <c r="N344" s="169" t="s">
        <v>16366</v>
      </c>
    </row>
    <row r="345" spans="7:14" x14ac:dyDescent="0.2">
      <c r="G345" s="167" t="s">
        <v>15885</v>
      </c>
      <c r="H345" s="167" t="s">
        <v>13995</v>
      </c>
      <c r="I345" s="167" t="s">
        <v>14027</v>
      </c>
      <c r="J345" s="168" t="s">
        <v>15886</v>
      </c>
      <c r="K345" s="167" t="s">
        <v>366</v>
      </c>
      <c r="L345" s="167" t="s">
        <v>6637</v>
      </c>
      <c r="M345" s="167" t="s">
        <v>5712</v>
      </c>
      <c r="N345" s="169" t="s">
        <v>16369</v>
      </c>
    </row>
    <row r="346" spans="7:14" x14ac:dyDescent="0.2">
      <c r="G346" s="167" t="s">
        <v>15965</v>
      </c>
      <c r="H346" s="167" t="s">
        <v>14044</v>
      </c>
      <c r="I346" s="167" t="s">
        <v>14027</v>
      </c>
      <c r="J346" s="168">
        <v>3424</v>
      </c>
      <c r="K346" s="167" t="s">
        <v>393</v>
      </c>
      <c r="L346" s="167" t="s">
        <v>7404</v>
      </c>
      <c r="M346" s="167" t="s">
        <v>15619</v>
      </c>
      <c r="N346" s="167" t="s">
        <v>16055</v>
      </c>
    </row>
    <row r="347" spans="7:14" x14ac:dyDescent="0.2">
      <c r="G347" s="167" t="s">
        <v>2117</v>
      </c>
      <c r="H347" s="167" t="s">
        <v>13988</v>
      </c>
      <c r="I347" s="167" t="s">
        <v>14027</v>
      </c>
      <c r="J347" s="168">
        <v>2806</v>
      </c>
      <c r="K347" s="167" t="s">
        <v>393</v>
      </c>
      <c r="L347" s="167" t="s">
        <v>4067</v>
      </c>
      <c r="M347" s="167" t="s">
        <v>5712</v>
      </c>
      <c r="N347" s="167"/>
    </row>
    <row r="348" spans="7:14" x14ac:dyDescent="0.2">
      <c r="G348" s="167" t="s">
        <v>14122</v>
      </c>
      <c r="H348" s="167" t="s">
        <v>13995</v>
      </c>
      <c r="I348" s="167" t="s">
        <v>14027</v>
      </c>
      <c r="J348" s="168">
        <v>4406</v>
      </c>
      <c r="K348" s="167" t="s">
        <v>393</v>
      </c>
      <c r="L348" s="167" t="s">
        <v>14007</v>
      </c>
      <c r="M348" s="167" t="s">
        <v>5712</v>
      </c>
      <c r="N348" s="167"/>
    </row>
    <row r="349" spans="7:14" x14ac:dyDescent="0.2">
      <c r="G349" s="167" t="s">
        <v>15794</v>
      </c>
      <c r="H349" s="167" t="s">
        <v>13995</v>
      </c>
      <c r="I349" s="167" t="s">
        <v>14027</v>
      </c>
      <c r="J349" s="168">
        <v>4425</v>
      </c>
      <c r="K349" s="167" t="s">
        <v>338</v>
      </c>
      <c r="L349" s="167" t="s">
        <v>14008</v>
      </c>
      <c r="M349" s="167" t="s">
        <v>5712</v>
      </c>
      <c r="N349" s="167"/>
    </row>
    <row r="350" spans="7:14" x14ac:dyDescent="0.2">
      <c r="G350" s="167" t="s">
        <v>15795</v>
      </c>
      <c r="H350" s="167" t="s">
        <v>13995</v>
      </c>
      <c r="I350" s="167" t="s">
        <v>14027</v>
      </c>
      <c r="J350" s="168">
        <v>4426</v>
      </c>
      <c r="K350" s="167" t="s">
        <v>338</v>
      </c>
      <c r="L350" s="167" t="s">
        <v>14008</v>
      </c>
      <c r="M350" s="167" t="s">
        <v>5712</v>
      </c>
      <c r="N350" s="167"/>
    </row>
    <row r="351" spans="7:14" x14ac:dyDescent="0.2">
      <c r="G351" s="167" t="s">
        <v>13897</v>
      </c>
      <c r="H351" s="167" t="s">
        <v>13995</v>
      </c>
      <c r="I351" s="167" t="s">
        <v>14027</v>
      </c>
      <c r="J351" s="168">
        <v>2915</v>
      </c>
      <c r="K351" s="167" t="s">
        <v>393</v>
      </c>
      <c r="L351" s="167" t="s">
        <v>14017</v>
      </c>
      <c r="M351" s="167" t="s">
        <v>5712</v>
      </c>
      <c r="N351" s="169" t="s">
        <v>14018</v>
      </c>
    </row>
    <row r="352" spans="7:14" x14ac:dyDescent="0.2">
      <c r="G352" s="167" t="s">
        <v>15818</v>
      </c>
      <c r="H352" s="167" t="s">
        <v>10227</v>
      </c>
      <c r="I352" s="167" t="s">
        <v>14027</v>
      </c>
      <c r="J352" s="168">
        <v>5512</v>
      </c>
      <c r="K352" s="167" t="s">
        <v>399</v>
      </c>
      <c r="L352" s="167" t="s">
        <v>15820</v>
      </c>
      <c r="M352" s="167" t="s">
        <v>5712</v>
      </c>
      <c r="N352" s="167"/>
    </row>
    <row r="353" spans="7:14" x14ac:dyDescent="0.2">
      <c r="G353" s="167" t="s">
        <v>14108</v>
      </c>
      <c r="H353" s="167" t="s">
        <v>14185</v>
      </c>
      <c r="I353" s="167" t="s">
        <v>14027</v>
      </c>
      <c r="J353" s="168">
        <v>4905</v>
      </c>
      <c r="K353" s="167" t="s">
        <v>2219</v>
      </c>
      <c r="L353" s="167" t="s">
        <v>14007</v>
      </c>
      <c r="M353" s="167" t="s">
        <v>5712</v>
      </c>
      <c r="N353" s="167"/>
    </row>
    <row r="354" spans="7:14" x14ac:dyDescent="0.2">
      <c r="G354" s="167" t="s">
        <v>14119</v>
      </c>
      <c r="H354" s="167" t="s">
        <v>13995</v>
      </c>
      <c r="I354" s="167" t="s">
        <v>14027</v>
      </c>
      <c r="J354" s="168">
        <v>4806</v>
      </c>
      <c r="K354" s="167" t="s">
        <v>2219</v>
      </c>
      <c r="L354" s="167" t="s">
        <v>14007</v>
      </c>
      <c r="M354" s="167" t="s">
        <v>5712</v>
      </c>
      <c r="N354" s="167"/>
    </row>
    <row r="355" spans="7:14" x14ac:dyDescent="0.2">
      <c r="G355" s="167" t="s">
        <v>14084</v>
      </c>
      <c r="H355" s="167" t="s">
        <v>13995</v>
      </c>
      <c r="I355" s="167" t="s">
        <v>14027</v>
      </c>
      <c r="J355" s="168">
        <v>4403</v>
      </c>
      <c r="K355" s="167" t="s">
        <v>393</v>
      </c>
      <c r="L355" s="167" t="s">
        <v>16387</v>
      </c>
      <c r="M355" s="167" t="s">
        <v>5712</v>
      </c>
      <c r="N355" s="169" t="s">
        <v>14085</v>
      </c>
    </row>
    <row r="356" spans="7:14" x14ac:dyDescent="0.2">
      <c r="G356" s="167" t="s">
        <v>15964</v>
      </c>
      <c r="H356" s="167" t="s">
        <v>14044</v>
      </c>
      <c r="I356" s="167" t="s">
        <v>14027</v>
      </c>
      <c r="J356" s="168">
        <v>3424</v>
      </c>
      <c r="K356" s="167" t="s">
        <v>393</v>
      </c>
      <c r="L356" s="167" t="s">
        <v>7404</v>
      </c>
      <c r="M356" s="167" t="s">
        <v>15619</v>
      </c>
      <c r="N356" s="167" t="s">
        <v>16055</v>
      </c>
    </row>
    <row r="357" spans="7:14" x14ac:dyDescent="0.2">
      <c r="G357" s="167" t="s">
        <v>14016</v>
      </c>
      <c r="H357" s="167" t="s">
        <v>13995</v>
      </c>
      <c r="I357" s="167" t="s">
        <v>14027</v>
      </c>
      <c r="J357" s="168">
        <v>3016</v>
      </c>
      <c r="K357" s="167" t="s">
        <v>393</v>
      </c>
      <c r="L357" s="167" t="s">
        <v>6637</v>
      </c>
      <c r="M357" s="167" t="s">
        <v>5712</v>
      </c>
      <c r="N357" s="169" t="s">
        <v>15912</v>
      </c>
    </row>
    <row r="358" spans="7:14" x14ac:dyDescent="0.2">
      <c r="G358" s="167" t="s">
        <v>16023</v>
      </c>
      <c r="H358" s="167" t="s">
        <v>13994</v>
      </c>
      <c r="I358" s="167" t="s">
        <v>14027</v>
      </c>
      <c r="J358" s="168">
        <v>4707</v>
      </c>
      <c r="K358" s="167" t="s">
        <v>2219</v>
      </c>
      <c r="L358" s="167" t="s">
        <v>14007</v>
      </c>
      <c r="M358" s="167" t="s">
        <v>5712</v>
      </c>
      <c r="N358" s="167" t="s">
        <v>16021</v>
      </c>
    </row>
    <row r="359" spans="7:14" x14ac:dyDescent="0.2">
      <c r="G359" s="167" t="s">
        <v>14101</v>
      </c>
      <c r="H359" s="167" t="s">
        <v>13995</v>
      </c>
      <c r="I359" s="167" t="s">
        <v>14027</v>
      </c>
      <c r="J359" s="168">
        <v>4704</v>
      </c>
      <c r="K359" s="167" t="s">
        <v>2219</v>
      </c>
      <c r="L359" s="167" t="s">
        <v>14007</v>
      </c>
      <c r="M359" s="167" t="s">
        <v>5712</v>
      </c>
      <c r="N359" s="167"/>
    </row>
    <row r="360" spans="7:14" x14ac:dyDescent="0.2">
      <c r="G360" s="167" t="s">
        <v>13979</v>
      </c>
      <c r="H360" s="167" t="s">
        <v>3487</v>
      </c>
      <c r="I360" s="167" t="s">
        <v>14027</v>
      </c>
      <c r="J360" s="168">
        <v>2232</v>
      </c>
      <c r="K360" s="167" t="s">
        <v>366</v>
      </c>
      <c r="L360" s="167" t="s">
        <v>4067</v>
      </c>
      <c r="M360" s="167" t="s">
        <v>5712</v>
      </c>
      <c r="N360" s="167"/>
    </row>
    <row r="361" spans="7:14" x14ac:dyDescent="0.2">
      <c r="G361" s="167" t="s">
        <v>15660</v>
      </c>
      <c r="H361" s="167" t="s">
        <v>13994</v>
      </c>
      <c r="I361" s="167" t="s">
        <v>14027</v>
      </c>
      <c r="J361" s="168">
        <v>2712</v>
      </c>
      <c r="K361" s="167" t="s">
        <v>393</v>
      </c>
      <c r="L361" s="167" t="s">
        <v>14072</v>
      </c>
      <c r="M361" s="167" t="s">
        <v>15619</v>
      </c>
      <c r="N361" s="169" t="s">
        <v>16366</v>
      </c>
    </row>
    <row r="362" spans="7:14" x14ac:dyDescent="0.2">
      <c r="G362" s="167" t="s">
        <v>14137</v>
      </c>
      <c r="H362" s="167" t="s">
        <v>14186</v>
      </c>
      <c r="I362" s="167" t="s">
        <v>14027</v>
      </c>
      <c r="J362" s="168">
        <v>4609</v>
      </c>
      <c r="K362" s="167" t="s">
        <v>338</v>
      </c>
      <c r="L362" s="167" t="s">
        <v>14007</v>
      </c>
      <c r="M362" s="167" t="s">
        <v>5712</v>
      </c>
      <c r="N362" s="167"/>
    </row>
    <row r="363" spans="7:14" x14ac:dyDescent="0.2">
      <c r="G363" s="167" t="s">
        <v>14136</v>
      </c>
      <c r="H363" s="167" t="s">
        <v>14186</v>
      </c>
      <c r="I363" s="167" t="s">
        <v>14027</v>
      </c>
      <c r="J363" s="168">
        <v>4709</v>
      </c>
      <c r="K363" s="167" t="s">
        <v>338</v>
      </c>
      <c r="L363" s="167" t="s">
        <v>14007</v>
      </c>
      <c r="M363" s="167" t="s">
        <v>5712</v>
      </c>
      <c r="N363" s="167"/>
    </row>
    <row r="364" spans="7:14" x14ac:dyDescent="0.2">
      <c r="G364" s="167" t="s">
        <v>14141</v>
      </c>
      <c r="H364" s="167" t="s">
        <v>14186</v>
      </c>
      <c r="I364" s="167" t="s">
        <v>14027</v>
      </c>
      <c r="J364" s="168">
        <v>4910</v>
      </c>
      <c r="K364" s="167" t="s">
        <v>338</v>
      </c>
      <c r="L364" s="167" t="s">
        <v>14007</v>
      </c>
      <c r="M364" s="167" t="s">
        <v>5712</v>
      </c>
      <c r="N364" s="167"/>
    </row>
    <row r="365" spans="7:14" x14ac:dyDescent="0.2">
      <c r="G365" s="167" t="s">
        <v>15806</v>
      </c>
      <c r="H365" s="167" t="s">
        <v>14186</v>
      </c>
      <c r="I365" s="167" t="s">
        <v>14027</v>
      </c>
      <c r="J365" s="168">
        <v>4722</v>
      </c>
      <c r="K365" s="167" t="s">
        <v>338</v>
      </c>
      <c r="L365" s="167" t="s">
        <v>14008</v>
      </c>
      <c r="M365" s="167" t="s">
        <v>5712</v>
      </c>
      <c r="N365" s="167"/>
    </row>
    <row r="366" spans="7:14" x14ac:dyDescent="0.2">
      <c r="G366" s="167" t="s">
        <v>14126</v>
      </c>
      <c r="H366" s="167" t="s">
        <v>14186</v>
      </c>
      <c r="I366" s="167" t="s">
        <v>14027</v>
      </c>
      <c r="J366" s="168">
        <v>4607</v>
      </c>
      <c r="K366" s="167" t="s">
        <v>338</v>
      </c>
      <c r="L366" s="167" t="s">
        <v>14007</v>
      </c>
      <c r="M366" s="167" t="s">
        <v>5712</v>
      </c>
      <c r="N366" s="167"/>
    </row>
    <row r="367" spans="7:14" x14ac:dyDescent="0.2">
      <c r="G367" s="167" t="s">
        <v>15805</v>
      </c>
      <c r="H367" s="167" t="s">
        <v>14186</v>
      </c>
      <c r="I367" s="167" t="s">
        <v>14027</v>
      </c>
      <c r="J367" s="168">
        <v>4723</v>
      </c>
      <c r="K367" s="167" t="s">
        <v>338</v>
      </c>
      <c r="L367" s="167" t="s">
        <v>14008</v>
      </c>
      <c r="M367" s="167" t="s">
        <v>5712</v>
      </c>
      <c r="N367" s="167"/>
    </row>
    <row r="368" spans="7:14" x14ac:dyDescent="0.2">
      <c r="G368" s="167" t="s">
        <v>13980</v>
      </c>
      <c r="H368" s="167" t="s">
        <v>3487</v>
      </c>
      <c r="I368" s="167" t="s">
        <v>14027</v>
      </c>
      <c r="J368" s="168">
        <v>2633</v>
      </c>
      <c r="K368" s="167" t="s">
        <v>2197</v>
      </c>
      <c r="L368" s="167" t="s">
        <v>4067</v>
      </c>
      <c r="M368" s="167" t="s">
        <v>5712</v>
      </c>
      <c r="N368" s="167"/>
    </row>
    <row r="369" spans="7:14" x14ac:dyDescent="0.2">
      <c r="G369" s="167" t="s">
        <v>15819</v>
      </c>
      <c r="H369" s="167" t="s">
        <v>13994</v>
      </c>
      <c r="I369" s="167" t="s">
        <v>14027</v>
      </c>
      <c r="J369" s="168">
        <v>1832</v>
      </c>
      <c r="K369" s="167" t="s">
        <v>366</v>
      </c>
      <c r="L369" s="167" t="s">
        <v>16280</v>
      </c>
      <c r="M369" s="167" t="s">
        <v>5712</v>
      </c>
      <c r="N369" s="167"/>
    </row>
    <row r="370" spans="7:14" x14ac:dyDescent="0.2">
      <c r="G370" s="167" t="s">
        <v>14165</v>
      </c>
      <c r="H370" s="167" t="s">
        <v>13995</v>
      </c>
      <c r="I370" s="167" t="s">
        <v>14027</v>
      </c>
      <c r="J370" s="168">
        <v>4528</v>
      </c>
      <c r="K370" s="167" t="s">
        <v>364</v>
      </c>
      <c r="L370" s="167" t="s">
        <v>14008</v>
      </c>
      <c r="M370" s="167" t="s">
        <v>5712</v>
      </c>
      <c r="N370" s="167"/>
    </row>
    <row r="371" spans="7:14" x14ac:dyDescent="0.2">
      <c r="G371" s="167" t="s">
        <v>13997</v>
      </c>
      <c r="H371" s="167" t="s">
        <v>13987</v>
      </c>
      <c r="I371" s="167" t="s">
        <v>14027</v>
      </c>
      <c r="J371" s="168" t="s">
        <v>15948</v>
      </c>
      <c r="K371" s="167" t="s">
        <v>393</v>
      </c>
      <c r="L371" s="167" t="s">
        <v>6637</v>
      </c>
      <c r="M371" s="167" t="s">
        <v>5712</v>
      </c>
      <c r="N371" s="167" t="s">
        <v>15949</v>
      </c>
    </row>
    <row r="372" spans="7:14" x14ac:dyDescent="0.2">
      <c r="G372" s="167" t="s">
        <v>15793</v>
      </c>
      <c r="H372" s="167" t="s">
        <v>13995</v>
      </c>
      <c r="I372" s="167" t="s">
        <v>14027</v>
      </c>
      <c r="J372" s="168">
        <v>4325</v>
      </c>
      <c r="K372" s="167" t="s">
        <v>338</v>
      </c>
      <c r="L372" s="167" t="s">
        <v>14008</v>
      </c>
      <c r="M372" s="167" t="s">
        <v>5712</v>
      </c>
      <c r="N372" s="167"/>
    </row>
    <row r="373" spans="7:14" x14ac:dyDescent="0.2">
      <c r="G373" s="167" t="s">
        <v>14152</v>
      </c>
      <c r="H373" s="167" t="s">
        <v>13987</v>
      </c>
      <c r="I373" s="167" t="s">
        <v>14027</v>
      </c>
      <c r="J373" s="168">
        <v>5325</v>
      </c>
      <c r="K373" s="167" t="s">
        <v>364</v>
      </c>
      <c r="L373" s="167" t="s">
        <v>4067</v>
      </c>
      <c r="M373" s="167" t="s">
        <v>5712</v>
      </c>
      <c r="N373" s="167"/>
    </row>
    <row r="374" spans="7:14" x14ac:dyDescent="0.2">
      <c r="G374" s="167" t="s">
        <v>13964</v>
      </c>
      <c r="H374" s="167" t="s">
        <v>13994</v>
      </c>
      <c r="I374" s="167" t="s">
        <v>14027</v>
      </c>
      <c r="J374" s="168">
        <v>3731</v>
      </c>
      <c r="K374" s="167" t="s">
        <v>393</v>
      </c>
      <c r="L374" s="167" t="s">
        <v>14012</v>
      </c>
      <c r="M374" s="167" t="s">
        <v>5712</v>
      </c>
      <c r="N374" s="167"/>
    </row>
    <row r="375" spans="7:14" x14ac:dyDescent="0.2">
      <c r="G375" s="167" t="s">
        <v>6297</v>
      </c>
      <c r="H375" s="167" t="s">
        <v>13995</v>
      </c>
      <c r="I375" s="167" t="s">
        <v>14027</v>
      </c>
      <c r="J375" s="168">
        <v>2915</v>
      </c>
      <c r="K375" s="167" t="s">
        <v>393</v>
      </c>
      <c r="L375" s="167" t="s">
        <v>4067</v>
      </c>
      <c r="M375" s="167" t="s">
        <v>5712</v>
      </c>
      <c r="N375" s="167"/>
    </row>
    <row r="376" spans="7:14" x14ac:dyDescent="0.2">
      <c r="G376" s="167" t="s">
        <v>15777</v>
      </c>
      <c r="H376" s="167" t="s">
        <v>13995</v>
      </c>
      <c r="I376" s="167" t="s">
        <v>14027</v>
      </c>
      <c r="J376" s="168">
        <v>2016</v>
      </c>
      <c r="K376" s="167" t="s">
        <v>393</v>
      </c>
      <c r="L376" s="167" t="s">
        <v>7404</v>
      </c>
      <c r="M376" s="167" t="s">
        <v>15619</v>
      </c>
      <c r="N376" s="169" t="s">
        <v>16381</v>
      </c>
    </row>
    <row r="377" spans="7:14" x14ac:dyDescent="0.2">
      <c r="G377" s="167" t="s">
        <v>13928</v>
      </c>
      <c r="H377" s="167" t="s">
        <v>14002</v>
      </c>
      <c r="I377" s="167" t="s">
        <v>14027</v>
      </c>
      <c r="J377" s="168" t="s">
        <v>15950</v>
      </c>
      <c r="K377" s="167" t="s">
        <v>393</v>
      </c>
      <c r="L377" s="167" t="s">
        <v>14009</v>
      </c>
      <c r="M377" s="167" t="s">
        <v>5712</v>
      </c>
      <c r="N377" s="167"/>
    </row>
    <row r="378" spans="7:14" x14ac:dyDescent="0.2">
      <c r="G378" s="167" t="s">
        <v>14010</v>
      </c>
      <c r="H378" s="167" t="s">
        <v>14002</v>
      </c>
      <c r="I378" s="167" t="s">
        <v>14027</v>
      </c>
      <c r="J378" s="168">
        <v>2615</v>
      </c>
      <c r="K378" s="167" t="s">
        <v>393</v>
      </c>
      <c r="L378" s="167" t="s">
        <v>4067</v>
      </c>
      <c r="M378" s="167" t="s">
        <v>5712</v>
      </c>
      <c r="N378" s="169" t="s">
        <v>15879</v>
      </c>
    </row>
    <row r="379" spans="7:14" x14ac:dyDescent="0.2">
      <c r="G379" s="167" t="s">
        <v>14054</v>
      </c>
      <c r="H379" s="167" t="s">
        <v>13995</v>
      </c>
      <c r="I379" s="167" t="s">
        <v>14027</v>
      </c>
      <c r="J379" s="168">
        <v>3309</v>
      </c>
      <c r="K379" s="167" t="s">
        <v>393</v>
      </c>
      <c r="L379" s="167" t="s">
        <v>7404</v>
      </c>
      <c r="M379" s="167" t="s">
        <v>15619</v>
      </c>
      <c r="N379" s="167" t="s">
        <v>16362</v>
      </c>
    </row>
    <row r="380" spans="7:14" x14ac:dyDescent="0.2">
      <c r="G380" s="167" t="s">
        <v>2189</v>
      </c>
      <c r="H380" s="167" t="s">
        <v>14001</v>
      </c>
      <c r="I380" s="167" t="s">
        <v>14027</v>
      </c>
      <c r="J380" s="168">
        <v>4422</v>
      </c>
      <c r="K380" s="167" t="s">
        <v>338</v>
      </c>
      <c r="L380" s="167" t="s">
        <v>4067</v>
      </c>
      <c r="M380" s="167" t="s">
        <v>5712</v>
      </c>
      <c r="N380" s="167"/>
    </row>
    <row r="381" spans="7:14" x14ac:dyDescent="0.2">
      <c r="G381" s="167" t="s">
        <v>14181</v>
      </c>
      <c r="H381" s="167" t="s">
        <v>14001</v>
      </c>
      <c r="I381" s="167" t="s">
        <v>14027</v>
      </c>
      <c r="J381" s="168">
        <v>4733</v>
      </c>
      <c r="K381" s="167" t="s">
        <v>364</v>
      </c>
      <c r="L381" s="167" t="s">
        <v>14008</v>
      </c>
      <c r="M381" s="167" t="s">
        <v>5712</v>
      </c>
      <c r="N381" s="167"/>
    </row>
    <row r="382" spans="7:14" x14ac:dyDescent="0.2">
      <c r="G382" s="167" t="s">
        <v>2194</v>
      </c>
      <c r="H382" s="167" t="s">
        <v>14185</v>
      </c>
      <c r="I382" s="167" t="s">
        <v>14027</v>
      </c>
      <c r="J382" s="168">
        <v>3906</v>
      </c>
      <c r="K382" s="167" t="s">
        <v>393</v>
      </c>
      <c r="L382" s="167" t="s">
        <v>4067</v>
      </c>
      <c r="M382" s="167" t="s">
        <v>5712</v>
      </c>
      <c r="N382" s="167"/>
    </row>
    <row r="383" spans="7:14" x14ac:dyDescent="0.2">
      <c r="G383" s="167" t="s">
        <v>14156</v>
      </c>
      <c r="H383" s="167" t="s">
        <v>3487</v>
      </c>
      <c r="I383" s="167" t="s">
        <v>14027</v>
      </c>
      <c r="J383" s="168">
        <v>5833</v>
      </c>
      <c r="K383" s="167" t="s">
        <v>1306</v>
      </c>
      <c r="L383" s="167" t="s">
        <v>4067</v>
      </c>
      <c r="M383" s="167" t="s">
        <v>5712</v>
      </c>
      <c r="N383" s="167"/>
    </row>
    <row r="384" spans="7:14" x14ac:dyDescent="0.2">
      <c r="G384" s="167" t="s">
        <v>2203</v>
      </c>
      <c r="H384" s="167" t="s">
        <v>3487</v>
      </c>
      <c r="I384" s="167" t="s">
        <v>14027</v>
      </c>
      <c r="J384" s="168">
        <v>4814</v>
      </c>
      <c r="K384" s="167" t="s">
        <v>338</v>
      </c>
      <c r="L384" s="167" t="s">
        <v>4067</v>
      </c>
      <c r="M384" s="167" t="s">
        <v>5712</v>
      </c>
      <c r="N384" s="167"/>
    </row>
    <row r="385" spans="7:14" x14ac:dyDescent="0.2">
      <c r="G385" s="167" t="s">
        <v>2209</v>
      </c>
      <c r="H385" s="167" t="s">
        <v>14185</v>
      </c>
      <c r="I385" s="167" t="s">
        <v>14027</v>
      </c>
      <c r="J385" s="168">
        <v>2909</v>
      </c>
      <c r="K385" s="167" t="s">
        <v>393</v>
      </c>
      <c r="L385" s="167" t="s">
        <v>4067</v>
      </c>
      <c r="M385" s="167" t="s">
        <v>5712</v>
      </c>
      <c r="N385" s="167"/>
    </row>
    <row r="386" spans="7:14" x14ac:dyDescent="0.2">
      <c r="G386" s="167" t="s">
        <v>2213</v>
      </c>
      <c r="H386" s="167" t="s">
        <v>10227</v>
      </c>
      <c r="I386" s="167" t="s">
        <v>14027</v>
      </c>
      <c r="J386" s="168">
        <v>2006</v>
      </c>
      <c r="K386" s="167" t="s">
        <v>7173</v>
      </c>
      <c r="L386" s="167" t="s">
        <v>4067</v>
      </c>
      <c r="M386" s="167" t="s">
        <v>5712</v>
      </c>
      <c r="N386" s="167"/>
    </row>
    <row r="387" spans="7:14" x14ac:dyDescent="0.2">
      <c r="G387" s="167" t="s">
        <v>13990</v>
      </c>
      <c r="H387" s="167" t="s">
        <v>3487</v>
      </c>
      <c r="I387" s="167" t="s">
        <v>14027</v>
      </c>
      <c r="J387" s="168">
        <v>2114</v>
      </c>
      <c r="K387" s="167" t="s">
        <v>393</v>
      </c>
      <c r="L387" s="167" t="s">
        <v>4067</v>
      </c>
      <c r="M387" s="167" t="s">
        <v>5712</v>
      </c>
      <c r="N387" s="167"/>
    </row>
    <row r="388" spans="7:14" x14ac:dyDescent="0.2">
      <c r="G388" s="167" t="s">
        <v>2220</v>
      </c>
      <c r="H388" s="167" t="s">
        <v>6847</v>
      </c>
      <c r="I388" s="167" t="s">
        <v>14027</v>
      </c>
      <c r="J388" s="168">
        <v>4904</v>
      </c>
      <c r="K388" s="167" t="s">
        <v>2219</v>
      </c>
      <c r="L388" s="167" t="s">
        <v>4067</v>
      </c>
      <c r="M388" s="167" t="s">
        <v>5712</v>
      </c>
      <c r="N388" s="167"/>
    </row>
    <row r="389" spans="7:14" x14ac:dyDescent="0.2">
      <c r="G389" s="167" t="s">
        <v>15926</v>
      </c>
      <c r="H389" s="167" t="s">
        <v>15929</v>
      </c>
      <c r="I389" s="167" t="s">
        <v>14027</v>
      </c>
      <c r="J389" s="168">
        <v>4424</v>
      </c>
      <c r="K389" s="167" t="s">
        <v>338</v>
      </c>
      <c r="L389" s="167" t="s">
        <v>14008</v>
      </c>
      <c r="M389" s="167" t="s">
        <v>5712</v>
      </c>
      <c r="N389" s="167"/>
    </row>
    <row r="390" spans="7:14" x14ac:dyDescent="0.2">
      <c r="G390" s="167" t="s">
        <v>14113</v>
      </c>
      <c r="H390" s="167" t="s">
        <v>13995</v>
      </c>
      <c r="I390" s="167" t="s">
        <v>14027</v>
      </c>
      <c r="J390" s="168">
        <v>4706</v>
      </c>
      <c r="K390" s="167" t="s">
        <v>2219</v>
      </c>
      <c r="L390" s="167" t="s">
        <v>14007</v>
      </c>
      <c r="M390" s="167" t="s">
        <v>5712</v>
      </c>
      <c r="N390" s="167"/>
    </row>
    <row r="391" spans="7:14" x14ac:dyDescent="0.2">
      <c r="G391" s="167" t="s">
        <v>4762</v>
      </c>
      <c r="H391" s="167" t="s">
        <v>14186</v>
      </c>
      <c r="I391" s="167" t="s">
        <v>14027</v>
      </c>
      <c r="J391" s="168">
        <v>4811</v>
      </c>
      <c r="K391" s="167" t="s">
        <v>338</v>
      </c>
      <c r="L391" s="167" t="s">
        <v>6653</v>
      </c>
      <c r="M391" s="167" t="s">
        <v>5712</v>
      </c>
      <c r="N391" s="167" t="s">
        <v>16224</v>
      </c>
    </row>
    <row r="392" spans="7:14" x14ac:dyDescent="0.2">
      <c r="G392" s="167" t="s">
        <v>13873</v>
      </c>
      <c r="H392" s="167" t="s">
        <v>13988</v>
      </c>
      <c r="I392" s="167" t="s">
        <v>14027</v>
      </c>
      <c r="J392" s="168">
        <v>2612</v>
      </c>
      <c r="K392" s="167" t="s">
        <v>393</v>
      </c>
      <c r="L392" s="167" t="s">
        <v>4067</v>
      </c>
      <c r="M392" s="167" t="s">
        <v>5712</v>
      </c>
      <c r="N392" s="167"/>
    </row>
    <row r="393" spans="7:14" x14ac:dyDescent="0.2">
      <c r="G393" s="167" t="s">
        <v>13836</v>
      </c>
      <c r="H393" s="167" t="s">
        <v>13987</v>
      </c>
      <c r="I393" s="167" t="s">
        <v>14027</v>
      </c>
      <c r="J393" s="168">
        <v>3006</v>
      </c>
      <c r="K393" s="167" t="s">
        <v>393</v>
      </c>
      <c r="L393" s="167" t="s">
        <v>6636</v>
      </c>
      <c r="M393" s="167" t="s">
        <v>15619</v>
      </c>
      <c r="N393" s="167"/>
    </row>
    <row r="394" spans="7:14" x14ac:dyDescent="0.2">
      <c r="G394" s="167" t="s">
        <v>15867</v>
      </c>
      <c r="H394" s="167" t="s">
        <v>10227</v>
      </c>
      <c r="I394" s="167" t="s">
        <v>14027</v>
      </c>
      <c r="J394" s="168">
        <v>2814</v>
      </c>
      <c r="K394" s="167" t="s">
        <v>393</v>
      </c>
      <c r="L394" s="167" t="s">
        <v>5274</v>
      </c>
      <c r="M394" s="167" t="s">
        <v>5712</v>
      </c>
      <c r="N394" s="169" t="s">
        <v>15913</v>
      </c>
    </row>
    <row r="395" spans="7:14" x14ac:dyDescent="0.2">
      <c r="G395" s="167" t="s">
        <v>14153</v>
      </c>
      <c r="H395" s="167" t="s">
        <v>3487</v>
      </c>
      <c r="I395" s="167" t="s">
        <v>14027</v>
      </c>
      <c r="J395" s="168">
        <v>5429</v>
      </c>
      <c r="K395" s="167" t="s">
        <v>364</v>
      </c>
      <c r="L395" s="167" t="s">
        <v>4067</v>
      </c>
      <c r="M395" s="167" t="s">
        <v>5712</v>
      </c>
      <c r="N395" s="167"/>
    </row>
    <row r="396" spans="7:14" x14ac:dyDescent="0.2">
      <c r="G396" s="167" t="s">
        <v>15868</v>
      </c>
      <c r="H396" s="167" t="s">
        <v>13995</v>
      </c>
      <c r="I396" s="167" t="s">
        <v>14027</v>
      </c>
      <c r="J396" s="168">
        <v>406</v>
      </c>
      <c r="K396" s="167" t="s">
        <v>15869</v>
      </c>
      <c r="L396" s="167" t="s">
        <v>4067</v>
      </c>
      <c r="M396" s="167" t="s">
        <v>5712</v>
      </c>
      <c r="N396" s="167"/>
    </row>
    <row r="397" spans="7:14" x14ac:dyDescent="0.2">
      <c r="G397" s="167" t="s">
        <v>8096</v>
      </c>
      <c r="H397" s="167" t="s">
        <v>13988</v>
      </c>
      <c r="I397" s="167" t="s">
        <v>14027</v>
      </c>
      <c r="J397" s="168" t="s">
        <v>15924</v>
      </c>
      <c r="K397" s="167" t="s">
        <v>393</v>
      </c>
      <c r="L397" s="167" t="s">
        <v>15925</v>
      </c>
      <c r="M397" s="167" t="s">
        <v>5712</v>
      </c>
      <c r="N397" s="167" t="s">
        <v>15940</v>
      </c>
    </row>
    <row r="398" spans="7:14" x14ac:dyDescent="0.2">
      <c r="G398" s="167" t="s">
        <v>15789</v>
      </c>
      <c r="H398" s="167" t="s">
        <v>13995</v>
      </c>
      <c r="I398" s="167" t="s">
        <v>14027</v>
      </c>
      <c r="J398" s="168">
        <v>4423</v>
      </c>
      <c r="K398" s="167" t="s">
        <v>338</v>
      </c>
      <c r="L398" s="167" t="s">
        <v>15835</v>
      </c>
      <c r="M398" s="167" t="s">
        <v>5712</v>
      </c>
      <c r="N398" s="169" t="s">
        <v>15800</v>
      </c>
    </row>
    <row r="399" spans="7:14" x14ac:dyDescent="0.2">
      <c r="G399" s="167" t="s">
        <v>2256</v>
      </c>
      <c r="H399" s="167" t="s">
        <v>14203</v>
      </c>
      <c r="I399" s="167" t="s">
        <v>14027</v>
      </c>
      <c r="J399" s="168">
        <v>4112</v>
      </c>
      <c r="K399" s="167" t="s">
        <v>393</v>
      </c>
      <c r="L399" s="167" t="s">
        <v>4067</v>
      </c>
      <c r="M399" s="167" t="s">
        <v>5712</v>
      </c>
      <c r="N399" s="167"/>
    </row>
    <row r="400" spans="7:14" x14ac:dyDescent="0.2">
      <c r="G400" s="167" t="s">
        <v>13913</v>
      </c>
      <c r="H400" s="167" t="s">
        <v>13995</v>
      </c>
      <c r="I400" s="167" t="s">
        <v>14027</v>
      </c>
      <c r="J400" s="168">
        <v>3815</v>
      </c>
      <c r="K400" s="167" t="s">
        <v>393</v>
      </c>
      <c r="L400" s="167" t="s">
        <v>6684</v>
      </c>
      <c r="M400" s="167" t="s">
        <v>5712</v>
      </c>
      <c r="N400" s="167"/>
    </row>
    <row r="401" spans="7:14" x14ac:dyDescent="0.2">
      <c r="G401" s="167" t="s">
        <v>15744</v>
      </c>
      <c r="H401" s="167" t="s">
        <v>13995</v>
      </c>
      <c r="I401" s="167" t="s">
        <v>14027</v>
      </c>
      <c r="J401" s="168">
        <v>4105</v>
      </c>
      <c r="K401" s="167" t="s">
        <v>393</v>
      </c>
      <c r="L401" s="167" t="s">
        <v>7404</v>
      </c>
      <c r="M401" s="167" t="s">
        <v>15619</v>
      </c>
      <c r="N401" s="169" t="s">
        <v>16383</v>
      </c>
    </row>
    <row r="402" spans="7:14" x14ac:dyDescent="0.2">
      <c r="G402" s="167" t="s">
        <v>13837</v>
      </c>
      <c r="H402" s="167" t="s">
        <v>13995</v>
      </c>
      <c r="I402" s="167" t="s">
        <v>14027</v>
      </c>
      <c r="J402" s="168">
        <v>4305</v>
      </c>
      <c r="K402" s="167" t="s">
        <v>393</v>
      </c>
      <c r="L402" s="167" t="s">
        <v>14007</v>
      </c>
      <c r="M402" s="167" t="s">
        <v>5712</v>
      </c>
      <c r="N402" s="167"/>
    </row>
    <row r="403" spans="7:14" x14ac:dyDescent="0.2">
      <c r="G403" s="167" t="s">
        <v>14161</v>
      </c>
      <c r="H403" s="167" t="s">
        <v>13995</v>
      </c>
      <c r="I403" s="167" t="s">
        <v>14027</v>
      </c>
      <c r="J403" s="168">
        <v>4625</v>
      </c>
      <c r="K403" s="167" t="s">
        <v>338</v>
      </c>
      <c r="L403" s="167" t="s">
        <v>14008</v>
      </c>
      <c r="M403" s="167" t="s">
        <v>5712</v>
      </c>
      <c r="N403" s="167"/>
    </row>
    <row r="404" spans="7:14" x14ac:dyDescent="0.2">
      <c r="G404" s="167" t="s">
        <v>13861</v>
      </c>
      <c r="H404" s="167" t="s">
        <v>13995</v>
      </c>
      <c r="I404" s="167" t="s">
        <v>14027</v>
      </c>
      <c r="J404" s="168">
        <v>4110</v>
      </c>
      <c r="K404" s="167" t="s">
        <v>393</v>
      </c>
      <c r="L404" s="167" t="s">
        <v>6684</v>
      </c>
      <c r="M404" s="167" t="s">
        <v>5712</v>
      </c>
      <c r="N404" s="167"/>
    </row>
    <row r="405" spans="7:14" x14ac:dyDescent="0.2">
      <c r="G405" s="167" t="s">
        <v>16037</v>
      </c>
      <c r="H405" s="167" t="s">
        <v>14044</v>
      </c>
      <c r="I405" s="167" t="s">
        <v>14027</v>
      </c>
      <c r="J405" s="168">
        <v>4130</v>
      </c>
      <c r="K405" s="167" t="s">
        <v>364</v>
      </c>
      <c r="L405" s="167" t="s">
        <v>6664</v>
      </c>
      <c r="M405" s="167" t="s">
        <v>5712</v>
      </c>
      <c r="N405" s="167" t="s">
        <v>16038</v>
      </c>
    </row>
    <row r="406" spans="7:14" x14ac:dyDescent="0.2">
      <c r="G406" s="167" t="s">
        <v>13866</v>
      </c>
      <c r="H406" s="167" t="s">
        <v>13995</v>
      </c>
      <c r="I406" s="167" t="s">
        <v>14027</v>
      </c>
      <c r="J406" s="168">
        <v>3610</v>
      </c>
      <c r="K406" s="167" t="s">
        <v>393</v>
      </c>
      <c r="L406" s="167" t="s">
        <v>6684</v>
      </c>
      <c r="M406" s="167" t="s">
        <v>5712</v>
      </c>
      <c r="N406" s="167"/>
    </row>
    <row r="407" spans="7:14" x14ac:dyDescent="0.2">
      <c r="G407" s="167" t="s">
        <v>15803</v>
      </c>
      <c r="H407" s="167" t="s">
        <v>13995</v>
      </c>
      <c r="I407" s="167" t="s">
        <v>14027</v>
      </c>
      <c r="J407" s="168">
        <v>4525</v>
      </c>
      <c r="K407" s="167" t="s">
        <v>338</v>
      </c>
      <c r="L407" s="167" t="s">
        <v>14008</v>
      </c>
      <c r="M407" s="167" t="s">
        <v>5712</v>
      </c>
      <c r="N407" s="167"/>
    </row>
    <row r="408" spans="7:14" x14ac:dyDescent="0.2">
      <c r="G408" s="167" t="s">
        <v>13921</v>
      </c>
      <c r="H408" s="167" t="s">
        <v>13994</v>
      </c>
      <c r="I408" s="167" t="s">
        <v>14027</v>
      </c>
      <c r="J408" s="168">
        <v>2818</v>
      </c>
      <c r="K408" s="167" t="s">
        <v>393</v>
      </c>
      <c r="L408" s="167" t="s">
        <v>14012</v>
      </c>
      <c r="M408" s="167" t="s">
        <v>5712</v>
      </c>
      <c r="N408" s="167"/>
    </row>
    <row r="409" spans="7:14" x14ac:dyDescent="0.2">
      <c r="G409" s="167" t="s">
        <v>13983</v>
      </c>
      <c r="H409" s="167" t="s">
        <v>13994</v>
      </c>
      <c r="I409" s="167" t="s">
        <v>14027</v>
      </c>
      <c r="J409" s="168">
        <v>4306</v>
      </c>
      <c r="K409" s="167" t="s">
        <v>393</v>
      </c>
      <c r="L409" s="167" t="s">
        <v>14008</v>
      </c>
      <c r="M409" s="167" t="s">
        <v>5712</v>
      </c>
      <c r="N409" s="167"/>
    </row>
    <row r="410" spans="7:14" x14ac:dyDescent="0.2">
      <c r="G410" s="167" t="s">
        <v>13910</v>
      </c>
      <c r="H410" s="167" t="s">
        <v>13995</v>
      </c>
      <c r="I410" s="167" t="s">
        <v>14027</v>
      </c>
      <c r="J410" s="168">
        <v>4116</v>
      </c>
      <c r="K410" s="167" t="s">
        <v>393</v>
      </c>
      <c r="L410" s="167" t="s">
        <v>6684</v>
      </c>
      <c r="M410" s="167" t="s">
        <v>5712</v>
      </c>
      <c r="N410" s="167"/>
    </row>
    <row r="411" spans="7:14" x14ac:dyDescent="0.2">
      <c r="G411" s="167" t="s">
        <v>16030</v>
      </c>
      <c r="H411" s="167" t="s">
        <v>13996</v>
      </c>
      <c r="I411" s="167" t="s">
        <v>14027</v>
      </c>
      <c r="J411" s="168" t="s">
        <v>16031</v>
      </c>
      <c r="K411" s="167" t="s">
        <v>366</v>
      </c>
      <c r="L411" s="167" t="s">
        <v>6637</v>
      </c>
      <c r="M411" s="167" t="s">
        <v>5712</v>
      </c>
      <c r="N411" s="167" t="s">
        <v>16032</v>
      </c>
    </row>
    <row r="412" spans="7:14" x14ac:dyDescent="0.2">
      <c r="G412" s="167" t="s">
        <v>13963</v>
      </c>
      <c r="H412" s="167" t="s">
        <v>13996</v>
      </c>
      <c r="I412" s="167" t="s">
        <v>14027</v>
      </c>
      <c r="J412" s="168">
        <v>2831</v>
      </c>
      <c r="K412" s="167" t="s">
        <v>2197</v>
      </c>
      <c r="L412" s="167" t="s">
        <v>4067</v>
      </c>
      <c r="M412" s="167" t="s">
        <v>5712</v>
      </c>
      <c r="N412" s="167"/>
    </row>
    <row r="413" spans="7:14" x14ac:dyDescent="0.2">
      <c r="G413" s="167" t="s">
        <v>13880</v>
      </c>
      <c r="H413" s="167" t="s">
        <v>13996</v>
      </c>
      <c r="I413" s="167" t="s">
        <v>14027</v>
      </c>
      <c r="J413" s="168">
        <v>2713</v>
      </c>
      <c r="K413" s="167" t="s">
        <v>393</v>
      </c>
      <c r="L413" s="167" t="s">
        <v>4067</v>
      </c>
      <c r="M413" s="167" t="s">
        <v>5712</v>
      </c>
      <c r="N413" s="169" t="s">
        <v>15914</v>
      </c>
    </row>
    <row r="414" spans="7:14" x14ac:dyDescent="0.2">
      <c r="G414" s="167" t="s">
        <v>15862</v>
      </c>
      <c r="H414" s="167" t="s">
        <v>13996</v>
      </c>
      <c r="I414" s="167" t="s">
        <v>14027</v>
      </c>
      <c r="J414" s="168">
        <v>5425</v>
      </c>
      <c r="K414" s="167" t="s">
        <v>399</v>
      </c>
      <c r="L414" s="167" t="s">
        <v>4067</v>
      </c>
      <c r="M414" s="167" t="s">
        <v>5712</v>
      </c>
      <c r="N414" s="169" t="s">
        <v>15863</v>
      </c>
    </row>
    <row r="415" spans="7:14" x14ac:dyDescent="0.2">
      <c r="G415" s="167" t="s">
        <v>13876</v>
      </c>
      <c r="H415" s="167" t="s">
        <v>13996</v>
      </c>
      <c r="I415" s="167" t="s">
        <v>14027</v>
      </c>
      <c r="J415" s="168">
        <v>2913</v>
      </c>
      <c r="K415" s="167" t="s">
        <v>393</v>
      </c>
      <c r="L415" s="167" t="s">
        <v>4067</v>
      </c>
      <c r="M415" s="167" t="s">
        <v>5712</v>
      </c>
      <c r="N415" s="167" t="s">
        <v>16050</v>
      </c>
    </row>
    <row r="416" spans="7:14" x14ac:dyDescent="0.2">
      <c r="G416" s="167" t="s">
        <v>15810</v>
      </c>
      <c r="H416" s="167" t="s">
        <v>13996</v>
      </c>
      <c r="I416" s="167" t="s">
        <v>14027</v>
      </c>
      <c r="J416" s="168">
        <v>4519</v>
      </c>
      <c r="K416" s="167" t="s">
        <v>338</v>
      </c>
      <c r="L416" s="167" t="s">
        <v>14008</v>
      </c>
      <c r="M416" s="167" t="s">
        <v>5712</v>
      </c>
      <c r="N416" s="167"/>
    </row>
    <row r="417" spans="7:14" x14ac:dyDescent="0.2">
      <c r="G417" s="167" t="s">
        <v>8014</v>
      </c>
      <c r="H417" s="167" t="s">
        <v>13995</v>
      </c>
      <c r="I417" s="167" t="s">
        <v>14027</v>
      </c>
      <c r="J417" s="168">
        <v>2825</v>
      </c>
      <c r="K417" s="167" t="s">
        <v>393</v>
      </c>
      <c r="L417" s="167" t="s">
        <v>4067</v>
      </c>
      <c r="M417" s="167" t="s">
        <v>5712</v>
      </c>
      <c r="N417" s="167"/>
    </row>
    <row r="418" spans="7:14" x14ac:dyDescent="0.2">
      <c r="G418" s="167" t="s">
        <v>14150</v>
      </c>
      <c r="H418" s="167" t="s">
        <v>3487</v>
      </c>
      <c r="I418" s="167" t="s">
        <v>14027</v>
      </c>
      <c r="J418" s="168">
        <v>5519</v>
      </c>
      <c r="K418" s="167" t="s">
        <v>399</v>
      </c>
      <c r="L418" s="167" t="s">
        <v>4067</v>
      </c>
      <c r="M418" s="167" t="s">
        <v>5712</v>
      </c>
      <c r="N418" s="167"/>
    </row>
    <row r="419" spans="7:14" x14ac:dyDescent="0.2">
      <c r="G419" s="167" t="s">
        <v>2331</v>
      </c>
      <c r="H419" s="167" t="s">
        <v>6847</v>
      </c>
      <c r="I419" s="167" t="s">
        <v>14027</v>
      </c>
      <c r="J419" s="168">
        <v>4631</v>
      </c>
      <c r="K419" s="167" t="s">
        <v>364</v>
      </c>
      <c r="L419" s="167" t="s">
        <v>4067</v>
      </c>
      <c r="M419" s="167" t="s">
        <v>5712</v>
      </c>
      <c r="N419" s="167"/>
    </row>
    <row r="420" spans="7:14" x14ac:dyDescent="0.2">
      <c r="G420" s="167" t="s">
        <v>14031</v>
      </c>
      <c r="H420" s="167" t="s">
        <v>4691</v>
      </c>
      <c r="I420" s="167" t="s">
        <v>14027</v>
      </c>
      <c r="J420" s="168">
        <v>4734</v>
      </c>
      <c r="K420" s="167" t="s">
        <v>364</v>
      </c>
      <c r="L420" s="167" t="s">
        <v>4067</v>
      </c>
      <c r="M420" s="167" t="s">
        <v>5712</v>
      </c>
      <c r="N420" s="170" t="s">
        <v>15915</v>
      </c>
    </row>
    <row r="421" spans="7:14" x14ac:dyDescent="0.2">
      <c r="G421" s="167" t="s">
        <v>362</v>
      </c>
      <c r="H421" s="167" t="s">
        <v>3487</v>
      </c>
      <c r="I421" s="167" t="s">
        <v>14027</v>
      </c>
      <c r="J421" s="168">
        <v>4115</v>
      </c>
      <c r="K421" s="167" t="s">
        <v>393</v>
      </c>
      <c r="L421" s="167" t="s">
        <v>4067</v>
      </c>
      <c r="M421" s="167" t="s">
        <v>5712</v>
      </c>
      <c r="N421" s="167"/>
    </row>
    <row r="422" spans="7:14" x14ac:dyDescent="0.2">
      <c r="G422" s="167" t="s">
        <v>6473</v>
      </c>
      <c r="H422" s="167" t="s">
        <v>14044</v>
      </c>
      <c r="I422" s="167" t="s">
        <v>14027</v>
      </c>
      <c r="J422" s="168">
        <v>5618</v>
      </c>
      <c r="K422" s="167" t="s">
        <v>399</v>
      </c>
      <c r="L422" s="167" t="s">
        <v>6664</v>
      </c>
      <c r="M422" s="167" t="s">
        <v>5712</v>
      </c>
      <c r="N422" s="167" t="s">
        <v>16040</v>
      </c>
    </row>
    <row r="423" spans="7:14" x14ac:dyDescent="0.2">
      <c r="G423" s="167" t="s">
        <v>16026</v>
      </c>
      <c r="H423" s="167" t="s">
        <v>4691</v>
      </c>
      <c r="I423" s="167" t="s">
        <v>14027</v>
      </c>
      <c r="J423" s="168">
        <v>4332</v>
      </c>
      <c r="K423" s="167" t="s">
        <v>1870</v>
      </c>
      <c r="L423" s="167" t="s">
        <v>4067</v>
      </c>
      <c r="M423" s="167" t="s">
        <v>5712</v>
      </c>
      <c r="N423" s="167"/>
    </row>
    <row r="424" spans="7:14" x14ac:dyDescent="0.2">
      <c r="G424" s="167" t="s">
        <v>14045</v>
      </c>
      <c r="H424" s="167" t="s">
        <v>13995</v>
      </c>
      <c r="I424" s="167" t="s">
        <v>14027</v>
      </c>
      <c r="J424" s="168">
        <v>3016</v>
      </c>
      <c r="K424" s="167" t="s">
        <v>393</v>
      </c>
      <c r="L424" s="167" t="s">
        <v>6637</v>
      </c>
      <c r="M424" s="167" t="s">
        <v>5712</v>
      </c>
      <c r="N424" s="167"/>
    </row>
    <row r="425" spans="7:14" x14ac:dyDescent="0.2">
      <c r="G425" s="167" t="s">
        <v>13916</v>
      </c>
      <c r="H425" s="167" t="s">
        <v>13995</v>
      </c>
      <c r="I425" s="167" t="s">
        <v>14027</v>
      </c>
      <c r="J425" s="168">
        <v>2917</v>
      </c>
      <c r="K425" s="167" t="s">
        <v>393</v>
      </c>
      <c r="L425" s="167" t="s">
        <v>14220</v>
      </c>
      <c r="M425" s="167" t="s">
        <v>5712</v>
      </c>
      <c r="N425" s="169" t="s">
        <v>15916</v>
      </c>
    </row>
    <row r="426" spans="7:14" x14ac:dyDescent="0.2">
      <c r="G426" s="167" t="s">
        <v>13860</v>
      </c>
      <c r="H426" s="167" t="s">
        <v>13995</v>
      </c>
      <c r="I426" s="167" t="s">
        <v>14027</v>
      </c>
      <c r="J426" s="168">
        <v>3610</v>
      </c>
      <c r="K426" s="167" t="s">
        <v>393</v>
      </c>
      <c r="L426" s="167" t="s">
        <v>6684</v>
      </c>
      <c r="M426" s="167" t="s">
        <v>5712</v>
      </c>
      <c r="N426" s="167"/>
    </row>
    <row r="427" spans="7:14" x14ac:dyDescent="0.2">
      <c r="G427" s="167" t="s">
        <v>15659</v>
      </c>
      <c r="H427" s="167" t="s">
        <v>13994</v>
      </c>
      <c r="I427" s="167" t="s">
        <v>14027</v>
      </c>
      <c r="J427" s="168">
        <v>2814</v>
      </c>
      <c r="K427" s="167" t="s">
        <v>393</v>
      </c>
      <c r="L427" s="167" t="s">
        <v>14072</v>
      </c>
      <c r="M427" s="167" t="s">
        <v>15619</v>
      </c>
      <c r="N427" s="169" t="s">
        <v>16366</v>
      </c>
    </row>
    <row r="428" spans="7:14" x14ac:dyDescent="0.2">
      <c r="G428" s="167" t="s">
        <v>13944</v>
      </c>
      <c r="H428" s="167" t="s">
        <v>13995</v>
      </c>
      <c r="I428" s="167" t="s">
        <v>14027</v>
      </c>
      <c r="J428" s="168">
        <v>3626</v>
      </c>
      <c r="K428" s="167" t="s">
        <v>393</v>
      </c>
      <c r="L428" s="167" t="s">
        <v>14015</v>
      </c>
      <c r="M428" s="167" t="s">
        <v>15619</v>
      </c>
      <c r="N428" s="167"/>
    </row>
    <row r="429" spans="7:14" x14ac:dyDescent="0.2">
      <c r="G429" s="167" t="s">
        <v>16495</v>
      </c>
      <c r="H429" s="167" t="s">
        <v>13995</v>
      </c>
      <c r="I429" s="167" t="s">
        <v>14027</v>
      </c>
      <c r="J429" s="168">
        <v>2214</v>
      </c>
      <c r="K429" s="167" t="s">
        <v>393</v>
      </c>
      <c r="L429" s="167" t="s">
        <v>7404</v>
      </c>
      <c r="M429" s="167" t="s">
        <v>15619</v>
      </c>
      <c r="N429" s="167" t="s">
        <v>16496</v>
      </c>
    </row>
    <row r="430" spans="7:14" x14ac:dyDescent="0.2">
      <c r="G430" s="167" t="s">
        <v>15878</v>
      </c>
      <c r="H430" s="167" t="s">
        <v>13996</v>
      </c>
      <c r="I430" s="167" t="s">
        <v>14027</v>
      </c>
      <c r="J430" s="168">
        <v>5928</v>
      </c>
      <c r="K430" s="167" t="s">
        <v>399</v>
      </c>
      <c r="L430" s="167" t="s">
        <v>6637</v>
      </c>
      <c r="M430" s="167" t="s">
        <v>5712</v>
      </c>
      <c r="N430" s="169" t="s">
        <v>16368</v>
      </c>
    </row>
    <row r="431" spans="7:14" x14ac:dyDescent="0.2">
      <c r="G431" s="167" t="s">
        <v>15861</v>
      </c>
      <c r="H431" s="167" t="s">
        <v>13998</v>
      </c>
      <c r="I431" s="167" t="s">
        <v>14027</v>
      </c>
      <c r="J431" s="168">
        <v>2118</v>
      </c>
      <c r="K431" s="167" t="s">
        <v>366</v>
      </c>
      <c r="L431" s="167" t="s">
        <v>14012</v>
      </c>
      <c r="M431" s="167" t="s">
        <v>5712</v>
      </c>
      <c r="N431" s="167"/>
    </row>
    <row r="432" spans="7:14" x14ac:dyDescent="0.2">
      <c r="G432" s="167" t="s">
        <v>15791</v>
      </c>
      <c r="H432" s="167" t="s">
        <v>13995</v>
      </c>
      <c r="I432" s="167" t="s">
        <v>14027</v>
      </c>
      <c r="J432" s="168">
        <v>4423</v>
      </c>
      <c r="K432" s="167" t="s">
        <v>338</v>
      </c>
      <c r="L432" s="167" t="s">
        <v>14008</v>
      </c>
      <c r="M432" s="167" t="s">
        <v>5712</v>
      </c>
      <c r="N432" s="167"/>
    </row>
    <row r="433" spans="7:14" x14ac:dyDescent="0.2">
      <c r="G433" s="167" t="s">
        <v>13859</v>
      </c>
      <c r="H433" s="167" t="s">
        <v>13994</v>
      </c>
      <c r="I433" s="167" t="s">
        <v>14027</v>
      </c>
      <c r="J433" s="168">
        <v>3409</v>
      </c>
      <c r="K433" s="167" t="s">
        <v>393</v>
      </c>
      <c r="L433" s="167" t="s">
        <v>14012</v>
      </c>
      <c r="M433" s="167" t="s">
        <v>5712</v>
      </c>
      <c r="N433" s="167"/>
    </row>
    <row r="434" spans="7:14" x14ac:dyDescent="0.2">
      <c r="G434" s="167" t="s">
        <v>14055</v>
      </c>
      <c r="H434" s="167" t="s">
        <v>13995</v>
      </c>
      <c r="I434" s="167" t="s">
        <v>14027</v>
      </c>
      <c r="J434" s="168">
        <v>3209</v>
      </c>
      <c r="K434" s="167" t="s">
        <v>393</v>
      </c>
      <c r="L434" s="167" t="s">
        <v>7404</v>
      </c>
      <c r="M434" s="167" t="s">
        <v>15619</v>
      </c>
      <c r="N434" s="167" t="s">
        <v>16362</v>
      </c>
    </row>
    <row r="435" spans="7:14" x14ac:dyDescent="0.2">
      <c r="G435" s="167" t="s">
        <v>14162</v>
      </c>
      <c r="H435" s="167" t="s">
        <v>13995</v>
      </c>
      <c r="I435" s="167" t="s">
        <v>14027</v>
      </c>
      <c r="J435" s="168">
        <v>4625</v>
      </c>
      <c r="K435" s="167" t="s">
        <v>364</v>
      </c>
      <c r="L435" s="167" t="s">
        <v>14008</v>
      </c>
      <c r="M435" s="167" t="s">
        <v>5712</v>
      </c>
      <c r="N435" s="167"/>
    </row>
    <row r="436" spans="7:14" x14ac:dyDescent="0.2">
      <c r="G436" s="167" t="s">
        <v>16247</v>
      </c>
      <c r="H436" s="167" t="s">
        <v>4691</v>
      </c>
      <c r="I436" s="167" t="s">
        <v>14027</v>
      </c>
      <c r="J436" s="168">
        <v>3511</v>
      </c>
      <c r="K436" s="167" t="s">
        <v>393</v>
      </c>
      <c r="L436" s="167" t="s">
        <v>6684</v>
      </c>
      <c r="M436" s="167" t="s">
        <v>5712</v>
      </c>
      <c r="N436" s="167" t="s">
        <v>16248</v>
      </c>
    </row>
    <row r="437" spans="7:14" x14ac:dyDescent="0.2">
      <c r="G437" s="167" t="s">
        <v>14061</v>
      </c>
      <c r="H437" s="167" t="s">
        <v>4691</v>
      </c>
      <c r="I437" s="167" t="s">
        <v>14027</v>
      </c>
      <c r="J437" s="168">
        <v>3311</v>
      </c>
      <c r="K437" s="167" t="s">
        <v>393</v>
      </c>
      <c r="L437" s="167" t="s">
        <v>7404</v>
      </c>
      <c r="M437" s="167" t="s">
        <v>15619</v>
      </c>
      <c r="N437" s="169" t="s">
        <v>16363</v>
      </c>
    </row>
    <row r="438" spans="7:14" x14ac:dyDescent="0.2">
      <c r="G438" s="167" t="s">
        <v>15695</v>
      </c>
      <c r="H438" s="167" t="s">
        <v>4691</v>
      </c>
      <c r="I438" s="167" t="s">
        <v>14027</v>
      </c>
      <c r="J438" s="168">
        <v>3827</v>
      </c>
      <c r="K438" s="167" t="s">
        <v>338</v>
      </c>
      <c r="L438" s="167" t="s">
        <v>15696</v>
      </c>
      <c r="M438" s="167" t="s">
        <v>15619</v>
      </c>
      <c r="N438" s="169" t="s">
        <v>15697</v>
      </c>
    </row>
    <row r="439" spans="7:14" x14ac:dyDescent="0.2">
      <c r="G439" s="167" t="s">
        <v>15692</v>
      </c>
      <c r="H439" s="167" t="s">
        <v>4691</v>
      </c>
      <c r="I439" s="167" t="s">
        <v>14027</v>
      </c>
      <c r="J439" s="168">
        <v>3124</v>
      </c>
      <c r="K439" s="167" t="s">
        <v>393</v>
      </c>
      <c r="L439" s="167" t="s">
        <v>15691</v>
      </c>
      <c r="M439" s="167" t="s">
        <v>15619</v>
      </c>
      <c r="N439" s="169" t="s">
        <v>15693</v>
      </c>
    </row>
    <row r="440" spans="7:14" x14ac:dyDescent="0.2">
      <c r="G440" s="167" t="s">
        <v>2403</v>
      </c>
      <c r="H440" s="167" t="s">
        <v>13995</v>
      </c>
      <c r="I440" s="167" t="s">
        <v>14027</v>
      </c>
      <c r="J440" s="168">
        <v>4406</v>
      </c>
      <c r="K440" s="167" t="s">
        <v>393</v>
      </c>
      <c r="L440" s="167" t="s">
        <v>4067</v>
      </c>
      <c r="M440" s="167" t="s">
        <v>5712</v>
      </c>
      <c r="N440" s="167"/>
    </row>
    <row r="441" spans="7:14" x14ac:dyDescent="0.2">
      <c r="G441" s="167" t="s">
        <v>16251</v>
      </c>
      <c r="H441" s="167" t="s">
        <v>14044</v>
      </c>
      <c r="I441" s="167" t="s">
        <v>14027</v>
      </c>
      <c r="J441" s="168">
        <v>3714</v>
      </c>
      <c r="K441" s="167" t="s">
        <v>393</v>
      </c>
      <c r="L441" s="167" t="s">
        <v>6684</v>
      </c>
      <c r="M441" s="167" t="s">
        <v>5712</v>
      </c>
      <c r="N441" s="167" t="s">
        <v>16257</v>
      </c>
    </row>
    <row r="442" spans="7:14" x14ac:dyDescent="0.2">
      <c r="G442" s="167" t="s">
        <v>2409</v>
      </c>
      <c r="H442" s="167" t="s">
        <v>3487</v>
      </c>
      <c r="I442" s="167" t="s">
        <v>14027</v>
      </c>
      <c r="J442" s="168">
        <v>3530</v>
      </c>
      <c r="K442" s="167" t="s">
        <v>393</v>
      </c>
      <c r="L442" s="167" t="s">
        <v>4067</v>
      </c>
      <c r="M442" s="167" t="s">
        <v>5712</v>
      </c>
      <c r="N442" s="167"/>
    </row>
    <row r="443" spans="7:14" x14ac:dyDescent="0.2">
      <c r="G443" s="167" t="s">
        <v>14146</v>
      </c>
      <c r="H443" s="167" t="s">
        <v>14185</v>
      </c>
      <c r="I443" s="167" t="s">
        <v>14027</v>
      </c>
      <c r="J443" s="168">
        <v>5113</v>
      </c>
      <c r="K443" s="167" t="s">
        <v>399</v>
      </c>
      <c r="L443" s="167" t="s">
        <v>4067</v>
      </c>
      <c r="M443" s="167" t="s">
        <v>5712</v>
      </c>
      <c r="N443" s="167"/>
    </row>
    <row r="444" spans="7:14" x14ac:dyDescent="0.2">
      <c r="G444" s="167" t="s">
        <v>13945</v>
      </c>
      <c r="H444" s="167" t="s">
        <v>13995</v>
      </c>
      <c r="I444" s="167" t="s">
        <v>14027</v>
      </c>
      <c r="J444" s="168">
        <v>4625</v>
      </c>
      <c r="K444" s="167" t="s">
        <v>364</v>
      </c>
      <c r="L444" s="167" t="s">
        <v>14008</v>
      </c>
      <c r="M444" s="167" t="s">
        <v>5712</v>
      </c>
      <c r="N444" s="167"/>
    </row>
    <row r="445" spans="7:14" x14ac:dyDescent="0.2">
      <c r="G445" s="167" t="s">
        <v>2419</v>
      </c>
      <c r="H445" s="167" t="s">
        <v>14203</v>
      </c>
      <c r="I445" s="167" t="s">
        <v>14027</v>
      </c>
      <c r="J445" s="168">
        <v>3223</v>
      </c>
      <c r="K445" s="167" t="s">
        <v>393</v>
      </c>
      <c r="L445" s="167" t="s">
        <v>4067</v>
      </c>
      <c r="M445" s="167" t="s">
        <v>5712</v>
      </c>
      <c r="N445" s="167"/>
    </row>
    <row r="446" spans="7:14" x14ac:dyDescent="0.2">
      <c r="G446" s="167" t="s">
        <v>15854</v>
      </c>
      <c r="H446" s="167" t="s">
        <v>4651</v>
      </c>
      <c r="I446" s="167" t="s">
        <v>14027</v>
      </c>
      <c r="J446" s="168">
        <v>1519</v>
      </c>
      <c r="K446" s="167" t="s">
        <v>366</v>
      </c>
      <c r="L446" s="167" t="s">
        <v>4067</v>
      </c>
      <c r="M446" s="167" t="s">
        <v>5712</v>
      </c>
      <c r="N446" s="167"/>
    </row>
    <row r="447" spans="7:14" x14ac:dyDescent="0.2">
      <c r="G447" s="167" t="s">
        <v>14172</v>
      </c>
      <c r="H447" s="167" t="s">
        <v>13995</v>
      </c>
      <c r="I447" s="167" t="s">
        <v>14027</v>
      </c>
      <c r="J447" s="168">
        <v>4529</v>
      </c>
      <c r="K447" s="167" t="s">
        <v>364</v>
      </c>
      <c r="L447" s="167" t="s">
        <v>14008</v>
      </c>
      <c r="M447" s="167" t="s">
        <v>5712</v>
      </c>
      <c r="N447" s="167"/>
    </row>
    <row r="448" spans="7:14" x14ac:dyDescent="0.2">
      <c r="G448" s="167" t="s">
        <v>14173</v>
      </c>
      <c r="H448" s="167" t="s">
        <v>13995</v>
      </c>
      <c r="I448" s="167" t="s">
        <v>14027</v>
      </c>
      <c r="J448" s="168">
        <v>4130</v>
      </c>
      <c r="K448" s="167" t="s">
        <v>1870</v>
      </c>
      <c r="L448" s="167" t="s">
        <v>15691</v>
      </c>
      <c r="M448" s="167" t="s">
        <v>5712</v>
      </c>
      <c r="N448" s="167"/>
    </row>
    <row r="449" spans="7:14" x14ac:dyDescent="0.2">
      <c r="G449" s="167" t="s">
        <v>13967</v>
      </c>
      <c r="H449" s="167" t="s">
        <v>13995</v>
      </c>
      <c r="I449" s="167" t="s">
        <v>14027</v>
      </c>
      <c r="J449" s="168">
        <v>3430</v>
      </c>
      <c r="K449" s="167" t="s">
        <v>1870</v>
      </c>
      <c r="L449" s="167" t="s">
        <v>14070</v>
      </c>
      <c r="M449" s="167" t="s">
        <v>15619</v>
      </c>
      <c r="N449" s="169" t="s">
        <v>16374</v>
      </c>
    </row>
    <row r="450" spans="7:14" x14ac:dyDescent="0.2">
      <c r="G450" s="167" t="s">
        <v>13827</v>
      </c>
      <c r="H450" s="167" t="s">
        <v>3487</v>
      </c>
      <c r="I450" s="167" t="s">
        <v>14027</v>
      </c>
      <c r="J450" s="168">
        <v>2702</v>
      </c>
      <c r="K450" s="167" t="s">
        <v>13827</v>
      </c>
      <c r="L450" s="167" t="s">
        <v>4067</v>
      </c>
      <c r="M450" s="167" t="s">
        <v>5712</v>
      </c>
      <c r="N450" s="167"/>
    </row>
    <row r="451" spans="7:14" x14ac:dyDescent="0.2">
      <c r="G451" s="167" t="s">
        <v>13828</v>
      </c>
      <c r="H451" s="167" t="s">
        <v>4651</v>
      </c>
      <c r="I451" s="167" t="s">
        <v>14027</v>
      </c>
      <c r="J451" s="168">
        <v>2502</v>
      </c>
      <c r="K451" s="167" t="s">
        <v>393</v>
      </c>
      <c r="L451" s="167" t="s">
        <v>4067</v>
      </c>
      <c r="M451" s="167" t="s">
        <v>5712</v>
      </c>
      <c r="N451" s="167"/>
    </row>
    <row r="452" spans="7:14" x14ac:dyDescent="0.2">
      <c r="G452" s="167" t="s">
        <v>15874</v>
      </c>
      <c r="H452" s="167" t="s">
        <v>13996</v>
      </c>
      <c r="I452" s="167" t="s">
        <v>14027</v>
      </c>
      <c r="J452" s="168">
        <v>1802</v>
      </c>
      <c r="K452" s="167" t="s">
        <v>15857</v>
      </c>
      <c r="L452" s="167" t="s">
        <v>4067</v>
      </c>
      <c r="M452" s="167" t="s">
        <v>5712</v>
      </c>
      <c r="N452" s="169" t="s">
        <v>15917</v>
      </c>
    </row>
    <row r="453" spans="7:14" x14ac:dyDescent="0.2">
      <c r="G453" s="167" t="s">
        <v>15858</v>
      </c>
      <c r="H453" s="167" t="s">
        <v>4651</v>
      </c>
      <c r="I453" s="167" t="s">
        <v>14027</v>
      </c>
      <c r="J453" s="168">
        <v>506</v>
      </c>
      <c r="K453" s="167" t="s">
        <v>15857</v>
      </c>
      <c r="L453" s="167" t="s">
        <v>4067</v>
      </c>
      <c r="M453" s="167" t="s">
        <v>5712</v>
      </c>
      <c r="N453" s="167"/>
    </row>
    <row r="454" spans="7:14" x14ac:dyDescent="0.2">
      <c r="G454" s="167" t="s">
        <v>380</v>
      </c>
      <c r="H454" s="167" t="s">
        <v>3487</v>
      </c>
      <c r="I454" s="167" t="s">
        <v>14027</v>
      </c>
      <c r="J454" s="168">
        <v>2832</v>
      </c>
      <c r="K454" s="167" t="s">
        <v>2450</v>
      </c>
      <c r="L454" s="167" t="s">
        <v>4067</v>
      </c>
      <c r="M454" s="167" t="s">
        <v>5712</v>
      </c>
      <c r="N454" s="167"/>
    </row>
    <row r="455" spans="7:14" x14ac:dyDescent="0.2">
      <c r="G455" s="167" t="s">
        <v>13882</v>
      </c>
      <c r="H455" s="167" t="s">
        <v>10227</v>
      </c>
      <c r="I455" s="167" t="s">
        <v>14027</v>
      </c>
      <c r="J455" s="168">
        <v>2412</v>
      </c>
      <c r="K455" s="167" t="s">
        <v>7173</v>
      </c>
      <c r="L455" s="167" t="s">
        <v>6637</v>
      </c>
      <c r="M455" s="167" t="s">
        <v>5712</v>
      </c>
      <c r="N455" s="167"/>
    </row>
    <row r="456" spans="7:14" x14ac:dyDescent="0.2">
      <c r="G456" s="167" t="s">
        <v>14059</v>
      </c>
      <c r="H456" s="167" t="s">
        <v>13995</v>
      </c>
      <c r="I456" s="167" t="s">
        <v>14027</v>
      </c>
      <c r="J456" s="168">
        <v>3411</v>
      </c>
      <c r="K456" s="167" t="s">
        <v>393</v>
      </c>
      <c r="L456" s="167" t="s">
        <v>7404</v>
      </c>
      <c r="M456" s="167" t="s">
        <v>15619</v>
      </c>
      <c r="N456" s="167" t="s">
        <v>16362</v>
      </c>
    </row>
    <row r="457" spans="7:14" x14ac:dyDescent="0.2">
      <c r="G457" s="167" t="s">
        <v>14154</v>
      </c>
      <c r="H457" s="167" t="s">
        <v>13996</v>
      </c>
      <c r="I457" s="167" t="s">
        <v>14027</v>
      </c>
      <c r="J457" s="168">
        <v>5532</v>
      </c>
      <c r="K457" s="167" t="s">
        <v>399</v>
      </c>
      <c r="L457" s="167" t="s">
        <v>4067</v>
      </c>
      <c r="M457" s="167" t="s">
        <v>5712</v>
      </c>
      <c r="N457" s="167"/>
    </row>
    <row r="458" spans="7:14" x14ac:dyDescent="0.2">
      <c r="G458" s="167" t="s">
        <v>2466</v>
      </c>
      <c r="H458" s="167" t="s">
        <v>6847</v>
      </c>
      <c r="I458" s="167" t="s">
        <v>14027</v>
      </c>
      <c r="J458" s="168">
        <v>4525</v>
      </c>
      <c r="K458" s="167" t="s">
        <v>338</v>
      </c>
      <c r="L458" s="167" t="s">
        <v>4067</v>
      </c>
      <c r="M458" s="167" t="s">
        <v>5712</v>
      </c>
      <c r="N458" s="167"/>
    </row>
    <row r="459" spans="7:14" x14ac:dyDescent="0.2">
      <c r="G459" s="167" t="s">
        <v>16035</v>
      </c>
      <c r="H459" s="167" t="s">
        <v>14044</v>
      </c>
      <c r="I459" s="167" t="s">
        <v>14027</v>
      </c>
      <c r="J459" s="168">
        <v>4332</v>
      </c>
      <c r="K459" s="167" t="s">
        <v>364</v>
      </c>
      <c r="L459" s="167" t="s">
        <v>6664</v>
      </c>
      <c r="M459" s="167" t="s">
        <v>5712</v>
      </c>
      <c r="N459" s="167" t="s">
        <v>16036</v>
      </c>
    </row>
    <row r="460" spans="7:14" x14ac:dyDescent="0.2">
      <c r="G460" s="167" t="s">
        <v>13977</v>
      </c>
      <c r="H460" s="167" t="s">
        <v>13987</v>
      </c>
      <c r="I460" s="167" t="s">
        <v>14027</v>
      </c>
      <c r="J460" s="168" t="s">
        <v>15976</v>
      </c>
      <c r="K460" s="167" t="s">
        <v>1870</v>
      </c>
      <c r="L460" s="167" t="s">
        <v>4067</v>
      </c>
      <c r="M460" s="167" t="s">
        <v>5712</v>
      </c>
      <c r="N460" s="167"/>
    </row>
    <row r="461" spans="7:14" x14ac:dyDescent="0.2">
      <c r="G461" s="167" t="s">
        <v>2480</v>
      </c>
      <c r="H461" s="167" t="s">
        <v>13998</v>
      </c>
      <c r="I461" s="167" t="s">
        <v>14027</v>
      </c>
      <c r="J461" s="168">
        <v>4112</v>
      </c>
      <c r="K461" s="167" t="s">
        <v>393</v>
      </c>
      <c r="L461" s="167" t="s">
        <v>4067</v>
      </c>
      <c r="M461" s="167" t="s">
        <v>5712</v>
      </c>
      <c r="N461" s="167"/>
    </row>
    <row r="462" spans="7:14" x14ac:dyDescent="0.2">
      <c r="G462" s="167" t="s">
        <v>13972</v>
      </c>
      <c r="H462" s="167" t="s">
        <v>13995</v>
      </c>
      <c r="I462" s="167" t="s">
        <v>14027</v>
      </c>
      <c r="J462" s="168">
        <v>4631</v>
      </c>
      <c r="K462" s="167" t="s">
        <v>364</v>
      </c>
      <c r="L462" s="167" t="s">
        <v>14008</v>
      </c>
      <c r="M462" s="167" t="s">
        <v>5712</v>
      </c>
      <c r="N462" s="167"/>
    </row>
    <row r="463" spans="7:14" x14ac:dyDescent="0.2">
      <c r="G463" s="167" t="s">
        <v>15840</v>
      </c>
      <c r="H463" s="167" t="s">
        <v>13995</v>
      </c>
      <c r="I463" s="167" t="s">
        <v>14027</v>
      </c>
      <c r="J463" s="168">
        <v>4629</v>
      </c>
      <c r="K463" s="167" t="s">
        <v>364</v>
      </c>
      <c r="L463" s="167" t="s">
        <v>14008</v>
      </c>
      <c r="M463" s="167" t="s">
        <v>5712</v>
      </c>
      <c r="N463" s="167"/>
    </row>
    <row r="464" spans="7:14" x14ac:dyDescent="0.2">
      <c r="G464" s="167" t="s">
        <v>2488</v>
      </c>
      <c r="H464" s="167" t="s">
        <v>10227</v>
      </c>
      <c r="I464" s="167" t="s">
        <v>14027</v>
      </c>
      <c r="J464" s="168">
        <v>1820</v>
      </c>
      <c r="K464" s="167" t="s">
        <v>366</v>
      </c>
      <c r="L464" s="167" t="s">
        <v>4067</v>
      </c>
      <c r="M464" s="167" t="s">
        <v>5712</v>
      </c>
      <c r="N464" s="167"/>
    </row>
    <row r="465" spans="7:14" x14ac:dyDescent="0.2">
      <c r="G465" s="167" t="s">
        <v>16268</v>
      </c>
      <c r="H465" s="167" t="s">
        <v>14002</v>
      </c>
      <c r="I465" s="167" t="s">
        <v>14027</v>
      </c>
      <c r="J465" s="168">
        <v>3910</v>
      </c>
      <c r="K465" s="167" t="s">
        <v>393</v>
      </c>
      <c r="L465" s="167" t="s">
        <v>6684</v>
      </c>
      <c r="M465" s="167" t="s">
        <v>5712</v>
      </c>
      <c r="N465" s="167" t="s">
        <v>16269</v>
      </c>
    </row>
    <row r="466" spans="7:14" x14ac:dyDescent="0.2">
      <c r="G466" s="167" t="s">
        <v>14128</v>
      </c>
      <c r="H466" s="167" t="s">
        <v>13996</v>
      </c>
      <c r="I466" s="167" t="s">
        <v>14027</v>
      </c>
      <c r="J466" s="168">
        <v>4608</v>
      </c>
      <c r="K466" s="167" t="s">
        <v>338</v>
      </c>
      <c r="L466" s="167" t="s">
        <v>14007</v>
      </c>
      <c r="M466" s="167" t="s">
        <v>5712</v>
      </c>
      <c r="N466" s="167"/>
    </row>
    <row r="467" spans="7:14" x14ac:dyDescent="0.2">
      <c r="G467" s="167" t="s">
        <v>14057</v>
      </c>
      <c r="H467" s="167" t="s">
        <v>13995</v>
      </c>
      <c r="I467" s="167" t="s">
        <v>14027</v>
      </c>
      <c r="J467" s="168">
        <v>3110</v>
      </c>
      <c r="K467" s="167" t="s">
        <v>393</v>
      </c>
      <c r="L467" s="167" t="s">
        <v>7404</v>
      </c>
      <c r="M467" s="167" t="s">
        <v>15619</v>
      </c>
      <c r="N467" s="167" t="s">
        <v>16362</v>
      </c>
    </row>
    <row r="468" spans="7:14" x14ac:dyDescent="0.2">
      <c r="G468" s="167" t="s">
        <v>13925</v>
      </c>
      <c r="H468" s="167" t="s">
        <v>13995</v>
      </c>
      <c r="I468" s="167" t="s">
        <v>14027</v>
      </c>
      <c r="J468" s="168">
        <v>3120</v>
      </c>
      <c r="K468" s="167" t="s">
        <v>393</v>
      </c>
      <c r="L468" s="167" t="s">
        <v>14006</v>
      </c>
      <c r="M468" s="167" t="s">
        <v>15619</v>
      </c>
      <c r="N468" s="169" t="s">
        <v>15918</v>
      </c>
    </row>
    <row r="469" spans="7:14" x14ac:dyDescent="0.2">
      <c r="G469" s="167" t="s">
        <v>13933</v>
      </c>
      <c r="H469" s="167" t="s">
        <v>4691</v>
      </c>
      <c r="I469" s="167" t="s">
        <v>14027</v>
      </c>
      <c r="J469" s="168">
        <v>4423</v>
      </c>
      <c r="K469" s="167" t="s">
        <v>338</v>
      </c>
      <c r="L469" s="167" t="s">
        <v>14008</v>
      </c>
      <c r="M469" s="167" t="s">
        <v>5712</v>
      </c>
      <c r="N469" s="167"/>
    </row>
    <row r="470" spans="7:14" x14ac:dyDescent="0.2">
      <c r="G470" s="167" t="s">
        <v>14032</v>
      </c>
      <c r="H470" s="167" t="s">
        <v>4691</v>
      </c>
      <c r="I470" s="167" t="s">
        <v>14027</v>
      </c>
      <c r="J470" s="168">
        <v>3312</v>
      </c>
      <c r="K470" s="167" t="s">
        <v>393</v>
      </c>
      <c r="L470" s="167" t="s">
        <v>4067</v>
      </c>
      <c r="M470" s="167" t="s">
        <v>5712</v>
      </c>
      <c r="N470" s="167"/>
    </row>
    <row r="471" spans="7:14" x14ac:dyDescent="0.2">
      <c r="G471" s="167" t="s">
        <v>14138</v>
      </c>
      <c r="H471" s="167" t="s">
        <v>4691</v>
      </c>
      <c r="I471" s="167" t="s">
        <v>14027</v>
      </c>
      <c r="J471" s="168">
        <v>4809</v>
      </c>
      <c r="K471" s="167" t="s">
        <v>338</v>
      </c>
      <c r="L471" s="167" t="s">
        <v>14007</v>
      </c>
      <c r="M471" s="167" t="s">
        <v>5712</v>
      </c>
      <c r="N471" s="167"/>
    </row>
    <row r="472" spans="7:14" x14ac:dyDescent="0.2">
      <c r="G472" s="167" t="s">
        <v>13831</v>
      </c>
      <c r="H472" s="167" t="s">
        <v>4691</v>
      </c>
      <c r="I472" s="167" t="s">
        <v>14027</v>
      </c>
      <c r="J472" s="168">
        <v>4604</v>
      </c>
      <c r="K472" s="167" t="s">
        <v>399</v>
      </c>
      <c r="L472" s="167" t="s">
        <v>14007</v>
      </c>
      <c r="M472" s="167" t="s">
        <v>5712</v>
      </c>
      <c r="N472" s="167"/>
    </row>
    <row r="473" spans="7:14" x14ac:dyDescent="0.2">
      <c r="G473" s="167" t="s">
        <v>13952</v>
      </c>
      <c r="H473" s="167" t="s">
        <v>4691</v>
      </c>
      <c r="I473" s="167" t="s">
        <v>14027</v>
      </c>
      <c r="J473" s="168">
        <v>4529</v>
      </c>
      <c r="K473" s="167" t="s">
        <v>338</v>
      </c>
      <c r="L473" s="167" t="s">
        <v>14008</v>
      </c>
      <c r="M473" s="167" t="s">
        <v>5712</v>
      </c>
      <c r="N473" s="167"/>
    </row>
    <row r="474" spans="7:14" x14ac:dyDescent="0.2">
      <c r="G474" s="167" t="s">
        <v>14028</v>
      </c>
      <c r="H474" s="167" t="s">
        <v>4691</v>
      </c>
      <c r="I474" s="167" t="s">
        <v>14027</v>
      </c>
      <c r="J474" s="168">
        <v>4322</v>
      </c>
      <c r="K474" s="167" t="s">
        <v>338</v>
      </c>
      <c r="L474" s="167" t="s">
        <v>14008</v>
      </c>
      <c r="M474" s="167" t="s">
        <v>5712</v>
      </c>
      <c r="N474" s="167"/>
    </row>
    <row r="475" spans="7:14" x14ac:dyDescent="0.2">
      <c r="G475" s="167" t="s">
        <v>14163</v>
      </c>
      <c r="H475" s="167" t="s">
        <v>4691</v>
      </c>
      <c r="I475" s="167" t="s">
        <v>14027</v>
      </c>
      <c r="J475" s="168">
        <v>4528</v>
      </c>
      <c r="K475" s="167" t="s">
        <v>364</v>
      </c>
      <c r="L475" s="167" t="s">
        <v>14008</v>
      </c>
      <c r="M475" s="167" t="s">
        <v>5712</v>
      </c>
      <c r="N475" s="167"/>
    </row>
    <row r="476" spans="7:14" x14ac:dyDescent="0.2">
      <c r="G476" s="167" t="s">
        <v>15790</v>
      </c>
      <c r="H476" s="167" t="s">
        <v>4691</v>
      </c>
      <c r="I476" s="167" t="s">
        <v>14027</v>
      </c>
      <c r="J476" s="168">
        <v>4424</v>
      </c>
      <c r="K476" s="167" t="s">
        <v>338</v>
      </c>
      <c r="L476" s="167" t="s">
        <v>14008</v>
      </c>
      <c r="M476" s="167" t="s">
        <v>5712</v>
      </c>
      <c r="N476" s="167"/>
    </row>
    <row r="477" spans="7:14" x14ac:dyDescent="0.2">
      <c r="G477" s="167" t="s">
        <v>13878</v>
      </c>
      <c r="H477" s="167" t="s">
        <v>4691</v>
      </c>
      <c r="I477" s="167" t="s">
        <v>14027</v>
      </c>
      <c r="J477" s="168">
        <v>4013</v>
      </c>
      <c r="K477" s="167" t="s">
        <v>393</v>
      </c>
      <c r="L477" s="167" t="s">
        <v>4067</v>
      </c>
      <c r="M477" s="167" t="s">
        <v>5712</v>
      </c>
      <c r="N477" s="169" t="s">
        <v>15880</v>
      </c>
    </row>
    <row r="478" spans="7:14" x14ac:dyDescent="0.2">
      <c r="G478" s="167" t="s">
        <v>14134</v>
      </c>
      <c r="H478" s="167" t="s">
        <v>4691</v>
      </c>
      <c r="I478" s="167" t="s">
        <v>14027</v>
      </c>
      <c r="J478" s="168">
        <v>4808</v>
      </c>
      <c r="K478" s="167" t="s">
        <v>399</v>
      </c>
      <c r="L478" s="167" t="s">
        <v>14007</v>
      </c>
      <c r="M478" s="167" t="s">
        <v>5712</v>
      </c>
      <c r="N478" s="167"/>
    </row>
    <row r="479" spans="7:14" x14ac:dyDescent="0.2">
      <c r="G479" s="167" t="s">
        <v>16222</v>
      </c>
      <c r="H479" s="167" t="s">
        <v>4691</v>
      </c>
      <c r="I479" s="167" t="s">
        <v>14027</v>
      </c>
      <c r="J479" s="168">
        <v>2909</v>
      </c>
      <c r="K479" s="167" t="s">
        <v>393</v>
      </c>
      <c r="L479" s="167" t="s">
        <v>6653</v>
      </c>
      <c r="M479" s="167" t="s">
        <v>5712</v>
      </c>
      <c r="N479" s="167" t="s">
        <v>16223</v>
      </c>
    </row>
    <row r="480" spans="7:14" x14ac:dyDescent="0.2">
      <c r="G480" s="167" t="s">
        <v>15875</v>
      </c>
      <c r="H480" s="167" t="s">
        <v>4691</v>
      </c>
      <c r="I480" s="167" t="s">
        <v>14027</v>
      </c>
      <c r="J480" s="168">
        <v>5714</v>
      </c>
      <c r="K480" s="167" t="s">
        <v>399</v>
      </c>
      <c r="L480" s="167" t="s">
        <v>4067</v>
      </c>
      <c r="M480" s="167" t="s">
        <v>5712</v>
      </c>
      <c r="N480" s="169" t="s">
        <v>15919</v>
      </c>
    </row>
    <row r="481" spans="7:14" x14ac:dyDescent="0.2">
      <c r="G481" s="167" t="s">
        <v>15876</v>
      </c>
      <c r="H481" s="167" t="s">
        <v>4691</v>
      </c>
      <c r="I481" s="167" t="s">
        <v>14027</v>
      </c>
      <c r="J481" s="168">
        <v>4908</v>
      </c>
      <c r="K481" s="167" t="s">
        <v>399</v>
      </c>
      <c r="L481" s="167" t="s">
        <v>4067</v>
      </c>
      <c r="M481" s="167" t="s">
        <v>5712</v>
      </c>
      <c r="N481" s="169" t="s">
        <v>15920</v>
      </c>
    </row>
    <row r="482" spans="7:14" x14ac:dyDescent="0.2">
      <c r="G482" s="167" t="s">
        <v>15774</v>
      </c>
      <c r="H482" s="167" t="s">
        <v>4691</v>
      </c>
      <c r="I482" s="167" t="s">
        <v>14027</v>
      </c>
      <c r="J482" s="168">
        <v>2115</v>
      </c>
      <c r="K482" s="167" t="s">
        <v>393</v>
      </c>
      <c r="L482" s="167" t="s">
        <v>7404</v>
      </c>
      <c r="M482" s="167" t="s">
        <v>15619</v>
      </c>
      <c r="N482" s="169" t="s">
        <v>16382</v>
      </c>
    </row>
    <row r="483" spans="7:14" x14ac:dyDescent="0.2">
      <c r="G483" s="167" t="s">
        <v>14191</v>
      </c>
      <c r="H483" s="167" t="s">
        <v>4691</v>
      </c>
      <c r="I483" s="167" t="s">
        <v>14027</v>
      </c>
      <c r="J483" s="168">
        <v>4306</v>
      </c>
      <c r="K483" s="167" t="s">
        <v>393</v>
      </c>
      <c r="L483" s="167" t="s">
        <v>14007</v>
      </c>
      <c r="M483" s="167" t="s">
        <v>5712</v>
      </c>
      <c r="N483" s="167"/>
    </row>
    <row r="484" spans="7:14" x14ac:dyDescent="0.2">
      <c r="G484" s="167" t="s">
        <v>13918</v>
      </c>
      <c r="H484" s="167" t="s">
        <v>13995</v>
      </c>
      <c r="I484" s="167" t="s">
        <v>14027</v>
      </c>
      <c r="J484" s="168">
        <v>2917</v>
      </c>
      <c r="K484" s="167" t="s">
        <v>393</v>
      </c>
      <c r="L484" s="167" t="s">
        <v>6651</v>
      </c>
      <c r="M484" s="167" t="s">
        <v>15619</v>
      </c>
      <c r="N484" s="169" t="s">
        <v>15937</v>
      </c>
    </row>
    <row r="485" spans="7:14" x14ac:dyDescent="0.2">
      <c r="G485" s="167" t="s">
        <v>16213</v>
      </c>
      <c r="H485" s="167" t="s">
        <v>14044</v>
      </c>
      <c r="I485" s="167" t="s">
        <v>14027</v>
      </c>
      <c r="J485" s="168">
        <v>3414</v>
      </c>
      <c r="K485" s="167" t="s">
        <v>393</v>
      </c>
      <c r="L485" s="167" t="s">
        <v>7404</v>
      </c>
      <c r="M485" s="167" t="s">
        <v>15619</v>
      </c>
      <c r="N485" s="167" t="s">
        <v>16364</v>
      </c>
    </row>
    <row r="486" spans="7:14" x14ac:dyDescent="0.2">
      <c r="G486" s="167" t="s">
        <v>15837</v>
      </c>
      <c r="H486" s="167" t="s">
        <v>13995</v>
      </c>
      <c r="I486" s="167" t="s">
        <v>14027</v>
      </c>
      <c r="J486" s="168">
        <v>4628</v>
      </c>
      <c r="K486" s="167" t="s">
        <v>364</v>
      </c>
      <c r="L486" s="167" t="s">
        <v>14008</v>
      </c>
      <c r="M486" s="167" t="s">
        <v>5712</v>
      </c>
      <c r="N486" s="167"/>
    </row>
    <row r="487" spans="7:14" x14ac:dyDescent="0.2">
      <c r="G487" s="167" t="s">
        <v>15745</v>
      </c>
      <c r="H487" s="167" t="s">
        <v>13995</v>
      </c>
      <c r="I487" s="167" t="s">
        <v>14027</v>
      </c>
      <c r="J487" s="168">
        <v>3518</v>
      </c>
      <c r="K487" s="167" t="s">
        <v>393</v>
      </c>
      <c r="L487" s="167" t="s">
        <v>7404</v>
      </c>
      <c r="M487" s="167" t="s">
        <v>15619</v>
      </c>
      <c r="N487" s="169" t="s">
        <v>16384</v>
      </c>
    </row>
    <row r="488" spans="7:14" x14ac:dyDescent="0.2">
      <c r="G488" s="167" t="s">
        <v>2510</v>
      </c>
      <c r="H488" s="167" t="s">
        <v>4651</v>
      </c>
      <c r="I488" s="167" t="s">
        <v>14027</v>
      </c>
      <c r="J488" s="168">
        <v>2314</v>
      </c>
      <c r="K488" s="167" t="s">
        <v>393</v>
      </c>
      <c r="L488" s="167" t="s">
        <v>4067</v>
      </c>
      <c r="M488" s="167" t="s">
        <v>5712</v>
      </c>
      <c r="N488" s="167"/>
    </row>
    <row r="489" spans="7:14" x14ac:dyDescent="0.2">
      <c r="G489" s="167" t="s">
        <v>13884</v>
      </c>
      <c r="H489" s="167" t="s">
        <v>13987</v>
      </c>
      <c r="I489" s="167" t="s">
        <v>14027</v>
      </c>
      <c r="J489" s="168">
        <v>4314</v>
      </c>
      <c r="K489" s="167" t="s">
        <v>338</v>
      </c>
      <c r="L489" s="167" t="s">
        <v>4067</v>
      </c>
      <c r="M489" s="167" t="s">
        <v>5712</v>
      </c>
      <c r="N489" s="167"/>
    </row>
    <row r="490" spans="7:14" x14ac:dyDescent="0.2">
      <c r="G490" s="167" t="s">
        <v>15960</v>
      </c>
      <c r="H490" s="167" t="s">
        <v>13994</v>
      </c>
      <c r="I490" s="167" t="s">
        <v>14027</v>
      </c>
      <c r="J490" s="168">
        <v>3518</v>
      </c>
      <c r="K490" s="167" t="s">
        <v>393</v>
      </c>
      <c r="L490" s="167" t="s">
        <v>7404</v>
      </c>
      <c r="M490" s="167" t="s">
        <v>15619</v>
      </c>
      <c r="N490" s="167" t="s">
        <v>15961</v>
      </c>
    </row>
    <row r="491" spans="7:14" x14ac:dyDescent="0.2">
      <c r="G491" s="167" t="s">
        <v>13914</v>
      </c>
      <c r="H491" s="167" t="s">
        <v>13995</v>
      </c>
      <c r="I491" s="167" t="s">
        <v>14027</v>
      </c>
      <c r="J491" s="168" t="s">
        <v>15977</v>
      </c>
      <c r="K491" s="167" t="s">
        <v>393</v>
      </c>
      <c r="L491" s="167" t="s">
        <v>4178</v>
      </c>
      <c r="M491" s="167" t="s">
        <v>15619</v>
      </c>
      <c r="N491" s="167" t="s">
        <v>15979</v>
      </c>
    </row>
    <row r="492" spans="7:14" x14ac:dyDescent="0.2">
      <c r="G492" s="167" t="s">
        <v>2523</v>
      </c>
      <c r="H492" s="167" t="s">
        <v>14203</v>
      </c>
      <c r="I492" s="167" t="s">
        <v>14027</v>
      </c>
      <c r="J492" s="168">
        <v>3120</v>
      </c>
      <c r="K492" s="167" t="s">
        <v>393</v>
      </c>
      <c r="L492" s="167" t="s">
        <v>4067</v>
      </c>
      <c r="M492" s="167" t="s">
        <v>5712</v>
      </c>
      <c r="N492" s="167"/>
    </row>
    <row r="493" spans="7:14" x14ac:dyDescent="0.2">
      <c r="G493" s="167" t="s">
        <v>13922</v>
      </c>
      <c r="H493" s="167" t="s">
        <v>13994</v>
      </c>
      <c r="I493" s="167" t="s">
        <v>14027</v>
      </c>
      <c r="J493" s="168">
        <v>4120</v>
      </c>
      <c r="K493" s="167" t="s">
        <v>393</v>
      </c>
      <c r="L493" s="167" t="s">
        <v>14012</v>
      </c>
      <c r="M493" s="167" t="s">
        <v>5712</v>
      </c>
      <c r="N493" s="167" t="s">
        <v>15978</v>
      </c>
    </row>
    <row r="494" spans="7:14" x14ac:dyDescent="0.2">
      <c r="G494" s="167" t="s">
        <v>2529</v>
      </c>
      <c r="H494" s="167" t="s">
        <v>14185</v>
      </c>
      <c r="I494" s="167" t="s">
        <v>14027</v>
      </c>
      <c r="J494" s="168">
        <v>4321</v>
      </c>
      <c r="K494" s="167" t="s">
        <v>393</v>
      </c>
      <c r="L494" s="167" t="s">
        <v>4067</v>
      </c>
      <c r="M494" s="167" t="s">
        <v>5712</v>
      </c>
      <c r="N494" s="167"/>
    </row>
    <row r="495" spans="7:14" x14ac:dyDescent="0.2">
      <c r="G495" s="167" t="s">
        <v>15973</v>
      </c>
      <c r="H495" s="167" t="s">
        <v>14044</v>
      </c>
      <c r="I495" s="167" t="s">
        <v>14027</v>
      </c>
      <c r="J495" s="168">
        <v>3929</v>
      </c>
      <c r="K495" s="167" t="s">
        <v>338</v>
      </c>
      <c r="L495" s="167" t="s">
        <v>15691</v>
      </c>
      <c r="M495" s="167" t="s">
        <v>15619</v>
      </c>
      <c r="N495" s="167" t="s">
        <v>15975</v>
      </c>
    </row>
    <row r="496" spans="7:14" x14ac:dyDescent="0.2">
      <c r="G496" s="167" t="s">
        <v>15842</v>
      </c>
      <c r="H496" s="167" t="s">
        <v>13995</v>
      </c>
      <c r="I496" s="167" t="s">
        <v>14027</v>
      </c>
      <c r="J496" s="168">
        <v>4730</v>
      </c>
      <c r="K496" s="167" t="s">
        <v>364</v>
      </c>
      <c r="L496" s="167" t="s">
        <v>14008</v>
      </c>
      <c r="M496" s="167" t="s">
        <v>5712</v>
      </c>
      <c r="N496" s="167"/>
    </row>
    <row r="497" spans="7:14" x14ac:dyDescent="0.2">
      <c r="G497" s="167" t="s">
        <v>2550</v>
      </c>
      <c r="H497" s="167" t="s">
        <v>3487</v>
      </c>
      <c r="I497" s="167" t="s">
        <v>14027</v>
      </c>
      <c r="J497" s="168">
        <v>5002</v>
      </c>
      <c r="K497" s="167" t="s">
        <v>14094</v>
      </c>
      <c r="L497" s="167" t="s">
        <v>4067</v>
      </c>
      <c r="M497" s="167" t="s">
        <v>5712</v>
      </c>
      <c r="N497" s="167"/>
    </row>
    <row r="498" spans="7:14" x14ac:dyDescent="0.2">
      <c r="G498" s="167" t="s">
        <v>13911</v>
      </c>
      <c r="H498" s="167" t="s">
        <v>13995</v>
      </c>
      <c r="I498" s="167" t="s">
        <v>14027</v>
      </c>
      <c r="J498" s="168">
        <v>3615</v>
      </c>
      <c r="K498" s="167" t="s">
        <v>393</v>
      </c>
      <c r="L498" s="167" t="s">
        <v>6684</v>
      </c>
      <c r="M498" s="167" t="s">
        <v>5712</v>
      </c>
      <c r="N498" s="167"/>
    </row>
    <row r="499" spans="7:14" x14ac:dyDescent="0.2">
      <c r="G499" s="167" t="s">
        <v>16242</v>
      </c>
      <c r="H499" s="167" t="s">
        <v>14044</v>
      </c>
      <c r="I499" s="167" t="s">
        <v>14027</v>
      </c>
      <c r="J499" s="168">
        <v>3915</v>
      </c>
      <c r="K499" s="167" t="s">
        <v>393</v>
      </c>
      <c r="L499" s="167" t="s">
        <v>6684</v>
      </c>
      <c r="M499" s="167" t="s">
        <v>5712</v>
      </c>
      <c r="N499" s="167"/>
    </row>
    <row r="500" spans="7:14" x14ac:dyDescent="0.2">
      <c r="G500" s="167" t="s">
        <v>13942</v>
      </c>
      <c r="H500" s="167" t="s">
        <v>13987</v>
      </c>
      <c r="I500" s="167" t="s">
        <v>14027</v>
      </c>
      <c r="J500" s="168">
        <v>3426</v>
      </c>
      <c r="K500" s="167" t="s">
        <v>393</v>
      </c>
      <c r="L500" s="167" t="s">
        <v>4067</v>
      </c>
      <c r="M500" s="167" t="s">
        <v>5712</v>
      </c>
      <c r="N500" s="167" t="s">
        <v>15968</v>
      </c>
    </row>
    <row r="501" spans="7:14" x14ac:dyDescent="0.2">
      <c r="G501" s="167" t="s">
        <v>16258</v>
      </c>
      <c r="H501" s="167" t="s">
        <v>13995</v>
      </c>
      <c r="I501" s="167" t="s">
        <v>14027</v>
      </c>
      <c r="J501" s="168">
        <v>3813</v>
      </c>
      <c r="K501" s="167" t="s">
        <v>393</v>
      </c>
      <c r="L501" s="167" t="s">
        <v>6684</v>
      </c>
      <c r="M501" s="167" t="s">
        <v>5712</v>
      </c>
      <c r="N501" s="167" t="s">
        <v>16257</v>
      </c>
    </row>
    <row r="502" spans="7:14" x14ac:dyDescent="0.2">
      <c r="G502" s="167" t="s">
        <v>15865</v>
      </c>
      <c r="H502" s="167" t="s">
        <v>13995</v>
      </c>
      <c r="I502" s="167" t="s">
        <v>14027</v>
      </c>
      <c r="J502" s="168">
        <v>2925</v>
      </c>
      <c r="K502" s="167" t="s">
        <v>393</v>
      </c>
      <c r="L502" s="167" t="s">
        <v>7404</v>
      </c>
      <c r="M502" s="167" t="s">
        <v>15619</v>
      </c>
      <c r="N502" s="169" t="s">
        <v>16367</v>
      </c>
    </row>
    <row r="503" spans="7:14" x14ac:dyDescent="0.2">
      <c r="G503" s="167" t="s">
        <v>6298</v>
      </c>
      <c r="H503" s="167" t="s">
        <v>14185</v>
      </c>
      <c r="I503" s="167" t="s">
        <v>14027</v>
      </c>
      <c r="J503" s="168">
        <v>2314</v>
      </c>
      <c r="K503" s="167" t="s">
        <v>393</v>
      </c>
      <c r="L503" s="167" t="s">
        <v>4067</v>
      </c>
      <c r="M503" s="167" t="s">
        <v>5712</v>
      </c>
      <c r="N503" s="167"/>
    </row>
    <row r="504" spans="7:14" x14ac:dyDescent="0.2">
      <c r="G504" s="167" t="s">
        <v>2557</v>
      </c>
      <c r="H504" s="167" t="s">
        <v>14185</v>
      </c>
      <c r="I504" s="167" t="s">
        <v>14027</v>
      </c>
      <c r="J504" s="168">
        <v>5121</v>
      </c>
      <c r="K504" s="167" t="s">
        <v>366</v>
      </c>
      <c r="L504" s="167" t="s">
        <v>4067</v>
      </c>
      <c r="M504" s="167" t="s">
        <v>5712</v>
      </c>
      <c r="N504" s="167"/>
    </row>
    <row r="505" spans="7:14" x14ac:dyDescent="0.2">
      <c r="G505" s="167" t="s">
        <v>15836</v>
      </c>
      <c r="H505" s="167" t="s">
        <v>13995</v>
      </c>
      <c r="I505" s="167" t="s">
        <v>14027</v>
      </c>
      <c r="J505" s="168">
        <v>4628</v>
      </c>
      <c r="K505" s="167" t="s">
        <v>364</v>
      </c>
      <c r="L505" s="167" t="s">
        <v>14008</v>
      </c>
      <c r="M505" s="167" t="s">
        <v>5712</v>
      </c>
      <c r="N505" s="167"/>
    </row>
    <row r="506" spans="7:14" x14ac:dyDescent="0.2">
      <c r="G506" s="167" t="s">
        <v>13846</v>
      </c>
      <c r="H506" s="167" t="s">
        <v>13995</v>
      </c>
      <c r="I506" s="167" t="s">
        <v>14027</v>
      </c>
      <c r="J506" s="168">
        <v>4406</v>
      </c>
      <c r="K506" s="167" t="s">
        <v>393</v>
      </c>
      <c r="L506" s="167" t="s">
        <v>14007</v>
      </c>
      <c r="M506" s="167" t="s">
        <v>5712</v>
      </c>
      <c r="N506" s="167"/>
    </row>
    <row r="507" spans="7:14" x14ac:dyDescent="0.2">
      <c r="G507" s="167" t="s">
        <v>14124</v>
      </c>
      <c r="H507" s="167" t="s">
        <v>13995</v>
      </c>
      <c r="I507" s="167" t="s">
        <v>14027</v>
      </c>
      <c r="J507" s="168">
        <v>4606</v>
      </c>
      <c r="K507" s="167" t="s">
        <v>2219</v>
      </c>
      <c r="L507" s="167" t="s">
        <v>14007</v>
      </c>
      <c r="M507" s="167" t="s">
        <v>5712</v>
      </c>
      <c r="N507" s="167"/>
    </row>
    <row r="508" spans="7:14" x14ac:dyDescent="0.2">
      <c r="G508" s="167" t="s">
        <v>14182</v>
      </c>
      <c r="H508" s="167" t="s">
        <v>13995</v>
      </c>
      <c r="I508" s="167" t="s">
        <v>14027</v>
      </c>
      <c r="J508" s="168">
        <v>4633</v>
      </c>
      <c r="K508" s="167" t="s">
        <v>364</v>
      </c>
      <c r="L508" s="167" t="s">
        <v>14008</v>
      </c>
      <c r="M508" s="167" t="s">
        <v>5712</v>
      </c>
      <c r="N508" s="167"/>
    </row>
    <row r="509" spans="7:14" x14ac:dyDescent="0.2">
      <c r="G509" s="167" t="s">
        <v>16056</v>
      </c>
      <c r="H509" s="167" t="s">
        <v>16052</v>
      </c>
      <c r="I509" s="167" t="s">
        <v>14027</v>
      </c>
      <c r="J509" s="168" t="s">
        <v>16057</v>
      </c>
      <c r="K509" s="167" t="s">
        <v>393</v>
      </c>
      <c r="L509" s="167" t="s">
        <v>14017</v>
      </c>
      <c r="M509" s="167" t="s">
        <v>5712</v>
      </c>
      <c r="N509" s="169" t="s">
        <v>16058</v>
      </c>
    </row>
    <row r="510" spans="7:14" x14ac:dyDescent="0.2">
      <c r="G510" s="167" t="s">
        <v>16236</v>
      </c>
      <c r="H510" s="167" t="s">
        <v>14044</v>
      </c>
      <c r="I510" s="167" t="s">
        <v>14027</v>
      </c>
      <c r="J510" s="168">
        <v>3912</v>
      </c>
      <c r="K510" s="167" t="s">
        <v>393</v>
      </c>
      <c r="L510" s="167" t="s">
        <v>6684</v>
      </c>
      <c r="M510" s="167" t="s">
        <v>5712</v>
      </c>
      <c r="N510" s="167"/>
    </row>
    <row r="511" spans="7:14" x14ac:dyDescent="0.2">
      <c r="G511" s="167" t="s">
        <v>2573</v>
      </c>
      <c r="H511" s="167" t="s">
        <v>3487</v>
      </c>
      <c r="I511" s="167" t="s">
        <v>14027</v>
      </c>
      <c r="J511" s="168">
        <v>4932</v>
      </c>
      <c r="K511" s="167" t="s">
        <v>364</v>
      </c>
      <c r="L511" s="167" t="s">
        <v>4067</v>
      </c>
      <c r="M511" s="167" t="s">
        <v>5712</v>
      </c>
      <c r="N511" s="167"/>
    </row>
    <row r="512" spans="7:14" x14ac:dyDescent="0.2">
      <c r="G512" s="167" t="s">
        <v>15938</v>
      </c>
      <c r="H512" s="167" t="s">
        <v>4691</v>
      </c>
      <c r="I512" s="167" t="s">
        <v>14027</v>
      </c>
      <c r="J512" s="168">
        <v>2817</v>
      </c>
      <c r="K512" s="167" t="s">
        <v>393</v>
      </c>
      <c r="L512" s="167" t="s">
        <v>6651</v>
      </c>
      <c r="M512" s="167" t="s">
        <v>15619</v>
      </c>
      <c r="N512" s="167" t="s">
        <v>15939</v>
      </c>
    </row>
    <row r="513" spans="7:14" x14ac:dyDescent="0.2">
      <c r="G513" s="167" t="s">
        <v>2583</v>
      </c>
      <c r="H513" s="167" t="s">
        <v>3487</v>
      </c>
      <c r="I513" s="167" t="s">
        <v>14027</v>
      </c>
      <c r="J513" s="168">
        <v>1832</v>
      </c>
      <c r="K513" s="167" t="s">
        <v>366</v>
      </c>
      <c r="L513" s="167" t="s">
        <v>4067</v>
      </c>
      <c r="M513" s="167" t="s">
        <v>5712</v>
      </c>
      <c r="N513" s="167"/>
    </row>
    <row r="514" spans="7:14" x14ac:dyDescent="0.2">
      <c r="G514" s="167" t="s">
        <v>13939</v>
      </c>
      <c r="H514" s="167" t="s">
        <v>13995</v>
      </c>
      <c r="I514" s="167" t="s">
        <v>14027</v>
      </c>
      <c r="J514" s="168">
        <v>2925</v>
      </c>
      <c r="K514" s="167" t="s">
        <v>366</v>
      </c>
      <c r="L514" s="167" t="s">
        <v>14210</v>
      </c>
      <c r="M514" s="167" t="s">
        <v>5712</v>
      </c>
      <c r="N514" s="169" t="s">
        <v>14219</v>
      </c>
    </row>
    <row r="515" spans="7:14" x14ac:dyDescent="0.2">
      <c r="G515" s="167" t="s">
        <v>15748</v>
      </c>
      <c r="H515" s="167" t="s">
        <v>13995</v>
      </c>
      <c r="I515" s="167" t="s">
        <v>14027</v>
      </c>
      <c r="J515" s="168">
        <v>3518</v>
      </c>
      <c r="K515" s="167" t="s">
        <v>393</v>
      </c>
      <c r="L515" s="167" t="s">
        <v>7404</v>
      </c>
      <c r="M515" s="167" t="s">
        <v>15619</v>
      </c>
      <c r="N515" s="169" t="s">
        <v>16384</v>
      </c>
    </row>
    <row r="516" spans="7:14" x14ac:dyDescent="0.2">
      <c r="G516" s="167" t="s">
        <v>15963</v>
      </c>
      <c r="H516" s="167" t="s">
        <v>14044</v>
      </c>
      <c r="I516" s="167" t="s">
        <v>14027</v>
      </c>
      <c r="J516" s="168">
        <v>3424</v>
      </c>
      <c r="K516" s="167" t="s">
        <v>393</v>
      </c>
      <c r="L516" s="167" t="s">
        <v>7404</v>
      </c>
      <c r="M516" s="167" t="s">
        <v>15619</v>
      </c>
      <c r="N516" s="167" t="s">
        <v>16055</v>
      </c>
    </row>
    <row r="517" spans="7:14" x14ac:dyDescent="0.2">
      <c r="G517" s="167" t="s">
        <v>13847</v>
      </c>
      <c r="H517" s="167" t="s">
        <v>13995</v>
      </c>
      <c r="I517" s="167" t="s">
        <v>14027</v>
      </c>
      <c r="J517" s="168">
        <v>3107</v>
      </c>
      <c r="K517" s="167" t="s">
        <v>393</v>
      </c>
      <c r="L517" s="167" t="s">
        <v>6651</v>
      </c>
      <c r="M517" s="167" t="s">
        <v>15619</v>
      </c>
      <c r="N517" s="167" t="s">
        <v>15943</v>
      </c>
    </row>
    <row r="518" spans="7:14" x14ac:dyDescent="0.2">
      <c r="G518" s="167" t="s">
        <v>13865</v>
      </c>
      <c r="H518" s="167" t="s">
        <v>13995</v>
      </c>
      <c r="I518" s="167" t="s">
        <v>14027</v>
      </c>
      <c r="J518" s="168">
        <v>3510</v>
      </c>
      <c r="K518" s="167" t="s">
        <v>393</v>
      </c>
      <c r="L518" s="167" t="s">
        <v>6684</v>
      </c>
      <c r="M518" s="167" t="s">
        <v>5712</v>
      </c>
      <c r="N518" s="167"/>
    </row>
    <row r="519" spans="7:14" x14ac:dyDescent="0.2">
      <c r="G519" s="167" t="s">
        <v>2596</v>
      </c>
      <c r="H519" s="167" t="s">
        <v>14204</v>
      </c>
      <c r="I519" s="167" t="s">
        <v>14027</v>
      </c>
      <c r="J519" s="168">
        <v>3915</v>
      </c>
      <c r="K519" s="167" t="s">
        <v>393</v>
      </c>
      <c r="L519" s="167" t="s">
        <v>4067</v>
      </c>
      <c r="M519" s="167" t="s">
        <v>5712</v>
      </c>
      <c r="N519" s="167"/>
    </row>
    <row r="520" spans="7:14" x14ac:dyDescent="0.2">
      <c r="G520" s="167" t="s">
        <v>2601</v>
      </c>
      <c r="H520" s="167" t="s">
        <v>14198</v>
      </c>
      <c r="I520" s="167" t="s">
        <v>14027</v>
      </c>
      <c r="J520" s="168">
        <v>3706</v>
      </c>
      <c r="K520" s="167" t="s">
        <v>393</v>
      </c>
      <c r="L520" s="167" t="s">
        <v>4067</v>
      </c>
      <c r="M520" s="167" t="s">
        <v>5712</v>
      </c>
      <c r="N520" s="167"/>
    </row>
    <row r="521" spans="7:14" x14ac:dyDescent="0.2">
      <c r="G521" s="167" t="s">
        <v>13834</v>
      </c>
      <c r="H521" s="167" t="s">
        <v>13994</v>
      </c>
      <c r="I521" s="167" t="s">
        <v>14027</v>
      </c>
      <c r="J521" s="168">
        <v>3308</v>
      </c>
      <c r="K521" s="167" t="s">
        <v>393</v>
      </c>
      <c r="L521" s="167" t="s">
        <v>6637</v>
      </c>
      <c r="M521" s="167" t="s">
        <v>5712</v>
      </c>
      <c r="N521" s="167"/>
    </row>
    <row r="522" spans="7:14" x14ac:dyDescent="0.2">
      <c r="G522" s="167" t="s">
        <v>14058</v>
      </c>
      <c r="H522" s="167" t="s">
        <v>13995</v>
      </c>
      <c r="I522" s="167" t="s">
        <v>14027</v>
      </c>
      <c r="J522" s="168">
        <v>3310</v>
      </c>
      <c r="K522" s="167" t="s">
        <v>393</v>
      </c>
      <c r="L522" s="167" t="s">
        <v>7404</v>
      </c>
      <c r="M522" s="167" t="s">
        <v>15619</v>
      </c>
      <c r="N522" s="167" t="s">
        <v>16362</v>
      </c>
    </row>
    <row r="523" spans="7:14" x14ac:dyDescent="0.2">
      <c r="G523" s="167" t="s">
        <v>14142</v>
      </c>
      <c r="H523" s="167" t="s">
        <v>10227</v>
      </c>
      <c r="I523" s="167" t="s">
        <v>14027</v>
      </c>
      <c r="J523" s="168">
        <v>5205</v>
      </c>
      <c r="K523" s="167" t="s">
        <v>399</v>
      </c>
      <c r="L523" s="167" t="s">
        <v>4067</v>
      </c>
      <c r="M523" s="167" t="s">
        <v>5712</v>
      </c>
      <c r="N523" s="167"/>
    </row>
    <row r="524" spans="7:14" x14ac:dyDescent="0.2">
      <c r="G524" s="167" t="s">
        <v>14116</v>
      </c>
      <c r="H524" s="167" t="s">
        <v>13995</v>
      </c>
      <c r="I524" s="167" t="s">
        <v>14027</v>
      </c>
      <c r="J524" s="168">
        <v>4705</v>
      </c>
      <c r="K524" s="167" t="s">
        <v>2219</v>
      </c>
      <c r="L524" s="167" t="s">
        <v>14007</v>
      </c>
      <c r="M524" s="167" t="s">
        <v>5712</v>
      </c>
      <c r="N524" s="167"/>
    </row>
    <row r="525" spans="7:14" x14ac:dyDescent="0.2">
      <c r="G525" s="167" t="s">
        <v>14104</v>
      </c>
      <c r="H525" s="167" t="s">
        <v>13995</v>
      </c>
      <c r="I525" s="167" t="s">
        <v>14027</v>
      </c>
      <c r="J525" s="168">
        <v>4804</v>
      </c>
      <c r="K525" s="167" t="s">
        <v>2219</v>
      </c>
      <c r="L525" s="167" t="s">
        <v>14007</v>
      </c>
      <c r="M525" s="167" t="s">
        <v>5712</v>
      </c>
      <c r="N525" s="167"/>
    </row>
    <row r="526" spans="7:14" x14ac:dyDescent="0.2">
      <c r="G526" s="167" t="s">
        <v>13842</v>
      </c>
      <c r="H526" s="167" t="s">
        <v>3487</v>
      </c>
      <c r="I526" s="167" t="s">
        <v>14027</v>
      </c>
      <c r="J526" s="168">
        <v>4107</v>
      </c>
      <c r="K526" s="167" t="s">
        <v>393</v>
      </c>
      <c r="L526" s="167" t="s">
        <v>4067</v>
      </c>
      <c r="M526" s="167" t="s">
        <v>5712</v>
      </c>
      <c r="N526" s="167"/>
    </row>
    <row r="527" spans="7:14" x14ac:dyDescent="0.2">
      <c r="G527" s="167" t="s">
        <v>14120</v>
      </c>
      <c r="H527" s="167" t="s">
        <v>13995</v>
      </c>
      <c r="I527" s="167" t="s">
        <v>14027</v>
      </c>
      <c r="J527" s="168">
        <v>4906</v>
      </c>
      <c r="K527" s="167" t="s">
        <v>2219</v>
      </c>
      <c r="L527" s="167" t="s">
        <v>14007</v>
      </c>
      <c r="M527" s="167" t="s">
        <v>5712</v>
      </c>
      <c r="N527" s="167"/>
    </row>
    <row r="528" spans="7:14" x14ac:dyDescent="0.2">
      <c r="G528" s="167" t="s">
        <v>15839</v>
      </c>
      <c r="H528" s="167" t="s">
        <v>13995</v>
      </c>
      <c r="I528" s="167" t="s">
        <v>14027</v>
      </c>
      <c r="J528" s="168">
        <v>4729</v>
      </c>
      <c r="K528" s="167" t="s">
        <v>364</v>
      </c>
      <c r="L528" s="167" t="s">
        <v>14008</v>
      </c>
      <c r="M528" s="167" t="s">
        <v>5712</v>
      </c>
      <c r="N528" s="167"/>
    </row>
    <row r="529" spans="7:14" x14ac:dyDescent="0.2">
      <c r="G529" s="167" t="s">
        <v>15843</v>
      </c>
      <c r="H529" s="167" t="s">
        <v>13995</v>
      </c>
      <c r="I529" s="167" t="s">
        <v>14027</v>
      </c>
      <c r="J529" s="168">
        <v>4730</v>
      </c>
      <c r="K529" s="167" t="s">
        <v>364</v>
      </c>
      <c r="L529" s="167" t="s">
        <v>14008</v>
      </c>
      <c r="M529" s="167" t="s">
        <v>5712</v>
      </c>
      <c r="N529" s="167"/>
    </row>
    <row r="530" spans="7:14" x14ac:dyDescent="0.2">
      <c r="G530" s="167" t="s">
        <v>13855</v>
      </c>
      <c r="H530" s="167" t="s">
        <v>13995</v>
      </c>
      <c r="I530" s="167" t="s">
        <v>14027</v>
      </c>
      <c r="J530" s="168">
        <v>4406</v>
      </c>
      <c r="K530" s="167" t="s">
        <v>393</v>
      </c>
      <c r="L530" s="167" t="s">
        <v>14007</v>
      </c>
      <c r="M530" s="167" t="s">
        <v>5712</v>
      </c>
      <c r="N530" s="167"/>
    </row>
    <row r="531" spans="7:14" x14ac:dyDescent="0.2">
      <c r="G531" s="167" t="s">
        <v>13855</v>
      </c>
      <c r="H531" s="167" t="s">
        <v>13995</v>
      </c>
      <c r="I531" s="167" t="s">
        <v>14027</v>
      </c>
      <c r="J531" s="168">
        <v>4408</v>
      </c>
      <c r="K531" s="167" t="s">
        <v>393</v>
      </c>
      <c r="L531" s="167" t="s">
        <v>14007</v>
      </c>
      <c r="M531" s="167" t="s">
        <v>5712</v>
      </c>
      <c r="N531" s="167"/>
    </row>
    <row r="532" spans="7:14" x14ac:dyDescent="0.2">
      <c r="G532" s="167" t="s">
        <v>15747</v>
      </c>
      <c r="H532" s="167" t="s">
        <v>13995</v>
      </c>
      <c r="I532" s="167" t="s">
        <v>14027</v>
      </c>
      <c r="J532" s="168">
        <v>3518</v>
      </c>
      <c r="K532" s="167" t="s">
        <v>393</v>
      </c>
      <c r="L532" s="167" t="s">
        <v>7404</v>
      </c>
      <c r="M532" s="167" t="s">
        <v>15619</v>
      </c>
      <c r="N532" s="169" t="s">
        <v>16384</v>
      </c>
    </row>
    <row r="533" spans="7:14" x14ac:dyDescent="0.2">
      <c r="G533" s="167" t="s">
        <v>2623</v>
      </c>
      <c r="H533" s="167" t="s">
        <v>14208</v>
      </c>
      <c r="I533" s="167" t="s">
        <v>14027</v>
      </c>
      <c r="J533" s="168">
        <v>3110</v>
      </c>
      <c r="K533" s="167" t="s">
        <v>393</v>
      </c>
      <c r="L533" s="167" t="s">
        <v>4067</v>
      </c>
      <c r="M533" s="167" t="s">
        <v>5712</v>
      </c>
      <c r="N533" s="167"/>
    </row>
    <row r="534" spans="7:14" x14ac:dyDescent="0.2">
      <c r="G534" s="167" t="s">
        <v>13892</v>
      </c>
      <c r="H534" s="167" t="s">
        <v>13995</v>
      </c>
      <c r="I534" s="167" t="s">
        <v>14027</v>
      </c>
      <c r="J534" s="168">
        <v>3413</v>
      </c>
      <c r="K534" s="167" t="s">
        <v>393</v>
      </c>
      <c r="L534" s="167" t="s">
        <v>14072</v>
      </c>
      <c r="M534" s="167" t="s">
        <v>15619</v>
      </c>
      <c r="N534" s="169" t="s">
        <v>16366</v>
      </c>
    </row>
    <row r="535" spans="7:14" x14ac:dyDescent="0.2">
      <c r="G535" s="167" t="s">
        <v>13886</v>
      </c>
      <c r="H535" s="167" t="s">
        <v>13995</v>
      </c>
      <c r="I535" s="167" t="s">
        <v>14027</v>
      </c>
      <c r="J535" s="168">
        <v>3913</v>
      </c>
      <c r="K535" s="167" t="s">
        <v>393</v>
      </c>
      <c r="L535" s="167" t="s">
        <v>14072</v>
      </c>
      <c r="M535" s="167" t="s">
        <v>15619</v>
      </c>
      <c r="N535" s="169" t="s">
        <v>16366</v>
      </c>
    </row>
    <row r="536" spans="7:14" x14ac:dyDescent="0.2">
      <c r="G536" s="167" t="s">
        <v>2626</v>
      </c>
      <c r="H536" s="167" t="s">
        <v>14185</v>
      </c>
      <c r="I536" s="167" t="s">
        <v>14027</v>
      </c>
      <c r="J536" s="168">
        <v>3315</v>
      </c>
      <c r="K536" s="167" t="s">
        <v>393</v>
      </c>
      <c r="L536" s="167" t="s">
        <v>4067</v>
      </c>
      <c r="M536" s="167" t="s">
        <v>5712</v>
      </c>
      <c r="N536" s="167"/>
    </row>
    <row r="537" spans="7:14" x14ac:dyDescent="0.2">
      <c r="G537" s="167" t="s">
        <v>13907</v>
      </c>
      <c r="H537" s="167" t="s">
        <v>13995</v>
      </c>
      <c r="I537" s="167" t="s">
        <v>14027</v>
      </c>
      <c r="J537" s="168" t="s">
        <v>15944</v>
      </c>
      <c r="K537" s="167" t="s">
        <v>393</v>
      </c>
      <c r="L537" s="167" t="s">
        <v>14209</v>
      </c>
      <c r="M537" s="167" t="s">
        <v>5712</v>
      </c>
      <c r="N537" s="169" t="s">
        <v>15969</v>
      </c>
    </row>
    <row r="538" spans="7:14" x14ac:dyDescent="0.2">
      <c r="G538" s="167" t="s">
        <v>14180</v>
      </c>
      <c r="H538" s="167" t="s">
        <v>13995</v>
      </c>
      <c r="I538" s="167" t="s">
        <v>14027</v>
      </c>
      <c r="J538" s="168">
        <v>4633</v>
      </c>
      <c r="K538" s="167" t="s">
        <v>364</v>
      </c>
      <c r="L538" s="167" t="s">
        <v>14008</v>
      </c>
      <c r="M538" s="167" t="s">
        <v>5712</v>
      </c>
      <c r="N538" s="167"/>
    </row>
    <row r="539" spans="7:14" x14ac:dyDescent="0.2">
      <c r="G539" s="167" t="s">
        <v>15870</v>
      </c>
      <c r="H539" s="167" t="s">
        <v>13995</v>
      </c>
      <c r="I539" s="167" t="s">
        <v>14027</v>
      </c>
      <c r="J539" s="168">
        <v>4727</v>
      </c>
      <c r="K539" s="167" t="s">
        <v>364</v>
      </c>
      <c r="L539" s="167" t="s">
        <v>7404</v>
      </c>
      <c r="M539" s="167" t="s">
        <v>15619</v>
      </c>
      <c r="N539" s="167" t="s">
        <v>16388</v>
      </c>
    </row>
    <row r="540" spans="7:14" x14ac:dyDescent="0.2">
      <c r="G540" s="167" t="s">
        <v>14200</v>
      </c>
      <c r="H540" s="167" t="s">
        <v>14201</v>
      </c>
      <c r="I540" s="167" t="s">
        <v>14027</v>
      </c>
      <c r="J540" s="168" t="s">
        <v>15945</v>
      </c>
      <c r="K540" s="167" t="s">
        <v>393</v>
      </c>
      <c r="L540" s="167" t="s">
        <v>6637</v>
      </c>
      <c r="M540" s="167" t="s">
        <v>5712</v>
      </c>
      <c r="N540" s="167"/>
    </row>
    <row r="541" spans="7:14" x14ac:dyDescent="0.2">
      <c r="G541" s="167" t="s">
        <v>14147</v>
      </c>
      <c r="H541" s="167" t="s">
        <v>3487</v>
      </c>
      <c r="I541" s="167" t="s">
        <v>14027</v>
      </c>
      <c r="J541" s="168">
        <v>5616</v>
      </c>
      <c r="K541" s="167" t="s">
        <v>399</v>
      </c>
      <c r="L541" s="167" t="s">
        <v>4067</v>
      </c>
      <c r="M541" s="167" t="s">
        <v>5712</v>
      </c>
      <c r="N541" s="167"/>
    </row>
    <row r="542" spans="7:14" x14ac:dyDescent="0.2">
      <c r="G542" s="167" t="s">
        <v>13915</v>
      </c>
      <c r="H542" s="167" t="s">
        <v>13994</v>
      </c>
      <c r="I542" s="167" t="s">
        <v>14027</v>
      </c>
      <c r="J542" s="168">
        <v>3818</v>
      </c>
      <c r="K542" s="167" t="s">
        <v>393</v>
      </c>
      <c r="L542" s="167" t="s">
        <v>14012</v>
      </c>
      <c r="M542" s="167" t="s">
        <v>5712</v>
      </c>
      <c r="N542" s="167"/>
    </row>
    <row r="543" spans="7:14" x14ac:dyDescent="0.2">
      <c r="G543" s="167" t="s">
        <v>15796</v>
      </c>
      <c r="H543" s="167" t="s">
        <v>13995</v>
      </c>
      <c r="I543" s="167" t="s">
        <v>14027</v>
      </c>
      <c r="J543" s="168">
        <v>4426</v>
      </c>
      <c r="K543" s="167" t="s">
        <v>338</v>
      </c>
      <c r="L543" s="167" t="s">
        <v>14008</v>
      </c>
      <c r="M543" s="167" t="s">
        <v>5712</v>
      </c>
      <c r="N543" s="167"/>
    </row>
    <row r="544" spans="7:14" x14ac:dyDescent="0.2">
      <c r="G544" s="167" t="s">
        <v>14145</v>
      </c>
      <c r="H544" s="167" t="s">
        <v>14185</v>
      </c>
      <c r="I544" s="167" t="s">
        <v>14027</v>
      </c>
      <c r="J544" s="168">
        <v>5108</v>
      </c>
      <c r="K544" s="167" t="s">
        <v>399</v>
      </c>
      <c r="L544" s="167" t="s">
        <v>4067</v>
      </c>
      <c r="M544" s="167" t="s">
        <v>5712</v>
      </c>
      <c r="N544" s="167"/>
    </row>
    <row r="545" spans="7:14" x14ac:dyDescent="0.2">
      <c r="G545" s="167" t="s">
        <v>2641</v>
      </c>
      <c r="H545" s="167" t="s">
        <v>13995</v>
      </c>
      <c r="I545" s="167" t="s">
        <v>14027</v>
      </c>
      <c r="J545" s="168">
        <v>2210</v>
      </c>
      <c r="K545" s="167" t="s">
        <v>393</v>
      </c>
      <c r="L545" s="167" t="s">
        <v>4067</v>
      </c>
      <c r="M545" s="167" t="s">
        <v>5712</v>
      </c>
      <c r="N545" s="167"/>
    </row>
    <row r="546" spans="7:14" x14ac:dyDescent="0.2">
      <c r="G546" s="167" t="s">
        <v>15853</v>
      </c>
      <c r="H546" s="167" t="s">
        <v>4651</v>
      </c>
      <c r="I546" s="167" t="s">
        <v>14027</v>
      </c>
      <c r="J546" s="168">
        <v>2111</v>
      </c>
      <c r="K546" s="167" t="s">
        <v>393</v>
      </c>
      <c r="L546" s="167" t="s">
        <v>4067</v>
      </c>
      <c r="M546" s="167" t="s">
        <v>5712</v>
      </c>
      <c r="N546" s="167"/>
    </row>
    <row r="547" spans="7:14" x14ac:dyDescent="0.2">
      <c r="G547" s="167" t="s">
        <v>16261</v>
      </c>
      <c r="H547" s="167" t="s">
        <v>14044</v>
      </c>
      <c r="I547" s="167" t="s">
        <v>14027</v>
      </c>
      <c r="J547" s="168">
        <v>4013</v>
      </c>
      <c r="K547" s="167" t="s">
        <v>393</v>
      </c>
      <c r="L547" s="167" t="s">
        <v>6684</v>
      </c>
      <c r="M547" s="167" t="s">
        <v>5712</v>
      </c>
      <c r="N547" s="167" t="s">
        <v>16257</v>
      </c>
    </row>
    <row r="548" spans="7:14" x14ac:dyDescent="0.2">
      <c r="G548" s="167" t="s">
        <v>15816</v>
      </c>
      <c r="H548" s="167" t="s">
        <v>13994</v>
      </c>
      <c r="I548" s="167" t="s">
        <v>14027</v>
      </c>
      <c r="J548" s="168" t="s">
        <v>16214</v>
      </c>
      <c r="K548" s="167" t="s">
        <v>399</v>
      </c>
      <c r="L548" s="167" t="s">
        <v>15820</v>
      </c>
      <c r="M548" s="167" t="s">
        <v>5712</v>
      </c>
      <c r="N548" s="169" t="s">
        <v>15823</v>
      </c>
    </row>
    <row r="549" spans="7:14" x14ac:dyDescent="0.2">
      <c r="G549" s="167" t="s">
        <v>2652</v>
      </c>
      <c r="H549" s="167" t="s">
        <v>3487</v>
      </c>
      <c r="I549" s="167" t="s">
        <v>14027</v>
      </c>
      <c r="J549" s="168">
        <v>5714</v>
      </c>
      <c r="K549" s="167" t="s">
        <v>399</v>
      </c>
      <c r="L549" s="167" t="s">
        <v>4067</v>
      </c>
      <c r="M549" s="167" t="s">
        <v>5712</v>
      </c>
      <c r="N549" s="167"/>
    </row>
    <row r="550" spans="7:14" x14ac:dyDescent="0.2">
      <c r="G550" s="167" t="s">
        <v>15859</v>
      </c>
      <c r="H550" s="167" t="s">
        <v>4651</v>
      </c>
      <c r="I550" s="167" t="s">
        <v>14027</v>
      </c>
      <c r="J550" s="168">
        <v>5613</v>
      </c>
      <c r="K550" s="167" t="s">
        <v>399</v>
      </c>
      <c r="L550" s="167" t="s">
        <v>4067</v>
      </c>
      <c r="M550" s="167" t="s">
        <v>5712</v>
      </c>
      <c r="N550" s="167"/>
    </row>
    <row r="551" spans="7:14" x14ac:dyDescent="0.2">
      <c r="G551" s="167" t="s">
        <v>16267</v>
      </c>
      <c r="H551" s="167" t="s">
        <v>14002</v>
      </c>
      <c r="I551" s="167" t="s">
        <v>14027</v>
      </c>
      <c r="J551" s="168">
        <v>4010</v>
      </c>
      <c r="K551" s="167" t="s">
        <v>393</v>
      </c>
      <c r="L551" s="167" t="s">
        <v>6684</v>
      </c>
      <c r="M551" s="167" t="s">
        <v>5712</v>
      </c>
      <c r="N551" s="167" t="s">
        <v>16272</v>
      </c>
    </row>
    <row r="552" spans="7:14" x14ac:dyDescent="0.2">
      <c r="G552" s="167" t="s">
        <v>13904</v>
      </c>
      <c r="H552" s="167" t="s">
        <v>13995</v>
      </c>
      <c r="I552" s="167" t="s">
        <v>14027</v>
      </c>
      <c r="J552" s="168">
        <v>3614</v>
      </c>
      <c r="K552" s="167" t="s">
        <v>393</v>
      </c>
      <c r="L552" s="167" t="s">
        <v>4067</v>
      </c>
      <c r="M552" s="167" t="s">
        <v>5712</v>
      </c>
      <c r="N552" s="167"/>
    </row>
    <row r="553" spans="7:14" x14ac:dyDescent="0.2">
      <c r="G553" s="167" t="s">
        <v>15962</v>
      </c>
      <c r="H553" s="167" t="s">
        <v>14044</v>
      </c>
      <c r="I553" s="167" t="s">
        <v>14027</v>
      </c>
      <c r="J553" s="168">
        <v>3524</v>
      </c>
      <c r="K553" s="167" t="s">
        <v>393</v>
      </c>
      <c r="L553" s="167" t="s">
        <v>7404</v>
      </c>
      <c r="M553" s="167" t="s">
        <v>15619</v>
      </c>
      <c r="N553" s="167" t="s">
        <v>16055</v>
      </c>
    </row>
    <row r="554" spans="7:14" x14ac:dyDescent="0.2">
      <c r="G554" s="167" t="s">
        <v>14132</v>
      </c>
      <c r="H554" s="167" t="s">
        <v>13996</v>
      </c>
      <c r="I554" s="167" t="s">
        <v>14027</v>
      </c>
      <c r="J554" s="168">
        <v>4608</v>
      </c>
      <c r="K554" s="167" t="s">
        <v>338</v>
      </c>
      <c r="L554" s="167" t="s">
        <v>14007</v>
      </c>
      <c r="M554" s="167" t="s">
        <v>5712</v>
      </c>
      <c r="N554" s="167" t="s">
        <v>16250</v>
      </c>
    </row>
    <row r="555" spans="7:14" x14ac:dyDescent="0.2">
      <c r="G555" s="167" t="s">
        <v>15834</v>
      </c>
      <c r="H555" s="167" t="s">
        <v>13996</v>
      </c>
      <c r="I555" s="167" t="s">
        <v>14027</v>
      </c>
      <c r="J555" s="168">
        <v>6129</v>
      </c>
      <c r="K555" s="167" t="s">
        <v>399</v>
      </c>
      <c r="L555" s="167" t="s">
        <v>16377</v>
      </c>
      <c r="M555" s="167" t="s">
        <v>5712</v>
      </c>
      <c r="N555" s="169" t="s">
        <v>15970</v>
      </c>
    </row>
    <row r="556" spans="7:14" x14ac:dyDescent="0.2">
      <c r="G556" s="167" t="s">
        <v>14062</v>
      </c>
      <c r="H556" s="167" t="s">
        <v>4691</v>
      </c>
      <c r="I556" s="167" t="s">
        <v>14027</v>
      </c>
      <c r="J556" s="168">
        <v>3308</v>
      </c>
      <c r="K556" s="167" t="s">
        <v>393</v>
      </c>
      <c r="L556" s="167" t="s">
        <v>7404</v>
      </c>
      <c r="M556" s="167" t="s">
        <v>15619</v>
      </c>
      <c r="N556" s="169" t="s">
        <v>16365</v>
      </c>
    </row>
    <row r="557" spans="7:14" x14ac:dyDescent="0.2">
      <c r="G557" s="167" t="s">
        <v>16024</v>
      </c>
      <c r="H557" s="167" t="s">
        <v>13994</v>
      </c>
      <c r="I557" s="167" t="s">
        <v>14027</v>
      </c>
      <c r="J557" s="168">
        <v>4409</v>
      </c>
      <c r="K557" s="167" t="s">
        <v>393</v>
      </c>
      <c r="L557" s="167" t="s">
        <v>14007</v>
      </c>
      <c r="M557" s="167" t="s">
        <v>5712</v>
      </c>
      <c r="N557" s="167"/>
    </row>
    <row r="558" spans="7:14" x14ac:dyDescent="0.2">
      <c r="G558" s="167" t="s">
        <v>399</v>
      </c>
      <c r="H558" s="167" t="s">
        <v>6847</v>
      </c>
      <c r="I558" s="167" t="s">
        <v>14027</v>
      </c>
      <c r="J558" s="168">
        <v>5208</v>
      </c>
      <c r="K558" s="167" t="s">
        <v>399</v>
      </c>
      <c r="L558" s="167" t="s">
        <v>4067</v>
      </c>
      <c r="M558" s="167" t="s">
        <v>5712</v>
      </c>
      <c r="N558" s="167"/>
    </row>
    <row r="559" spans="7:14" x14ac:dyDescent="0.2">
      <c r="G559" s="167" t="s">
        <v>13848</v>
      </c>
      <c r="H559" s="167" t="s">
        <v>13995</v>
      </c>
      <c r="I559" s="167" t="s">
        <v>14027</v>
      </c>
      <c r="J559" s="168">
        <v>4307</v>
      </c>
      <c r="K559" s="167" t="s">
        <v>393</v>
      </c>
      <c r="L559" s="167" t="s">
        <v>14007</v>
      </c>
      <c r="M559" s="167" t="s">
        <v>5712</v>
      </c>
      <c r="N559" s="167"/>
    </row>
    <row r="560" spans="7:14" x14ac:dyDescent="0.2">
      <c r="G560" s="167" t="s">
        <v>13848</v>
      </c>
      <c r="H560" s="167" t="s">
        <v>13995</v>
      </c>
      <c r="I560" s="167" t="s">
        <v>14027</v>
      </c>
      <c r="J560" s="168">
        <v>4307</v>
      </c>
      <c r="K560" s="167" t="s">
        <v>393</v>
      </c>
      <c r="L560" s="167" t="s">
        <v>14007</v>
      </c>
      <c r="M560" s="167" t="s">
        <v>5712</v>
      </c>
      <c r="N560" s="167"/>
    </row>
    <row r="561" spans="7:14" x14ac:dyDescent="0.2">
      <c r="G561" s="167" t="s">
        <v>14011</v>
      </c>
      <c r="H561" s="167" t="s">
        <v>3487</v>
      </c>
      <c r="I561" s="167" t="s">
        <v>14027</v>
      </c>
      <c r="J561" s="168">
        <v>3518</v>
      </c>
      <c r="K561" s="167" t="s">
        <v>393</v>
      </c>
      <c r="L561" s="167" t="s">
        <v>7404</v>
      </c>
      <c r="M561" s="167" t="s">
        <v>15619</v>
      </c>
      <c r="N561" s="169" t="s">
        <v>16385</v>
      </c>
    </row>
    <row r="562" spans="7:14" x14ac:dyDescent="0.2">
      <c r="G562" s="167" t="s">
        <v>13895</v>
      </c>
      <c r="H562" s="167" t="s">
        <v>13995</v>
      </c>
      <c r="I562" s="167" t="s">
        <v>14027</v>
      </c>
      <c r="J562" s="168">
        <v>3614</v>
      </c>
      <c r="K562" s="167" t="s">
        <v>393</v>
      </c>
      <c r="L562" s="167" t="s">
        <v>6684</v>
      </c>
      <c r="M562" s="167" t="s">
        <v>5712</v>
      </c>
      <c r="N562" s="167"/>
    </row>
    <row r="563" spans="7:14" x14ac:dyDescent="0.2">
      <c r="G563" s="167" t="s">
        <v>16245</v>
      </c>
      <c r="H563" s="167" t="s">
        <v>14044</v>
      </c>
      <c r="I563" s="167" t="s">
        <v>14027</v>
      </c>
      <c r="J563" s="168">
        <v>3611</v>
      </c>
      <c r="K563" s="167" t="s">
        <v>393</v>
      </c>
      <c r="L563" s="167" t="s">
        <v>6684</v>
      </c>
      <c r="M563" s="167" t="s">
        <v>5712</v>
      </c>
      <c r="N563" s="167"/>
    </row>
    <row r="564" spans="7:14" x14ac:dyDescent="0.2">
      <c r="G564" s="167" t="s">
        <v>14176</v>
      </c>
      <c r="H564" s="167" t="s">
        <v>13995</v>
      </c>
      <c r="I564" s="167" t="s">
        <v>14027</v>
      </c>
      <c r="J564" s="168">
        <v>4731</v>
      </c>
      <c r="K564" s="167" t="s">
        <v>364</v>
      </c>
      <c r="L564" s="167" t="s">
        <v>14008</v>
      </c>
      <c r="M564" s="167" t="s">
        <v>5712</v>
      </c>
      <c r="N564" s="167"/>
    </row>
    <row r="565" spans="7:14" x14ac:dyDescent="0.2">
      <c r="G565" s="167" t="s">
        <v>13888</v>
      </c>
      <c r="H565" s="167" t="s">
        <v>13995</v>
      </c>
      <c r="I565" s="167" t="s">
        <v>14027</v>
      </c>
      <c r="J565" s="168">
        <v>4113</v>
      </c>
      <c r="K565" s="167" t="s">
        <v>393</v>
      </c>
      <c r="L565" s="167" t="s">
        <v>6684</v>
      </c>
      <c r="M565" s="167" t="s">
        <v>5712</v>
      </c>
      <c r="N565" s="167"/>
    </row>
    <row r="566" spans="7:14" x14ac:dyDescent="0.2">
      <c r="G566" s="167" t="s">
        <v>16920</v>
      </c>
      <c r="H566" s="167" t="s">
        <v>13993</v>
      </c>
      <c r="I566" s="167" t="s">
        <v>14027</v>
      </c>
      <c r="J566" s="168" t="s">
        <v>16927</v>
      </c>
      <c r="K566" s="167" t="s">
        <v>393</v>
      </c>
      <c r="L566" s="167" t="s">
        <v>6691</v>
      </c>
      <c r="M566" s="167" t="s">
        <v>5712</v>
      </c>
      <c r="N566" s="167" t="s">
        <v>16921</v>
      </c>
    </row>
    <row r="567" spans="7:14" x14ac:dyDescent="0.2">
      <c r="G567" s="167" t="s">
        <v>16925</v>
      </c>
      <c r="H567" s="167" t="s">
        <v>14044</v>
      </c>
      <c r="I567" s="167" t="s">
        <v>14027</v>
      </c>
      <c r="J567" s="168" t="s">
        <v>16928</v>
      </c>
      <c r="K567" s="167" t="s">
        <v>393</v>
      </c>
      <c r="L567" s="167" t="s">
        <v>14209</v>
      </c>
      <c r="M567" s="167" t="s">
        <v>5712</v>
      </c>
      <c r="N567" s="167" t="s">
        <v>16926</v>
      </c>
    </row>
    <row r="568" spans="7:14" x14ac:dyDescent="0.2">
      <c r="G568" s="167" t="s">
        <v>16929</v>
      </c>
      <c r="H568" s="167" t="s">
        <v>13996</v>
      </c>
      <c r="I568" s="167" t="s">
        <v>14027</v>
      </c>
      <c r="J568" s="168">
        <v>3621</v>
      </c>
      <c r="K568" s="167" t="s">
        <v>393</v>
      </c>
      <c r="L568" s="167" t="s">
        <v>14209</v>
      </c>
      <c r="M568" s="167" t="s">
        <v>5712</v>
      </c>
      <c r="N568" s="167" t="s">
        <v>16930</v>
      </c>
    </row>
    <row r="569" spans="7:14" x14ac:dyDescent="0.2">
      <c r="G569" s="167" t="s">
        <v>18077</v>
      </c>
      <c r="H569" s="167" t="s">
        <v>13996</v>
      </c>
      <c r="I569" s="167" t="s">
        <v>14027</v>
      </c>
      <c r="J569" s="168">
        <v>2631</v>
      </c>
      <c r="K569" s="167" t="s">
        <v>2197</v>
      </c>
      <c r="L569" s="167" t="s">
        <v>15689</v>
      </c>
      <c r="M569" s="167" t="s">
        <v>5712</v>
      </c>
      <c r="N569" s="167" t="s">
        <v>18078</v>
      </c>
    </row>
    <row r="570" spans="7:14" x14ac:dyDescent="0.2">
      <c r="G570" s="167" t="s">
        <v>18132</v>
      </c>
      <c r="H570" s="167" t="s">
        <v>13996</v>
      </c>
      <c r="I570" s="167" t="s">
        <v>14027</v>
      </c>
      <c r="J570" s="168" t="s">
        <v>15944</v>
      </c>
      <c r="K570" s="167" t="s">
        <v>393</v>
      </c>
      <c r="L570" s="167" t="s">
        <v>14209</v>
      </c>
      <c r="M570" s="167" t="s">
        <v>5712</v>
      </c>
      <c r="N570" s="167" t="s">
        <v>18133</v>
      </c>
    </row>
    <row r="571" spans="7:14" x14ac:dyDescent="0.2">
      <c r="G571" s="167" t="s">
        <v>18134</v>
      </c>
      <c r="H571" s="167" t="s">
        <v>13996</v>
      </c>
      <c r="I571" s="167" t="s">
        <v>14027</v>
      </c>
      <c r="J571" s="168" t="s">
        <v>18135</v>
      </c>
      <c r="K571" s="167" t="s">
        <v>393</v>
      </c>
      <c r="L571" s="167" t="s">
        <v>14209</v>
      </c>
      <c r="M571" s="167" t="s">
        <v>5712</v>
      </c>
      <c r="N571" s="167" t="s">
        <v>18136</v>
      </c>
    </row>
    <row r="572" spans="7:14" x14ac:dyDescent="0.2">
      <c r="G572" s="167" t="s">
        <v>18145</v>
      </c>
      <c r="H572" s="167" t="s">
        <v>13996</v>
      </c>
      <c r="I572" s="167" t="s">
        <v>14027</v>
      </c>
      <c r="J572" s="168">
        <v>3422</v>
      </c>
      <c r="K572" s="167" t="s">
        <v>393</v>
      </c>
      <c r="L572" s="167" t="s">
        <v>7404</v>
      </c>
      <c r="M572" s="167" t="s">
        <v>15619</v>
      </c>
      <c r="N572" s="167" t="s">
        <v>18146</v>
      </c>
    </row>
    <row r="573" spans="7:14" x14ac:dyDescent="0.2">
      <c r="G573" s="167" t="s">
        <v>18386</v>
      </c>
      <c r="H573" s="167" t="s">
        <v>14044</v>
      </c>
      <c r="I573" s="167" t="s">
        <v>14027</v>
      </c>
      <c r="J573" s="168">
        <v>4406</v>
      </c>
      <c r="K573" s="167" t="s">
        <v>393</v>
      </c>
      <c r="L573" s="167" t="s">
        <v>18387</v>
      </c>
      <c r="M573" s="167" t="s">
        <v>5712</v>
      </c>
      <c r="N573" s="167" t="s">
        <v>18388</v>
      </c>
    </row>
    <row r="574" spans="7:14" x14ac:dyDescent="0.2">
      <c r="G574" s="167" t="s">
        <v>18389</v>
      </c>
      <c r="H574" s="167" t="s">
        <v>14044</v>
      </c>
      <c r="I574" s="167" t="s">
        <v>14027</v>
      </c>
      <c r="J574" s="168">
        <v>3213</v>
      </c>
      <c r="K574" s="167" t="s">
        <v>393</v>
      </c>
      <c r="L574" s="167" t="s">
        <v>6642</v>
      </c>
      <c r="M574" s="167" t="s">
        <v>5712</v>
      </c>
      <c r="N574" s="167" t="s">
        <v>18390</v>
      </c>
    </row>
    <row r="575" spans="7:14" x14ac:dyDescent="0.2">
      <c r="G575" s="167" t="s">
        <v>18426</v>
      </c>
      <c r="H575" s="167" t="s">
        <v>13996</v>
      </c>
      <c r="I575" s="167" t="s">
        <v>14027</v>
      </c>
      <c r="J575" s="168">
        <v>4422</v>
      </c>
      <c r="K575" s="167" t="s">
        <v>338</v>
      </c>
      <c r="L575" s="167" t="s">
        <v>15820</v>
      </c>
      <c r="M575" s="167" t="s">
        <v>5712</v>
      </c>
      <c r="N575" s="167" t="s">
        <v>18427</v>
      </c>
    </row>
    <row r="576" spans="7:14" x14ac:dyDescent="0.2">
      <c r="G576" s="167" t="s">
        <v>18428</v>
      </c>
      <c r="H576" s="167" t="s">
        <v>14044</v>
      </c>
      <c r="I576" s="167" t="s">
        <v>14027</v>
      </c>
      <c r="J576" s="168">
        <v>3806</v>
      </c>
      <c r="K576" s="167" t="s">
        <v>393</v>
      </c>
      <c r="L576" s="167" t="s">
        <v>16280</v>
      </c>
      <c r="M576" s="167" t="s">
        <v>15619</v>
      </c>
      <c r="N576" s="167" t="s">
        <v>18429</v>
      </c>
    </row>
    <row r="577" spans="7:14" x14ac:dyDescent="0.2">
      <c r="G577" s="167" t="s">
        <v>18457</v>
      </c>
      <c r="H577" s="167" t="s">
        <v>13996</v>
      </c>
      <c r="I577" s="167" t="s">
        <v>14027</v>
      </c>
      <c r="J577" s="168">
        <v>4214</v>
      </c>
      <c r="K577" s="167" t="s">
        <v>393</v>
      </c>
      <c r="L577" s="167" t="s">
        <v>6665</v>
      </c>
      <c r="M577" s="167" t="s">
        <v>5712</v>
      </c>
      <c r="N577" s="167" t="s">
        <v>18458</v>
      </c>
    </row>
    <row r="578" spans="7:14" x14ac:dyDescent="0.2">
      <c r="G578" s="167" t="s">
        <v>18459</v>
      </c>
      <c r="H578" s="167" t="s">
        <v>14044</v>
      </c>
      <c r="I578" s="167" t="s">
        <v>14027</v>
      </c>
      <c r="J578" s="168" t="s">
        <v>18460</v>
      </c>
      <c r="K578" s="167" t="s">
        <v>393</v>
      </c>
      <c r="L578" s="167" t="s">
        <v>18461</v>
      </c>
      <c r="M578" s="167" t="s">
        <v>15619</v>
      </c>
      <c r="N578" s="167" t="s">
        <v>18462</v>
      </c>
    </row>
    <row r="579" spans="7:14" x14ac:dyDescent="0.2">
      <c r="G579" s="167" t="s">
        <v>18463</v>
      </c>
      <c r="H579" s="167" t="s">
        <v>18464</v>
      </c>
      <c r="I579" s="167" t="s">
        <v>14027</v>
      </c>
      <c r="J579" s="168">
        <v>4309</v>
      </c>
      <c r="K579" s="167" t="s">
        <v>393</v>
      </c>
      <c r="L579" s="167" t="s">
        <v>14007</v>
      </c>
      <c r="M579" s="167" t="s">
        <v>5712</v>
      </c>
      <c r="N579" s="167"/>
    </row>
    <row r="580" spans="7:14" x14ac:dyDescent="0.2">
      <c r="G580" s="167" t="s">
        <v>18465</v>
      </c>
      <c r="H580" s="167" t="s">
        <v>13993</v>
      </c>
      <c r="I580" s="167" t="s">
        <v>14027</v>
      </c>
      <c r="J580" s="168">
        <v>4409</v>
      </c>
      <c r="K580" s="167" t="s">
        <v>393</v>
      </c>
      <c r="L580" s="167" t="s">
        <v>14007</v>
      </c>
      <c r="M580" s="167" t="s">
        <v>5712</v>
      </c>
      <c r="N580" s="167"/>
    </row>
    <row r="581" spans="7:14" x14ac:dyDescent="0.2">
      <c r="G581" s="167" t="s">
        <v>18466</v>
      </c>
      <c r="H581" s="167" t="s">
        <v>13994</v>
      </c>
      <c r="I581" s="167" t="s">
        <v>14027</v>
      </c>
      <c r="J581" s="168">
        <v>4409</v>
      </c>
      <c r="K581" s="167" t="s">
        <v>393</v>
      </c>
      <c r="L581" s="167" t="s">
        <v>14007</v>
      </c>
      <c r="M581" s="167" t="s">
        <v>5712</v>
      </c>
      <c r="N581" s="167"/>
    </row>
    <row r="582" spans="7:14" x14ac:dyDescent="0.2">
      <c r="G582" s="167" t="s">
        <v>18467</v>
      </c>
      <c r="H582" s="167" t="s">
        <v>18464</v>
      </c>
      <c r="I582" s="167" t="s">
        <v>14027</v>
      </c>
      <c r="J582" s="168">
        <v>4309</v>
      </c>
      <c r="K582" s="167" t="s">
        <v>393</v>
      </c>
      <c r="L582" s="167" t="s">
        <v>14007</v>
      </c>
      <c r="M582" s="167" t="s">
        <v>5712</v>
      </c>
      <c r="N582" s="167"/>
    </row>
    <row r="583" spans="7:14" x14ac:dyDescent="0.2">
      <c r="G583" s="167" t="s">
        <v>18468</v>
      </c>
      <c r="H583" s="167" t="s">
        <v>18464</v>
      </c>
      <c r="I583" s="167" t="s">
        <v>14027</v>
      </c>
      <c r="J583" s="168" t="s">
        <v>18470</v>
      </c>
      <c r="K583" s="167" t="s">
        <v>393</v>
      </c>
      <c r="L583" s="167" t="s">
        <v>6636</v>
      </c>
      <c r="M583" s="167" t="s">
        <v>15619</v>
      </c>
      <c r="N583" s="167" t="s">
        <v>18469</v>
      </c>
    </row>
    <row r="584" spans="7:14" x14ac:dyDescent="0.2">
      <c r="G584" s="167" t="s">
        <v>18471</v>
      </c>
      <c r="H584" s="167" t="s">
        <v>10227</v>
      </c>
      <c r="I584" s="167" t="s">
        <v>14027</v>
      </c>
      <c r="J584" s="168">
        <v>3501</v>
      </c>
      <c r="K584" s="167" t="s">
        <v>393</v>
      </c>
      <c r="L584" s="167" t="s">
        <v>6651</v>
      </c>
      <c r="M584" s="167" t="s">
        <v>15619</v>
      </c>
      <c r="N584" s="169" t="s">
        <v>16493</v>
      </c>
    </row>
    <row r="591" spans="7:14" ht="25.5" x14ac:dyDescent="0.2">
      <c r="G591" s="32" t="s">
        <v>16899</v>
      </c>
      <c r="L591" t="s">
        <v>6637</v>
      </c>
    </row>
  </sheetData>
  <phoneticPr fontId="38" type="noConversion"/>
  <pageMargins left="0.70866141732283472" right="0.70866141732283472" top="0.74803149606299213" bottom="0.74803149606299213" header="0.31496062992125984" footer="0.31496062992125984"/>
  <pageSetup paperSize="9" scale="18" fitToHeight="0" orientation="portrait" r:id="rId1"/>
  <headerFooter>
    <oddHeader>&amp;F</oddHeader>
    <oddFooter>Page &amp;P</oddFooter>
  </headerFooter>
  <tableParts count="4">
    <tablePart r:id="rId2"/>
    <tablePart r:id="rId3"/>
    <tablePart r:id="rId4"/>
    <tablePart r:id="rId5"/>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C109-4472-4A65-B99A-4C55939D16BA}">
  <dimension ref="A1:AJ37"/>
  <sheetViews>
    <sheetView zoomScale="80" zoomScaleNormal="80" workbookViewId="0">
      <pane xSplit="2" ySplit="3" topLeftCell="C8" activePane="bottomRight" state="frozen"/>
      <selection pane="topRight" activeCell="C1" sqref="C1"/>
      <selection pane="bottomLeft" activeCell="A4" sqref="A4"/>
      <selection pane="bottomRight" activeCell="L23" sqref="L23"/>
    </sheetView>
  </sheetViews>
  <sheetFormatPr defaultColWidth="8.85546875" defaultRowHeight="12.75" x14ac:dyDescent="0.2"/>
  <cols>
    <col min="1" max="1" width="8.85546875" style="167"/>
    <col min="2" max="2" width="14.7109375" style="167" customWidth="1"/>
    <col min="3" max="3" width="4.85546875" style="171" customWidth="1"/>
    <col min="4" max="28" width="5.42578125" style="171" customWidth="1"/>
    <col min="29" max="36" width="3.7109375" style="171" customWidth="1"/>
    <col min="37" max="16384" width="8.85546875" style="167"/>
  </cols>
  <sheetData>
    <row r="1" spans="1:36" x14ac:dyDescent="0.2">
      <c r="A1" s="175" t="s">
        <v>15951</v>
      </c>
    </row>
    <row r="2" spans="1:36" x14ac:dyDescent="0.2">
      <c r="A2" s="167" t="s">
        <v>16033</v>
      </c>
    </row>
    <row r="3" spans="1:36" ht="57" x14ac:dyDescent="0.2">
      <c r="C3" s="172" t="s">
        <v>6845</v>
      </c>
      <c r="D3" s="172" t="s">
        <v>279</v>
      </c>
      <c r="E3" s="172" t="s">
        <v>6811</v>
      </c>
      <c r="F3" s="172" t="s">
        <v>1275</v>
      </c>
      <c r="G3" s="172" t="s">
        <v>1314</v>
      </c>
      <c r="H3" s="172" t="s">
        <v>1355</v>
      </c>
      <c r="I3" s="172" t="s">
        <v>6196</v>
      </c>
      <c r="J3" s="172" t="s">
        <v>1536</v>
      </c>
      <c r="K3" s="172" t="s">
        <v>1537</v>
      </c>
      <c r="L3" s="172" t="s">
        <v>1673</v>
      </c>
      <c r="M3" s="172" t="s">
        <v>1682</v>
      </c>
      <c r="N3" s="172" t="s">
        <v>1799</v>
      </c>
      <c r="O3" s="172" t="s">
        <v>315</v>
      </c>
      <c r="P3" s="172" t="s">
        <v>1828</v>
      </c>
      <c r="Q3" s="172" t="s">
        <v>1856</v>
      </c>
      <c r="R3" s="172" t="s">
        <v>6815</v>
      </c>
      <c r="S3" s="172" t="s">
        <v>2022</v>
      </c>
      <c r="T3" s="172" t="s">
        <v>2073</v>
      </c>
      <c r="U3" s="172" t="s">
        <v>2194</v>
      </c>
      <c r="V3" s="172" t="s">
        <v>2209</v>
      </c>
      <c r="W3" s="172" t="s">
        <v>2256</v>
      </c>
      <c r="X3" s="172" t="s">
        <v>8014</v>
      </c>
      <c r="Y3" s="172" t="s">
        <v>362</v>
      </c>
      <c r="Z3" s="172" t="s">
        <v>2403</v>
      </c>
      <c r="AA3" s="172" t="s">
        <v>2419</v>
      </c>
      <c r="AB3" s="172" t="s">
        <v>2466</v>
      </c>
      <c r="AC3" s="172" t="s">
        <v>2523</v>
      </c>
      <c r="AD3" s="172" t="s">
        <v>2529</v>
      </c>
      <c r="AE3" s="172" t="s">
        <v>6298</v>
      </c>
      <c r="AF3" s="172" t="s">
        <v>2596</v>
      </c>
      <c r="AG3" s="172" t="s">
        <v>2601</v>
      </c>
      <c r="AH3" s="172" t="s">
        <v>6841</v>
      </c>
      <c r="AI3" s="172" t="s">
        <v>2623</v>
      </c>
      <c r="AJ3" s="172" t="s">
        <v>2626</v>
      </c>
    </row>
    <row r="4" spans="1:36" x14ac:dyDescent="0.2">
      <c r="B4" s="175" t="s">
        <v>6845</v>
      </c>
      <c r="C4" s="173"/>
    </row>
    <row r="5" spans="1:36" x14ac:dyDescent="0.2">
      <c r="B5" s="175" t="s">
        <v>279</v>
      </c>
      <c r="D5" s="173"/>
    </row>
    <row r="6" spans="1:36" x14ac:dyDescent="0.2">
      <c r="B6" s="175" t="s">
        <v>6811</v>
      </c>
      <c r="D6" s="176">
        <v>293</v>
      </c>
      <c r="E6" s="173"/>
    </row>
    <row r="7" spans="1:36" x14ac:dyDescent="0.2">
      <c r="B7" s="167" t="s">
        <v>1275</v>
      </c>
      <c r="F7" s="173"/>
    </row>
    <row r="8" spans="1:36" x14ac:dyDescent="0.2">
      <c r="B8" s="167" t="s">
        <v>1314</v>
      </c>
      <c r="G8" s="173"/>
    </row>
    <row r="9" spans="1:36" x14ac:dyDescent="0.2">
      <c r="B9" s="167" t="s">
        <v>1355</v>
      </c>
      <c r="C9" s="176">
        <v>513</v>
      </c>
      <c r="H9" s="173"/>
    </row>
    <row r="10" spans="1:36" x14ac:dyDescent="0.2">
      <c r="B10" s="175" t="s">
        <v>6196</v>
      </c>
      <c r="E10" s="176">
        <v>532</v>
      </c>
      <c r="I10" s="173"/>
    </row>
    <row r="11" spans="1:36" x14ac:dyDescent="0.2">
      <c r="B11" s="167" t="s">
        <v>1536</v>
      </c>
      <c r="J11" s="173"/>
    </row>
    <row r="12" spans="1:36" x14ac:dyDescent="0.2">
      <c r="B12" s="175" t="s">
        <v>1537</v>
      </c>
      <c r="I12" s="176">
        <v>414</v>
      </c>
      <c r="K12" s="173"/>
    </row>
    <row r="13" spans="1:36" x14ac:dyDescent="0.2">
      <c r="B13" s="175" t="s">
        <v>1673</v>
      </c>
      <c r="E13" s="176">
        <v>666</v>
      </c>
      <c r="L13" s="173"/>
    </row>
    <row r="14" spans="1:36" x14ac:dyDescent="0.2">
      <c r="B14" s="167" t="s">
        <v>1682</v>
      </c>
      <c r="M14" s="173"/>
    </row>
    <row r="15" spans="1:36" x14ac:dyDescent="0.2">
      <c r="B15" s="167" t="s">
        <v>1799</v>
      </c>
      <c r="N15" s="173"/>
    </row>
    <row r="16" spans="1:36" x14ac:dyDescent="0.2">
      <c r="B16" s="167" t="s">
        <v>315</v>
      </c>
      <c r="O16" s="173"/>
    </row>
    <row r="17" spans="2:31" x14ac:dyDescent="0.2">
      <c r="B17" s="175" t="s">
        <v>1828</v>
      </c>
      <c r="L17" s="176">
        <v>414</v>
      </c>
      <c r="P17" s="173"/>
    </row>
    <row r="18" spans="2:31" x14ac:dyDescent="0.2">
      <c r="B18" s="167" t="s">
        <v>1856</v>
      </c>
      <c r="Q18" s="173"/>
    </row>
    <row r="19" spans="2:31" x14ac:dyDescent="0.2">
      <c r="B19" s="167" t="s">
        <v>6815</v>
      </c>
      <c r="Q19" s="176">
        <v>255</v>
      </c>
      <c r="R19" s="173"/>
    </row>
    <row r="20" spans="2:31" x14ac:dyDescent="0.2">
      <c r="B20" s="167" t="s">
        <v>2022</v>
      </c>
      <c r="P20" s="176">
        <v>464</v>
      </c>
      <c r="Q20" s="176"/>
      <c r="S20" s="173"/>
    </row>
    <row r="21" spans="2:31" x14ac:dyDescent="0.2">
      <c r="B21" s="167" t="s">
        <v>2073</v>
      </c>
      <c r="S21" s="176">
        <v>565</v>
      </c>
      <c r="T21" s="173"/>
    </row>
    <row r="22" spans="2:31" x14ac:dyDescent="0.2">
      <c r="B22" s="167" t="s">
        <v>2194</v>
      </c>
      <c r="G22" s="176">
        <v>654</v>
      </c>
      <c r="U22" s="173"/>
    </row>
    <row r="23" spans="2:31" x14ac:dyDescent="0.2">
      <c r="B23" s="175" t="s">
        <v>2209</v>
      </c>
      <c r="C23" s="171">
        <f t="shared" ref="C23:U23" si="0">$V$36+C36</f>
        <v>402</v>
      </c>
      <c r="D23" s="171">
        <f t="shared" si="0"/>
        <v>402</v>
      </c>
      <c r="E23" s="171">
        <f>$V$36+E36</f>
        <v>402</v>
      </c>
      <c r="F23" s="171">
        <f t="shared" si="0"/>
        <v>1253</v>
      </c>
      <c r="G23" s="171">
        <f t="shared" si="0"/>
        <v>402</v>
      </c>
      <c r="H23" s="171">
        <f t="shared" si="0"/>
        <v>402</v>
      </c>
      <c r="I23" s="171">
        <f t="shared" si="0"/>
        <v>402</v>
      </c>
      <c r="J23" s="171">
        <f t="shared" si="0"/>
        <v>402</v>
      </c>
      <c r="K23" s="171">
        <f t="shared" si="0"/>
        <v>402</v>
      </c>
      <c r="L23" s="171">
        <f t="shared" si="0"/>
        <v>402</v>
      </c>
      <c r="M23" s="171">
        <f t="shared" si="0"/>
        <v>402</v>
      </c>
      <c r="N23" s="171">
        <f t="shared" si="0"/>
        <v>402</v>
      </c>
      <c r="O23" s="171">
        <f t="shared" si="0"/>
        <v>1152</v>
      </c>
      <c r="P23" s="171">
        <f t="shared" si="0"/>
        <v>909</v>
      </c>
      <c r="Q23" s="171">
        <f t="shared" si="0"/>
        <v>402</v>
      </c>
      <c r="R23" s="171">
        <f t="shared" si="0"/>
        <v>402</v>
      </c>
      <c r="S23" s="171">
        <f t="shared" si="0"/>
        <v>402</v>
      </c>
      <c r="T23" s="171">
        <f t="shared" si="0"/>
        <v>402</v>
      </c>
      <c r="U23" s="171">
        <f t="shared" si="0"/>
        <v>402</v>
      </c>
      <c r="V23" s="173"/>
    </row>
    <row r="24" spans="2:31" x14ac:dyDescent="0.2">
      <c r="B24" s="167" t="s">
        <v>2256</v>
      </c>
      <c r="R24" s="176">
        <v>511</v>
      </c>
      <c r="S24" s="176">
        <v>324</v>
      </c>
      <c r="T24" s="176">
        <v>647</v>
      </c>
      <c r="W24" s="173"/>
    </row>
    <row r="25" spans="2:31" x14ac:dyDescent="0.2">
      <c r="B25" s="167" t="s">
        <v>8014</v>
      </c>
      <c r="X25" s="173"/>
    </row>
    <row r="26" spans="2:31" x14ac:dyDescent="0.2">
      <c r="B26" s="167" t="s">
        <v>362</v>
      </c>
      <c r="C26" s="176">
        <v>513</v>
      </c>
      <c r="Y26" s="173"/>
    </row>
    <row r="27" spans="2:31" x14ac:dyDescent="0.2">
      <c r="B27" s="167" t="s">
        <v>2403</v>
      </c>
      <c r="G27" s="176">
        <v>289</v>
      </c>
      <c r="Q27" s="176">
        <v>267</v>
      </c>
      <c r="Z27" s="173"/>
    </row>
    <row r="28" spans="2:31" x14ac:dyDescent="0.2">
      <c r="B28" s="175" t="s">
        <v>2419</v>
      </c>
      <c r="K28" s="176">
        <v>337</v>
      </c>
      <c r="N28" s="176">
        <v>749</v>
      </c>
      <c r="X28" s="176">
        <v>449</v>
      </c>
      <c r="Y28" s="176"/>
      <c r="AA28" s="173"/>
    </row>
    <row r="29" spans="2:31" x14ac:dyDescent="0.2">
      <c r="B29" s="167" t="s">
        <v>2466</v>
      </c>
      <c r="C29" s="171">
        <f t="shared" ref="C29:AA29" si="1">C31+$AB$31</f>
        <v>1309</v>
      </c>
      <c r="D29" s="171">
        <f t="shared" si="1"/>
        <v>1426</v>
      </c>
      <c r="E29" s="171">
        <f t="shared" si="1"/>
        <v>700</v>
      </c>
      <c r="F29" s="171">
        <f t="shared" si="1"/>
        <v>700</v>
      </c>
      <c r="G29" s="171">
        <f t="shared" si="1"/>
        <v>700</v>
      </c>
      <c r="H29" s="171">
        <f t="shared" si="1"/>
        <v>700</v>
      </c>
      <c r="I29" s="171">
        <f t="shared" si="1"/>
        <v>700</v>
      </c>
      <c r="J29" s="171">
        <f t="shared" si="1"/>
        <v>700</v>
      </c>
      <c r="K29" s="171">
        <f t="shared" si="1"/>
        <v>700</v>
      </c>
      <c r="L29" s="171">
        <f t="shared" si="1"/>
        <v>700</v>
      </c>
      <c r="M29" s="171">
        <f t="shared" si="1"/>
        <v>700</v>
      </c>
      <c r="N29" s="171">
        <f t="shared" si="1"/>
        <v>700</v>
      </c>
      <c r="O29" s="171">
        <f t="shared" si="1"/>
        <v>700</v>
      </c>
      <c r="P29" s="171">
        <f t="shared" si="1"/>
        <v>700</v>
      </c>
      <c r="Q29" s="171">
        <f t="shared" si="1"/>
        <v>700</v>
      </c>
      <c r="R29" s="171">
        <f t="shared" si="1"/>
        <v>700</v>
      </c>
      <c r="S29" s="171">
        <f t="shared" si="1"/>
        <v>700</v>
      </c>
      <c r="T29" s="171">
        <f>T31+$AB$31</f>
        <v>700</v>
      </c>
      <c r="U29" s="171">
        <f t="shared" si="1"/>
        <v>700</v>
      </c>
      <c r="V29" s="171">
        <f t="shared" si="1"/>
        <v>700</v>
      </c>
      <c r="W29" s="171">
        <f t="shared" si="1"/>
        <v>700</v>
      </c>
      <c r="X29" s="171">
        <f t="shared" si="1"/>
        <v>700</v>
      </c>
      <c r="Y29" s="171">
        <f t="shared" si="1"/>
        <v>700</v>
      </c>
      <c r="Z29" s="171">
        <f t="shared" si="1"/>
        <v>700</v>
      </c>
      <c r="AA29" s="171">
        <f t="shared" si="1"/>
        <v>700</v>
      </c>
      <c r="AB29" s="173"/>
    </row>
    <row r="30" spans="2:31" x14ac:dyDescent="0.2">
      <c r="B30" s="175" t="s">
        <v>2523</v>
      </c>
      <c r="E30" s="176">
        <v>852</v>
      </c>
      <c r="N30" s="176">
        <v>230</v>
      </c>
      <c r="O30" s="176">
        <v>851</v>
      </c>
      <c r="AA30" s="176"/>
      <c r="AC30" s="173"/>
    </row>
    <row r="31" spans="2:31" x14ac:dyDescent="0.2">
      <c r="B31" s="167" t="s">
        <v>2529</v>
      </c>
      <c r="C31" s="176">
        <v>609</v>
      </c>
      <c r="D31" s="176">
        <v>726</v>
      </c>
      <c r="AB31" s="176">
        <v>700</v>
      </c>
      <c r="AC31" s="176"/>
      <c r="AD31" s="173"/>
    </row>
    <row r="32" spans="2:31" x14ac:dyDescent="0.2">
      <c r="B32" s="167" t="s">
        <v>6298</v>
      </c>
      <c r="AE32" s="173"/>
    </row>
    <row r="33" spans="2:36" x14ac:dyDescent="0.2">
      <c r="B33" s="167" t="s">
        <v>2596</v>
      </c>
      <c r="E33" s="176">
        <v>554</v>
      </c>
      <c r="L33" s="176">
        <v>425</v>
      </c>
      <c r="W33" s="176">
        <v>529</v>
      </c>
      <c r="Y33" s="176">
        <v>243</v>
      </c>
      <c r="AF33" s="173"/>
    </row>
    <row r="34" spans="2:36" x14ac:dyDescent="0.2">
      <c r="B34" s="167" t="s">
        <v>2601</v>
      </c>
      <c r="F34" s="176">
        <v>237</v>
      </c>
      <c r="P34" s="176">
        <v>669</v>
      </c>
      <c r="T34" s="176">
        <v>572</v>
      </c>
      <c r="U34" s="176">
        <v>308</v>
      </c>
      <c r="AG34" s="173"/>
    </row>
    <row r="35" spans="2:36" x14ac:dyDescent="0.2">
      <c r="B35" s="167" t="s">
        <v>6841</v>
      </c>
      <c r="T35" s="176">
        <v>190</v>
      </c>
      <c r="U35" s="176">
        <v>254</v>
      </c>
      <c r="Z35" s="176">
        <v>359</v>
      </c>
      <c r="AH35" s="173"/>
    </row>
    <row r="36" spans="2:36" x14ac:dyDescent="0.2">
      <c r="B36" s="167" t="s">
        <v>2623</v>
      </c>
      <c r="F36" s="176">
        <v>851</v>
      </c>
      <c r="O36" s="176">
        <v>750</v>
      </c>
      <c r="P36" s="176">
        <v>507</v>
      </c>
      <c r="V36" s="176">
        <v>402</v>
      </c>
      <c r="AI36" s="173"/>
    </row>
    <row r="37" spans="2:36" x14ac:dyDescent="0.2">
      <c r="B37" s="175" t="s">
        <v>2626</v>
      </c>
      <c r="E37" s="176">
        <v>694</v>
      </c>
      <c r="O37" s="176">
        <v>593</v>
      </c>
      <c r="AC37" s="176">
        <v>727</v>
      </c>
      <c r="AJ37" s="173"/>
    </row>
  </sheetData>
  <pageMargins left="0.7" right="0.7"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20"/>
  <sheetViews>
    <sheetView zoomScale="80" zoomScaleNormal="80" workbookViewId="0"/>
  </sheetViews>
  <sheetFormatPr defaultRowHeight="12.75" x14ac:dyDescent="0.2"/>
  <cols>
    <col min="1" max="1" width="36.85546875" customWidth="1"/>
    <col min="2" max="2" width="67.7109375" customWidth="1"/>
    <col min="3" max="3" width="77.5703125" customWidth="1"/>
  </cols>
  <sheetData>
    <row r="1" spans="1:3" x14ac:dyDescent="0.2">
      <c r="A1" s="8" t="s">
        <v>7009</v>
      </c>
    </row>
    <row r="3" spans="1:3" x14ac:dyDescent="0.2">
      <c r="A3" t="s">
        <v>1</v>
      </c>
      <c r="B3" t="s">
        <v>6975</v>
      </c>
      <c r="C3" t="s">
        <v>6976</v>
      </c>
    </row>
    <row r="4" spans="1:3" x14ac:dyDescent="0.2">
      <c r="A4" t="s">
        <v>3909</v>
      </c>
      <c r="B4" t="s">
        <v>6977</v>
      </c>
      <c r="C4" t="s">
        <v>6978</v>
      </c>
    </row>
    <row r="5" spans="1:3" x14ac:dyDescent="0.2">
      <c r="A5" t="s">
        <v>3910</v>
      </c>
      <c r="B5" t="s">
        <v>6979</v>
      </c>
      <c r="C5" t="s">
        <v>6980</v>
      </c>
    </row>
    <row r="6" spans="1:3" x14ac:dyDescent="0.2">
      <c r="A6" t="s">
        <v>3911</v>
      </c>
      <c r="B6" t="s">
        <v>6981</v>
      </c>
      <c r="C6" t="s">
        <v>6982</v>
      </c>
    </row>
    <row r="7" spans="1:3" x14ac:dyDescent="0.2">
      <c r="A7" t="s">
        <v>3912</v>
      </c>
      <c r="B7" t="s">
        <v>6983</v>
      </c>
      <c r="C7" t="s">
        <v>6984</v>
      </c>
    </row>
    <row r="8" spans="1:3" x14ac:dyDescent="0.2">
      <c r="A8" t="s">
        <v>3913</v>
      </c>
      <c r="B8" t="s">
        <v>6985</v>
      </c>
      <c r="C8" t="s">
        <v>6986</v>
      </c>
    </row>
    <row r="9" spans="1:3" x14ac:dyDescent="0.2">
      <c r="A9" t="s">
        <v>3914</v>
      </c>
      <c r="B9" t="s">
        <v>6987</v>
      </c>
      <c r="C9" t="s">
        <v>6988</v>
      </c>
    </row>
    <row r="10" spans="1:3" x14ac:dyDescent="0.2">
      <c r="A10" t="s">
        <v>3915</v>
      </c>
      <c r="B10" t="s">
        <v>6989</v>
      </c>
      <c r="C10" t="s">
        <v>6990</v>
      </c>
    </row>
    <row r="11" spans="1:3" x14ac:dyDescent="0.2">
      <c r="A11" t="s">
        <v>3916</v>
      </c>
      <c r="B11" t="s">
        <v>6991</v>
      </c>
      <c r="C11" t="s">
        <v>6992</v>
      </c>
    </row>
    <row r="12" spans="1:3" x14ac:dyDescent="0.2">
      <c r="A12" t="s">
        <v>3917</v>
      </c>
      <c r="B12" t="s">
        <v>6993</v>
      </c>
      <c r="C12" t="s">
        <v>6994</v>
      </c>
    </row>
    <row r="13" spans="1:3" x14ac:dyDescent="0.2">
      <c r="A13" t="s">
        <v>3918</v>
      </c>
      <c r="B13" t="s">
        <v>6995</v>
      </c>
      <c r="C13" t="s">
        <v>6996</v>
      </c>
    </row>
    <row r="14" spans="1:3" x14ac:dyDescent="0.2">
      <c r="A14" t="s">
        <v>3919</v>
      </c>
      <c r="B14" t="s">
        <v>6997</v>
      </c>
      <c r="C14" t="s">
        <v>6998</v>
      </c>
    </row>
    <row r="15" spans="1:3" x14ac:dyDescent="0.2">
      <c r="A15" t="s">
        <v>3921</v>
      </c>
      <c r="B15" t="s">
        <v>6999</v>
      </c>
      <c r="C15" t="s">
        <v>7000</v>
      </c>
    </row>
    <row r="16" spans="1:3" x14ac:dyDescent="0.2">
      <c r="A16" t="s">
        <v>3920</v>
      </c>
      <c r="B16" t="s">
        <v>7001</v>
      </c>
      <c r="C16" t="s">
        <v>7002</v>
      </c>
    </row>
    <row r="17" spans="1:3" x14ac:dyDescent="0.2">
      <c r="A17" t="s">
        <v>3922</v>
      </c>
      <c r="B17" t="s">
        <v>7003</v>
      </c>
      <c r="C17" t="s">
        <v>7004</v>
      </c>
    </row>
    <row r="18" spans="1:3" x14ac:dyDescent="0.2">
      <c r="A18" t="s">
        <v>3923</v>
      </c>
      <c r="B18" t="s">
        <v>7005</v>
      </c>
      <c r="C18" t="s">
        <v>7006</v>
      </c>
    </row>
    <row r="19" spans="1:3" x14ac:dyDescent="0.2">
      <c r="A19" t="s">
        <v>3924</v>
      </c>
      <c r="B19" t="s">
        <v>7007</v>
      </c>
      <c r="C19" t="s">
        <v>7008</v>
      </c>
    </row>
    <row r="20" spans="1:3" x14ac:dyDescent="0.2">
      <c r="A20" s="7" t="s">
        <v>10144</v>
      </c>
      <c r="C20" s="7" t="s">
        <v>10145</v>
      </c>
    </row>
  </sheetData>
  <pageMargins left="0.7" right="0.7" top="0.75" bottom="0.75" header="0.3" footer="0.3"/>
  <pageSetup paperSize="9" orientation="portrait" verticalDpi="0"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Y644"/>
  <sheetViews>
    <sheetView zoomScale="80" zoomScaleNormal="80" workbookViewId="0"/>
  </sheetViews>
  <sheetFormatPr defaultColWidth="9.140625" defaultRowHeight="12.75" x14ac:dyDescent="0.2"/>
  <cols>
    <col min="1" max="1" width="14.28515625" style="7" customWidth="1"/>
    <col min="2" max="2" width="9.140625" style="7"/>
    <col min="3" max="3" width="14.140625" style="7" customWidth="1"/>
    <col min="4" max="4" width="11.5703125" style="7" customWidth="1"/>
    <col min="5" max="5" width="9.140625" style="7"/>
    <col min="6" max="6" width="14.28515625" style="7" customWidth="1"/>
    <col min="7" max="7" width="16.140625" style="7" customWidth="1"/>
    <col min="8" max="10" width="9.140625" style="7"/>
    <col min="11" max="11" width="19.28515625" style="7" customWidth="1"/>
    <col min="12" max="12" width="9.140625" style="7"/>
    <col min="13" max="13" width="11.28515625" style="7" customWidth="1"/>
    <col min="14" max="14" width="9.140625" style="7"/>
    <col min="15" max="15" width="15.5703125" style="7" customWidth="1"/>
    <col min="16" max="16" width="9.7109375" style="7" customWidth="1"/>
    <col min="17" max="17" width="17.7109375" style="7" customWidth="1"/>
    <col min="18" max="18" width="9.140625" style="7"/>
    <col min="19" max="19" width="15.28515625" style="7" customWidth="1"/>
    <col min="20" max="22" width="9.140625" style="7"/>
    <col min="23" max="23" width="15.140625" style="7" customWidth="1"/>
    <col min="24" max="24" width="9.140625" style="7"/>
    <col min="25" max="25" width="11.28515625" style="7" customWidth="1"/>
    <col min="26" max="16384" width="9.140625" style="7"/>
  </cols>
  <sheetData>
    <row r="1" spans="1:25" x14ac:dyDescent="0.2">
      <c r="A1" s="1" t="s">
        <v>15592</v>
      </c>
      <c r="C1" s="7" t="s">
        <v>13708</v>
      </c>
      <c r="F1" s="1" t="s">
        <v>14223</v>
      </c>
      <c r="H1" s="7" t="s">
        <v>14225</v>
      </c>
      <c r="K1" s="1" t="s">
        <v>17009</v>
      </c>
      <c r="O1" s="1" t="s">
        <v>17236</v>
      </c>
      <c r="S1" s="1" t="s">
        <v>17524</v>
      </c>
      <c r="W1" s="1" t="s">
        <v>17986</v>
      </c>
    </row>
    <row r="2" spans="1:25" x14ac:dyDescent="0.2">
      <c r="F2" s="7" t="s">
        <v>15593</v>
      </c>
    </row>
    <row r="3" spans="1:25" ht="15" x14ac:dyDescent="0.25">
      <c r="A3" s="7" t="s">
        <v>1</v>
      </c>
      <c r="B3" s="7" t="s">
        <v>13222</v>
      </c>
      <c r="C3" s="7" t="s">
        <v>488</v>
      </c>
      <c r="F3" s="7" t="s">
        <v>1</v>
      </c>
      <c r="G3" s="7" t="s">
        <v>14224</v>
      </c>
      <c r="H3" s="7" t="s">
        <v>13222</v>
      </c>
      <c r="K3" s="7" t="s">
        <v>1</v>
      </c>
      <c r="L3" s="13" t="s">
        <v>13222</v>
      </c>
      <c r="M3" s="7" t="s">
        <v>488</v>
      </c>
      <c r="O3" s="7" t="s">
        <v>1</v>
      </c>
      <c r="P3" s="206" t="s">
        <v>13222</v>
      </c>
      <c r="Q3" s="205" t="s">
        <v>488</v>
      </c>
      <c r="S3" s="7" t="s">
        <v>17540</v>
      </c>
      <c r="T3" s="7" t="s">
        <v>13222</v>
      </c>
      <c r="U3" s="7" t="s">
        <v>488</v>
      </c>
      <c r="W3" s="7" t="s">
        <v>17540</v>
      </c>
      <c r="X3" s="7" t="s">
        <v>13222</v>
      </c>
      <c r="Y3" s="7" t="s">
        <v>488</v>
      </c>
    </row>
    <row r="4" spans="1:25" x14ac:dyDescent="0.2">
      <c r="A4" s="7" t="s">
        <v>13471</v>
      </c>
      <c r="B4" s="13" t="s">
        <v>11042</v>
      </c>
      <c r="C4" s="7" t="s">
        <v>13698</v>
      </c>
      <c r="F4" s="7" t="str">
        <f ca="1">INDEX(Table42[[#All],[Name]],RANDBETWEEN(1,ROWS(Table42[])),1)</f>
        <v>Adlár</v>
      </c>
      <c r="G4" s="7" t="str">
        <f ca="1">INDEX(LIneages_rulesets[],RANDBETWEEN(1,ROWS(LIneages_rulesets[])),1)</f>
        <v>hiTigál</v>
      </c>
      <c r="H4" s="13" t="str">
        <f ca="1">VLOOKUP(Table47[[#This Row],[Name]],Table42[],2,FALSE)</f>
        <v>M</v>
      </c>
      <c r="K4" t="s">
        <v>16934</v>
      </c>
      <c r="L4" s="5" t="s">
        <v>9131</v>
      </c>
      <c r="M4" t="s">
        <v>6664</v>
      </c>
      <c r="O4" t="s">
        <v>17056</v>
      </c>
      <c r="P4" s="5" t="s">
        <v>9131</v>
      </c>
      <c r="Q4" t="s">
        <v>6642</v>
      </c>
      <c r="S4" s="7" t="s">
        <v>17949</v>
      </c>
      <c r="T4" s="13" t="s">
        <v>9131</v>
      </c>
      <c r="U4" s="7" t="s">
        <v>17982</v>
      </c>
      <c r="W4" s="7" t="s">
        <v>1179</v>
      </c>
      <c r="X4" s="7" t="s">
        <v>9131</v>
      </c>
      <c r="Y4" s="7" t="s">
        <v>18051</v>
      </c>
    </row>
    <row r="5" spans="1:25" x14ac:dyDescent="0.2">
      <c r="A5" s="7" t="s">
        <v>13471</v>
      </c>
      <c r="B5" s="5" t="s">
        <v>11042</v>
      </c>
      <c r="C5" t="s">
        <v>13712</v>
      </c>
      <c r="F5" s="7" t="str">
        <f ca="1">INDEX(Table42[[#All],[Name]],RANDBETWEEN(1,ROWS(Table42[])),1)</f>
        <v>Núromen</v>
      </c>
      <c r="G5" s="7" t="str">
        <f ca="1">INDEX(LIneages_rulesets[],RANDBETWEEN(1,ROWS(LIneages_rulesets[])),1)</f>
        <v>hiHoqqulén</v>
      </c>
      <c r="H5" s="13" t="str">
        <f ca="1">VLOOKUP(Table47[[#This Row],[Name]],Table42[],2,FALSE)</f>
        <v>M</v>
      </c>
      <c r="K5" t="s">
        <v>16935</v>
      </c>
      <c r="L5" s="5" t="s">
        <v>9131</v>
      </c>
      <c r="M5" t="s">
        <v>6642</v>
      </c>
      <c r="O5" s="7" t="s">
        <v>17238</v>
      </c>
      <c r="P5" s="13" t="s">
        <v>11042</v>
      </c>
      <c r="Q5" s="7" t="s">
        <v>15691</v>
      </c>
      <c r="S5" s="7" t="s">
        <v>17977</v>
      </c>
      <c r="T5" s="13" t="s">
        <v>9131</v>
      </c>
      <c r="U5" s="7" t="s">
        <v>17982</v>
      </c>
      <c r="W5" s="7" t="s">
        <v>17987</v>
      </c>
      <c r="X5" s="7" t="s">
        <v>11042</v>
      </c>
      <c r="Y5" s="7" t="s">
        <v>6639</v>
      </c>
    </row>
    <row r="6" spans="1:25" x14ac:dyDescent="0.2">
      <c r="A6" s="7" t="s">
        <v>13323</v>
      </c>
      <c r="B6" s="13" t="s">
        <v>9131</v>
      </c>
      <c r="C6" s="7" t="s">
        <v>13322</v>
      </c>
      <c r="F6" s="7" t="str">
        <f ca="1">INDEX(Table42[[#All],[Name]],RANDBETWEEN(1,ROWS(Table42[])),1)</f>
        <v>Sídla</v>
      </c>
      <c r="G6" s="7" t="str">
        <f ca="1">INDEX(LIneages_rulesets[],RANDBETWEEN(1,ROWS(LIneages_rulesets[])),1)</f>
        <v>hiCháimira</v>
      </c>
      <c r="H6" s="13" t="str">
        <f ca="1">VLOOKUP(Table47[[#This Row],[Name]],Table42[],2,FALSE)</f>
        <v>F</v>
      </c>
      <c r="K6" t="s">
        <v>17541</v>
      </c>
      <c r="L6" s="5" t="s">
        <v>9131</v>
      </c>
      <c r="M6" t="s">
        <v>17429</v>
      </c>
      <c r="O6" t="s">
        <v>17057</v>
      </c>
      <c r="P6" s="5" t="s">
        <v>11042</v>
      </c>
      <c r="Q6" t="s">
        <v>6642</v>
      </c>
      <c r="S6" s="7" t="s">
        <v>17888</v>
      </c>
      <c r="T6" s="13" t="s">
        <v>11042</v>
      </c>
      <c r="U6" s="7" t="s">
        <v>17004</v>
      </c>
      <c r="W6" s="7" t="s">
        <v>17988</v>
      </c>
      <c r="X6" s="7" t="s">
        <v>9131</v>
      </c>
      <c r="Y6" s="7" t="s">
        <v>6639</v>
      </c>
    </row>
    <row r="7" spans="1:25" x14ac:dyDescent="0.2">
      <c r="A7" s="7" t="s">
        <v>13663</v>
      </c>
      <c r="B7" s="13" t="s">
        <v>9131</v>
      </c>
      <c r="C7" s="7" t="s">
        <v>13698</v>
      </c>
      <c r="F7" s="7" t="str">
        <f ca="1">INDEX(Table42[[#All],[Name]],RANDBETWEEN(1,ROWS(Table42[])),1)</f>
        <v>Mnésun</v>
      </c>
      <c r="G7" s="7" t="str">
        <f ca="1">INDEX(LIneages_rulesets[],RANDBETWEEN(1,ROWS(LIneages_rulesets[])),1)</f>
        <v>hiChorúkka</v>
      </c>
      <c r="H7" s="13" t="str">
        <f ca="1">VLOOKUP(Table47[[#This Row],[Name]],Table42[],2,FALSE)</f>
        <v>M</v>
      </c>
      <c r="K7" t="s">
        <v>16936</v>
      </c>
      <c r="L7" s="5" t="s">
        <v>9131</v>
      </c>
      <c r="M7" t="s">
        <v>6638</v>
      </c>
      <c r="O7" s="7" t="s">
        <v>17241</v>
      </c>
      <c r="P7" s="13" t="s">
        <v>11042</v>
      </c>
      <c r="Q7" s="7" t="s">
        <v>15691</v>
      </c>
      <c r="S7" s="7" t="s">
        <v>17525</v>
      </c>
      <c r="T7" s="13" t="s">
        <v>9131</v>
      </c>
      <c r="U7" s="7" t="s">
        <v>17226</v>
      </c>
      <c r="W7" s="7" t="s">
        <v>17989</v>
      </c>
      <c r="X7" s="7" t="s">
        <v>9131</v>
      </c>
      <c r="Y7" s="7" t="s">
        <v>6642</v>
      </c>
    </row>
    <row r="8" spans="1:25" x14ac:dyDescent="0.2">
      <c r="A8" s="7" t="s">
        <v>13663</v>
      </c>
      <c r="B8" s="13" t="s">
        <v>9131</v>
      </c>
      <c r="C8" s="7" t="s">
        <v>13701</v>
      </c>
      <c r="F8" s="7" t="str">
        <f ca="1">INDEX(Table42[[#All],[Name]],RANDBETWEEN(1,ROWS(Table42[])),1)</f>
        <v>Tlayésha</v>
      </c>
      <c r="G8" s="7" t="str">
        <f ca="1">INDEX(LIneages_rulesets[],RANDBETWEEN(1,ROWS(LIneages_rulesets[])),1)</f>
        <v>hiVorússa</v>
      </c>
      <c r="H8" s="13" t="str">
        <f ca="1">VLOOKUP(Table47[[#This Row],[Name]],Table42[],2,FALSE)</f>
        <v>F</v>
      </c>
      <c r="K8" t="s">
        <v>16937</v>
      </c>
      <c r="L8" s="5" t="s">
        <v>9131</v>
      </c>
      <c r="M8" t="s">
        <v>6638</v>
      </c>
      <c r="O8" s="7" t="s">
        <v>17243</v>
      </c>
      <c r="P8" s="13" t="s">
        <v>11042</v>
      </c>
      <c r="Q8" s="7" t="s">
        <v>15691</v>
      </c>
      <c r="S8" s="7" t="s">
        <v>17526</v>
      </c>
      <c r="T8" s="13" t="s">
        <v>9131</v>
      </c>
      <c r="U8" s="7" t="s">
        <v>17226</v>
      </c>
      <c r="W8" s="7" t="s">
        <v>17990</v>
      </c>
      <c r="X8" s="7" t="s">
        <v>9131</v>
      </c>
      <c r="Y8" s="7" t="s">
        <v>6664</v>
      </c>
    </row>
    <row r="9" spans="1:25" x14ac:dyDescent="0.2">
      <c r="A9" s="7" t="s">
        <v>13663</v>
      </c>
      <c r="B9" s="5" t="s">
        <v>9131</v>
      </c>
      <c r="C9" t="s">
        <v>13712</v>
      </c>
      <c r="F9" s="7" t="str">
        <f ca="1">INDEX(Table42[[#All],[Name]],RANDBETWEEN(1,ROWS(Table42[])),1)</f>
        <v xml:space="preserve">Dalúna </v>
      </c>
      <c r="G9" s="7" t="str">
        <f ca="1">INDEX(LIneages_rulesets[],RANDBETWEEN(1,ROWS(LIneages_rulesets[])),1)</f>
        <v>hiMakkocháqu</v>
      </c>
      <c r="H9" s="13" t="str">
        <f ca="1">VLOOKUP(Table47[[#This Row],[Name]],Table42[],2,FALSE)</f>
        <v>F</v>
      </c>
      <c r="K9" t="s">
        <v>16938</v>
      </c>
      <c r="L9" s="5" t="s">
        <v>11042</v>
      </c>
      <c r="M9" t="s">
        <v>6642</v>
      </c>
      <c r="O9" s="7" t="s">
        <v>17246</v>
      </c>
      <c r="P9" s="13" t="s">
        <v>11042</v>
      </c>
      <c r="Q9" s="7" t="s">
        <v>15691</v>
      </c>
      <c r="S9" s="7" t="s">
        <v>17950</v>
      </c>
      <c r="T9" s="13" t="s">
        <v>9131</v>
      </c>
      <c r="U9" s="7" t="s">
        <v>17006</v>
      </c>
      <c r="W9" s="7" t="s">
        <v>17991</v>
      </c>
      <c r="X9" s="7" t="s">
        <v>9131</v>
      </c>
      <c r="Y9" s="7" t="s">
        <v>6642</v>
      </c>
    </row>
    <row r="10" spans="1:25" x14ac:dyDescent="0.2">
      <c r="A10" s="7" t="s">
        <v>13664</v>
      </c>
      <c r="B10" s="13" t="s">
        <v>9131</v>
      </c>
      <c r="C10" s="7" t="s">
        <v>13698</v>
      </c>
      <c r="F10" s="7" t="str">
        <f ca="1">INDEX(Table42[[#All],[Name]],RANDBETWEEN(1,ROWS(Table42[])),1)</f>
        <v xml:space="preserve">Tlása </v>
      </c>
      <c r="G10" s="7" t="str">
        <f ca="1">INDEX(LIneages_rulesets[],RANDBETWEEN(1,ROWS(LIneages_rulesets[])),1)</f>
        <v>hiVu’úrtesh</v>
      </c>
      <c r="H10" s="13" t="str">
        <f ca="1">VLOOKUP(Table47[[#This Row],[Name]],Table42[],2,FALSE)</f>
        <v>F</v>
      </c>
      <c r="K10" t="s">
        <v>16939</v>
      </c>
      <c r="L10" s="5" t="s">
        <v>9131</v>
      </c>
      <c r="M10" t="s">
        <v>17001</v>
      </c>
      <c r="O10" t="s">
        <v>17058</v>
      </c>
      <c r="P10" s="5" t="s">
        <v>9131</v>
      </c>
      <c r="Q10" t="s">
        <v>5161</v>
      </c>
      <c r="S10" s="7" t="s">
        <v>17981</v>
      </c>
      <c r="T10" s="13" t="s">
        <v>9131</v>
      </c>
      <c r="U10" s="7" t="s">
        <v>6642</v>
      </c>
      <c r="W10" s="7" t="s">
        <v>17992</v>
      </c>
      <c r="X10" s="7" t="s">
        <v>9131</v>
      </c>
      <c r="Y10" s="7" t="s">
        <v>16427</v>
      </c>
    </row>
    <row r="11" spans="1:25" x14ac:dyDescent="0.2">
      <c r="A11" s="7" t="s">
        <v>13664</v>
      </c>
      <c r="B11" s="13" t="s">
        <v>9131</v>
      </c>
      <c r="C11" s="7" t="s">
        <v>13701</v>
      </c>
      <c r="F11" s="7" t="str">
        <f ca="1">INDEX(Table42[[#All],[Name]],RANDBETWEEN(1,ROWS(Table42[])),1)</f>
        <v>Rétlan</v>
      </c>
      <c r="G11" s="7" t="str">
        <f ca="1">INDEX(LIneages_rulesets[],RANDBETWEEN(1,ROWS(LIneages_rulesets[])),1)</f>
        <v>hiMúrunel</v>
      </c>
      <c r="H11" s="13" t="str">
        <f ca="1">VLOOKUP(Table47[[#This Row],[Name]],Table42[],2,FALSE)</f>
        <v>M</v>
      </c>
      <c r="K11" t="s">
        <v>17542</v>
      </c>
      <c r="L11" s="5" t="s">
        <v>11042</v>
      </c>
      <c r="M11" t="s">
        <v>17429</v>
      </c>
      <c r="O11" t="s">
        <v>17059</v>
      </c>
      <c r="P11" s="5" t="s">
        <v>9131</v>
      </c>
      <c r="Q11" t="s">
        <v>6642</v>
      </c>
      <c r="S11" s="7" t="s">
        <v>17926</v>
      </c>
      <c r="T11" s="13" t="s">
        <v>9131</v>
      </c>
      <c r="U11" s="7" t="s">
        <v>17982</v>
      </c>
      <c r="W11" s="7" t="s">
        <v>17993</v>
      </c>
      <c r="X11" s="7" t="s">
        <v>9131</v>
      </c>
      <c r="Y11" s="7" t="s">
        <v>16427</v>
      </c>
    </row>
    <row r="12" spans="1:25" x14ac:dyDescent="0.2">
      <c r="A12" s="7" t="s">
        <v>13664</v>
      </c>
      <c r="B12" s="5" t="s">
        <v>9131</v>
      </c>
      <c r="C12" t="s">
        <v>13712</v>
      </c>
      <c r="F12" s="7" t="str">
        <f ca="1">INDEX(Table42[[#All],[Name]],RANDBETWEEN(1,ROWS(Table42[])),1)</f>
        <v>Siyún</v>
      </c>
      <c r="G12" s="7" t="str">
        <f ca="1">INDEX(LIneages_rulesets[],RANDBETWEEN(1,ROWS(LIneages_rulesets[])),1)</f>
        <v>hiVriyón</v>
      </c>
      <c r="H12" s="13" t="str">
        <f ca="1">VLOOKUP(Table47[[#This Row],[Name]],Table42[],2,FALSE)</f>
        <v>M</v>
      </c>
      <c r="K12" t="s">
        <v>16940</v>
      </c>
      <c r="L12" s="5" t="s">
        <v>9131</v>
      </c>
      <c r="M12" t="s">
        <v>6638</v>
      </c>
      <c r="O12" t="s">
        <v>17060</v>
      </c>
      <c r="P12" s="5" t="s">
        <v>9131</v>
      </c>
      <c r="Q12" t="s">
        <v>5161</v>
      </c>
      <c r="S12" s="7" t="s">
        <v>17527</v>
      </c>
      <c r="T12" s="13" t="s">
        <v>9131</v>
      </c>
      <c r="U12" s="7" t="s">
        <v>17001</v>
      </c>
      <c r="W12" s="7" t="s">
        <v>17994</v>
      </c>
      <c r="X12" s="7" t="s">
        <v>11042</v>
      </c>
      <c r="Y12" s="7" t="s">
        <v>18052</v>
      </c>
    </row>
    <row r="13" spans="1:25" x14ac:dyDescent="0.2">
      <c r="A13" s="7" t="s">
        <v>13702</v>
      </c>
      <c r="B13" s="13" t="s">
        <v>11042</v>
      </c>
      <c r="C13" s="7" t="s">
        <v>13701</v>
      </c>
      <c r="F13" s="7" t="str">
        <f ca="1">INDEX(Table42[[#All],[Name]],RANDBETWEEN(1,ROWS(Table42[])),1)</f>
        <v>Eshán</v>
      </c>
      <c r="G13" s="7" t="str">
        <f ca="1">INDEX(LIneages_rulesets[],RANDBETWEEN(1,ROWS(LIneages_rulesets[])),1)</f>
        <v>hiArkóna</v>
      </c>
      <c r="H13" s="13" t="str">
        <f ca="1">VLOOKUP(Table47[[#This Row],[Name]],Table42[],2,FALSE)</f>
        <v>M</v>
      </c>
      <c r="K13" t="s">
        <v>17545</v>
      </c>
      <c r="L13" s="5" t="s">
        <v>11042</v>
      </c>
      <c r="M13" t="s">
        <v>17429</v>
      </c>
      <c r="O13" t="s">
        <v>17061</v>
      </c>
      <c r="P13" s="5" t="s">
        <v>9131</v>
      </c>
      <c r="Q13" t="s">
        <v>17004</v>
      </c>
      <c r="S13" s="7" t="s">
        <v>17951</v>
      </c>
      <c r="T13" s="13" t="s">
        <v>9131</v>
      </c>
      <c r="U13" s="7" t="s">
        <v>17006</v>
      </c>
      <c r="W13" s="7" t="s">
        <v>17995</v>
      </c>
      <c r="X13" s="7" t="s">
        <v>9131</v>
      </c>
      <c r="Y13" s="7" t="s">
        <v>6642</v>
      </c>
    </row>
    <row r="14" spans="1:25" x14ac:dyDescent="0.2">
      <c r="A14" s="7" t="s">
        <v>13326</v>
      </c>
      <c r="B14" s="13" t="s">
        <v>9131</v>
      </c>
      <c r="C14" s="7" t="s">
        <v>13322</v>
      </c>
      <c r="F14" s="7" t="str">
        <f ca="1">INDEX(Table42[[#All],[Name]],RANDBETWEEN(1,ROWS(Table42[])),1)</f>
        <v>Mridók</v>
      </c>
      <c r="G14" s="7" t="str">
        <f ca="1">INDEX(LIneages_rulesets[],RANDBETWEEN(1,ROWS(LIneages_rulesets[])),1)</f>
        <v>hiVoruséka</v>
      </c>
      <c r="H14" s="13" t="str">
        <f ca="1">VLOOKUP(Table47[[#This Row],[Name]],Table42[],2,FALSE)</f>
        <v>M</v>
      </c>
      <c r="K14" t="s">
        <v>16941</v>
      </c>
      <c r="L14" s="5" t="s">
        <v>9131</v>
      </c>
      <c r="M14" t="s">
        <v>6638</v>
      </c>
      <c r="O14" s="7" t="s">
        <v>17249</v>
      </c>
      <c r="P14" s="13" t="s">
        <v>11042</v>
      </c>
      <c r="Q14" s="7" t="s">
        <v>15691</v>
      </c>
      <c r="S14" s="7" t="s">
        <v>17952</v>
      </c>
      <c r="T14" s="13" t="s">
        <v>9131</v>
      </c>
      <c r="U14" s="7" t="s">
        <v>17982</v>
      </c>
      <c r="W14" s="7" t="s">
        <v>17996</v>
      </c>
      <c r="X14" s="7" t="s">
        <v>9131</v>
      </c>
      <c r="Y14" s="7" t="s">
        <v>6639</v>
      </c>
    </row>
    <row r="15" spans="1:25" x14ac:dyDescent="0.2">
      <c r="A15" s="7" t="s">
        <v>13329</v>
      </c>
      <c r="B15" s="13" t="s">
        <v>9131</v>
      </c>
      <c r="C15" s="7" t="s">
        <v>13322</v>
      </c>
      <c r="F15" s="7" t="str">
        <f ca="1">INDEX(Table42[[#All],[Name]],RANDBETWEEN(1,ROWS(Table42[])),1)</f>
        <v>Khangór</v>
      </c>
      <c r="G15" s="7" t="str">
        <f ca="1">INDEX(LIneages_rulesets[],RANDBETWEEN(1,ROWS(LIneages_rulesets[])),1)</f>
        <v>hiJarásh</v>
      </c>
      <c r="H15" s="13" t="str">
        <f ca="1">VLOOKUP(Table47[[#This Row],[Name]],Table42[],2,FALSE)</f>
        <v>M</v>
      </c>
      <c r="K15" t="s">
        <v>16942</v>
      </c>
      <c r="L15" s="5" t="s">
        <v>9131</v>
      </c>
      <c r="M15" t="s">
        <v>6642</v>
      </c>
      <c r="O15" t="s">
        <v>17062</v>
      </c>
      <c r="P15" s="5" t="s">
        <v>11042</v>
      </c>
      <c r="Q15" t="s">
        <v>6642</v>
      </c>
      <c r="S15" s="7" t="s">
        <v>17915</v>
      </c>
      <c r="T15" s="13" t="s">
        <v>9131</v>
      </c>
      <c r="U15" s="7" t="s">
        <v>6642</v>
      </c>
      <c r="W15" s="7" t="s">
        <v>17997</v>
      </c>
      <c r="X15" s="7" t="s">
        <v>9131</v>
      </c>
      <c r="Y15" s="7" t="s">
        <v>6664</v>
      </c>
    </row>
    <row r="16" spans="1:25" x14ac:dyDescent="0.2">
      <c r="A16" s="7" t="s">
        <v>13272</v>
      </c>
      <c r="B16" s="13" t="s">
        <v>11042</v>
      </c>
      <c r="C16" s="7" t="s">
        <v>13322</v>
      </c>
      <c r="F16" s="7" t="str">
        <f ca="1">INDEX(Table42[[#All],[Name]],RANDBETWEEN(1,ROWS(Table42[])),1)</f>
        <v>A'én</v>
      </c>
      <c r="G16" s="7" t="str">
        <f ca="1">INDEX(LIneages_rulesets[],RANDBETWEEN(1,ROWS(LIneages_rulesets[])),1)</f>
        <v>hiKárodai</v>
      </c>
      <c r="H16" s="13" t="str">
        <f ca="1">VLOOKUP(Table47[[#This Row],[Name]],Table42[],2,FALSE)</f>
        <v>F</v>
      </c>
      <c r="K16" t="s">
        <v>17550</v>
      </c>
      <c r="L16" s="5" t="s">
        <v>9131</v>
      </c>
      <c r="M16" t="s">
        <v>17429</v>
      </c>
      <c r="O16" s="7" t="s">
        <v>17237</v>
      </c>
      <c r="P16" s="13" t="s">
        <v>9131</v>
      </c>
      <c r="Q16" s="7" t="s">
        <v>15691</v>
      </c>
      <c r="S16" s="7" t="s">
        <v>17953</v>
      </c>
      <c r="T16" s="13" t="s">
        <v>9131</v>
      </c>
      <c r="U16" s="7" t="s">
        <v>6642</v>
      </c>
      <c r="W16" s="7" t="s">
        <v>17998</v>
      </c>
      <c r="X16" s="7" t="s">
        <v>9131</v>
      </c>
      <c r="Y16" s="7" t="s">
        <v>17001</v>
      </c>
    </row>
    <row r="17" spans="1:25" x14ac:dyDescent="0.2">
      <c r="A17" s="7" t="s">
        <v>13332</v>
      </c>
      <c r="B17" s="13" t="s">
        <v>9131</v>
      </c>
      <c r="C17" s="7" t="s">
        <v>13322</v>
      </c>
      <c r="F17" s="7" t="str">
        <f ca="1">INDEX(Table42[[#All],[Name]],RANDBETWEEN(1,ROWS(Table42[])),1)</f>
        <v>Neshkirúma</v>
      </c>
      <c r="G17" s="7" t="str">
        <f ca="1">INDEX(LIneages_rulesets[],RANDBETWEEN(1,ROWS(LIneages_rulesets[])),1)</f>
        <v>hiNezár</v>
      </c>
      <c r="H17" s="13" t="str">
        <f ca="1">VLOOKUP(Table47[[#This Row],[Name]],Table42[],2,FALSE)</f>
        <v>M</v>
      </c>
      <c r="K17" t="s">
        <v>16943</v>
      </c>
      <c r="L17" s="5" t="s">
        <v>9131</v>
      </c>
      <c r="M17" t="s">
        <v>17002</v>
      </c>
      <c r="O17" t="s">
        <v>17063</v>
      </c>
      <c r="P17" s="5" t="s">
        <v>9131</v>
      </c>
      <c r="Q17" t="s">
        <v>6637</v>
      </c>
      <c r="S17" s="7" t="s">
        <v>17954</v>
      </c>
      <c r="T17" s="13" t="s">
        <v>9131</v>
      </c>
      <c r="U17" s="7" t="s">
        <v>6537</v>
      </c>
      <c r="W17" s="7" t="s">
        <v>17999</v>
      </c>
      <c r="X17" s="7" t="s">
        <v>9131</v>
      </c>
      <c r="Y17" s="7" t="s">
        <v>6664</v>
      </c>
    </row>
    <row r="18" spans="1:25" x14ac:dyDescent="0.2">
      <c r="A18" s="7" t="s">
        <v>13335</v>
      </c>
      <c r="B18" s="13" t="s">
        <v>9131</v>
      </c>
      <c r="C18" s="7" t="s">
        <v>13322</v>
      </c>
      <c r="F18" s="7" t="str">
        <f ca="1">INDEX(Table42[[#All],[Name]],RANDBETWEEN(1,ROWS(Table42[])),1)</f>
        <v>Chekkúru</v>
      </c>
      <c r="G18" s="7" t="str">
        <f ca="1">INDEX(LIneages_rulesets[],RANDBETWEEN(1,ROWS(LIneages_rulesets[])),1)</f>
        <v>hiVaisonér</v>
      </c>
      <c r="H18" s="13" t="str">
        <f ca="1">VLOOKUP(Table47[[#This Row],[Name]],Table42[],2,FALSE)</f>
        <v>M</v>
      </c>
      <c r="K18" t="s">
        <v>17548</v>
      </c>
      <c r="L18" s="5" t="s">
        <v>11042</v>
      </c>
      <c r="M18" t="s">
        <v>17429</v>
      </c>
      <c r="O18" t="s">
        <v>17064</v>
      </c>
      <c r="P18" s="5" t="s">
        <v>9131</v>
      </c>
      <c r="Q18" t="s">
        <v>5161</v>
      </c>
      <c r="S18" s="7" t="s">
        <v>17909</v>
      </c>
      <c r="T18" s="13" t="s">
        <v>9131</v>
      </c>
      <c r="U18" s="7" t="s">
        <v>17983</v>
      </c>
      <c r="W18" s="7" t="s">
        <v>18000</v>
      </c>
      <c r="Y18" s="7" t="s">
        <v>6642</v>
      </c>
    </row>
    <row r="19" spans="1:25" x14ac:dyDescent="0.2">
      <c r="A19" s="7" t="s">
        <v>13273</v>
      </c>
      <c r="B19" s="13" t="s">
        <v>11042</v>
      </c>
      <c r="C19" s="7" t="s">
        <v>13322</v>
      </c>
      <c r="F19" s="7" t="str">
        <f ca="1">INDEX(Table42[[#All],[Name]],RANDBETWEEN(1,ROWS(Table42[])),1)</f>
        <v>No’ómu</v>
      </c>
      <c r="G19" s="7" t="str">
        <f ca="1">INDEX(LIneages_rulesets[],RANDBETWEEN(1,ROWS(LIneages_rulesets[])),1)</f>
        <v>hiMránu</v>
      </c>
      <c r="H19" s="13" t="str">
        <f ca="1">VLOOKUP(Table47[[#This Row],[Name]],Table42[],2,FALSE)</f>
        <v>M</v>
      </c>
      <c r="K19" t="s">
        <v>17551</v>
      </c>
      <c r="L19" s="5" t="s">
        <v>11042</v>
      </c>
      <c r="M19" t="s">
        <v>17429</v>
      </c>
      <c r="O19" t="s">
        <v>17065</v>
      </c>
      <c r="P19" s="5" t="s">
        <v>9131</v>
      </c>
      <c r="Q19" t="s">
        <v>6642</v>
      </c>
      <c r="S19" s="7" t="s">
        <v>17914</v>
      </c>
      <c r="T19" s="13" t="s">
        <v>9131</v>
      </c>
      <c r="U19" s="7" t="s">
        <v>6642</v>
      </c>
      <c r="W19" s="7" t="s">
        <v>18001</v>
      </c>
      <c r="X19" s="7" t="s">
        <v>9131</v>
      </c>
      <c r="Y19" s="7" t="s">
        <v>6642</v>
      </c>
    </row>
    <row r="20" spans="1:25" x14ac:dyDescent="0.2">
      <c r="A20" s="7" t="s">
        <v>13274</v>
      </c>
      <c r="B20" s="13" t="s">
        <v>11042</v>
      </c>
      <c r="C20" s="7" t="s">
        <v>13322</v>
      </c>
      <c r="F20" s="7" t="str">
        <f ca="1">INDEX(Table42[[#All],[Name]],RANDBETWEEN(1,ROWS(Table42[])),1)</f>
        <v>Mísa</v>
      </c>
      <c r="G20" s="7" t="str">
        <f ca="1">INDEX(LIneages_rulesets[],RANDBETWEEN(1,ROWS(LIneages_rulesets[])),1)</f>
        <v>hiArusá</v>
      </c>
      <c r="H20" s="13" t="str">
        <f ca="1">VLOOKUP(Table47[[#This Row],[Name]],Table42[],2,FALSE)</f>
        <v>F</v>
      </c>
      <c r="K20" t="s">
        <v>16944</v>
      </c>
      <c r="L20" s="5" t="s">
        <v>11042</v>
      </c>
      <c r="M20" t="s">
        <v>6642</v>
      </c>
      <c r="O20" t="s">
        <v>17066</v>
      </c>
      <c r="P20" s="5" t="s">
        <v>9131</v>
      </c>
      <c r="Q20" t="s">
        <v>6642</v>
      </c>
      <c r="S20" s="7" t="s">
        <v>17874</v>
      </c>
      <c r="T20" s="13" t="s">
        <v>9131</v>
      </c>
      <c r="U20" s="7" t="s">
        <v>17001</v>
      </c>
      <c r="W20" s="7" t="s">
        <v>18002</v>
      </c>
      <c r="X20" s="7" t="s">
        <v>9131</v>
      </c>
      <c r="Y20" s="7" t="s">
        <v>6642</v>
      </c>
    </row>
    <row r="21" spans="1:25" x14ac:dyDescent="0.2">
      <c r="A21" s="7" t="s">
        <v>13338</v>
      </c>
      <c r="B21" s="13" t="s">
        <v>9131</v>
      </c>
      <c r="C21" s="7" t="s">
        <v>13322</v>
      </c>
      <c r="F21" s="7" t="str">
        <f ca="1">INDEX(Table42[[#All],[Name]],RANDBETWEEN(1,ROWS(Table42[])),1)</f>
        <v>Mottán</v>
      </c>
      <c r="G21" s="7" t="str">
        <f ca="1">INDEX(LIneages_rulesets[],RANDBETWEEN(1,ROWS(LIneages_rulesets[])),1)</f>
        <v>hiSrügáshchene</v>
      </c>
      <c r="H21" s="13" t="str">
        <f ca="1">VLOOKUP(Table47[[#This Row],[Name]],Table42[],2,FALSE)</f>
        <v>M</v>
      </c>
      <c r="K21" t="s">
        <v>16945</v>
      </c>
      <c r="L21" s="5"/>
      <c r="M21" t="s">
        <v>6642</v>
      </c>
      <c r="O21" s="7" t="s">
        <v>17240</v>
      </c>
      <c r="P21" s="13" t="s">
        <v>9131</v>
      </c>
      <c r="Q21" s="7" t="s">
        <v>15691</v>
      </c>
      <c r="S21" s="7" t="s">
        <v>17896</v>
      </c>
      <c r="T21" s="13" t="s">
        <v>9131</v>
      </c>
      <c r="U21" s="7" t="s">
        <v>17982</v>
      </c>
      <c r="W21" s="7" t="s">
        <v>18003</v>
      </c>
      <c r="X21" s="7" t="s">
        <v>9131</v>
      </c>
      <c r="Y21" s="7" t="s">
        <v>17001</v>
      </c>
    </row>
    <row r="22" spans="1:25" x14ac:dyDescent="0.2">
      <c r="A22" s="7" t="s">
        <v>13472</v>
      </c>
      <c r="B22" s="13" t="s">
        <v>11042</v>
      </c>
      <c r="C22" s="7" t="s">
        <v>13698</v>
      </c>
      <c r="F22" s="7" t="str">
        <f ca="1">INDEX(Table42[[#All],[Name]],RANDBETWEEN(1,ROWS(Table42[])),1)</f>
        <v>Kuruktáshmu</v>
      </c>
      <c r="G22" s="7" t="str">
        <f ca="1">INDEX(LIneages_rulesets[],RANDBETWEEN(1,ROWS(LIneages_rulesets[])),1)</f>
        <v>hiSrügáshchene</v>
      </c>
      <c r="H22" s="13" t="str">
        <f ca="1">VLOOKUP(Table47[[#This Row],[Name]],Table42[],2,FALSE)</f>
        <v>M</v>
      </c>
      <c r="K22" t="s">
        <v>17544</v>
      </c>
      <c r="L22" s="5" t="s">
        <v>9131</v>
      </c>
      <c r="M22" t="s">
        <v>17429</v>
      </c>
      <c r="O22" t="s">
        <v>17067</v>
      </c>
      <c r="P22" s="5" t="s">
        <v>9131</v>
      </c>
      <c r="Q22" t="s">
        <v>16430</v>
      </c>
      <c r="S22" s="7" t="s">
        <v>17955</v>
      </c>
      <c r="T22" s="13" t="s">
        <v>9131</v>
      </c>
      <c r="U22" s="7" t="s">
        <v>17982</v>
      </c>
      <c r="W22" s="7" t="s">
        <v>18004</v>
      </c>
      <c r="X22" s="7" t="s">
        <v>9131</v>
      </c>
      <c r="Y22" s="7" t="s">
        <v>6642</v>
      </c>
    </row>
    <row r="23" spans="1:25" x14ac:dyDescent="0.2">
      <c r="A23" s="7" t="s">
        <v>13472</v>
      </c>
      <c r="B23" s="5" t="s">
        <v>11042</v>
      </c>
      <c r="C23" t="s">
        <v>13712</v>
      </c>
      <c r="F23" s="7" t="str">
        <f ca="1">INDEX(Table42[[#All],[Name]],RANDBETWEEN(1,ROWS(Table42[])),1)</f>
        <v>Jiréga</v>
      </c>
      <c r="G23" s="7" t="str">
        <f ca="1">INDEX(LIneages_rulesets[],RANDBETWEEN(1,ROWS(LIneages_rulesets[])),1)</f>
        <v>hiTéshku</v>
      </c>
      <c r="H23" s="13" t="str">
        <f ca="1">VLOOKUP(Table47[[#This Row],[Name]],Table42[],2,FALSE)</f>
        <v>M</v>
      </c>
      <c r="K23" t="s">
        <v>16946</v>
      </c>
      <c r="L23" s="5" t="s">
        <v>9131</v>
      </c>
      <c r="M23" t="s">
        <v>6642</v>
      </c>
      <c r="O23" s="7" t="s">
        <v>17067</v>
      </c>
      <c r="P23" s="13" t="s">
        <v>9131</v>
      </c>
      <c r="Q23" s="7" t="s">
        <v>15691</v>
      </c>
      <c r="S23" s="7" t="s">
        <v>17956</v>
      </c>
      <c r="T23" s="13" t="s">
        <v>9131</v>
      </c>
      <c r="U23" s="7" t="s">
        <v>17982</v>
      </c>
      <c r="W23" s="7" t="s">
        <v>18005</v>
      </c>
      <c r="X23" s="7" t="s">
        <v>9131</v>
      </c>
      <c r="Y23" s="7" t="s">
        <v>6642</v>
      </c>
    </row>
    <row r="24" spans="1:25" x14ac:dyDescent="0.2">
      <c r="A24" s="7" t="s">
        <v>13275</v>
      </c>
      <c r="B24" s="13" t="s">
        <v>11042</v>
      </c>
      <c r="C24" s="7" t="s">
        <v>13322</v>
      </c>
      <c r="F24" s="7" t="str">
        <f ca="1">INDEX(Table42[[#All],[Name]],RANDBETWEEN(1,ROWS(Table42[])),1)</f>
        <v>Hutligáinu</v>
      </c>
      <c r="G24" s="7" t="str">
        <f ca="1">INDEX(LIneages_rulesets[],RANDBETWEEN(1,ROWS(LIneages_rulesets[])),1)</f>
        <v>hiAyánmu</v>
      </c>
      <c r="H24" s="13" t="str">
        <f ca="1">VLOOKUP(Table47[[#This Row],[Name]],Table42[],2,FALSE)</f>
        <v>M</v>
      </c>
      <c r="K24" t="s">
        <v>17547</v>
      </c>
      <c r="L24" s="5" t="s">
        <v>9131</v>
      </c>
      <c r="M24" t="s">
        <v>17429</v>
      </c>
      <c r="O24" t="s">
        <v>17068</v>
      </c>
      <c r="P24" s="5" t="s">
        <v>9131</v>
      </c>
      <c r="Q24" t="s">
        <v>17001</v>
      </c>
      <c r="S24" s="7" t="s">
        <v>17957</v>
      </c>
      <c r="T24" s="13" t="s">
        <v>9131</v>
      </c>
      <c r="U24" s="7" t="s">
        <v>6642</v>
      </c>
      <c r="W24" s="7" t="s">
        <v>18006</v>
      </c>
      <c r="X24" s="7" t="s">
        <v>9131</v>
      </c>
      <c r="Y24" s="7" t="s">
        <v>6642</v>
      </c>
    </row>
    <row r="25" spans="1:25" x14ac:dyDescent="0.2">
      <c r="A25" s="7" t="s">
        <v>13341</v>
      </c>
      <c r="B25" s="13" t="s">
        <v>9131</v>
      </c>
      <c r="C25" s="7" t="s">
        <v>13322</v>
      </c>
      <c r="F25" s="7" t="str">
        <f ca="1">INDEX(Table42[[#All],[Name]],RANDBETWEEN(1,ROWS(Table42[])),1)</f>
        <v>Arjutmé</v>
      </c>
      <c r="G25" s="7" t="str">
        <f ca="1">INDEX(LIneages_rulesets[],RANDBETWEEN(1,ROWS(LIneages_rulesets[])),1)</f>
        <v>hiChagotlékka</v>
      </c>
      <c r="H25" s="13" t="str">
        <f ca="1">VLOOKUP(Table47[[#This Row],[Name]],Table42[],2,FALSE)</f>
        <v>M</v>
      </c>
      <c r="K25" t="s">
        <v>16947</v>
      </c>
      <c r="L25" s="5" t="s">
        <v>9131</v>
      </c>
      <c r="M25"/>
      <c r="O25" t="s">
        <v>17069</v>
      </c>
      <c r="P25" s="5" t="s">
        <v>9131</v>
      </c>
      <c r="Q25" t="s">
        <v>17218</v>
      </c>
      <c r="S25" s="7" t="s">
        <v>17935</v>
      </c>
      <c r="T25" s="13" t="s">
        <v>9131</v>
      </c>
      <c r="U25" s="7" t="s">
        <v>17006</v>
      </c>
      <c r="W25" s="7" t="s">
        <v>18007</v>
      </c>
      <c r="X25" s="7" t="s">
        <v>9131</v>
      </c>
      <c r="Y25" s="7" t="s">
        <v>6642</v>
      </c>
    </row>
    <row r="26" spans="1:25" x14ac:dyDescent="0.2">
      <c r="A26" s="7" t="s">
        <v>13343</v>
      </c>
      <c r="B26" s="13" t="s">
        <v>9131</v>
      </c>
      <c r="C26" s="7" t="s">
        <v>13322</v>
      </c>
      <c r="F26" s="7" t="str">
        <f ca="1">INDEX(Table42[[#All],[Name]],RANDBETWEEN(1,ROWS(Table42[])),1)</f>
        <v>Keréktu</v>
      </c>
      <c r="G26" s="7" t="str">
        <f ca="1">INDEX(LIneages_rulesets[],RANDBETWEEN(1,ROWS(LIneages_rulesets[])),1)</f>
        <v>hiSrúnel</v>
      </c>
      <c r="H26" s="13" t="str">
        <f ca="1">VLOOKUP(Table47[[#This Row],[Name]],Table42[],2,FALSE)</f>
        <v>M</v>
      </c>
      <c r="K26" t="s">
        <v>16948</v>
      </c>
      <c r="L26" s="5" t="s">
        <v>9131</v>
      </c>
      <c r="M26" t="s">
        <v>6648</v>
      </c>
      <c r="O26" s="7" t="s">
        <v>17252</v>
      </c>
      <c r="P26" s="13" t="s">
        <v>11042</v>
      </c>
      <c r="Q26" s="7" t="s">
        <v>15691</v>
      </c>
      <c r="S26" s="7" t="s">
        <v>17873</v>
      </c>
      <c r="T26" s="13" t="s">
        <v>9131</v>
      </c>
      <c r="U26" s="7" t="s">
        <v>5161</v>
      </c>
      <c r="W26" s="7" t="s">
        <v>18008</v>
      </c>
      <c r="X26" s="7" t="s">
        <v>9131</v>
      </c>
      <c r="Y26" s="7" t="s">
        <v>6664</v>
      </c>
    </row>
    <row r="27" spans="1:25" x14ac:dyDescent="0.2">
      <c r="A27" s="7" t="s">
        <v>13346</v>
      </c>
      <c r="B27" s="13" t="s">
        <v>9131</v>
      </c>
      <c r="C27" s="7" t="s">
        <v>13322</v>
      </c>
      <c r="F27" s="7" t="str">
        <f ca="1">INDEX(Table42[[#All],[Name]],RANDBETWEEN(1,ROWS(Table42[])),1)</f>
        <v>Aknállu</v>
      </c>
      <c r="G27" s="7" t="str">
        <f ca="1">INDEX(LIneages_rulesets[],RANDBETWEEN(1,ROWS(LIneages_rulesets[])),1)</f>
        <v>hiKurúshma</v>
      </c>
      <c r="H27" s="13" t="str">
        <f ca="1">VLOOKUP(Table47[[#This Row],[Name]],Table42[],2,FALSE)</f>
        <v>M</v>
      </c>
      <c r="K27" t="s">
        <v>16949</v>
      </c>
      <c r="L27" s="5" t="s">
        <v>9131</v>
      </c>
      <c r="M27" t="s">
        <v>17001</v>
      </c>
      <c r="O27" s="7" t="s">
        <v>17254</v>
      </c>
      <c r="P27" s="13" t="s">
        <v>11042</v>
      </c>
      <c r="Q27" s="7" t="s">
        <v>15691</v>
      </c>
      <c r="S27" s="7" t="s">
        <v>17936</v>
      </c>
      <c r="T27" s="13" t="s">
        <v>9131</v>
      </c>
      <c r="U27" s="7" t="s">
        <v>16280</v>
      </c>
      <c r="W27" s="7" t="s">
        <v>18009</v>
      </c>
      <c r="X27" s="7" t="s">
        <v>9131</v>
      </c>
      <c r="Y27" s="7" t="s">
        <v>6664</v>
      </c>
    </row>
    <row r="28" spans="1:25" x14ac:dyDescent="0.2">
      <c r="A28" s="7" t="s">
        <v>13665</v>
      </c>
      <c r="B28" s="13" t="s">
        <v>9131</v>
      </c>
      <c r="C28" s="7" t="s">
        <v>13698</v>
      </c>
      <c r="F28" s="7" t="str">
        <f ca="1">INDEX(Table42[[#All],[Name]],RANDBETWEEN(1,ROWS(Table42[])),1)</f>
        <v>Chernáru</v>
      </c>
      <c r="G28" s="7" t="str">
        <f ca="1">INDEX(LIneages_rulesets[],RANDBETWEEN(1,ROWS(LIneages_rulesets[])),1)</f>
        <v>hiTlélsu</v>
      </c>
      <c r="H28" s="13" t="str">
        <f ca="1">VLOOKUP(Table47[[#This Row],[Name]],Table42[],2,FALSE)</f>
        <v>M</v>
      </c>
      <c r="K28" t="s">
        <v>16950</v>
      </c>
      <c r="L28" s="5" t="s">
        <v>9131</v>
      </c>
      <c r="M28" t="s">
        <v>6638</v>
      </c>
      <c r="O28" t="s">
        <v>17070</v>
      </c>
      <c r="P28" s="5" t="s">
        <v>9131</v>
      </c>
      <c r="Q28" t="s">
        <v>5161</v>
      </c>
      <c r="S28" s="7" t="s">
        <v>17883</v>
      </c>
      <c r="T28" s="13" t="s">
        <v>9131</v>
      </c>
      <c r="U28" s="7" t="s">
        <v>17001</v>
      </c>
      <c r="W28" s="7" t="s">
        <v>18010</v>
      </c>
      <c r="X28" s="7" t="s">
        <v>9131</v>
      </c>
      <c r="Y28" s="7" t="s">
        <v>6642</v>
      </c>
    </row>
    <row r="29" spans="1:25" x14ac:dyDescent="0.2">
      <c r="A29" s="7" t="s">
        <v>13665</v>
      </c>
      <c r="B29" s="5" t="s">
        <v>9131</v>
      </c>
      <c r="C29" t="s">
        <v>13712</v>
      </c>
      <c r="F29" s="7" t="str">
        <f ca="1">INDEX(Table42[[#All],[Name]],RANDBETWEEN(1,ROWS(Table42[])),1)</f>
        <v>Tsodlán</v>
      </c>
      <c r="G29" s="7" t="str">
        <f ca="1">INDEX(LIneages_rulesets[],RANDBETWEEN(1,ROWS(LIneages_rulesets[])),1)</f>
        <v>hiDulumésa</v>
      </c>
      <c r="H29" s="13" t="str">
        <f ca="1">VLOOKUP(Table47[[#This Row],[Name]],Table42[],2,FALSE)</f>
        <v>M</v>
      </c>
      <c r="K29" t="s">
        <v>17555</v>
      </c>
      <c r="L29" s="5" t="s">
        <v>11042</v>
      </c>
      <c r="M29" t="s">
        <v>17429</v>
      </c>
      <c r="O29" t="s">
        <v>17071</v>
      </c>
      <c r="P29" s="5" t="s">
        <v>11042</v>
      </c>
      <c r="Q29" t="s">
        <v>5161</v>
      </c>
      <c r="S29" s="7" t="s">
        <v>17941</v>
      </c>
      <c r="T29" s="13" t="s">
        <v>9131</v>
      </c>
      <c r="U29" s="7" t="s">
        <v>16280</v>
      </c>
      <c r="W29" s="7" t="s">
        <v>18011</v>
      </c>
      <c r="X29" s="7" t="s">
        <v>9131</v>
      </c>
      <c r="Y29" s="7" t="s">
        <v>6664</v>
      </c>
    </row>
    <row r="30" spans="1:25" x14ac:dyDescent="0.2">
      <c r="A30" s="7" t="s">
        <v>13349</v>
      </c>
      <c r="B30" s="13" t="s">
        <v>9131</v>
      </c>
      <c r="C30" s="7" t="s">
        <v>13322</v>
      </c>
      <c r="F30" s="7" t="str">
        <f ca="1">INDEX(Table42[[#All],[Name]],RANDBETWEEN(1,ROWS(Table42[])),1)</f>
        <v>Shenésh</v>
      </c>
      <c r="G30" s="7" t="str">
        <f ca="1">INDEX(LIneages_rulesets[],RANDBETWEEN(1,ROWS(LIneages_rulesets[])),1)</f>
        <v>hiVessúma</v>
      </c>
      <c r="H30" s="13" t="str">
        <f ca="1">VLOOKUP(Table47[[#This Row],[Name]],Table42[],2,FALSE)</f>
        <v>M</v>
      </c>
      <c r="K30" t="s">
        <v>16951</v>
      </c>
      <c r="L30" s="5" t="s">
        <v>9131</v>
      </c>
      <c r="M30" t="s">
        <v>5161</v>
      </c>
      <c r="O30" t="s">
        <v>17072</v>
      </c>
      <c r="P30" s="5" t="s">
        <v>9131</v>
      </c>
      <c r="Q30" t="s">
        <v>17219</v>
      </c>
      <c r="S30" s="7" t="s">
        <v>17897</v>
      </c>
      <c r="T30" s="13" t="s">
        <v>9131</v>
      </c>
      <c r="U30" s="7" t="s">
        <v>17982</v>
      </c>
      <c r="W30" s="7" t="s">
        <v>18012</v>
      </c>
      <c r="X30" s="7" t="s">
        <v>11042</v>
      </c>
      <c r="Y30" s="7" t="s">
        <v>17229</v>
      </c>
    </row>
    <row r="31" spans="1:25" x14ac:dyDescent="0.2">
      <c r="A31" s="7" t="s">
        <v>13276</v>
      </c>
      <c r="B31" s="13" t="s">
        <v>11042</v>
      </c>
      <c r="C31" s="7" t="s">
        <v>13322</v>
      </c>
      <c r="F31" s="7" t="str">
        <f ca="1">INDEX(Table42[[#All],[Name]],RANDBETWEEN(1,ROWS(Table42[])),1)</f>
        <v>Dijáya</v>
      </c>
      <c r="G31" s="7" t="str">
        <f ca="1">INDEX(LIneages_rulesets[],RANDBETWEEN(1,ROWS(LIneages_rulesets[])),1)</f>
        <v>hiTetengkáino</v>
      </c>
      <c r="H31" s="13" t="str">
        <f ca="1">VLOOKUP(Table47[[#This Row],[Name]],Table42[],2,FALSE)</f>
        <v>F</v>
      </c>
      <c r="K31" t="s">
        <v>16951</v>
      </c>
      <c r="L31" s="5" t="s">
        <v>9131</v>
      </c>
      <c r="M31" t="s">
        <v>17429</v>
      </c>
      <c r="O31" t="s">
        <v>17073</v>
      </c>
      <c r="P31" s="5" t="s">
        <v>9131</v>
      </c>
      <c r="Q31" t="s">
        <v>16430</v>
      </c>
      <c r="S31" s="7" t="s">
        <v>17958</v>
      </c>
      <c r="T31" s="13" t="s">
        <v>9131</v>
      </c>
      <c r="U31" s="7" t="s">
        <v>17982</v>
      </c>
      <c r="W31" s="7" t="s">
        <v>18013</v>
      </c>
      <c r="X31" s="7" t="s">
        <v>11042</v>
      </c>
      <c r="Y31" s="7" t="s">
        <v>18053</v>
      </c>
    </row>
    <row r="32" spans="1:25" x14ac:dyDescent="0.2">
      <c r="A32" s="7" t="s">
        <v>13352</v>
      </c>
      <c r="B32" s="13" t="s">
        <v>9131</v>
      </c>
      <c r="C32" s="7" t="s">
        <v>13322</v>
      </c>
      <c r="F32" s="7" t="str">
        <f ca="1">INDEX(Table42[[#All],[Name]],RANDBETWEEN(1,ROWS(Table42[])),1)</f>
        <v>Shrǘka</v>
      </c>
      <c r="G32" s="7" t="str">
        <f ca="1">INDEX(LIneages_rulesets[],RANDBETWEEN(1,ROWS(LIneages_rulesets[])),1)</f>
        <v>hiVréshcha</v>
      </c>
      <c r="H32" s="13" t="str">
        <f ca="1">VLOOKUP(Table47[[#This Row],[Name]],Table42[],2,FALSE)</f>
        <v>M</v>
      </c>
      <c r="K32" t="s">
        <v>17553</v>
      </c>
      <c r="L32" s="5" t="s">
        <v>11042</v>
      </c>
      <c r="M32" t="s">
        <v>17429</v>
      </c>
      <c r="O32" s="7" t="s">
        <v>17245</v>
      </c>
      <c r="P32" s="13" t="s">
        <v>9131</v>
      </c>
      <c r="Q32" s="7" t="s">
        <v>15691</v>
      </c>
      <c r="S32" s="7" t="s">
        <v>17528</v>
      </c>
      <c r="T32" s="13" t="s">
        <v>9131</v>
      </c>
      <c r="U32" s="7" t="s">
        <v>17982</v>
      </c>
      <c r="W32" s="7" t="s">
        <v>18014</v>
      </c>
      <c r="X32" s="7" t="s">
        <v>11042</v>
      </c>
      <c r="Y32" s="7" t="s">
        <v>15820</v>
      </c>
    </row>
    <row r="33" spans="1:25" x14ac:dyDescent="0.2">
      <c r="A33" s="7" t="s">
        <v>13355</v>
      </c>
      <c r="B33" s="13" t="s">
        <v>9131</v>
      </c>
      <c r="C33" s="7" t="s">
        <v>13322</v>
      </c>
      <c r="K33" t="s">
        <v>16952</v>
      </c>
      <c r="L33" s="5" t="s">
        <v>9131</v>
      </c>
      <c r="M33" t="s">
        <v>17002</v>
      </c>
      <c r="O33" t="s">
        <v>17074</v>
      </c>
      <c r="P33" s="5" t="s">
        <v>9131</v>
      </c>
      <c r="Q33" t="s">
        <v>17001</v>
      </c>
      <c r="S33" s="7" t="s">
        <v>17898</v>
      </c>
      <c r="T33" s="13" t="s">
        <v>9131</v>
      </c>
      <c r="U33" s="7" t="s">
        <v>17982</v>
      </c>
      <c r="W33" s="7" t="s">
        <v>18015</v>
      </c>
      <c r="X33" s="7" t="s">
        <v>9131</v>
      </c>
      <c r="Y33" s="7" t="s">
        <v>6664</v>
      </c>
    </row>
    <row r="34" spans="1:25" x14ac:dyDescent="0.2">
      <c r="A34" s="7" t="s">
        <v>13358</v>
      </c>
      <c r="B34" s="13" t="s">
        <v>9131</v>
      </c>
      <c r="C34" s="7" t="s">
        <v>13322</v>
      </c>
      <c r="K34" t="s">
        <v>16952</v>
      </c>
      <c r="L34" s="5" t="s">
        <v>9131</v>
      </c>
      <c r="M34" t="s">
        <v>17429</v>
      </c>
      <c r="O34" t="s">
        <v>17075</v>
      </c>
      <c r="P34" s="5" t="s">
        <v>9131</v>
      </c>
      <c r="Q34" t="s">
        <v>5161</v>
      </c>
      <c r="S34" s="7" t="s">
        <v>17959</v>
      </c>
      <c r="T34" s="13" t="s">
        <v>9131</v>
      </c>
      <c r="U34" s="7" t="s">
        <v>17982</v>
      </c>
      <c r="W34" s="7" t="s">
        <v>14123</v>
      </c>
      <c r="X34" s="7" t="s">
        <v>9131</v>
      </c>
      <c r="Y34" s="7" t="s">
        <v>6639</v>
      </c>
    </row>
    <row r="35" spans="1:25" x14ac:dyDescent="0.2">
      <c r="A35" s="7" t="s">
        <v>12072</v>
      </c>
      <c r="B35" s="13" t="s">
        <v>9131</v>
      </c>
      <c r="C35" s="7" t="s">
        <v>13322</v>
      </c>
      <c r="K35" t="s">
        <v>17557</v>
      </c>
      <c r="L35" s="5" t="s">
        <v>9131</v>
      </c>
      <c r="M35" t="s">
        <v>17429</v>
      </c>
      <c r="O35" t="s">
        <v>17076</v>
      </c>
      <c r="P35" s="5" t="s">
        <v>9131</v>
      </c>
      <c r="Q35" t="s">
        <v>16430</v>
      </c>
      <c r="S35" s="7" t="s">
        <v>17960</v>
      </c>
      <c r="T35" s="13" t="s">
        <v>9131</v>
      </c>
      <c r="U35" s="7" t="s">
        <v>17982</v>
      </c>
      <c r="W35" s="7" t="s">
        <v>17281</v>
      </c>
      <c r="X35" s="7" t="s">
        <v>9131</v>
      </c>
      <c r="Y35" s="7" t="s">
        <v>18053</v>
      </c>
    </row>
    <row r="36" spans="1:25" x14ac:dyDescent="0.2">
      <c r="A36" s="7" t="s">
        <v>13473</v>
      </c>
      <c r="B36" s="13" t="s">
        <v>11042</v>
      </c>
      <c r="C36" s="7" t="s">
        <v>13698</v>
      </c>
      <c r="K36" t="s">
        <v>16953</v>
      </c>
      <c r="L36" s="5" t="s">
        <v>9131</v>
      </c>
      <c r="M36" t="s">
        <v>17003</v>
      </c>
      <c r="O36" t="s">
        <v>17077</v>
      </c>
      <c r="P36" s="5"/>
      <c r="Q36"/>
      <c r="S36" s="7" t="s">
        <v>17942</v>
      </c>
      <c r="T36" s="13" t="s">
        <v>9131</v>
      </c>
      <c r="U36" s="7" t="s">
        <v>16280</v>
      </c>
      <c r="W36" s="7" t="s">
        <v>18016</v>
      </c>
      <c r="X36" s="7" t="s">
        <v>9131</v>
      </c>
      <c r="Y36" s="7" t="s">
        <v>6664</v>
      </c>
    </row>
    <row r="37" spans="1:25" x14ac:dyDescent="0.2">
      <c r="A37" s="7" t="s">
        <v>13473</v>
      </c>
      <c r="B37" s="5" t="s">
        <v>11042</v>
      </c>
      <c r="C37" t="s">
        <v>13712</v>
      </c>
      <c r="K37" t="s">
        <v>16954</v>
      </c>
      <c r="L37" s="5"/>
      <c r="M37" t="s">
        <v>6638</v>
      </c>
      <c r="O37" t="s">
        <v>17078</v>
      </c>
      <c r="P37" s="5" t="s">
        <v>9131</v>
      </c>
      <c r="Q37" t="s">
        <v>16430</v>
      </c>
      <c r="S37" s="7" t="s">
        <v>17529</v>
      </c>
      <c r="T37" s="13" t="s">
        <v>9131</v>
      </c>
      <c r="U37" s="7" t="s">
        <v>17982</v>
      </c>
      <c r="W37" s="7" t="s">
        <v>18017</v>
      </c>
      <c r="X37" s="7" t="s">
        <v>9131</v>
      </c>
      <c r="Y37" s="7" t="s">
        <v>6642</v>
      </c>
    </row>
    <row r="38" spans="1:25" x14ac:dyDescent="0.2">
      <c r="A38" s="7" t="s">
        <v>13277</v>
      </c>
      <c r="B38" s="13" t="s">
        <v>11042</v>
      </c>
      <c r="C38" s="7" t="s">
        <v>13322</v>
      </c>
      <c r="K38" t="s">
        <v>17558</v>
      </c>
      <c r="L38" s="5" t="s">
        <v>11042</v>
      </c>
      <c r="M38" t="s">
        <v>17429</v>
      </c>
      <c r="O38" t="s">
        <v>17079</v>
      </c>
      <c r="P38" s="5" t="s">
        <v>9131</v>
      </c>
      <c r="Q38" t="s">
        <v>5161</v>
      </c>
      <c r="S38" s="7" t="s">
        <v>17916</v>
      </c>
      <c r="T38" s="13" t="s">
        <v>9131</v>
      </c>
      <c r="U38" s="7" t="s">
        <v>6642</v>
      </c>
      <c r="W38" s="7" t="s">
        <v>18018</v>
      </c>
      <c r="X38" s="7" t="s">
        <v>9131</v>
      </c>
      <c r="Y38" s="7" t="s">
        <v>18054</v>
      </c>
    </row>
    <row r="39" spans="1:25" x14ac:dyDescent="0.2">
      <c r="A39" s="7" t="s">
        <v>13474</v>
      </c>
      <c r="B39" s="13" t="s">
        <v>11042</v>
      </c>
      <c r="C39" s="7" t="s">
        <v>13698</v>
      </c>
      <c r="K39" t="s">
        <v>16955</v>
      </c>
      <c r="L39" s="5" t="s">
        <v>9131</v>
      </c>
      <c r="M39" t="s">
        <v>6642</v>
      </c>
      <c r="O39" t="s">
        <v>17080</v>
      </c>
      <c r="P39" s="5" t="s">
        <v>9131</v>
      </c>
      <c r="Q39" t="s">
        <v>5161</v>
      </c>
      <c r="S39" s="7" t="s">
        <v>17928</v>
      </c>
      <c r="T39" s="13" t="s">
        <v>9131</v>
      </c>
      <c r="U39" s="7" t="s">
        <v>17982</v>
      </c>
      <c r="W39" s="7" t="s">
        <v>18019</v>
      </c>
      <c r="X39" s="7" t="s">
        <v>9131</v>
      </c>
    </row>
    <row r="40" spans="1:25" x14ac:dyDescent="0.2">
      <c r="A40" s="7" t="s">
        <v>13474</v>
      </c>
      <c r="B40" s="13" t="s">
        <v>11042</v>
      </c>
      <c r="C40" s="7" t="s">
        <v>13701</v>
      </c>
      <c r="K40" t="s">
        <v>16956</v>
      </c>
      <c r="L40" s="5" t="s">
        <v>9131</v>
      </c>
      <c r="M40" t="s">
        <v>17001</v>
      </c>
      <c r="O40" t="s">
        <v>17081</v>
      </c>
      <c r="P40" s="5"/>
      <c r="Q40" t="s">
        <v>5161</v>
      </c>
      <c r="S40" s="7" t="s">
        <v>17961</v>
      </c>
      <c r="T40" s="13" t="s">
        <v>9131</v>
      </c>
      <c r="U40" s="7" t="s">
        <v>17982</v>
      </c>
      <c r="W40" s="7" t="s">
        <v>18020</v>
      </c>
      <c r="X40" s="7" t="s">
        <v>9131</v>
      </c>
      <c r="Y40" s="7" t="s">
        <v>6642</v>
      </c>
    </row>
    <row r="41" spans="1:25" x14ac:dyDescent="0.2">
      <c r="A41" s="7" t="s">
        <v>13474</v>
      </c>
      <c r="B41" s="5" t="s">
        <v>11042</v>
      </c>
      <c r="C41" t="s">
        <v>13712</v>
      </c>
      <c r="K41" t="s">
        <v>16957</v>
      </c>
      <c r="L41" s="5" t="s">
        <v>9131</v>
      </c>
      <c r="M41" t="s">
        <v>6638</v>
      </c>
      <c r="O41" t="s">
        <v>17082</v>
      </c>
      <c r="P41" s="5" t="s">
        <v>9131</v>
      </c>
      <c r="Q41" t="s">
        <v>17004</v>
      </c>
      <c r="S41" s="7" t="s">
        <v>17882</v>
      </c>
      <c r="T41" s="13" t="s">
        <v>9131</v>
      </c>
      <c r="U41" s="7" t="s">
        <v>17001</v>
      </c>
      <c r="W41" s="7" t="s">
        <v>17533</v>
      </c>
      <c r="X41" s="7" t="s">
        <v>9131</v>
      </c>
      <c r="Y41" s="7" t="s">
        <v>18055</v>
      </c>
    </row>
    <row r="42" spans="1:25" x14ac:dyDescent="0.2">
      <c r="A42" s="7" t="s">
        <v>13278</v>
      </c>
      <c r="B42" s="13" t="s">
        <v>11042</v>
      </c>
      <c r="C42" s="7" t="s">
        <v>13322</v>
      </c>
      <c r="K42" t="s">
        <v>16958</v>
      </c>
      <c r="L42" s="5" t="s">
        <v>9131</v>
      </c>
      <c r="M42" t="s">
        <v>17004</v>
      </c>
      <c r="O42" t="s">
        <v>17083</v>
      </c>
      <c r="P42" s="5" t="s">
        <v>9131</v>
      </c>
      <c r="Q42" t="s">
        <v>5161</v>
      </c>
      <c r="S42" s="7" t="s">
        <v>17917</v>
      </c>
      <c r="T42" s="13" t="s">
        <v>9131</v>
      </c>
      <c r="U42" s="7" t="s">
        <v>6643</v>
      </c>
      <c r="W42" s="7" t="s">
        <v>2060</v>
      </c>
      <c r="X42" s="7" t="s">
        <v>11042</v>
      </c>
      <c r="Y42" s="7" t="s">
        <v>18056</v>
      </c>
    </row>
    <row r="43" spans="1:25" x14ac:dyDescent="0.2">
      <c r="A43" s="7" t="s">
        <v>13475</v>
      </c>
      <c r="B43" s="13" t="s">
        <v>11042</v>
      </c>
      <c r="C43" s="7" t="s">
        <v>13698</v>
      </c>
      <c r="K43" t="s">
        <v>16959</v>
      </c>
      <c r="L43" s="5" t="s">
        <v>9131</v>
      </c>
      <c r="M43" t="s">
        <v>6638</v>
      </c>
      <c r="O43" t="s">
        <v>12026</v>
      </c>
      <c r="P43" s="5" t="s">
        <v>9131</v>
      </c>
      <c r="Q43" t="s">
        <v>5161</v>
      </c>
      <c r="S43" s="7" t="s">
        <v>17962</v>
      </c>
      <c r="T43" s="13" t="s">
        <v>9131</v>
      </c>
      <c r="U43" s="7" t="s">
        <v>17006</v>
      </c>
      <c r="W43" s="7" t="s">
        <v>18021</v>
      </c>
      <c r="X43" s="7" t="s">
        <v>9131</v>
      </c>
      <c r="Y43" s="7" t="s">
        <v>6642</v>
      </c>
    </row>
    <row r="44" spans="1:25" x14ac:dyDescent="0.2">
      <c r="A44" s="7" t="s">
        <v>13475</v>
      </c>
      <c r="B44" s="13" t="s">
        <v>11042</v>
      </c>
      <c r="C44" s="7" t="s">
        <v>13701</v>
      </c>
      <c r="K44" t="s">
        <v>17560</v>
      </c>
      <c r="L44" s="5" t="s">
        <v>9131</v>
      </c>
      <c r="M44" t="s">
        <v>17429</v>
      </c>
      <c r="O44" t="s">
        <v>17084</v>
      </c>
      <c r="P44" s="5" t="s">
        <v>9131</v>
      </c>
      <c r="Q44" t="s">
        <v>6642</v>
      </c>
      <c r="S44" s="7" t="s">
        <v>17878</v>
      </c>
      <c r="T44" s="13" t="s">
        <v>9131</v>
      </c>
      <c r="U44" s="7" t="s">
        <v>17006</v>
      </c>
      <c r="W44" s="7" t="s">
        <v>18022</v>
      </c>
      <c r="X44" s="7" t="s">
        <v>9131</v>
      </c>
      <c r="Y44" s="7" t="s">
        <v>6664</v>
      </c>
    </row>
    <row r="45" spans="1:25" x14ac:dyDescent="0.2">
      <c r="A45" s="7" t="s">
        <v>13475</v>
      </c>
      <c r="B45" s="5" t="s">
        <v>11042</v>
      </c>
      <c r="C45" t="s">
        <v>13712</v>
      </c>
      <c r="K45" t="s">
        <v>16960</v>
      </c>
      <c r="L45" s="5"/>
      <c r="M45"/>
      <c r="O45" t="s">
        <v>17085</v>
      </c>
      <c r="P45" s="5" t="s">
        <v>9131</v>
      </c>
      <c r="Q45" t="s">
        <v>5161</v>
      </c>
      <c r="S45" s="7" t="s">
        <v>17963</v>
      </c>
      <c r="T45" s="13" t="s">
        <v>9131</v>
      </c>
      <c r="U45" s="7" t="s">
        <v>17982</v>
      </c>
      <c r="W45" s="7" t="s">
        <v>18023</v>
      </c>
      <c r="Y45" s="7" t="s">
        <v>6642</v>
      </c>
    </row>
    <row r="46" spans="1:25" x14ac:dyDescent="0.2">
      <c r="A46" s="7" t="s">
        <v>13363</v>
      </c>
      <c r="B46" s="13" t="s">
        <v>9131</v>
      </c>
      <c r="C46" s="7" t="s">
        <v>13322</v>
      </c>
      <c r="K46" t="s">
        <v>16961</v>
      </c>
      <c r="L46" s="5" t="s">
        <v>9131</v>
      </c>
      <c r="M46" t="s">
        <v>6642</v>
      </c>
      <c r="O46" t="s">
        <v>17086</v>
      </c>
      <c r="P46" s="5" t="s">
        <v>9131</v>
      </c>
      <c r="Q46" t="s">
        <v>16430</v>
      </c>
      <c r="S46" s="7" t="s">
        <v>17929</v>
      </c>
      <c r="T46" s="13" t="s">
        <v>9131</v>
      </c>
      <c r="U46" s="7" t="s">
        <v>17982</v>
      </c>
      <c r="W46" s="7" t="s">
        <v>18024</v>
      </c>
      <c r="X46" s="7" t="s">
        <v>11042</v>
      </c>
      <c r="Y46" s="7" t="s">
        <v>6639</v>
      </c>
    </row>
    <row r="47" spans="1:25" x14ac:dyDescent="0.2">
      <c r="A47" s="7" t="s">
        <v>13666</v>
      </c>
      <c r="B47" s="13" t="s">
        <v>9131</v>
      </c>
      <c r="C47" s="7" t="s">
        <v>13698</v>
      </c>
      <c r="K47" t="s">
        <v>16962</v>
      </c>
      <c r="L47" s="5" t="s">
        <v>9131</v>
      </c>
      <c r="M47" t="s">
        <v>6638</v>
      </c>
      <c r="O47" t="s">
        <v>17087</v>
      </c>
      <c r="P47" s="5" t="s">
        <v>9131</v>
      </c>
      <c r="Q47" t="s">
        <v>17220</v>
      </c>
      <c r="S47" s="7" t="s">
        <v>17530</v>
      </c>
      <c r="T47" s="13" t="s">
        <v>9131</v>
      </c>
      <c r="U47" s="7" t="s">
        <v>17006</v>
      </c>
      <c r="W47" s="7" t="s">
        <v>18025</v>
      </c>
      <c r="X47" s="7" t="s">
        <v>9131</v>
      </c>
      <c r="Y47" s="7" t="s">
        <v>6664</v>
      </c>
    </row>
    <row r="48" spans="1:25" x14ac:dyDescent="0.2">
      <c r="A48" s="7" t="s">
        <v>13666</v>
      </c>
      <c r="B48" s="13" t="s">
        <v>9131</v>
      </c>
      <c r="C48" s="7" t="s">
        <v>13701</v>
      </c>
      <c r="K48" t="s">
        <v>17561</v>
      </c>
      <c r="L48" s="5" t="s">
        <v>11042</v>
      </c>
      <c r="M48" t="s">
        <v>17429</v>
      </c>
      <c r="O48" t="s">
        <v>17088</v>
      </c>
      <c r="P48" s="5" t="s">
        <v>9131</v>
      </c>
      <c r="Q48" t="s">
        <v>16430</v>
      </c>
      <c r="S48" s="7" t="s">
        <v>17910</v>
      </c>
      <c r="T48" s="13" t="s">
        <v>9131</v>
      </c>
      <c r="U48" s="7" t="s">
        <v>6642</v>
      </c>
      <c r="W48" s="7" t="s">
        <v>18026</v>
      </c>
      <c r="X48" s="7" t="s">
        <v>9131</v>
      </c>
      <c r="Y48" s="7" t="s">
        <v>6664</v>
      </c>
    </row>
    <row r="49" spans="1:25" x14ac:dyDescent="0.2">
      <c r="A49" s="7" t="s">
        <v>13666</v>
      </c>
      <c r="B49" s="5" t="s">
        <v>9131</v>
      </c>
      <c r="C49" t="s">
        <v>13712</v>
      </c>
      <c r="K49" t="s">
        <v>16963</v>
      </c>
      <c r="L49" s="5" t="s">
        <v>9131</v>
      </c>
      <c r="M49" t="s">
        <v>6638</v>
      </c>
      <c r="O49" t="s">
        <v>17089</v>
      </c>
      <c r="P49" s="5" t="s">
        <v>9131</v>
      </c>
      <c r="Q49" t="s">
        <v>17221</v>
      </c>
      <c r="S49" s="7" t="s">
        <v>17943</v>
      </c>
      <c r="T49" s="13" t="s">
        <v>9131</v>
      </c>
      <c r="U49" s="7" t="s">
        <v>17001</v>
      </c>
      <c r="W49" s="7" t="s">
        <v>18027</v>
      </c>
      <c r="X49" s="7" t="s">
        <v>9131</v>
      </c>
      <c r="Y49" s="7" t="s">
        <v>6639</v>
      </c>
    </row>
    <row r="50" spans="1:25" x14ac:dyDescent="0.2">
      <c r="A50" s="7" t="s">
        <v>13366</v>
      </c>
      <c r="B50" s="13" t="s">
        <v>9131</v>
      </c>
      <c r="C50" s="7" t="s">
        <v>13322</v>
      </c>
      <c r="K50" t="s">
        <v>1633</v>
      </c>
      <c r="L50" s="5" t="s">
        <v>9131</v>
      </c>
      <c r="M50" t="s">
        <v>6638</v>
      </c>
      <c r="O50" s="7" t="s">
        <v>17089</v>
      </c>
      <c r="P50" s="13" t="s">
        <v>11042</v>
      </c>
      <c r="Q50" s="7" t="s">
        <v>15691</v>
      </c>
      <c r="S50" s="7" t="s">
        <v>17964</v>
      </c>
      <c r="T50" s="13" t="s">
        <v>9131</v>
      </c>
      <c r="U50" s="7" t="s">
        <v>17982</v>
      </c>
      <c r="W50" s="7" t="s">
        <v>18028</v>
      </c>
      <c r="X50" s="7" t="s">
        <v>9131</v>
      </c>
      <c r="Y50" s="7" t="s">
        <v>6644</v>
      </c>
    </row>
    <row r="51" spans="1:25" x14ac:dyDescent="0.2">
      <c r="A51" s="7" t="s">
        <v>13369</v>
      </c>
      <c r="B51" s="13" t="s">
        <v>9131</v>
      </c>
      <c r="C51" s="7" t="s">
        <v>13322</v>
      </c>
      <c r="K51" t="s">
        <v>16964</v>
      </c>
      <c r="L51" s="5" t="s">
        <v>9131</v>
      </c>
      <c r="M51" t="s">
        <v>6638</v>
      </c>
      <c r="O51" t="s">
        <v>17090</v>
      </c>
      <c r="P51" s="5" t="s">
        <v>11042</v>
      </c>
      <c r="Q51"/>
      <c r="S51" s="7" t="s">
        <v>17965</v>
      </c>
      <c r="T51" s="13" t="s">
        <v>9131</v>
      </c>
      <c r="U51" s="7" t="s">
        <v>17982</v>
      </c>
      <c r="W51" s="7" t="s">
        <v>18029</v>
      </c>
      <c r="X51" s="7" t="s">
        <v>9131</v>
      </c>
      <c r="Y51" s="7" t="s">
        <v>17001</v>
      </c>
    </row>
    <row r="52" spans="1:25" x14ac:dyDescent="0.2">
      <c r="A52" s="7" t="s">
        <v>13279</v>
      </c>
      <c r="B52" s="13" t="s">
        <v>11042</v>
      </c>
      <c r="C52" s="7" t="s">
        <v>13322</v>
      </c>
      <c r="K52" t="s">
        <v>16965</v>
      </c>
      <c r="L52" s="5" t="s">
        <v>9131</v>
      </c>
      <c r="M52" t="s">
        <v>6537</v>
      </c>
      <c r="O52" s="7" t="s">
        <v>17258</v>
      </c>
      <c r="P52" s="13" t="s">
        <v>11042</v>
      </c>
      <c r="Q52" s="7" t="s">
        <v>15691</v>
      </c>
      <c r="S52" s="7" t="s">
        <v>17965</v>
      </c>
      <c r="T52" s="13" t="s">
        <v>9131</v>
      </c>
      <c r="U52" s="7" t="s">
        <v>17982</v>
      </c>
      <c r="W52" s="7" t="s">
        <v>17164</v>
      </c>
      <c r="X52" s="7" t="s">
        <v>9131</v>
      </c>
      <c r="Y52" s="7" t="s">
        <v>6642</v>
      </c>
    </row>
    <row r="53" spans="1:25" x14ac:dyDescent="0.2">
      <c r="A53" s="7" t="s">
        <v>13372</v>
      </c>
      <c r="B53" s="13" t="s">
        <v>9131</v>
      </c>
      <c r="C53" s="7" t="s">
        <v>13322</v>
      </c>
      <c r="K53" t="s">
        <v>16966</v>
      </c>
      <c r="L53" s="5" t="s">
        <v>9131</v>
      </c>
      <c r="M53" t="s">
        <v>17001</v>
      </c>
      <c r="O53" t="s">
        <v>17091</v>
      </c>
      <c r="P53" s="5" t="s">
        <v>11042</v>
      </c>
      <c r="Q53" t="s">
        <v>6642</v>
      </c>
      <c r="S53" s="7" t="s">
        <v>17891</v>
      </c>
      <c r="T53" s="13" t="s">
        <v>9131</v>
      </c>
      <c r="U53" s="7" t="s">
        <v>17004</v>
      </c>
      <c r="W53" s="7" t="s">
        <v>18030</v>
      </c>
      <c r="X53" s="7" t="s">
        <v>9131</v>
      </c>
      <c r="Y53" s="7" t="s">
        <v>6664</v>
      </c>
    </row>
    <row r="54" spans="1:25" x14ac:dyDescent="0.2">
      <c r="A54" s="7" t="s">
        <v>13375</v>
      </c>
      <c r="B54" s="13" t="s">
        <v>9131</v>
      </c>
      <c r="C54" s="7" t="s">
        <v>13322</v>
      </c>
      <c r="K54" t="s">
        <v>17564</v>
      </c>
      <c r="L54" s="5" t="s">
        <v>11042</v>
      </c>
      <c r="M54" t="s">
        <v>17429</v>
      </c>
      <c r="O54" t="s">
        <v>17092</v>
      </c>
      <c r="P54" s="5" t="s">
        <v>9131</v>
      </c>
      <c r="Q54" t="s">
        <v>16430</v>
      </c>
      <c r="S54" s="7" t="s">
        <v>17937</v>
      </c>
      <c r="T54" s="13" t="s">
        <v>9131</v>
      </c>
      <c r="U54" s="7" t="s">
        <v>17984</v>
      </c>
      <c r="W54" s="7" t="s">
        <v>18031</v>
      </c>
      <c r="X54" s="7" t="s">
        <v>9131</v>
      </c>
      <c r="Y54" s="7" t="s">
        <v>6639</v>
      </c>
    </row>
    <row r="55" spans="1:25" x14ac:dyDescent="0.2">
      <c r="A55" s="7" t="s">
        <v>13378</v>
      </c>
      <c r="B55" s="13" t="s">
        <v>9131</v>
      </c>
      <c r="C55" s="7" t="s">
        <v>13322</v>
      </c>
      <c r="K55" t="s">
        <v>17567</v>
      </c>
      <c r="L55" s="5" t="s">
        <v>11042</v>
      </c>
      <c r="M55" t="s">
        <v>17429</v>
      </c>
      <c r="O55" s="7" t="s">
        <v>17261</v>
      </c>
      <c r="P55" s="13" t="s">
        <v>11042</v>
      </c>
      <c r="Q55" s="7" t="s">
        <v>15691</v>
      </c>
      <c r="S55" s="7" t="s">
        <v>17918</v>
      </c>
      <c r="T55" s="13" t="s">
        <v>9131</v>
      </c>
      <c r="U55" s="7" t="s">
        <v>6642</v>
      </c>
      <c r="W55" s="7" t="s">
        <v>18032</v>
      </c>
      <c r="X55" s="7" t="s">
        <v>9131</v>
      </c>
      <c r="Y55" s="7" t="s">
        <v>17001</v>
      </c>
    </row>
    <row r="56" spans="1:25" x14ac:dyDescent="0.2">
      <c r="A56" s="7" t="s">
        <v>13476</v>
      </c>
      <c r="B56" s="13" t="s">
        <v>11042</v>
      </c>
      <c r="C56" s="7" t="s">
        <v>13698</v>
      </c>
      <c r="K56" t="s">
        <v>17570</v>
      </c>
      <c r="L56" s="5" t="s">
        <v>11042</v>
      </c>
      <c r="M56" t="s">
        <v>17429</v>
      </c>
      <c r="O56" s="7" t="s">
        <v>17264</v>
      </c>
      <c r="P56" s="13" t="s">
        <v>11042</v>
      </c>
      <c r="Q56" s="7" t="s">
        <v>15691</v>
      </c>
      <c r="S56" s="7" t="s">
        <v>17884</v>
      </c>
      <c r="T56" s="13" t="s">
        <v>9131</v>
      </c>
      <c r="U56" s="7" t="s">
        <v>6642</v>
      </c>
      <c r="W56" s="7" t="s">
        <v>18033</v>
      </c>
      <c r="X56" s="7" t="s">
        <v>9131</v>
      </c>
      <c r="Y56" s="7" t="s">
        <v>17229</v>
      </c>
    </row>
    <row r="57" spans="1:25" x14ac:dyDescent="0.2">
      <c r="A57" s="7" t="s">
        <v>13476</v>
      </c>
      <c r="B57" s="5" t="s">
        <v>11042</v>
      </c>
      <c r="C57" t="s">
        <v>13712</v>
      </c>
      <c r="K57" t="s">
        <v>16967</v>
      </c>
      <c r="L57" s="5"/>
      <c r="M57" t="s">
        <v>6639</v>
      </c>
      <c r="O57" t="s">
        <v>17093</v>
      </c>
      <c r="P57" s="5" t="s">
        <v>9131</v>
      </c>
      <c r="Q57" t="s">
        <v>5161</v>
      </c>
      <c r="S57" s="7" t="s">
        <v>17881</v>
      </c>
      <c r="T57" s="13" t="s">
        <v>9131</v>
      </c>
      <c r="U57" s="7" t="s">
        <v>17004</v>
      </c>
      <c r="W57" s="7" t="s">
        <v>18034</v>
      </c>
      <c r="X57" s="7" t="s">
        <v>9131</v>
      </c>
      <c r="Y57" s="7" t="s">
        <v>18057</v>
      </c>
    </row>
    <row r="58" spans="1:25" x14ac:dyDescent="0.2">
      <c r="A58" s="7" t="s">
        <v>13381</v>
      </c>
      <c r="B58" s="13" t="s">
        <v>9131</v>
      </c>
      <c r="C58" s="7" t="s">
        <v>13322</v>
      </c>
      <c r="K58" t="s">
        <v>16968</v>
      </c>
      <c r="L58" s="5" t="s">
        <v>9131</v>
      </c>
      <c r="M58" t="s">
        <v>17004</v>
      </c>
      <c r="O58" t="s">
        <v>17094</v>
      </c>
      <c r="P58" s="5" t="s">
        <v>9131</v>
      </c>
      <c r="Q58" t="s">
        <v>5161</v>
      </c>
      <c r="S58" s="7" t="s">
        <v>17911</v>
      </c>
      <c r="T58" s="13" t="s">
        <v>9131</v>
      </c>
      <c r="U58" s="7" t="s">
        <v>6642</v>
      </c>
      <c r="W58" s="7" t="s">
        <v>18035</v>
      </c>
      <c r="X58" s="7" t="s">
        <v>9131</v>
      </c>
      <c r="Y58" s="7" t="s">
        <v>6642</v>
      </c>
    </row>
    <row r="59" spans="1:25" x14ac:dyDescent="0.2">
      <c r="A59" s="7" t="s">
        <v>13384</v>
      </c>
      <c r="B59" s="13" t="s">
        <v>9131</v>
      </c>
      <c r="C59" s="7" t="s">
        <v>13322</v>
      </c>
      <c r="K59" t="s">
        <v>16969</v>
      </c>
      <c r="L59" s="5" t="s">
        <v>9131</v>
      </c>
      <c r="M59" t="s">
        <v>6638</v>
      </c>
      <c r="O59" t="s">
        <v>17095</v>
      </c>
      <c r="P59" s="5" t="s">
        <v>9131</v>
      </c>
      <c r="Q59" t="s">
        <v>16430</v>
      </c>
      <c r="S59" s="7" t="s">
        <v>17893</v>
      </c>
      <c r="T59" s="13" t="s">
        <v>9131</v>
      </c>
      <c r="U59" s="7" t="s">
        <v>17982</v>
      </c>
      <c r="W59" s="7" t="s">
        <v>18036</v>
      </c>
      <c r="X59" s="7" t="s">
        <v>9131</v>
      </c>
      <c r="Y59" s="7" t="s">
        <v>6639</v>
      </c>
    </row>
    <row r="60" spans="1:25" x14ac:dyDescent="0.2">
      <c r="A60" s="7" t="s">
        <v>13387</v>
      </c>
      <c r="B60" s="13" t="s">
        <v>9131</v>
      </c>
      <c r="C60" s="7" t="s">
        <v>13322</v>
      </c>
      <c r="K60" t="s">
        <v>17563</v>
      </c>
      <c r="L60" s="5" t="s">
        <v>9131</v>
      </c>
      <c r="M60" t="s">
        <v>17429</v>
      </c>
      <c r="O60" t="s">
        <v>17096</v>
      </c>
      <c r="P60" s="5" t="s">
        <v>11042</v>
      </c>
      <c r="Q60" t="s">
        <v>16430</v>
      </c>
      <c r="S60" s="7" t="s">
        <v>17930</v>
      </c>
      <c r="T60" s="13" t="s">
        <v>9131</v>
      </c>
      <c r="U60" s="7" t="s">
        <v>17982</v>
      </c>
      <c r="W60" s="7" t="s">
        <v>18037</v>
      </c>
      <c r="X60" s="7" t="s">
        <v>9131</v>
      </c>
      <c r="Y60" s="7" t="s">
        <v>6642</v>
      </c>
    </row>
    <row r="61" spans="1:25" x14ac:dyDescent="0.2">
      <c r="A61" s="7" t="s">
        <v>13280</v>
      </c>
      <c r="B61" s="13" t="s">
        <v>11042</v>
      </c>
      <c r="C61" s="7" t="s">
        <v>13322</v>
      </c>
      <c r="K61" t="s">
        <v>16970</v>
      </c>
      <c r="L61" s="5" t="s">
        <v>9131</v>
      </c>
      <c r="M61"/>
      <c r="O61" t="s">
        <v>17096</v>
      </c>
      <c r="P61" s="5" t="s">
        <v>11042</v>
      </c>
      <c r="Q61" t="s">
        <v>17222</v>
      </c>
      <c r="S61" s="7" t="s">
        <v>17966</v>
      </c>
      <c r="T61" s="13" t="s">
        <v>9131</v>
      </c>
      <c r="U61" s="7" t="s">
        <v>17982</v>
      </c>
      <c r="W61" s="7" t="s">
        <v>18038</v>
      </c>
      <c r="X61" s="7" t="s">
        <v>9131</v>
      </c>
      <c r="Y61" s="7" t="s">
        <v>17229</v>
      </c>
    </row>
    <row r="62" spans="1:25" x14ac:dyDescent="0.2">
      <c r="A62" s="7" t="s">
        <v>13390</v>
      </c>
      <c r="B62" s="13" t="s">
        <v>9131</v>
      </c>
      <c r="C62" s="7" t="s">
        <v>13322</v>
      </c>
      <c r="K62" t="s">
        <v>16971</v>
      </c>
      <c r="L62" s="5" t="s">
        <v>9131</v>
      </c>
      <c r="M62" t="s">
        <v>6638</v>
      </c>
      <c r="O62" s="7" t="s">
        <v>17248</v>
      </c>
      <c r="P62" s="13" t="s">
        <v>9131</v>
      </c>
      <c r="Q62" s="7" t="s">
        <v>15691</v>
      </c>
      <c r="S62" s="7" t="s">
        <v>17931</v>
      </c>
      <c r="T62" s="13" t="s">
        <v>9131</v>
      </c>
      <c r="U62" s="7" t="s">
        <v>17982</v>
      </c>
      <c r="W62" s="7" t="s">
        <v>18039</v>
      </c>
      <c r="X62" s="7" t="s">
        <v>9131</v>
      </c>
      <c r="Y62" s="7" t="s">
        <v>18058</v>
      </c>
    </row>
    <row r="63" spans="1:25" x14ac:dyDescent="0.2">
      <c r="A63" s="7" t="s">
        <v>13393</v>
      </c>
      <c r="B63" s="13" t="s">
        <v>9131</v>
      </c>
      <c r="C63" s="7" t="s">
        <v>13322</v>
      </c>
      <c r="K63" t="s">
        <v>17573</v>
      </c>
      <c r="L63" s="5" t="s">
        <v>11042</v>
      </c>
      <c r="M63" t="s">
        <v>17429</v>
      </c>
      <c r="O63" t="s">
        <v>17097</v>
      </c>
      <c r="P63" s="5" t="s">
        <v>9131</v>
      </c>
      <c r="Q63" t="s">
        <v>16430</v>
      </c>
      <c r="S63" s="7" t="s">
        <v>17899</v>
      </c>
      <c r="T63" s="13" t="s">
        <v>9131</v>
      </c>
      <c r="U63" s="7" t="s">
        <v>17982</v>
      </c>
      <c r="W63" s="7" t="s">
        <v>18040</v>
      </c>
      <c r="X63" s="7" t="s">
        <v>9131</v>
      </c>
      <c r="Y63" s="7" t="s">
        <v>6642</v>
      </c>
    </row>
    <row r="64" spans="1:25" x14ac:dyDescent="0.2">
      <c r="A64" s="7" t="s">
        <v>13396</v>
      </c>
      <c r="B64" s="13" t="s">
        <v>9131</v>
      </c>
      <c r="C64" s="7" t="s">
        <v>13322</v>
      </c>
      <c r="K64" t="s">
        <v>17576</v>
      </c>
      <c r="L64" s="5" t="s">
        <v>11042</v>
      </c>
      <c r="M64" t="s">
        <v>17429</v>
      </c>
      <c r="O64" t="s">
        <v>17098</v>
      </c>
      <c r="P64" s="5" t="s">
        <v>9131</v>
      </c>
      <c r="Q64" t="s">
        <v>16430</v>
      </c>
      <c r="S64" s="7" t="s">
        <v>17877</v>
      </c>
      <c r="T64" s="13" t="s">
        <v>9131</v>
      </c>
      <c r="U64" s="7" t="s">
        <v>17982</v>
      </c>
      <c r="W64" s="7" t="s">
        <v>18041</v>
      </c>
      <c r="X64" s="7" t="s">
        <v>9131</v>
      </c>
      <c r="Y64" s="7" t="s">
        <v>6664</v>
      </c>
    </row>
    <row r="65" spans="1:25" x14ac:dyDescent="0.2">
      <c r="A65" s="7" t="s">
        <v>13399</v>
      </c>
      <c r="B65" s="13" t="s">
        <v>9131</v>
      </c>
      <c r="C65" s="7" t="s">
        <v>13322</v>
      </c>
      <c r="K65" t="s">
        <v>16972</v>
      </c>
      <c r="L65" s="5" t="s">
        <v>9131</v>
      </c>
      <c r="M65" t="s">
        <v>6638</v>
      </c>
      <c r="O65" t="s">
        <v>17099</v>
      </c>
      <c r="P65" s="5" t="s">
        <v>11042</v>
      </c>
      <c r="Q65" t="s">
        <v>6637</v>
      </c>
      <c r="S65" s="7" t="s">
        <v>17944</v>
      </c>
      <c r="T65" s="13" t="s">
        <v>9131</v>
      </c>
      <c r="U65" s="7" t="s">
        <v>16280</v>
      </c>
      <c r="W65" s="7" t="s">
        <v>18042</v>
      </c>
      <c r="X65" s="7" t="s">
        <v>11042</v>
      </c>
      <c r="Y65" s="7" t="s">
        <v>6642</v>
      </c>
    </row>
    <row r="66" spans="1:25" x14ac:dyDescent="0.2">
      <c r="A66" s="7" t="s">
        <v>13402</v>
      </c>
      <c r="B66" s="13" t="s">
        <v>9131</v>
      </c>
      <c r="C66" s="7" t="s">
        <v>13322</v>
      </c>
      <c r="K66" t="s">
        <v>16973</v>
      </c>
      <c r="L66" s="5" t="s">
        <v>11042</v>
      </c>
      <c r="M66" t="s">
        <v>6638</v>
      </c>
      <c r="O66" s="7" t="s">
        <v>17251</v>
      </c>
      <c r="P66" s="13" t="s">
        <v>9131</v>
      </c>
      <c r="Q66" s="7" t="s">
        <v>15691</v>
      </c>
      <c r="S66" s="7" t="s">
        <v>17978</v>
      </c>
      <c r="T66" s="13" t="s">
        <v>9131</v>
      </c>
      <c r="U66" s="7" t="s">
        <v>16280</v>
      </c>
      <c r="W66" s="7" t="s">
        <v>18043</v>
      </c>
      <c r="X66" s="7" t="s">
        <v>9131</v>
      </c>
      <c r="Y66" s="7" t="s">
        <v>17001</v>
      </c>
    </row>
    <row r="67" spans="1:25" x14ac:dyDescent="0.2">
      <c r="A67" s="7" t="s">
        <v>13477</v>
      </c>
      <c r="B67" s="13" t="s">
        <v>11042</v>
      </c>
      <c r="C67" s="7" t="s">
        <v>13698</v>
      </c>
      <c r="K67" t="s">
        <v>16974</v>
      </c>
      <c r="L67" s="5" t="s">
        <v>9131</v>
      </c>
      <c r="M67" t="s">
        <v>6638</v>
      </c>
      <c r="O67" t="s">
        <v>17100</v>
      </c>
      <c r="P67" s="5" t="s">
        <v>9131</v>
      </c>
      <c r="Q67" t="s">
        <v>16430</v>
      </c>
      <c r="S67" s="7" t="s">
        <v>17531</v>
      </c>
      <c r="T67" s="13" t="s">
        <v>9131</v>
      </c>
      <c r="U67" s="7" t="s">
        <v>5161</v>
      </c>
      <c r="W67" s="7" t="s">
        <v>18044</v>
      </c>
      <c r="X67" s="7" t="s">
        <v>9131</v>
      </c>
      <c r="Y67" s="7" t="s">
        <v>18059</v>
      </c>
    </row>
    <row r="68" spans="1:25" x14ac:dyDescent="0.2">
      <c r="A68" s="7" t="s">
        <v>13477</v>
      </c>
      <c r="B68" s="13" t="s">
        <v>11042</v>
      </c>
      <c r="C68" s="7" t="s">
        <v>13701</v>
      </c>
      <c r="K68" t="s">
        <v>17566</v>
      </c>
      <c r="L68" s="5" t="s">
        <v>9131</v>
      </c>
      <c r="M68" t="s">
        <v>17429</v>
      </c>
      <c r="O68" t="s">
        <v>17101</v>
      </c>
      <c r="P68" s="5" t="s">
        <v>9131</v>
      </c>
      <c r="Q68" t="s">
        <v>5161</v>
      </c>
      <c r="S68" s="7" t="s">
        <v>17908</v>
      </c>
      <c r="T68" s="13" t="s">
        <v>9131</v>
      </c>
      <c r="U68" s="7" t="s">
        <v>17006</v>
      </c>
      <c r="W68" s="7" t="s">
        <v>18045</v>
      </c>
      <c r="X68" s="7" t="s">
        <v>9131</v>
      </c>
      <c r="Y68" s="7" t="s">
        <v>6664</v>
      </c>
    </row>
    <row r="69" spans="1:25" x14ac:dyDescent="0.2">
      <c r="A69" s="7" t="s">
        <v>13477</v>
      </c>
      <c r="B69" s="5" t="s">
        <v>11042</v>
      </c>
      <c r="C69" t="s">
        <v>13712</v>
      </c>
      <c r="K69" t="s">
        <v>16975</v>
      </c>
      <c r="L69" s="5" t="s">
        <v>9131</v>
      </c>
      <c r="M69" t="s">
        <v>6642</v>
      </c>
      <c r="O69" t="s">
        <v>17102</v>
      </c>
      <c r="P69" s="5" t="s">
        <v>9131</v>
      </c>
      <c r="Q69" t="s">
        <v>17223</v>
      </c>
      <c r="S69" s="7" t="s">
        <v>17900</v>
      </c>
      <c r="T69" s="13" t="s">
        <v>9131</v>
      </c>
      <c r="U69" s="7" t="s">
        <v>17982</v>
      </c>
      <c r="W69" s="7" t="s">
        <v>18046</v>
      </c>
      <c r="X69" s="7" t="s">
        <v>9131</v>
      </c>
      <c r="Y69" s="7" t="s">
        <v>6664</v>
      </c>
    </row>
    <row r="70" spans="1:25" x14ac:dyDescent="0.2">
      <c r="A70" s="7" t="s">
        <v>13405</v>
      </c>
      <c r="B70" s="13" t="s">
        <v>9131</v>
      </c>
      <c r="C70" s="7" t="s">
        <v>13322</v>
      </c>
      <c r="K70" t="s">
        <v>16976</v>
      </c>
      <c r="L70" s="5" t="s">
        <v>9131</v>
      </c>
      <c r="M70" t="s">
        <v>6642</v>
      </c>
      <c r="O70" t="s">
        <v>17103</v>
      </c>
      <c r="P70" s="5" t="s">
        <v>9131</v>
      </c>
      <c r="Q70" t="s">
        <v>6642</v>
      </c>
      <c r="S70" s="7" t="s">
        <v>17938</v>
      </c>
      <c r="T70" s="13" t="s">
        <v>9131</v>
      </c>
      <c r="U70" s="7" t="s">
        <v>6642</v>
      </c>
      <c r="W70" s="7" t="s">
        <v>18047</v>
      </c>
      <c r="X70" s="7" t="s">
        <v>9131</v>
      </c>
      <c r="Y70" s="7" t="s">
        <v>6642</v>
      </c>
    </row>
    <row r="71" spans="1:25" x14ac:dyDescent="0.2">
      <c r="A71" s="7" t="s">
        <v>13408</v>
      </c>
      <c r="B71" s="13" t="s">
        <v>9131</v>
      </c>
      <c r="C71" s="7" t="s">
        <v>13322</v>
      </c>
      <c r="K71" t="s">
        <v>17569</v>
      </c>
      <c r="L71" s="5" t="s">
        <v>9131</v>
      </c>
      <c r="M71" t="s">
        <v>17429</v>
      </c>
      <c r="O71" t="s">
        <v>17104</v>
      </c>
      <c r="P71" s="5" t="s">
        <v>9131</v>
      </c>
      <c r="Q71" t="s">
        <v>17001</v>
      </c>
      <c r="S71" s="7" t="s">
        <v>17912</v>
      </c>
      <c r="T71" s="13" t="s">
        <v>9131</v>
      </c>
      <c r="U71" s="7" t="s">
        <v>6649</v>
      </c>
      <c r="W71" s="7" t="s">
        <v>18048</v>
      </c>
      <c r="X71" s="7" t="s">
        <v>9131</v>
      </c>
      <c r="Y71" s="7" t="s">
        <v>6642</v>
      </c>
    </row>
    <row r="72" spans="1:25" x14ac:dyDescent="0.2">
      <c r="A72" s="7" t="s">
        <v>13411</v>
      </c>
      <c r="B72" s="13" t="s">
        <v>9131</v>
      </c>
      <c r="C72" s="7" t="s">
        <v>13322</v>
      </c>
      <c r="K72" t="s">
        <v>17579</v>
      </c>
      <c r="L72" s="5" t="s">
        <v>11042</v>
      </c>
      <c r="M72" t="s">
        <v>17429</v>
      </c>
      <c r="O72" t="s">
        <v>17105</v>
      </c>
      <c r="P72" s="5"/>
      <c r="Q72"/>
      <c r="S72" s="7" t="s">
        <v>17912</v>
      </c>
      <c r="T72" s="13" t="s">
        <v>9131</v>
      </c>
      <c r="U72" s="7" t="s">
        <v>17985</v>
      </c>
      <c r="W72" s="7" t="s">
        <v>2693</v>
      </c>
      <c r="X72" s="7" t="s">
        <v>11042</v>
      </c>
      <c r="Y72" s="7" t="s">
        <v>17001</v>
      </c>
    </row>
    <row r="73" spans="1:25" x14ac:dyDescent="0.2">
      <c r="A73" s="7" t="s">
        <v>13414</v>
      </c>
      <c r="B73" s="13" t="s">
        <v>9131</v>
      </c>
      <c r="C73" s="7" t="s">
        <v>13322</v>
      </c>
      <c r="K73" t="s">
        <v>17572</v>
      </c>
      <c r="L73" s="5" t="s">
        <v>9131</v>
      </c>
      <c r="M73" t="s">
        <v>17429</v>
      </c>
      <c r="O73" t="s">
        <v>17106</v>
      </c>
      <c r="P73" s="5" t="s">
        <v>9131</v>
      </c>
      <c r="Q73" t="s">
        <v>16430</v>
      </c>
      <c r="S73" s="7" t="s">
        <v>17901</v>
      </c>
      <c r="T73" s="13" t="s">
        <v>9131</v>
      </c>
      <c r="U73" s="7" t="s">
        <v>17982</v>
      </c>
      <c r="W73" s="7" t="s">
        <v>18049</v>
      </c>
      <c r="X73" s="7" t="s">
        <v>9131</v>
      </c>
      <c r="Y73" s="7" t="s">
        <v>6664</v>
      </c>
    </row>
    <row r="74" spans="1:25" x14ac:dyDescent="0.2">
      <c r="A74" s="7" t="s">
        <v>13417</v>
      </c>
      <c r="B74" s="13" t="s">
        <v>9131</v>
      </c>
      <c r="C74" s="7" t="s">
        <v>13322</v>
      </c>
      <c r="K74" t="s">
        <v>16977</v>
      </c>
      <c r="L74" s="5" t="s">
        <v>9131</v>
      </c>
      <c r="M74" t="s">
        <v>6638</v>
      </c>
      <c r="O74" t="s">
        <v>17107</v>
      </c>
      <c r="P74" s="5" t="s">
        <v>9131</v>
      </c>
      <c r="Q74" t="s">
        <v>16430</v>
      </c>
      <c r="S74" s="7" t="s">
        <v>17967</v>
      </c>
      <c r="T74" s="13" t="s">
        <v>9131</v>
      </c>
      <c r="U74" s="7" t="s">
        <v>17982</v>
      </c>
      <c r="W74" s="7" t="s">
        <v>18049</v>
      </c>
      <c r="X74" s="7" t="s">
        <v>9131</v>
      </c>
      <c r="Y74" s="7" t="s">
        <v>6664</v>
      </c>
    </row>
    <row r="75" spans="1:25" x14ac:dyDescent="0.2">
      <c r="A75" s="7" t="s">
        <v>13420</v>
      </c>
      <c r="B75" s="13" t="s">
        <v>9131</v>
      </c>
      <c r="C75" s="7" t="s">
        <v>13322</v>
      </c>
      <c r="K75" t="s">
        <v>17582</v>
      </c>
      <c r="L75" s="5" t="s">
        <v>11042</v>
      </c>
      <c r="M75" t="s">
        <v>17429</v>
      </c>
      <c r="O75" t="s">
        <v>17107</v>
      </c>
      <c r="P75" s="5" t="s">
        <v>9131</v>
      </c>
      <c r="Q75" t="s">
        <v>16430</v>
      </c>
      <c r="S75" s="7" t="s">
        <v>17895</v>
      </c>
      <c r="T75" s="13" t="s">
        <v>9131</v>
      </c>
      <c r="U75" s="7" t="s">
        <v>17982</v>
      </c>
      <c r="W75" s="7" t="s">
        <v>18049</v>
      </c>
      <c r="X75" s="7" t="s">
        <v>9131</v>
      </c>
      <c r="Y75" s="7" t="s">
        <v>6642</v>
      </c>
    </row>
    <row r="76" spans="1:25" x14ac:dyDescent="0.2">
      <c r="A76" s="7" t="s">
        <v>13423</v>
      </c>
      <c r="B76" s="13" t="s">
        <v>9131</v>
      </c>
      <c r="C76" s="7" t="s">
        <v>13322</v>
      </c>
      <c r="K76" t="s">
        <v>16978</v>
      </c>
      <c r="L76" s="5"/>
      <c r="M76" t="s">
        <v>6638</v>
      </c>
      <c r="O76" t="s">
        <v>17108</v>
      </c>
      <c r="P76" s="5" t="s">
        <v>9131</v>
      </c>
      <c r="Q76" t="s">
        <v>5161</v>
      </c>
      <c r="S76" s="7" t="s">
        <v>17932</v>
      </c>
      <c r="T76" s="13" t="s">
        <v>9131</v>
      </c>
      <c r="U76" s="7" t="s">
        <v>17982</v>
      </c>
      <c r="W76" s="7" t="s">
        <v>18050</v>
      </c>
      <c r="X76" s="7" t="s">
        <v>11042</v>
      </c>
      <c r="Y76" s="7" t="s">
        <v>18060</v>
      </c>
    </row>
    <row r="77" spans="1:25" x14ac:dyDescent="0.2">
      <c r="A77" s="7" t="s">
        <v>13426</v>
      </c>
      <c r="B77" s="13" t="s">
        <v>9131</v>
      </c>
      <c r="C77" s="7" t="s">
        <v>13322</v>
      </c>
      <c r="K77" t="s">
        <v>16979</v>
      </c>
      <c r="L77" s="5" t="s">
        <v>9131</v>
      </c>
      <c r="M77" t="s">
        <v>6642</v>
      </c>
      <c r="O77" t="s">
        <v>17109</v>
      </c>
      <c r="P77" s="5"/>
      <c r="Q77"/>
      <c r="S77" s="7" t="s">
        <v>17889</v>
      </c>
      <c r="T77" s="13" t="s">
        <v>11042</v>
      </c>
      <c r="U77" s="7" t="s">
        <v>6642</v>
      </c>
      <c r="W77" s="7" t="s">
        <v>18050</v>
      </c>
      <c r="X77" s="7" t="s">
        <v>9131</v>
      </c>
      <c r="Y77" s="7" t="s">
        <v>6642</v>
      </c>
    </row>
    <row r="78" spans="1:25" x14ac:dyDescent="0.2">
      <c r="A78" s="7" t="s">
        <v>13429</v>
      </c>
      <c r="B78" s="13" t="s">
        <v>9131</v>
      </c>
      <c r="C78" s="7" t="s">
        <v>13322</v>
      </c>
      <c r="K78" t="s">
        <v>17575</v>
      </c>
      <c r="L78" s="5" t="s">
        <v>9131</v>
      </c>
      <c r="M78" t="s">
        <v>17429</v>
      </c>
      <c r="O78" t="s">
        <v>17110</v>
      </c>
      <c r="P78" s="5" t="s">
        <v>9131</v>
      </c>
      <c r="Q78" t="s">
        <v>5161</v>
      </c>
      <c r="S78" s="7" t="s">
        <v>17945</v>
      </c>
      <c r="T78" s="13" t="s">
        <v>9131</v>
      </c>
      <c r="U78" s="7" t="s">
        <v>17001</v>
      </c>
    </row>
    <row r="79" spans="1:25" x14ac:dyDescent="0.2">
      <c r="A79" s="7" t="s">
        <v>13432</v>
      </c>
      <c r="B79" s="13" t="s">
        <v>9131</v>
      </c>
      <c r="C79" s="7" t="s">
        <v>13322</v>
      </c>
      <c r="K79" t="s">
        <v>16980</v>
      </c>
      <c r="L79" s="5" t="s">
        <v>9131</v>
      </c>
      <c r="M79" t="s">
        <v>6638</v>
      </c>
      <c r="O79" t="s">
        <v>17111</v>
      </c>
      <c r="P79" s="5" t="s">
        <v>11042</v>
      </c>
      <c r="Q79" t="s">
        <v>5161</v>
      </c>
      <c r="S79" s="7" t="s">
        <v>17919</v>
      </c>
      <c r="T79" s="13" t="s">
        <v>9131</v>
      </c>
      <c r="U79" s="7" t="s">
        <v>16280</v>
      </c>
    </row>
    <row r="80" spans="1:25" x14ac:dyDescent="0.2">
      <c r="A80" s="7" t="s">
        <v>13435</v>
      </c>
      <c r="B80" s="13" t="s">
        <v>9131</v>
      </c>
      <c r="C80" s="7" t="s">
        <v>13322</v>
      </c>
      <c r="K80" t="s">
        <v>17585</v>
      </c>
      <c r="L80" s="5" t="s">
        <v>11042</v>
      </c>
      <c r="M80" t="s">
        <v>17429</v>
      </c>
      <c r="O80" t="s">
        <v>17112</v>
      </c>
      <c r="P80" s="5" t="s">
        <v>9131</v>
      </c>
      <c r="Q80" t="s">
        <v>17224</v>
      </c>
      <c r="S80" s="7" t="s">
        <v>17535</v>
      </c>
      <c r="T80" s="13" t="s">
        <v>9131</v>
      </c>
      <c r="U80" s="7" t="s">
        <v>17226</v>
      </c>
    </row>
    <row r="81" spans="1:21" x14ac:dyDescent="0.2">
      <c r="A81" s="7" t="s">
        <v>13438</v>
      </c>
      <c r="B81" s="13" t="s">
        <v>9131</v>
      </c>
      <c r="C81" s="7" t="s">
        <v>13322</v>
      </c>
      <c r="K81" t="s">
        <v>16981</v>
      </c>
      <c r="L81" s="5" t="s">
        <v>11042</v>
      </c>
      <c r="M81" t="s">
        <v>6638</v>
      </c>
      <c r="O81" t="s">
        <v>17113</v>
      </c>
      <c r="P81" s="5" t="s">
        <v>9131</v>
      </c>
      <c r="Q81" t="s">
        <v>17225</v>
      </c>
      <c r="S81" s="7" t="s">
        <v>17875</v>
      </c>
      <c r="T81" s="13" t="s">
        <v>9131</v>
      </c>
      <c r="U81" s="7" t="s">
        <v>6642</v>
      </c>
    </row>
    <row r="82" spans="1:21" x14ac:dyDescent="0.2">
      <c r="A82" s="7" t="s">
        <v>13281</v>
      </c>
      <c r="B82" s="13" t="s">
        <v>11042</v>
      </c>
      <c r="C82" s="7" t="s">
        <v>13322</v>
      </c>
      <c r="K82" t="s">
        <v>16982</v>
      </c>
      <c r="L82" s="5" t="s">
        <v>9131</v>
      </c>
      <c r="M82" t="s">
        <v>6637</v>
      </c>
      <c r="O82" s="7" t="s">
        <v>17113</v>
      </c>
      <c r="P82" s="13" t="s">
        <v>9131</v>
      </c>
      <c r="Q82" s="7" t="s">
        <v>15691</v>
      </c>
      <c r="S82" s="7" t="s">
        <v>17532</v>
      </c>
      <c r="T82" s="13" t="s">
        <v>9131</v>
      </c>
      <c r="U82" s="7" t="s">
        <v>17001</v>
      </c>
    </row>
    <row r="83" spans="1:21" x14ac:dyDescent="0.2">
      <c r="A83" s="7" t="s">
        <v>13441</v>
      </c>
      <c r="B83" s="13" t="s">
        <v>9131</v>
      </c>
      <c r="C83" s="7" t="s">
        <v>13322</v>
      </c>
      <c r="K83" s="7" t="s">
        <v>17870</v>
      </c>
      <c r="L83" s="5" t="s">
        <v>9131</v>
      </c>
      <c r="M83" t="s">
        <v>6642</v>
      </c>
      <c r="O83" t="s">
        <v>17114</v>
      </c>
      <c r="P83" s="5" t="s">
        <v>9131</v>
      </c>
      <c r="Q83" t="s">
        <v>16430</v>
      </c>
      <c r="S83" s="7" t="s">
        <v>17946</v>
      </c>
      <c r="T83" s="13" t="s">
        <v>9131</v>
      </c>
      <c r="U83" s="7" t="s">
        <v>16280</v>
      </c>
    </row>
    <row r="84" spans="1:21" x14ac:dyDescent="0.2">
      <c r="A84" s="7" t="s">
        <v>13444</v>
      </c>
      <c r="B84" s="13" t="s">
        <v>9131</v>
      </c>
      <c r="C84" s="7" t="s">
        <v>13322</v>
      </c>
      <c r="K84" t="s">
        <v>17578</v>
      </c>
      <c r="L84" s="5" t="s">
        <v>9131</v>
      </c>
      <c r="M84" t="s">
        <v>17429</v>
      </c>
      <c r="O84" s="7" t="s">
        <v>17256</v>
      </c>
      <c r="P84" s="13" t="s">
        <v>9131</v>
      </c>
      <c r="Q84" s="7" t="s">
        <v>15691</v>
      </c>
      <c r="S84" s="7" t="s">
        <v>17533</v>
      </c>
      <c r="T84" s="13" t="s">
        <v>9131</v>
      </c>
      <c r="U84" s="7" t="s">
        <v>17001</v>
      </c>
    </row>
    <row r="85" spans="1:21" x14ac:dyDescent="0.2">
      <c r="A85" s="7" t="s">
        <v>13282</v>
      </c>
      <c r="B85" s="13" t="s">
        <v>11042</v>
      </c>
      <c r="C85" s="7" t="s">
        <v>13322</v>
      </c>
      <c r="K85" t="s">
        <v>16983</v>
      </c>
      <c r="L85" s="5" t="s">
        <v>9131</v>
      </c>
      <c r="M85" t="s">
        <v>6638</v>
      </c>
      <c r="O85" t="s">
        <v>17115</v>
      </c>
      <c r="P85" s="5"/>
      <c r="Q85" t="s">
        <v>5161</v>
      </c>
      <c r="S85" s="7" t="s">
        <v>17534</v>
      </c>
      <c r="T85" s="13" t="s">
        <v>9131</v>
      </c>
      <c r="U85" s="7" t="s">
        <v>6642</v>
      </c>
    </row>
    <row r="86" spans="1:21" x14ac:dyDescent="0.2">
      <c r="A86" s="7" t="s">
        <v>13447</v>
      </c>
      <c r="B86" s="13" t="s">
        <v>9131</v>
      </c>
      <c r="C86" s="7" t="s">
        <v>13322</v>
      </c>
      <c r="K86" s="7" t="s">
        <v>17869</v>
      </c>
      <c r="L86" s="5" t="s">
        <v>9131</v>
      </c>
      <c r="M86" t="s">
        <v>17001</v>
      </c>
      <c r="O86" s="7" t="s">
        <v>17257</v>
      </c>
      <c r="P86" s="13" t="s">
        <v>9131</v>
      </c>
      <c r="Q86" s="7" t="s">
        <v>15691</v>
      </c>
      <c r="S86" s="7" t="s">
        <v>17933</v>
      </c>
      <c r="T86" s="13" t="s">
        <v>9131</v>
      </c>
      <c r="U86" s="7" t="s">
        <v>17982</v>
      </c>
    </row>
    <row r="87" spans="1:21" x14ac:dyDescent="0.2">
      <c r="A87" s="7" t="s">
        <v>13450</v>
      </c>
      <c r="B87" s="13" t="s">
        <v>9131</v>
      </c>
      <c r="C87" s="7" t="s">
        <v>13322</v>
      </c>
      <c r="K87" t="s">
        <v>16984</v>
      </c>
      <c r="L87" s="5" t="s">
        <v>9131</v>
      </c>
      <c r="M87" t="s">
        <v>6638</v>
      </c>
      <c r="O87" s="7" t="s">
        <v>17260</v>
      </c>
      <c r="P87" s="13" t="s">
        <v>9131</v>
      </c>
      <c r="Q87" s="7" t="s">
        <v>15691</v>
      </c>
      <c r="S87" s="7" t="s">
        <v>17924</v>
      </c>
      <c r="T87" s="13" t="s">
        <v>11042</v>
      </c>
      <c r="U87" s="7" t="s">
        <v>6642</v>
      </c>
    </row>
    <row r="88" spans="1:21" x14ac:dyDescent="0.2">
      <c r="A88" s="7" t="s">
        <v>13450</v>
      </c>
      <c r="B88" s="13" t="s">
        <v>9131</v>
      </c>
      <c r="C88" s="7" t="s">
        <v>13698</v>
      </c>
      <c r="K88" t="s">
        <v>16985</v>
      </c>
      <c r="L88" s="5" t="s">
        <v>9131</v>
      </c>
      <c r="M88" t="s">
        <v>17002</v>
      </c>
      <c r="O88" t="s">
        <v>17116</v>
      </c>
      <c r="P88" s="5" t="s">
        <v>9131</v>
      </c>
      <c r="Q88" t="s">
        <v>16430</v>
      </c>
      <c r="S88" s="7" t="s">
        <v>17920</v>
      </c>
      <c r="T88" s="13" t="s">
        <v>9131</v>
      </c>
      <c r="U88" s="7" t="s">
        <v>6642</v>
      </c>
    </row>
    <row r="89" spans="1:21" x14ac:dyDescent="0.2">
      <c r="A89" s="7" t="s">
        <v>13450</v>
      </c>
      <c r="B89" s="13" t="s">
        <v>9131</v>
      </c>
      <c r="C89" s="7" t="s">
        <v>13701</v>
      </c>
      <c r="K89" t="s">
        <v>17581</v>
      </c>
      <c r="L89" s="5" t="s">
        <v>9131</v>
      </c>
      <c r="M89" t="s">
        <v>17429</v>
      </c>
      <c r="O89" s="7" t="s">
        <v>17267</v>
      </c>
      <c r="P89" s="13" t="s">
        <v>11042</v>
      </c>
      <c r="Q89" s="7" t="s">
        <v>15691</v>
      </c>
      <c r="S89" s="7" t="s">
        <v>17968</v>
      </c>
      <c r="T89" s="13" t="s">
        <v>9131</v>
      </c>
      <c r="U89" s="7" t="s">
        <v>17982</v>
      </c>
    </row>
    <row r="90" spans="1:21" x14ac:dyDescent="0.2">
      <c r="A90" s="7" t="s">
        <v>13450</v>
      </c>
      <c r="B90" s="5" t="s">
        <v>9131</v>
      </c>
      <c r="C90" t="s">
        <v>13712</v>
      </c>
      <c r="K90" t="s">
        <v>17584</v>
      </c>
      <c r="L90" s="5" t="s">
        <v>9131</v>
      </c>
      <c r="M90" t="s">
        <v>17429</v>
      </c>
      <c r="O90" t="s">
        <v>17117</v>
      </c>
      <c r="P90" s="5" t="s">
        <v>9131</v>
      </c>
      <c r="Q90" t="s">
        <v>16430</v>
      </c>
      <c r="S90" s="7" t="s">
        <v>17969</v>
      </c>
      <c r="T90" s="13" t="s">
        <v>9131</v>
      </c>
      <c r="U90" s="7" t="s">
        <v>17982</v>
      </c>
    </row>
    <row r="91" spans="1:21" x14ac:dyDescent="0.2">
      <c r="A91" s="7" t="s">
        <v>13453</v>
      </c>
      <c r="B91" s="13" t="s">
        <v>9131</v>
      </c>
      <c r="C91" s="7" t="s">
        <v>13322</v>
      </c>
      <c r="K91" t="s">
        <v>17587</v>
      </c>
      <c r="L91" s="5" t="s">
        <v>11042</v>
      </c>
      <c r="M91" t="s">
        <v>17429</v>
      </c>
      <c r="O91" t="s">
        <v>17118</v>
      </c>
      <c r="P91" s="5" t="s">
        <v>9131</v>
      </c>
      <c r="Q91" t="s">
        <v>6642</v>
      </c>
      <c r="S91" s="7" t="s">
        <v>17927</v>
      </c>
      <c r="T91" s="13" t="s">
        <v>9131</v>
      </c>
      <c r="U91" s="7" t="s">
        <v>17982</v>
      </c>
    </row>
    <row r="92" spans="1:21" x14ac:dyDescent="0.2">
      <c r="A92" s="7" t="s">
        <v>13456</v>
      </c>
      <c r="B92" s="13" t="s">
        <v>9131</v>
      </c>
      <c r="C92" s="7" t="s">
        <v>13322</v>
      </c>
      <c r="K92" t="s">
        <v>16986</v>
      </c>
      <c r="L92" s="5" t="s">
        <v>11042</v>
      </c>
      <c r="M92" t="s">
        <v>6638</v>
      </c>
      <c r="O92" s="7" t="s">
        <v>17263</v>
      </c>
      <c r="P92" s="13" t="s">
        <v>9131</v>
      </c>
      <c r="Q92" s="7" t="s">
        <v>15691</v>
      </c>
      <c r="S92" s="7" t="s">
        <v>17947</v>
      </c>
      <c r="T92" s="13" t="s">
        <v>9131</v>
      </c>
      <c r="U92" s="7" t="s">
        <v>17001</v>
      </c>
    </row>
    <row r="93" spans="1:21" x14ac:dyDescent="0.2">
      <c r="A93" s="7" t="s">
        <v>13459</v>
      </c>
      <c r="B93" s="13" t="s">
        <v>9131</v>
      </c>
      <c r="C93" s="7" t="s">
        <v>13322</v>
      </c>
      <c r="K93" t="s">
        <v>16986</v>
      </c>
      <c r="L93" s="5" t="s">
        <v>11042</v>
      </c>
      <c r="M93" t="s">
        <v>17429</v>
      </c>
      <c r="O93" t="s">
        <v>16967</v>
      </c>
      <c r="P93" s="5" t="s">
        <v>9131</v>
      </c>
      <c r="Q93" t="s">
        <v>15820</v>
      </c>
      <c r="S93" s="7" t="s">
        <v>17902</v>
      </c>
      <c r="T93" s="13" t="s">
        <v>9131</v>
      </c>
      <c r="U93" s="7" t="s">
        <v>17982</v>
      </c>
    </row>
    <row r="94" spans="1:21" x14ac:dyDescent="0.2">
      <c r="A94" s="7" t="s">
        <v>13283</v>
      </c>
      <c r="B94" s="13" t="s">
        <v>11042</v>
      </c>
      <c r="C94" s="7" t="s">
        <v>13322</v>
      </c>
      <c r="K94" t="s">
        <v>16987</v>
      </c>
      <c r="L94" s="5" t="s">
        <v>9131</v>
      </c>
      <c r="M94" t="s">
        <v>6638</v>
      </c>
      <c r="O94" t="s">
        <v>17119</v>
      </c>
      <c r="P94" s="5" t="s">
        <v>9131</v>
      </c>
      <c r="Q94" t="s">
        <v>16430</v>
      </c>
      <c r="S94" s="7" t="s">
        <v>17921</v>
      </c>
      <c r="T94" s="13" t="s">
        <v>9131</v>
      </c>
      <c r="U94" s="7" t="s">
        <v>6642</v>
      </c>
    </row>
    <row r="95" spans="1:21" x14ac:dyDescent="0.2">
      <c r="A95" s="7" t="s">
        <v>13462</v>
      </c>
      <c r="B95" s="13" t="s">
        <v>9131</v>
      </c>
      <c r="C95" s="7" t="s">
        <v>13322</v>
      </c>
      <c r="K95" t="s">
        <v>17586</v>
      </c>
      <c r="L95" s="5" t="s">
        <v>9131</v>
      </c>
      <c r="M95" t="s">
        <v>17429</v>
      </c>
      <c r="O95" t="s">
        <v>17120</v>
      </c>
      <c r="P95" s="5" t="s">
        <v>9131</v>
      </c>
      <c r="Q95" t="s">
        <v>16430</v>
      </c>
      <c r="S95" s="7" t="s">
        <v>17979</v>
      </c>
      <c r="T95" s="13" t="s">
        <v>9131</v>
      </c>
      <c r="U95" s="7" t="s">
        <v>17006</v>
      </c>
    </row>
    <row r="96" spans="1:21" x14ac:dyDescent="0.2">
      <c r="A96" s="7" t="s">
        <v>13284</v>
      </c>
      <c r="B96" s="13" t="s">
        <v>11042</v>
      </c>
      <c r="C96" s="7" t="s">
        <v>13322</v>
      </c>
      <c r="K96" t="s">
        <v>16988</v>
      </c>
      <c r="L96" s="5" t="s">
        <v>9131</v>
      </c>
      <c r="M96" t="s">
        <v>6642</v>
      </c>
      <c r="O96" t="s">
        <v>17121</v>
      </c>
      <c r="P96" s="5" t="s">
        <v>11042</v>
      </c>
      <c r="Q96" t="s">
        <v>6642</v>
      </c>
      <c r="S96" s="7" t="s">
        <v>17980</v>
      </c>
      <c r="T96" s="13" t="s">
        <v>9131</v>
      </c>
      <c r="U96" s="7" t="s">
        <v>6642</v>
      </c>
    </row>
    <row r="97" spans="1:21" x14ac:dyDescent="0.2">
      <c r="A97" s="7" t="s">
        <v>13465</v>
      </c>
      <c r="B97" s="13" t="s">
        <v>9131</v>
      </c>
      <c r="C97" s="7" t="s">
        <v>13322</v>
      </c>
      <c r="K97" t="s">
        <v>16989</v>
      </c>
      <c r="L97" s="5" t="s">
        <v>9131</v>
      </c>
      <c r="M97" t="s">
        <v>6638</v>
      </c>
      <c r="O97" s="7" t="s">
        <v>17266</v>
      </c>
      <c r="P97" s="13" t="s">
        <v>9131</v>
      </c>
      <c r="Q97" s="7" t="s">
        <v>15691</v>
      </c>
      <c r="S97" s="7" t="s">
        <v>17880</v>
      </c>
      <c r="T97" s="13" t="s">
        <v>9131</v>
      </c>
      <c r="U97" s="7" t="s">
        <v>17006</v>
      </c>
    </row>
    <row r="98" spans="1:21" x14ac:dyDescent="0.2">
      <c r="A98" s="7" t="s">
        <v>13468</v>
      </c>
      <c r="B98" s="13" t="s">
        <v>9131</v>
      </c>
      <c r="C98" s="7" t="s">
        <v>13322</v>
      </c>
      <c r="K98" t="s">
        <v>16990</v>
      </c>
      <c r="L98" s="5" t="s">
        <v>9131</v>
      </c>
      <c r="M98" t="s">
        <v>6638</v>
      </c>
      <c r="O98" t="s">
        <v>17122</v>
      </c>
      <c r="P98" s="5" t="s">
        <v>9131</v>
      </c>
      <c r="Q98" t="s">
        <v>5161</v>
      </c>
      <c r="S98" s="7" t="s">
        <v>17536</v>
      </c>
      <c r="T98" s="13" t="s">
        <v>9131</v>
      </c>
      <c r="U98" s="7" t="s">
        <v>17233</v>
      </c>
    </row>
    <row r="99" spans="1:21" x14ac:dyDescent="0.2">
      <c r="A99" s="7" t="s">
        <v>13516</v>
      </c>
      <c r="B99" s="13" t="s">
        <v>9131</v>
      </c>
      <c r="C99" s="7" t="s">
        <v>13322</v>
      </c>
      <c r="K99" t="s">
        <v>17589</v>
      </c>
      <c r="L99" s="5" t="s">
        <v>9131</v>
      </c>
      <c r="M99" t="s">
        <v>17429</v>
      </c>
      <c r="O99" s="7" t="s">
        <v>17270</v>
      </c>
      <c r="P99" s="13" t="s">
        <v>11042</v>
      </c>
      <c r="Q99" s="7" t="s">
        <v>15691</v>
      </c>
      <c r="S99" s="7" t="s">
        <v>17971</v>
      </c>
      <c r="T99" s="13" t="s">
        <v>9131</v>
      </c>
      <c r="U99" s="7" t="s">
        <v>17982</v>
      </c>
    </row>
    <row r="100" spans="1:21" x14ac:dyDescent="0.2">
      <c r="A100" s="7" t="s">
        <v>13285</v>
      </c>
      <c r="B100" s="13" t="s">
        <v>11042</v>
      </c>
      <c r="C100" s="7" t="s">
        <v>13322</v>
      </c>
      <c r="K100" t="s">
        <v>16991</v>
      </c>
      <c r="L100" s="5" t="s">
        <v>9131</v>
      </c>
      <c r="M100" t="s">
        <v>6537</v>
      </c>
      <c r="O100" t="s">
        <v>17123</v>
      </c>
      <c r="P100" s="5" t="s">
        <v>9131</v>
      </c>
      <c r="Q100" t="s">
        <v>6642</v>
      </c>
      <c r="S100" s="7" t="s">
        <v>17970</v>
      </c>
      <c r="T100" s="13" t="s">
        <v>9131</v>
      </c>
      <c r="U100" s="7" t="s">
        <v>17982</v>
      </c>
    </row>
    <row r="101" spans="1:21" x14ac:dyDescent="0.2">
      <c r="A101" s="7" t="s">
        <v>13286</v>
      </c>
      <c r="B101" s="13" t="s">
        <v>11042</v>
      </c>
      <c r="C101" s="7" t="s">
        <v>13322</v>
      </c>
      <c r="K101" t="s">
        <v>16992</v>
      </c>
      <c r="L101" s="5" t="s">
        <v>9131</v>
      </c>
      <c r="M101" t="s">
        <v>14014</v>
      </c>
      <c r="O101" t="s">
        <v>17124</v>
      </c>
      <c r="P101" s="5" t="s">
        <v>9131</v>
      </c>
      <c r="Q101" t="s">
        <v>6642</v>
      </c>
      <c r="S101" s="7" t="s">
        <v>17903</v>
      </c>
      <c r="T101" s="13" t="s">
        <v>9131</v>
      </c>
      <c r="U101" s="7" t="s">
        <v>17982</v>
      </c>
    </row>
    <row r="102" spans="1:21" x14ac:dyDescent="0.2">
      <c r="A102" s="7" t="s">
        <v>1417</v>
      </c>
      <c r="B102" s="13" t="s">
        <v>9131</v>
      </c>
      <c r="C102" s="7" t="s">
        <v>13322</v>
      </c>
      <c r="K102" s="7" t="s">
        <v>17871</v>
      </c>
      <c r="L102" s="5"/>
      <c r="M102" t="s">
        <v>6626</v>
      </c>
      <c r="O102" s="7" t="s">
        <v>17269</v>
      </c>
      <c r="P102" s="13" t="s">
        <v>9131</v>
      </c>
      <c r="Q102" s="7" t="s">
        <v>15691</v>
      </c>
      <c r="S102" s="7" t="s">
        <v>17876</v>
      </c>
      <c r="T102" s="13" t="s">
        <v>9131</v>
      </c>
      <c r="U102" s="7" t="s">
        <v>6642</v>
      </c>
    </row>
    <row r="103" spans="1:21" x14ac:dyDescent="0.2">
      <c r="A103" s="7" t="s">
        <v>13521</v>
      </c>
      <c r="B103" s="13" t="s">
        <v>9131</v>
      </c>
      <c r="C103" s="7" t="s">
        <v>13322</v>
      </c>
      <c r="K103" t="s">
        <v>16993</v>
      </c>
      <c r="L103" s="5" t="s">
        <v>9131</v>
      </c>
      <c r="M103" t="s">
        <v>6638</v>
      </c>
      <c r="O103" t="s">
        <v>17125</v>
      </c>
      <c r="P103" s="5" t="s">
        <v>9131</v>
      </c>
      <c r="Q103" t="s">
        <v>6637</v>
      </c>
      <c r="S103" s="7" t="s">
        <v>17879</v>
      </c>
      <c r="T103" s="13" t="s">
        <v>11042</v>
      </c>
      <c r="U103" s="7" t="s">
        <v>6642</v>
      </c>
    </row>
    <row r="104" spans="1:21" x14ac:dyDescent="0.2">
      <c r="A104" s="7" t="s">
        <v>13524</v>
      </c>
      <c r="B104" s="13" t="s">
        <v>9131</v>
      </c>
      <c r="C104" s="7" t="s">
        <v>13322</v>
      </c>
      <c r="K104" t="s">
        <v>16994</v>
      </c>
      <c r="L104" s="5" t="s">
        <v>11042</v>
      </c>
      <c r="M104" t="s">
        <v>17004</v>
      </c>
      <c r="O104" t="s">
        <v>17126</v>
      </c>
      <c r="P104" s="5"/>
      <c r="Q104" t="s">
        <v>5161</v>
      </c>
      <c r="S104" s="7" t="s">
        <v>17872</v>
      </c>
      <c r="T104" s="13" t="s">
        <v>9131</v>
      </c>
      <c r="U104" s="7" t="s">
        <v>6642</v>
      </c>
    </row>
    <row r="105" spans="1:21" x14ac:dyDescent="0.2">
      <c r="A105" s="7" t="s">
        <v>13478</v>
      </c>
      <c r="B105" s="13" t="s">
        <v>11042</v>
      </c>
      <c r="C105" s="7" t="s">
        <v>13698</v>
      </c>
      <c r="K105" t="s">
        <v>2555</v>
      </c>
      <c r="L105" s="5" t="s">
        <v>9131</v>
      </c>
      <c r="M105" t="s">
        <v>17005</v>
      </c>
      <c r="O105" s="7" t="s">
        <v>17272</v>
      </c>
      <c r="P105" s="13" t="s">
        <v>9131</v>
      </c>
      <c r="Q105" s="7" t="s">
        <v>15691</v>
      </c>
      <c r="S105" s="7" t="s">
        <v>17972</v>
      </c>
      <c r="T105" s="13" t="s">
        <v>9131</v>
      </c>
      <c r="U105" s="7" t="s">
        <v>17982</v>
      </c>
    </row>
    <row r="106" spans="1:21" x14ac:dyDescent="0.2">
      <c r="A106" s="7" t="s">
        <v>13478</v>
      </c>
      <c r="B106" s="5" t="s">
        <v>11042</v>
      </c>
      <c r="C106" t="s">
        <v>13712</v>
      </c>
      <c r="K106" t="s">
        <v>17592</v>
      </c>
      <c r="L106" s="5" t="s">
        <v>11042</v>
      </c>
      <c r="M106" t="s">
        <v>17429</v>
      </c>
      <c r="O106" t="s">
        <v>17127</v>
      </c>
      <c r="P106" s="5" t="s">
        <v>9131</v>
      </c>
      <c r="Q106" t="s">
        <v>17001</v>
      </c>
      <c r="S106" s="7" t="s">
        <v>17904</v>
      </c>
      <c r="T106" s="13" t="s">
        <v>9131</v>
      </c>
      <c r="U106" s="7" t="s">
        <v>17982</v>
      </c>
    </row>
    <row r="107" spans="1:21" x14ac:dyDescent="0.2">
      <c r="A107" s="7" t="s">
        <v>13288</v>
      </c>
      <c r="B107" s="13" t="s">
        <v>11042</v>
      </c>
      <c r="C107" s="7" t="s">
        <v>13322</v>
      </c>
      <c r="K107" t="s">
        <v>16995</v>
      </c>
      <c r="L107" s="5"/>
      <c r="M107" t="s">
        <v>6537</v>
      </c>
      <c r="O107" t="s">
        <v>17128</v>
      </c>
      <c r="P107" s="5"/>
      <c r="Q107" t="s">
        <v>5161</v>
      </c>
      <c r="S107" s="7" t="s">
        <v>17890</v>
      </c>
      <c r="T107" s="13" t="s">
        <v>11042</v>
      </c>
      <c r="U107" s="7" t="s">
        <v>17006</v>
      </c>
    </row>
    <row r="108" spans="1:21" x14ac:dyDescent="0.2">
      <c r="A108" s="7" t="s">
        <v>13287</v>
      </c>
      <c r="B108" s="13" t="s">
        <v>11042</v>
      </c>
      <c r="C108" s="7" t="s">
        <v>13322</v>
      </c>
      <c r="K108" t="s">
        <v>17591</v>
      </c>
      <c r="L108" s="5" t="s">
        <v>9131</v>
      </c>
      <c r="M108" t="s">
        <v>17429</v>
      </c>
      <c r="O108" t="s">
        <v>17129</v>
      </c>
      <c r="P108" s="5" t="s">
        <v>9131</v>
      </c>
      <c r="Q108" t="s">
        <v>5161</v>
      </c>
      <c r="S108" s="7" t="s">
        <v>17894</v>
      </c>
      <c r="T108" s="13" t="s">
        <v>9131</v>
      </c>
      <c r="U108" s="7" t="s">
        <v>17982</v>
      </c>
    </row>
    <row r="109" spans="1:21" x14ac:dyDescent="0.2">
      <c r="A109" s="7" t="s">
        <v>13479</v>
      </c>
      <c r="B109" s="13" t="s">
        <v>11042</v>
      </c>
      <c r="C109" s="7" t="s">
        <v>13698</v>
      </c>
      <c r="K109" t="s">
        <v>16996</v>
      </c>
      <c r="L109" s="5" t="s">
        <v>9131</v>
      </c>
      <c r="M109" t="s">
        <v>6638</v>
      </c>
      <c r="O109" t="s">
        <v>17130</v>
      </c>
      <c r="P109" s="5" t="s">
        <v>9131</v>
      </c>
      <c r="Q109" t="s">
        <v>5161</v>
      </c>
      <c r="S109" s="7" t="s">
        <v>17948</v>
      </c>
      <c r="T109" s="13" t="s">
        <v>9131</v>
      </c>
      <c r="U109" s="7" t="s">
        <v>17001</v>
      </c>
    </row>
    <row r="110" spans="1:21" x14ac:dyDescent="0.2">
      <c r="A110" s="7" t="s">
        <v>13479</v>
      </c>
      <c r="B110" s="5" t="s">
        <v>11042</v>
      </c>
      <c r="C110" t="s">
        <v>13712</v>
      </c>
      <c r="K110" t="s">
        <v>17594</v>
      </c>
      <c r="L110" s="5" t="s">
        <v>9131</v>
      </c>
      <c r="M110" t="s">
        <v>17429</v>
      </c>
      <c r="O110" t="s">
        <v>17131</v>
      </c>
      <c r="P110" s="5" t="s">
        <v>9131</v>
      </c>
      <c r="Q110" t="s">
        <v>5161</v>
      </c>
      <c r="S110" s="7" t="s">
        <v>17905</v>
      </c>
      <c r="T110" s="13" t="s">
        <v>9131</v>
      </c>
      <c r="U110" s="7" t="s">
        <v>17982</v>
      </c>
    </row>
    <row r="111" spans="1:21" x14ac:dyDescent="0.2">
      <c r="A111" s="7" t="s">
        <v>13527</v>
      </c>
      <c r="B111" s="13" t="s">
        <v>9131</v>
      </c>
      <c r="C111" s="7" t="s">
        <v>13322</v>
      </c>
      <c r="K111" t="s">
        <v>16997</v>
      </c>
      <c r="L111" s="5" t="s">
        <v>9131</v>
      </c>
      <c r="M111" t="s">
        <v>6642</v>
      </c>
      <c r="O111" t="s">
        <v>17132</v>
      </c>
      <c r="P111" s="5" t="s">
        <v>9131</v>
      </c>
      <c r="Q111" t="s">
        <v>6637</v>
      </c>
      <c r="S111" s="7" t="s">
        <v>17973</v>
      </c>
      <c r="T111" s="13" t="s">
        <v>9131</v>
      </c>
      <c r="U111" s="7" t="s">
        <v>5161</v>
      </c>
    </row>
    <row r="112" spans="1:21" x14ac:dyDescent="0.2">
      <c r="A112" s="7" t="s">
        <v>13667</v>
      </c>
      <c r="B112" s="13" t="s">
        <v>9131</v>
      </c>
      <c r="C112" s="7" t="s">
        <v>13698</v>
      </c>
      <c r="K112" t="s">
        <v>16997</v>
      </c>
      <c r="L112" s="5" t="s">
        <v>9131</v>
      </c>
      <c r="M112" t="s">
        <v>17429</v>
      </c>
      <c r="O112" t="s">
        <v>17133</v>
      </c>
      <c r="P112" s="5"/>
      <c r="Q112" t="s">
        <v>6642</v>
      </c>
      <c r="S112" s="7" t="s">
        <v>17974</v>
      </c>
      <c r="T112" s="13" t="s">
        <v>9131</v>
      </c>
      <c r="U112" s="7" t="s">
        <v>17982</v>
      </c>
    </row>
    <row r="113" spans="1:21" x14ac:dyDescent="0.2">
      <c r="A113" s="7" t="s">
        <v>13667</v>
      </c>
      <c r="B113" s="13" t="s">
        <v>9131</v>
      </c>
      <c r="C113" s="7" t="s">
        <v>13701</v>
      </c>
      <c r="K113" t="s">
        <v>16998</v>
      </c>
      <c r="L113" s="5" t="s">
        <v>9131</v>
      </c>
      <c r="M113" t="s">
        <v>17006</v>
      </c>
      <c r="O113" t="s">
        <v>17134</v>
      </c>
      <c r="P113" s="5" t="s">
        <v>9131</v>
      </c>
      <c r="Q113" t="s">
        <v>17001</v>
      </c>
      <c r="S113" s="7" t="s">
        <v>17537</v>
      </c>
      <c r="T113" s="13" t="s">
        <v>9131</v>
      </c>
      <c r="U113" s="7" t="s">
        <v>6642</v>
      </c>
    </row>
    <row r="114" spans="1:21" x14ac:dyDescent="0.2">
      <c r="A114" s="7" t="s">
        <v>13667</v>
      </c>
      <c r="B114" s="5" t="s">
        <v>9131</v>
      </c>
      <c r="C114" t="s">
        <v>13712</v>
      </c>
      <c r="K114" t="s">
        <v>17595</v>
      </c>
      <c r="L114" s="5" t="s">
        <v>11042</v>
      </c>
      <c r="M114" t="s">
        <v>17429</v>
      </c>
      <c r="O114" t="s">
        <v>17135</v>
      </c>
      <c r="P114" s="5" t="s">
        <v>11042</v>
      </c>
      <c r="Q114" t="s">
        <v>17001</v>
      </c>
      <c r="S114" s="7" t="s">
        <v>17939</v>
      </c>
      <c r="T114" s="13" t="s">
        <v>9131</v>
      </c>
      <c r="U114" s="7" t="s">
        <v>17006</v>
      </c>
    </row>
    <row r="115" spans="1:21" x14ac:dyDescent="0.2">
      <c r="A115" s="7" t="s">
        <v>13289</v>
      </c>
      <c r="B115" s="13" t="s">
        <v>11042</v>
      </c>
      <c r="C115" s="7" t="s">
        <v>13322</v>
      </c>
      <c r="K115" t="s">
        <v>17597</v>
      </c>
      <c r="L115" s="5" t="s">
        <v>11042</v>
      </c>
      <c r="M115" t="s">
        <v>17429</v>
      </c>
      <c r="O115" t="s">
        <v>17136</v>
      </c>
      <c r="P115" s="5" t="s">
        <v>9131</v>
      </c>
      <c r="Q115" t="s">
        <v>5161</v>
      </c>
      <c r="S115" s="7" t="s">
        <v>17906</v>
      </c>
      <c r="T115" s="13" t="s">
        <v>9131</v>
      </c>
      <c r="U115" s="7" t="s">
        <v>6649</v>
      </c>
    </row>
    <row r="116" spans="1:21" x14ac:dyDescent="0.2">
      <c r="A116" s="7" t="s">
        <v>13290</v>
      </c>
      <c r="B116" s="13" t="s">
        <v>11042</v>
      </c>
      <c r="C116" s="7" t="s">
        <v>13322</v>
      </c>
      <c r="K116" t="s">
        <v>16999</v>
      </c>
      <c r="L116" s="5" t="s">
        <v>11042</v>
      </c>
      <c r="M116" t="s">
        <v>17007</v>
      </c>
      <c r="O116" s="7" t="s">
        <v>17273</v>
      </c>
      <c r="P116" s="13" t="s">
        <v>11042</v>
      </c>
      <c r="Q116" s="7" t="s">
        <v>15691</v>
      </c>
      <c r="S116" s="7" t="s">
        <v>17538</v>
      </c>
      <c r="T116" s="13" t="s">
        <v>9131</v>
      </c>
      <c r="U116" s="7" t="s">
        <v>17001</v>
      </c>
    </row>
    <row r="117" spans="1:21" x14ac:dyDescent="0.2">
      <c r="A117" s="7" t="s">
        <v>13291</v>
      </c>
      <c r="B117" s="13" t="s">
        <v>11042</v>
      </c>
      <c r="C117" s="7" t="s">
        <v>13322</v>
      </c>
      <c r="K117" t="s">
        <v>2697</v>
      </c>
      <c r="L117" s="5" t="s">
        <v>9131</v>
      </c>
      <c r="M117" t="s">
        <v>17008</v>
      </c>
      <c r="O117" s="7" t="s">
        <v>17276</v>
      </c>
      <c r="P117" s="13" t="s">
        <v>11042</v>
      </c>
      <c r="Q117" s="7" t="s">
        <v>15691</v>
      </c>
      <c r="S117" s="7" t="s">
        <v>17940</v>
      </c>
      <c r="T117" s="13" t="s">
        <v>9131</v>
      </c>
      <c r="U117" s="7" t="s">
        <v>17001</v>
      </c>
    </row>
    <row r="118" spans="1:21" x14ac:dyDescent="0.2">
      <c r="A118" s="7" t="s">
        <v>13668</v>
      </c>
      <c r="B118" s="13" t="s">
        <v>9131</v>
      </c>
      <c r="C118" s="7" t="s">
        <v>13698</v>
      </c>
      <c r="K118" t="s">
        <v>17000</v>
      </c>
      <c r="L118" s="5" t="s">
        <v>9131</v>
      </c>
      <c r="M118" t="s">
        <v>6626</v>
      </c>
      <c r="O118" t="s">
        <v>17137</v>
      </c>
      <c r="P118" s="5" t="s">
        <v>9131</v>
      </c>
      <c r="Q118" t="s">
        <v>17226</v>
      </c>
      <c r="S118" s="7" t="s">
        <v>17539</v>
      </c>
      <c r="T118" s="13" t="s">
        <v>9131</v>
      </c>
      <c r="U118" s="7" t="s">
        <v>6642</v>
      </c>
    </row>
    <row r="119" spans="1:21" x14ac:dyDescent="0.2">
      <c r="A119" s="7" t="s">
        <v>13668</v>
      </c>
      <c r="B119" s="5" t="s">
        <v>9131</v>
      </c>
      <c r="C119" t="s">
        <v>13712</v>
      </c>
      <c r="O119" t="s">
        <v>17138</v>
      </c>
      <c r="P119" s="5" t="s">
        <v>9131</v>
      </c>
      <c r="Q119" t="s">
        <v>5161</v>
      </c>
      <c r="S119" s="7" t="s">
        <v>17913</v>
      </c>
      <c r="T119" s="13" t="s">
        <v>9131</v>
      </c>
      <c r="U119" s="7" t="s">
        <v>17006</v>
      </c>
    </row>
    <row r="120" spans="1:21" x14ac:dyDescent="0.2">
      <c r="A120" s="7" t="s">
        <v>13530</v>
      </c>
      <c r="B120" s="13" t="s">
        <v>9131</v>
      </c>
      <c r="C120" s="7" t="s">
        <v>13322</v>
      </c>
      <c r="O120" s="7" t="s">
        <v>17278</v>
      </c>
      <c r="P120" s="13" t="s">
        <v>11042</v>
      </c>
      <c r="Q120" s="7" t="s">
        <v>15691</v>
      </c>
      <c r="S120" s="7" t="s">
        <v>17892</v>
      </c>
      <c r="T120" s="13" t="s">
        <v>9131</v>
      </c>
      <c r="U120" s="7" t="s">
        <v>17004</v>
      </c>
    </row>
    <row r="121" spans="1:21" x14ac:dyDescent="0.2">
      <c r="A121" s="7" t="s">
        <v>13533</v>
      </c>
      <c r="B121" s="13" t="s">
        <v>9131</v>
      </c>
      <c r="C121" s="7" t="s">
        <v>13322</v>
      </c>
      <c r="O121" t="s">
        <v>17139</v>
      </c>
      <c r="P121" s="5" t="s">
        <v>9131</v>
      </c>
      <c r="Q121" t="s">
        <v>17227</v>
      </c>
      <c r="S121" s="7" t="s">
        <v>17934</v>
      </c>
      <c r="T121" s="13" t="s">
        <v>9131</v>
      </c>
      <c r="U121" s="7" t="s">
        <v>17982</v>
      </c>
    </row>
    <row r="122" spans="1:21" x14ac:dyDescent="0.2">
      <c r="A122" s="7" t="s">
        <v>13536</v>
      </c>
      <c r="B122" s="13" t="s">
        <v>9131</v>
      </c>
      <c r="C122" s="7" t="s">
        <v>13322</v>
      </c>
      <c r="O122" t="s">
        <v>17140</v>
      </c>
      <c r="P122" s="5" t="s">
        <v>11042</v>
      </c>
      <c r="Q122" t="s">
        <v>5161</v>
      </c>
      <c r="S122" s="7" t="s">
        <v>17975</v>
      </c>
      <c r="T122" s="13" t="s">
        <v>9131</v>
      </c>
      <c r="U122" s="7" t="s">
        <v>6642</v>
      </c>
    </row>
    <row r="123" spans="1:21" x14ac:dyDescent="0.2">
      <c r="A123" s="7" t="s">
        <v>13539</v>
      </c>
      <c r="B123" s="13" t="s">
        <v>9131</v>
      </c>
      <c r="C123" s="7" t="s">
        <v>13322</v>
      </c>
      <c r="O123" s="7" t="s">
        <v>17280</v>
      </c>
      <c r="P123" s="13" t="s">
        <v>11042</v>
      </c>
      <c r="Q123" s="7" t="s">
        <v>15691</v>
      </c>
      <c r="S123" s="7" t="s">
        <v>17922</v>
      </c>
      <c r="T123" s="13" t="s">
        <v>9131</v>
      </c>
      <c r="U123" s="7" t="s">
        <v>17226</v>
      </c>
    </row>
    <row r="124" spans="1:21" x14ac:dyDescent="0.2">
      <c r="A124" s="7" t="s">
        <v>13542</v>
      </c>
      <c r="B124" s="13" t="s">
        <v>9131</v>
      </c>
      <c r="C124" s="7" t="s">
        <v>13322</v>
      </c>
      <c r="O124" t="s">
        <v>17141</v>
      </c>
      <c r="P124" s="5" t="s">
        <v>9131</v>
      </c>
      <c r="Q124" t="s">
        <v>5161</v>
      </c>
      <c r="S124" s="7" t="s">
        <v>13621</v>
      </c>
      <c r="T124" s="13" t="s">
        <v>9131</v>
      </c>
      <c r="U124" s="7" t="s">
        <v>6642</v>
      </c>
    </row>
    <row r="125" spans="1:21" x14ac:dyDescent="0.2">
      <c r="A125" s="7" t="s">
        <v>13480</v>
      </c>
      <c r="B125" s="13" t="s">
        <v>11042</v>
      </c>
      <c r="C125" s="7" t="s">
        <v>13698</v>
      </c>
      <c r="O125" t="s">
        <v>17142</v>
      </c>
      <c r="P125" s="5" t="s">
        <v>9131</v>
      </c>
      <c r="Q125" t="s">
        <v>17228</v>
      </c>
      <c r="S125" s="7" t="s">
        <v>17923</v>
      </c>
      <c r="T125" s="13" t="s">
        <v>9131</v>
      </c>
      <c r="U125" s="7" t="s">
        <v>6642</v>
      </c>
    </row>
    <row r="126" spans="1:21" x14ac:dyDescent="0.2">
      <c r="A126" s="7" t="s">
        <v>13480</v>
      </c>
      <c r="B126" s="13" t="s">
        <v>11042</v>
      </c>
      <c r="C126" s="7" t="s">
        <v>13701</v>
      </c>
      <c r="O126" t="s">
        <v>17143</v>
      </c>
      <c r="P126" s="5" t="s">
        <v>11042</v>
      </c>
      <c r="Q126" t="s">
        <v>6642</v>
      </c>
      <c r="S126" s="7" t="s">
        <v>17885</v>
      </c>
      <c r="T126" s="13" t="s">
        <v>9131</v>
      </c>
      <c r="U126" s="7" t="s">
        <v>17001</v>
      </c>
    </row>
    <row r="127" spans="1:21" x14ac:dyDescent="0.2">
      <c r="A127" s="7" t="s">
        <v>13480</v>
      </c>
      <c r="B127" s="5" t="s">
        <v>11042</v>
      </c>
      <c r="C127" t="s">
        <v>13712</v>
      </c>
      <c r="O127" s="7" t="s">
        <v>17283</v>
      </c>
      <c r="P127" s="13" t="s">
        <v>11042</v>
      </c>
      <c r="Q127" s="7" t="s">
        <v>15691</v>
      </c>
      <c r="S127" s="7" t="s">
        <v>17925</v>
      </c>
      <c r="T127" s="13" t="s">
        <v>11042</v>
      </c>
      <c r="U127" s="7" t="s">
        <v>6642</v>
      </c>
    </row>
    <row r="128" spans="1:21" x14ac:dyDescent="0.2">
      <c r="A128" s="7" t="s">
        <v>13292</v>
      </c>
      <c r="B128" s="13" t="s">
        <v>11042</v>
      </c>
      <c r="C128" s="7" t="s">
        <v>13322</v>
      </c>
      <c r="O128" t="s">
        <v>17144</v>
      </c>
      <c r="P128" s="5" t="s">
        <v>9131</v>
      </c>
      <c r="Q128" t="s">
        <v>6645</v>
      </c>
      <c r="S128" s="7" t="s">
        <v>17976</v>
      </c>
      <c r="T128" s="13" t="s">
        <v>9131</v>
      </c>
      <c r="U128" s="7" t="s">
        <v>17982</v>
      </c>
    </row>
    <row r="129" spans="1:21" x14ac:dyDescent="0.2">
      <c r="A129" s="7" t="s">
        <v>13545</v>
      </c>
      <c r="B129" s="13" t="s">
        <v>9131</v>
      </c>
      <c r="C129" s="7" t="s">
        <v>13322</v>
      </c>
      <c r="O129" s="7" t="s">
        <v>17286</v>
      </c>
      <c r="P129" s="13" t="s">
        <v>11042</v>
      </c>
      <c r="Q129" s="7" t="s">
        <v>15691</v>
      </c>
      <c r="S129" s="7" t="s">
        <v>17907</v>
      </c>
      <c r="T129" s="13" t="s">
        <v>9131</v>
      </c>
      <c r="U129" s="7" t="s">
        <v>17982</v>
      </c>
    </row>
    <row r="130" spans="1:21" x14ac:dyDescent="0.2">
      <c r="A130" s="7" t="s">
        <v>13548</v>
      </c>
      <c r="B130" s="13" t="s">
        <v>9131</v>
      </c>
      <c r="C130" s="7" t="s">
        <v>13322</v>
      </c>
      <c r="O130" t="s">
        <v>17145</v>
      </c>
      <c r="P130" s="5" t="s">
        <v>9131</v>
      </c>
      <c r="Q130" t="s">
        <v>5161</v>
      </c>
      <c r="S130" s="7" t="s">
        <v>17886</v>
      </c>
      <c r="T130" s="13" t="s">
        <v>9131</v>
      </c>
      <c r="U130" s="7" t="s">
        <v>17001</v>
      </c>
    </row>
    <row r="131" spans="1:21" x14ac:dyDescent="0.2">
      <c r="A131" s="7" t="s">
        <v>13548</v>
      </c>
      <c r="B131" s="13" t="s">
        <v>9131</v>
      </c>
      <c r="C131" s="7" t="s">
        <v>13698</v>
      </c>
      <c r="O131" s="7" t="s">
        <v>17275</v>
      </c>
      <c r="P131" s="13" t="s">
        <v>9131</v>
      </c>
      <c r="Q131" s="7" t="s">
        <v>15691</v>
      </c>
      <c r="S131" s="7" t="s">
        <v>17887</v>
      </c>
      <c r="T131" s="13" t="s">
        <v>9131</v>
      </c>
      <c r="U131" s="7" t="s">
        <v>17001</v>
      </c>
    </row>
    <row r="132" spans="1:21" x14ac:dyDescent="0.2">
      <c r="A132" s="7" t="s">
        <v>13548</v>
      </c>
      <c r="B132" s="5" t="s">
        <v>9131</v>
      </c>
      <c r="C132" t="s">
        <v>13712</v>
      </c>
      <c r="O132" t="s">
        <v>17146</v>
      </c>
      <c r="P132" s="5" t="s">
        <v>9131</v>
      </c>
      <c r="Q132" t="s">
        <v>17224</v>
      </c>
    </row>
    <row r="133" spans="1:21" x14ac:dyDescent="0.2">
      <c r="A133" s="7" t="s">
        <v>13293</v>
      </c>
      <c r="B133" s="13" t="s">
        <v>11042</v>
      </c>
      <c r="C133" s="7" t="s">
        <v>13322</v>
      </c>
      <c r="O133" t="s">
        <v>17147</v>
      </c>
      <c r="P133" s="5" t="s">
        <v>11042</v>
      </c>
      <c r="Q133" t="s">
        <v>6642</v>
      </c>
    </row>
    <row r="134" spans="1:21" x14ac:dyDescent="0.2">
      <c r="A134" s="7" t="s">
        <v>13551</v>
      </c>
      <c r="B134" s="13" t="s">
        <v>9131</v>
      </c>
      <c r="C134" s="7" t="s">
        <v>13322</v>
      </c>
      <c r="O134" t="s">
        <v>17148</v>
      </c>
      <c r="P134" s="5" t="s">
        <v>9131</v>
      </c>
      <c r="Q134" t="s">
        <v>17221</v>
      </c>
    </row>
    <row r="135" spans="1:21" x14ac:dyDescent="0.2">
      <c r="A135" s="7" t="s">
        <v>13554</v>
      </c>
      <c r="B135" s="13" t="s">
        <v>9131</v>
      </c>
      <c r="C135" s="7" t="s">
        <v>13322</v>
      </c>
      <c r="O135" t="s">
        <v>17149</v>
      </c>
      <c r="P135" s="5" t="s">
        <v>11042</v>
      </c>
      <c r="Q135" t="s">
        <v>6637</v>
      </c>
    </row>
    <row r="136" spans="1:21" x14ac:dyDescent="0.2">
      <c r="A136" s="7" t="s">
        <v>13294</v>
      </c>
      <c r="B136" s="13" t="s">
        <v>11042</v>
      </c>
      <c r="C136" s="7" t="s">
        <v>13322</v>
      </c>
      <c r="O136" t="s">
        <v>17150</v>
      </c>
      <c r="P136" s="5" t="s">
        <v>9131</v>
      </c>
      <c r="Q136" t="s">
        <v>17226</v>
      </c>
    </row>
    <row r="137" spans="1:21" x14ac:dyDescent="0.2">
      <c r="A137" s="7" t="s">
        <v>13481</v>
      </c>
      <c r="B137" s="13" t="s">
        <v>11042</v>
      </c>
      <c r="C137" s="7" t="s">
        <v>13698</v>
      </c>
      <c r="O137" t="s">
        <v>17151</v>
      </c>
      <c r="P137" s="5" t="s">
        <v>9131</v>
      </c>
      <c r="Q137" t="s">
        <v>5161</v>
      </c>
    </row>
    <row r="138" spans="1:21" x14ac:dyDescent="0.2">
      <c r="A138" s="7" t="s">
        <v>13481</v>
      </c>
      <c r="B138" s="5" t="s">
        <v>11042</v>
      </c>
      <c r="C138" t="s">
        <v>13712</v>
      </c>
      <c r="O138" t="s">
        <v>17152</v>
      </c>
      <c r="P138" s="5"/>
      <c r="Q138" t="s">
        <v>6642</v>
      </c>
    </row>
    <row r="139" spans="1:21" x14ac:dyDescent="0.2">
      <c r="A139" s="7" t="s">
        <v>13295</v>
      </c>
      <c r="B139" s="13" t="s">
        <v>11042</v>
      </c>
      <c r="C139" s="7" t="s">
        <v>13322</v>
      </c>
      <c r="O139" t="s">
        <v>17153</v>
      </c>
      <c r="P139" s="5" t="s">
        <v>9131</v>
      </c>
      <c r="Q139" t="s">
        <v>6642</v>
      </c>
    </row>
    <row r="140" spans="1:21" x14ac:dyDescent="0.2">
      <c r="A140" s="7" t="s">
        <v>13557</v>
      </c>
      <c r="B140" s="13" t="s">
        <v>9131</v>
      </c>
      <c r="C140" s="7" t="s">
        <v>13322</v>
      </c>
      <c r="O140" t="s">
        <v>17153</v>
      </c>
      <c r="P140" s="5" t="s">
        <v>9131</v>
      </c>
      <c r="Q140" t="s">
        <v>5161</v>
      </c>
    </row>
    <row r="141" spans="1:21" x14ac:dyDescent="0.2">
      <c r="A141" s="7" t="s">
        <v>13560</v>
      </c>
      <c r="B141" s="13" t="s">
        <v>9131</v>
      </c>
      <c r="C141" s="7" t="s">
        <v>13322</v>
      </c>
      <c r="O141" s="7" t="s">
        <v>17153</v>
      </c>
      <c r="P141" s="13" t="s">
        <v>9131</v>
      </c>
      <c r="Q141" s="7" t="s">
        <v>15691</v>
      </c>
    </row>
    <row r="142" spans="1:21" x14ac:dyDescent="0.2">
      <c r="A142" s="7" t="s">
        <v>13563</v>
      </c>
      <c r="B142" s="13" t="s">
        <v>9131</v>
      </c>
      <c r="C142" s="7" t="s">
        <v>13322</v>
      </c>
      <c r="O142" s="7" t="s">
        <v>17288</v>
      </c>
      <c r="P142" s="13" t="s">
        <v>11042</v>
      </c>
      <c r="Q142" s="7" t="s">
        <v>15691</v>
      </c>
    </row>
    <row r="143" spans="1:21" x14ac:dyDescent="0.2">
      <c r="A143" s="7" t="s">
        <v>13566</v>
      </c>
      <c r="B143" s="13" t="s">
        <v>9131</v>
      </c>
      <c r="C143" s="7" t="s">
        <v>13322</v>
      </c>
      <c r="O143" t="s">
        <v>17154</v>
      </c>
      <c r="P143" s="5" t="s">
        <v>9131</v>
      </c>
      <c r="Q143" t="s">
        <v>5161</v>
      </c>
    </row>
    <row r="144" spans="1:21" x14ac:dyDescent="0.2">
      <c r="A144" s="7" t="s">
        <v>13296</v>
      </c>
      <c r="B144" s="13" t="s">
        <v>11042</v>
      </c>
      <c r="C144" s="7" t="s">
        <v>13322</v>
      </c>
      <c r="O144" t="s">
        <v>17155</v>
      </c>
      <c r="P144" s="5" t="s">
        <v>9131</v>
      </c>
      <c r="Q144" t="s">
        <v>16430</v>
      </c>
    </row>
    <row r="145" spans="1:17" x14ac:dyDescent="0.2">
      <c r="A145" s="7" t="s">
        <v>12991</v>
      </c>
      <c r="B145" s="13" t="s">
        <v>9131</v>
      </c>
      <c r="C145" s="7" t="s">
        <v>13322</v>
      </c>
      <c r="O145" s="7" t="s">
        <v>17155</v>
      </c>
      <c r="P145" s="13" t="s">
        <v>9131</v>
      </c>
      <c r="Q145" s="7" t="s">
        <v>15691</v>
      </c>
    </row>
    <row r="146" spans="1:17" x14ac:dyDescent="0.2">
      <c r="A146" s="7" t="s">
        <v>13571</v>
      </c>
      <c r="B146" s="13" t="s">
        <v>9131</v>
      </c>
      <c r="C146" s="7" t="s">
        <v>13322</v>
      </c>
      <c r="O146" t="s">
        <v>17156</v>
      </c>
      <c r="P146" s="5" t="s">
        <v>11042</v>
      </c>
      <c r="Q146" t="s">
        <v>5161</v>
      </c>
    </row>
    <row r="147" spans="1:17" x14ac:dyDescent="0.2">
      <c r="A147" s="7" t="s">
        <v>13574</v>
      </c>
      <c r="B147" s="13" t="s">
        <v>9131</v>
      </c>
      <c r="C147" s="7" t="s">
        <v>13322</v>
      </c>
      <c r="O147" s="7" t="s">
        <v>17291</v>
      </c>
      <c r="P147" s="13" t="s">
        <v>11042</v>
      </c>
      <c r="Q147" s="7" t="s">
        <v>15691</v>
      </c>
    </row>
    <row r="148" spans="1:17" x14ac:dyDescent="0.2">
      <c r="A148" s="7" t="s">
        <v>13577</v>
      </c>
      <c r="B148" s="13" t="s">
        <v>9131</v>
      </c>
      <c r="C148" s="7" t="s">
        <v>13322</v>
      </c>
      <c r="O148" t="s">
        <v>17157</v>
      </c>
      <c r="P148" s="5" t="s">
        <v>9131</v>
      </c>
      <c r="Q148" t="s">
        <v>17224</v>
      </c>
    </row>
    <row r="149" spans="1:17" x14ac:dyDescent="0.2">
      <c r="A149" s="7" t="s">
        <v>13580</v>
      </c>
      <c r="B149" s="13" t="s">
        <v>9131</v>
      </c>
      <c r="C149" s="7" t="s">
        <v>13322</v>
      </c>
      <c r="O149" s="7" t="s">
        <v>17282</v>
      </c>
      <c r="P149" s="13" t="s">
        <v>9131</v>
      </c>
      <c r="Q149" s="7" t="s">
        <v>15691</v>
      </c>
    </row>
    <row r="150" spans="1:17" x14ac:dyDescent="0.2">
      <c r="A150" s="7" t="s">
        <v>13669</v>
      </c>
      <c r="B150" s="13" t="s">
        <v>9131</v>
      </c>
      <c r="C150" s="7" t="s">
        <v>13698</v>
      </c>
      <c r="O150" t="s">
        <v>17158</v>
      </c>
      <c r="P150" s="5" t="s">
        <v>9131</v>
      </c>
      <c r="Q150"/>
    </row>
    <row r="151" spans="1:17" x14ac:dyDescent="0.2">
      <c r="A151" s="7" t="s">
        <v>13669</v>
      </c>
      <c r="B151" s="13" t="s">
        <v>9131</v>
      </c>
      <c r="C151" s="7" t="s">
        <v>13701</v>
      </c>
      <c r="O151" s="7" t="s">
        <v>17294</v>
      </c>
      <c r="P151" s="13" t="s">
        <v>11042</v>
      </c>
      <c r="Q151" s="7" t="s">
        <v>15691</v>
      </c>
    </row>
    <row r="152" spans="1:17" x14ac:dyDescent="0.2">
      <c r="A152" s="7" t="s">
        <v>13669</v>
      </c>
      <c r="B152" s="5" t="s">
        <v>9131</v>
      </c>
      <c r="C152" t="s">
        <v>13712</v>
      </c>
      <c r="O152" t="s">
        <v>17159</v>
      </c>
      <c r="P152" s="5" t="s">
        <v>9131</v>
      </c>
      <c r="Q152" t="s">
        <v>17229</v>
      </c>
    </row>
    <row r="153" spans="1:17" x14ac:dyDescent="0.2">
      <c r="A153" s="7" t="s">
        <v>13297</v>
      </c>
      <c r="B153" s="13" t="s">
        <v>11042</v>
      </c>
      <c r="C153" s="7" t="s">
        <v>13322</v>
      </c>
      <c r="O153" t="s">
        <v>17160</v>
      </c>
      <c r="P153" s="5" t="s">
        <v>11042</v>
      </c>
      <c r="Q153" t="s">
        <v>17226</v>
      </c>
    </row>
    <row r="154" spans="1:17" x14ac:dyDescent="0.2">
      <c r="A154" s="7" t="s">
        <v>13583</v>
      </c>
      <c r="B154" s="13" t="s">
        <v>9131</v>
      </c>
      <c r="C154" s="7" t="s">
        <v>13322</v>
      </c>
      <c r="O154" t="s">
        <v>17161</v>
      </c>
      <c r="P154" s="5" t="s">
        <v>9131</v>
      </c>
      <c r="Q154" t="s">
        <v>5161</v>
      </c>
    </row>
    <row r="155" spans="1:17" x14ac:dyDescent="0.2">
      <c r="A155" s="7" t="s">
        <v>13586</v>
      </c>
      <c r="B155" s="13" t="s">
        <v>9131</v>
      </c>
      <c r="C155" s="7" t="s">
        <v>13322</v>
      </c>
      <c r="O155" t="s">
        <v>12930</v>
      </c>
      <c r="P155" s="5" t="s">
        <v>9131</v>
      </c>
      <c r="Q155" t="s">
        <v>17230</v>
      </c>
    </row>
    <row r="156" spans="1:17" x14ac:dyDescent="0.2">
      <c r="A156" s="7" t="s">
        <v>13589</v>
      </c>
      <c r="B156" s="13" t="s">
        <v>9131</v>
      </c>
      <c r="C156" s="7" t="s">
        <v>13322</v>
      </c>
      <c r="O156" t="s">
        <v>17162</v>
      </c>
      <c r="P156" s="5" t="s">
        <v>9131</v>
      </c>
      <c r="Q156" t="s">
        <v>5161</v>
      </c>
    </row>
    <row r="157" spans="1:17" x14ac:dyDescent="0.2">
      <c r="A157" s="7" t="s">
        <v>13589</v>
      </c>
      <c r="B157" s="13" t="s">
        <v>9131</v>
      </c>
      <c r="C157" s="7" t="s">
        <v>13698</v>
      </c>
      <c r="O157" t="s">
        <v>17163</v>
      </c>
      <c r="P157" s="5" t="s">
        <v>11042</v>
      </c>
      <c r="Q157" t="s">
        <v>5161</v>
      </c>
    </row>
    <row r="158" spans="1:17" x14ac:dyDescent="0.2">
      <c r="A158" s="7" t="s">
        <v>13589</v>
      </c>
      <c r="B158" s="5" t="s">
        <v>9131</v>
      </c>
      <c r="C158" t="s">
        <v>13712</v>
      </c>
      <c r="O158" s="7" t="s">
        <v>17285</v>
      </c>
      <c r="P158" s="13" t="s">
        <v>9131</v>
      </c>
      <c r="Q158" s="7" t="s">
        <v>15691</v>
      </c>
    </row>
    <row r="159" spans="1:17" x14ac:dyDescent="0.2">
      <c r="A159" s="7" t="s">
        <v>13592</v>
      </c>
      <c r="B159" s="13" t="s">
        <v>9131</v>
      </c>
      <c r="C159" s="7" t="s">
        <v>13322</v>
      </c>
      <c r="O159" t="s">
        <v>17164</v>
      </c>
      <c r="P159" s="5" t="s">
        <v>9131</v>
      </c>
      <c r="Q159" t="s">
        <v>6642</v>
      </c>
    </row>
    <row r="160" spans="1:17" x14ac:dyDescent="0.2">
      <c r="A160" s="7" t="s">
        <v>13670</v>
      </c>
      <c r="B160" s="13" t="s">
        <v>9131</v>
      </c>
      <c r="C160" s="7" t="s">
        <v>13698</v>
      </c>
      <c r="O160" t="s">
        <v>17165</v>
      </c>
      <c r="P160" s="5" t="s">
        <v>11042</v>
      </c>
      <c r="Q160" t="s">
        <v>5161</v>
      </c>
    </row>
    <row r="161" spans="1:17" x14ac:dyDescent="0.2">
      <c r="A161" s="7" t="s">
        <v>13670</v>
      </c>
      <c r="B161" s="13" t="s">
        <v>9131</v>
      </c>
      <c r="C161" s="7" t="s">
        <v>13701</v>
      </c>
      <c r="O161" s="7" t="s">
        <v>17165</v>
      </c>
      <c r="P161" s="13" t="s">
        <v>11042</v>
      </c>
      <c r="Q161" s="7" t="s">
        <v>15691</v>
      </c>
    </row>
    <row r="162" spans="1:17" x14ac:dyDescent="0.2">
      <c r="A162" s="7" t="s">
        <v>13670</v>
      </c>
      <c r="B162" s="5" t="s">
        <v>9131</v>
      </c>
      <c r="C162" t="s">
        <v>13712</v>
      </c>
      <c r="O162" t="s">
        <v>17166</v>
      </c>
      <c r="P162" s="5" t="s">
        <v>9131</v>
      </c>
      <c r="Q162" t="s">
        <v>17001</v>
      </c>
    </row>
    <row r="163" spans="1:17" x14ac:dyDescent="0.2">
      <c r="A163" s="7" t="s">
        <v>13595</v>
      </c>
      <c r="B163" s="13" t="s">
        <v>9131</v>
      </c>
      <c r="C163" s="7" t="s">
        <v>13322</v>
      </c>
      <c r="O163" t="s">
        <v>17167</v>
      </c>
      <c r="P163" s="5" t="s">
        <v>9131</v>
      </c>
      <c r="Q163" t="s">
        <v>5161</v>
      </c>
    </row>
    <row r="164" spans="1:17" x14ac:dyDescent="0.2">
      <c r="A164" s="7" t="s">
        <v>13598</v>
      </c>
      <c r="B164" s="13" t="s">
        <v>9131</v>
      </c>
      <c r="C164" s="7" t="s">
        <v>13322</v>
      </c>
      <c r="O164" t="s">
        <v>17168</v>
      </c>
      <c r="P164" s="5"/>
      <c r="Q164" t="s">
        <v>6642</v>
      </c>
    </row>
    <row r="165" spans="1:17" x14ac:dyDescent="0.2">
      <c r="A165" s="7" t="s">
        <v>13601</v>
      </c>
      <c r="B165" s="13" t="s">
        <v>9131</v>
      </c>
      <c r="C165" s="7" t="s">
        <v>13322</v>
      </c>
      <c r="O165" t="s">
        <v>17169</v>
      </c>
      <c r="P165" s="5" t="s">
        <v>9131</v>
      </c>
      <c r="Q165" t="s">
        <v>17001</v>
      </c>
    </row>
    <row r="166" spans="1:17" x14ac:dyDescent="0.2">
      <c r="A166" s="7" t="s">
        <v>13604</v>
      </c>
      <c r="B166" s="13" t="s">
        <v>9131</v>
      </c>
      <c r="C166" s="7" t="s">
        <v>13322</v>
      </c>
      <c r="O166" t="s">
        <v>17170</v>
      </c>
      <c r="P166" s="5" t="s">
        <v>9131</v>
      </c>
      <c r="Q166" t="s">
        <v>5161</v>
      </c>
    </row>
    <row r="167" spans="1:17" x14ac:dyDescent="0.2">
      <c r="A167" s="7" t="s">
        <v>13607</v>
      </c>
      <c r="B167" s="13" t="s">
        <v>9131</v>
      </c>
      <c r="C167" s="7" t="s">
        <v>13322</v>
      </c>
      <c r="O167" t="s">
        <v>17171</v>
      </c>
      <c r="P167" s="5" t="s">
        <v>9131</v>
      </c>
      <c r="Q167" t="s">
        <v>16430</v>
      </c>
    </row>
    <row r="168" spans="1:17" x14ac:dyDescent="0.2">
      <c r="A168" s="7" t="s">
        <v>13610</v>
      </c>
      <c r="B168" s="13" t="s">
        <v>9131</v>
      </c>
      <c r="C168" s="7" t="s">
        <v>13322</v>
      </c>
      <c r="O168" t="s">
        <v>17171</v>
      </c>
      <c r="P168" s="5" t="s">
        <v>9131</v>
      </c>
      <c r="Q168" t="s">
        <v>17224</v>
      </c>
    </row>
    <row r="169" spans="1:17" x14ac:dyDescent="0.2">
      <c r="A169" s="7" t="s">
        <v>13298</v>
      </c>
      <c r="B169" s="13" t="s">
        <v>11042</v>
      </c>
      <c r="C169" s="7" t="s">
        <v>13322</v>
      </c>
      <c r="O169" t="s">
        <v>17172</v>
      </c>
      <c r="P169" s="5" t="s">
        <v>9131</v>
      </c>
      <c r="Q169" t="s">
        <v>6642</v>
      </c>
    </row>
    <row r="170" spans="1:17" x14ac:dyDescent="0.2">
      <c r="A170" s="7" t="s">
        <v>13613</v>
      </c>
      <c r="B170" s="13" t="s">
        <v>9131</v>
      </c>
      <c r="C170" s="7" t="s">
        <v>13322</v>
      </c>
      <c r="O170" t="s">
        <v>17173</v>
      </c>
      <c r="P170" s="5" t="s">
        <v>9131</v>
      </c>
      <c r="Q170" t="s">
        <v>16430</v>
      </c>
    </row>
    <row r="171" spans="1:17" x14ac:dyDescent="0.2">
      <c r="A171" s="7" t="s">
        <v>13616</v>
      </c>
      <c r="B171" s="13" t="s">
        <v>9131</v>
      </c>
      <c r="C171" s="7" t="s">
        <v>13322</v>
      </c>
      <c r="O171" t="s">
        <v>17174</v>
      </c>
      <c r="P171" s="5" t="s">
        <v>9131</v>
      </c>
      <c r="Q171" t="s">
        <v>17001</v>
      </c>
    </row>
    <row r="172" spans="1:17" x14ac:dyDescent="0.2">
      <c r="A172" s="7" t="s">
        <v>13619</v>
      </c>
      <c r="B172" s="13" t="s">
        <v>9131</v>
      </c>
      <c r="C172" s="7" t="s">
        <v>13322</v>
      </c>
      <c r="O172" t="s">
        <v>17175</v>
      </c>
      <c r="P172" s="5" t="s">
        <v>9131</v>
      </c>
      <c r="Q172" t="s">
        <v>5161</v>
      </c>
    </row>
    <row r="173" spans="1:17" x14ac:dyDescent="0.2">
      <c r="A173" s="7" t="s">
        <v>13622</v>
      </c>
      <c r="B173" s="13" t="s">
        <v>9131</v>
      </c>
      <c r="C173" s="7" t="s">
        <v>13322</v>
      </c>
      <c r="O173" t="s">
        <v>17176</v>
      </c>
      <c r="P173" s="5" t="s">
        <v>9131</v>
      </c>
      <c r="Q173" t="s">
        <v>13038</v>
      </c>
    </row>
    <row r="174" spans="1:17" x14ac:dyDescent="0.2">
      <c r="A174" s="7" t="s">
        <v>13625</v>
      </c>
      <c r="B174" s="13" t="s">
        <v>9131</v>
      </c>
      <c r="C174" s="7" t="s">
        <v>13322</v>
      </c>
      <c r="O174" s="7" t="s">
        <v>17176</v>
      </c>
      <c r="P174" s="13" t="s">
        <v>9131</v>
      </c>
      <c r="Q174" s="7" t="s">
        <v>15691</v>
      </c>
    </row>
    <row r="175" spans="1:17" x14ac:dyDescent="0.2">
      <c r="A175" s="7" t="s">
        <v>1651</v>
      </c>
      <c r="B175" s="13" t="s">
        <v>9131</v>
      </c>
      <c r="C175" s="7" t="s">
        <v>13322</v>
      </c>
      <c r="O175" s="7" t="s">
        <v>17290</v>
      </c>
      <c r="P175" s="13" t="s">
        <v>9131</v>
      </c>
      <c r="Q175" s="7" t="s">
        <v>15691</v>
      </c>
    </row>
    <row r="176" spans="1:17" x14ac:dyDescent="0.2">
      <c r="A176" s="7" t="s">
        <v>13630</v>
      </c>
      <c r="B176" s="13" t="s">
        <v>9131</v>
      </c>
      <c r="C176" s="7" t="s">
        <v>13322</v>
      </c>
      <c r="O176" t="s">
        <v>17177</v>
      </c>
      <c r="P176" s="5" t="s">
        <v>9131</v>
      </c>
      <c r="Q176" t="s">
        <v>17229</v>
      </c>
    </row>
    <row r="177" spans="1:17" x14ac:dyDescent="0.2">
      <c r="A177" s="7" t="s">
        <v>13482</v>
      </c>
      <c r="B177" s="13" t="s">
        <v>11042</v>
      </c>
      <c r="C177" s="7" t="s">
        <v>13698</v>
      </c>
      <c r="O177" t="s">
        <v>17178</v>
      </c>
      <c r="P177" s="5" t="s">
        <v>9131</v>
      </c>
      <c r="Q177" t="s">
        <v>6642</v>
      </c>
    </row>
    <row r="178" spans="1:17" x14ac:dyDescent="0.2">
      <c r="A178" s="7" t="s">
        <v>13482</v>
      </c>
      <c r="B178" s="13" t="s">
        <v>11042</v>
      </c>
      <c r="C178" s="7" t="s">
        <v>13701</v>
      </c>
      <c r="O178" t="s">
        <v>17179</v>
      </c>
      <c r="P178" s="5" t="s">
        <v>9131</v>
      </c>
      <c r="Q178" t="s">
        <v>5161</v>
      </c>
    </row>
    <row r="179" spans="1:17" x14ac:dyDescent="0.2">
      <c r="A179" s="7" t="s">
        <v>13482</v>
      </c>
      <c r="B179" s="5" t="s">
        <v>11042</v>
      </c>
      <c r="C179" t="s">
        <v>13712</v>
      </c>
      <c r="O179" t="s">
        <v>17180</v>
      </c>
      <c r="P179" s="5" t="s">
        <v>11042</v>
      </c>
      <c r="Q179" t="s">
        <v>5161</v>
      </c>
    </row>
    <row r="180" spans="1:17" x14ac:dyDescent="0.2">
      <c r="A180" s="7" t="s">
        <v>13633</v>
      </c>
      <c r="B180" s="13" t="s">
        <v>9131</v>
      </c>
      <c r="C180" s="7" t="s">
        <v>13322</v>
      </c>
      <c r="O180" t="s">
        <v>17181</v>
      </c>
      <c r="P180" s="5" t="s">
        <v>9131</v>
      </c>
      <c r="Q180" t="s">
        <v>16430</v>
      </c>
    </row>
    <row r="181" spans="1:17" x14ac:dyDescent="0.2">
      <c r="A181" s="7" t="s">
        <v>13636</v>
      </c>
      <c r="B181" s="13" t="s">
        <v>9131</v>
      </c>
      <c r="C181" s="7" t="s">
        <v>13322</v>
      </c>
      <c r="O181" t="s">
        <v>17182</v>
      </c>
      <c r="P181" s="5" t="s">
        <v>9131</v>
      </c>
      <c r="Q181" t="s">
        <v>6637</v>
      </c>
    </row>
    <row r="182" spans="1:17" x14ac:dyDescent="0.2">
      <c r="A182" s="7" t="s">
        <v>13639</v>
      </c>
      <c r="B182" s="13" t="s">
        <v>9131</v>
      </c>
      <c r="C182" s="7" t="s">
        <v>13322</v>
      </c>
      <c r="O182" t="s">
        <v>17183</v>
      </c>
      <c r="P182" s="5"/>
      <c r="Q182"/>
    </row>
    <row r="183" spans="1:17" x14ac:dyDescent="0.2">
      <c r="A183" s="7" t="s">
        <v>13642</v>
      </c>
      <c r="B183" s="13" t="s">
        <v>9131</v>
      </c>
      <c r="C183" s="7" t="s">
        <v>13322</v>
      </c>
      <c r="O183" s="7" t="s">
        <v>17183</v>
      </c>
      <c r="P183" s="13" t="s">
        <v>11042</v>
      </c>
      <c r="Q183" s="7" t="s">
        <v>15691</v>
      </c>
    </row>
    <row r="184" spans="1:17" x14ac:dyDescent="0.2">
      <c r="A184" s="7" t="s">
        <v>13642</v>
      </c>
      <c r="B184" s="13" t="s">
        <v>9131</v>
      </c>
      <c r="C184" s="7" t="s">
        <v>13698</v>
      </c>
      <c r="O184" t="s">
        <v>17184</v>
      </c>
      <c r="P184" s="5" t="s">
        <v>9131</v>
      </c>
      <c r="Q184" t="s">
        <v>6642</v>
      </c>
    </row>
    <row r="185" spans="1:17" x14ac:dyDescent="0.2">
      <c r="A185" s="7" t="s">
        <v>13642</v>
      </c>
      <c r="B185" s="5" t="s">
        <v>9131</v>
      </c>
      <c r="C185" t="s">
        <v>13712</v>
      </c>
      <c r="O185" s="7" t="s">
        <v>17300</v>
      </c>
      <c r="P185" s="13" t="s">
        <v>11042</v>
      </c>
      <c r="Q185" s="7" t="s">
        <v>15691</v>
      </c>
    </row>
    <row r="186" spans="1:17" x14ac:dyDescent="0.2">
      <c r="A186" s="7" t="s">
        <v>13645</v>
      </c>
      <c r="B186" s="13" t="s">
        <v>9131</v>
      </c>
      <c r="C186" s="7" t="s">
        <v>13322</v>
      </c>
      <c r="O186" t="s">
        <v>17185</v>
      </c>
      <c r="P186" s="5" t="s">
        <v>9131</v>
      </c>
      <c r="Q186" t="s">
        <v>16430</v>
      </c>
    </row>
    <row r="187" spans="1:17" x14ac:dyDescent="0.2">
      <c r="A187" s="7" t="s">
        <v>13483</v>
      </c>
      <c r="B187" s="13" t="s">
        <v>11042</v>
      </c>
      <c r="C187" s="7" t="s">
        <v>13698</v>
      </c>
      <c r="O187" t="s">
        <v>17186</v>
      </c>
      <c r="P187" s="5" t="s">
        <v>11042</v>
      </c>
      <c r="Q187" t="s">
        <v>17001</v>
      </c>
    </row>
    <row r="188" spans="1:17" x14ac:dyDescent="0.2">
      <c r="A188" s="7" t="s">
        <v>13483</v>
      </c>
      <c r="B188" s="5" t="s">
        <v>11042</v>
      </c>
      <c r="C188" t="s">
        <v>13712</v>
      </c>
      <c r="O188" t="s">
        <v>17187</v>
      </c>
      <c r="P188" s="5" t="s">
        <v>9131</v>
      </c>
      <c r="Q188" t="s">
        <v>17229</v>
      </c>
    </row>
    <row r="189" spans="1:17" x14ac:dyDescent="0.2">
      <c r="A189" s="7" t="s">
        <v>13299</v>
      </c>
      <c r="B189" s="13" t="s">
        <v>11042</v>
      </c>
      <c r="C189" s="7" t="s">
        <v>13322</v>
      </c>
      <c r="O189" t="s">
        <v>17188</v>
      </c>
      <c r="P189" s="5" t="s">
        <v>9131</v>
      </c>
      <c r="Q189" t="s">
        <v>16430</v>
      </c>
    </row>
    <row r="190" spans="1:17" x14ac:dyDescent="0.2">
      <c r="A190" s="7" t="s">
        <v>13648</v>
      </c>
      <c r="B190" s="13" t="s">
        <v>9131</v>
      </c>
      <c r="C190" s="7" t="s">
        <v>13322</v>
      </c>
      <c r="O190" t="s">
        <v>17189</v>
      </c>
      <c r="P190" s="5" t="s">
        <v>9131</v>
      </c>
      <c r="Q190" t="s">
        <v>16430</v>
      </c>
    </row>
    <row r="191" spans="1:17" x14ac:dyDescent="0.2">
      <c r="A191" s="7" t="s">
        <v>13651</v>
      </c>
      <c r="B191" s="13" t="s">
        <v>9131</v>
      </c>
      <c r="C191" s="7" t="s">
        <v>13322</v>
      </c>
      <c r="O191" t="s">
        <v>17190</v>
      </c>
      <c r="P191" s="5" t="s">
        <v>9131</v>
      </c>
      <c r="Q191" t="s">
        <v>17006</v>
      </c>
    </row>
    <row r="192" spans="1:17" x14ac:dyDescent="0.2">
      <c r="A192" s="7" t="s">
        <v>13300</v>
      </c>
      <c r="B192" s="13" t="s">
        <v>11042</v>
      </c>
      <c r="C192" s="7" t="s">
        <v>13322</v>
      </c>
      <c r="O192" t="s">
        <v>17191</v>
      </c>
      <c r="P192" s="5"/>
      <c r="Q192" t="s">
        <v>6642</v>
      </c>
    </row>
    <row r="193" spans="1:17" x14ac:dyDescent="0.2">
      <c r="A193" s="7" t="s">
        <v>13654</v>
      </c>
      <c r="B193" s="13" t="s">
        <v>9131</v>
      </c>
      <c r="C193" s="7" t="s">
        <v>13322</v>
      </c>
      <c r="O193" t="s">
        <v>17192</v>
      </c>
      <c r="P193" s="5"/>
      <c r="Q193" t="s">
        <v>6642</v>
      </c>
    </row>
    <row r="194" spans="1:17" x14ac:dyDescent="0.2">
      <c r="A194" s="7" t="s">
        <v>13657</v>
      </c>
      <c r="B194" s="13" t="s">
        <v>9131</v>
      </c>
      <c r="C194" s="7" t="s">
        <v>13322</v>
      </c>
      <c r="O194" t="s">
        <v>17193</v>
      </c>
      <c r="P194" s="5" t="s">
        <v>9131</v>
      </c>
      <c r="Q194" t="s">
        <v>16430</v>
      </c>
    </row>
    <row r="195" spans="1:17" x14ac:dyDescent="0.2">
      <c r="A195" s="7" t="s">
        <v>13660</v>
      </c>
      <c r="B195" s="13" t="s">
        <v>9131</v>
      </c>
      <c r="C195" s="7" t="s">
        <v>13322</v>
      </c>
      <c r="O195" t="s">
        <v>17194</v>
      </c>
      <c r="P195" s="5" t="s">
        <v>9131</v>
      </c>
      <c r="Q195" t="s">
        <v>16430</v>
      </c>
    </row>
    <row r="196" spans="1:17" x14ac:dyDescent="0.2">
      <c r="A196" s="7" t="s">
        <v>13324</v>
      </c>
      <c r="B196" s="13" t="s">
        <v>9131</v>
      </c>
      <c r="C196" s="7" t="s">
        <v>13322</v>
      </c>
      <c r="O196" s="7" t="s">
        <v>17293</v>
      </c>
      <c r="P196" s="13" t="s">
        <v>9131</v>
      </c>
      <c r="Q196" s="7" t="s">
        <v>15691</v>
      </c>
    </row>
    <row r="197" spans="1:17" x14ac:dyDescent="0.2">
      <c r="A197" s="7" t="s">
        <v>13671</v>
      </c>
      <c r="B197" s="13" t="s">
        <v>9131</v>
      </c>
      <c r="C197" s="7" t="s">
        <v>13698</v>
      </c>
      <c r="O197" t="s">
        <v>17195</v>
      </c>
      <c r="P197" s="5" t="s">
        <v>9131</v>
      </c>
      <c r="Q197" t="s">
        <v>5161</v>
      </c>
    </row>
    <row r="198" spans="1:17" x14ac:dyDescent="0.2">
      <c r="A198" s="7" t="s">
        <v>13671</v>
      </c>
      <c r="B198" s="13" t="s">
        <v>9131</v>
      </c>
      <c r="C198" s="7" t="s">
        <v>13701</v>
      </c>
      <c r="O198" t="s">
        <v>17196</v>
      </c>
      <c r="P198" s="5" t="s">
        <v>9131</v>
      </c>
      <c r="Q198" t="s">
        <v>17231</v>
      </c>
    </row>
    <row r="199" spans="1:17" x14ac:dyDescent="0.2">
      <c r="A199" s="7" t="s">
        <v>13671</v>
      </c>
      <c r="B199" s="5" t="s">
        <v>9131</v>
      </c>
      <c r="C199" t="s">
        <v>13712</v>
      </c>
      <c r="O199" t="s">
        <v>17197</v>
      </c>
      <c r="P199" s="5" t="s">
        <v>9131</v>
      </c>
      <c r="Q199" t="s">
        <v>17232</v>
      </c>
    </row>
    <row r="200" spans="1:17" x14ac:dyDescent="0.2">
      <c r="A200" s="7" t="s">
        <v>13327</v>
      </c>
      <c r="B200" s="13" t="s">
        <v>9131</v>
      </c>
      <c r="C200" s="7" t="s">
        <v>13322</v>
      </c>
      <c r="O200" s="7" t="s">
        <v>17303</v>
      </c>
      <c r="P200" s="13" t="s">
        <v>11042</v>
      </c>
      <c r="Q200" s="7" t="s">
        <v>15691</v>
      </c>
    </row>
    <row r="201" spans="1:17" x14ac:dyDescent="0.2">
      <c r="A201" s="7" t="s">
        <v>13330</v>
      </c>
      <c r="B201" s="13" t="s">
        <v>9131</v>
      </c>
      <c r="C201" s="7" t="s">
        <v>13322</v>
      </c>
      <c r="O201" t="s">
        <v>17198</v>
      </c>
      <c r="P201" s="5" t="s">
        <v>9131</v>
      </c>
      <c r="Q201" t="s">
        <v>5161</v>
      </c>
    </row>
    <row r="202" spans="1:17" x14ac:dyDescent="0.2">
      <c r="A202" s="7" t="s">
        <v>13333</v>
      </c>
      <c r="B202" s="13" t="s">
        <v>9131</v>
      </c>
      <c r="C202" s="7" t="s">
        <v>13322</v>
      </c>
      <c r="O202" t="s">
        <v>17199</v>
      </c>
      <c r="P202" s="5" t="s">
        <v>9131</v>
      </c>
      <c r="Q202" t="s">
        <v>17229</v>
      </c>
    </row>
    <row r="203" spans="1:17" x14ac:dyDescent="0.2">
      <c r="A203" s="7" t="s">
        <v>13672</v>
      </c>
      <c r="B203" s="13" t="s">
        <v>9131</v>
      </c>
      <c r="C203" s="7" t="s">
        <v>13698</v>
      </c>
      <c r="O203" t="s">
        <v>17200</v>
      </c>
      <c r="P203" s="5" t="s">
        <v>9131</v>
      </c>
      <c r="Q203" t="s">
        <v>13038</v>
      </c>
    </row>
    <row r="204" spans="1:17" x14ac:dyDescent="0.2">
      <c r="A204" s="7" t="s">
        <v>13672</v>
      </c>
      <c r="B204" s="13" t="s">
        <v>9131</v>
      </c>
      <c r="C204" s="7" t="s">
        <v>13701</v>
      </c>
      <c r="O204" t="s">
        <v>17201</v>
      </c>
      <c r="P204" s="5" t="s">
        <v>9131</v>
      </c>
      <c r="Q204" t="s">
        <v>17229</v>
      </c>
    </row>
    <row r="205" spans="1:17" x14ac:dyDescent="0.2">
      <c r="A205" s="7" t="s">
        <v>13672</v>
      </c>
      <c r="B205" s="5" t="s">
        <v>9131</v>
      </c>
      <c r="C205" t="s">
        <v>13712</v>
      </c>
      <c r="O205" t="s">
        <v>17202</v>
      </c>
      <c r="P205" s="5" t="s">
        <v>9131</v>
      </c>
      <c r="Q205" t="s">
        <v>5161</v>
      </c>
    </row>
    <row r="206" spans="1:17" x14ac:dyDescent="0.2">
      <c r="A206" s="7" t="s">
        <v>13336</v>
      </c>
      <c r="B206" s="13" t="s">
        <v>9131</v>
      </c>
      <c r="C206" s="7" t="s">
        <v>13322</v>
      </c>
      <c r="O206" t="s">
        <v>17203</v>
      </c>
      <c r="P206" s="5" t="s">
        <v>9131</v>
      </c>
      <c r="Q206" t="s">
        <v>6642</v>
      </c>
    </row>
    <row r="207" spans="1:17" x14ac:dyDescent="0.2">
      <c r="A207" s="7" t="s">
        <v>13339</v>
      </c>
      <c r="B207" s="13" t="s">
        <v>9131</v>
      </c>
      <c r="C207" s="7" t="s">
        <v>13322</v>
      </c>
      <c r="O207" t="s">
        <v>17204</v>
      </c>
      <c r="P207" s="5" t="s">
        <v>9131</v>
      </c>
      <c r="Q207" t="s">
        <v>17233</v>
      </c>
    </row>
    <row r="208" spans="1:17" x14ac:dyDescent="0.2">
      <c r="A208" s="7" t="s">
        <v>1774</v>
      </c>
      <c r="B208" s="13" t="s">
        <v>9131</v>
      </c>
      <c r="C208" s="7" t="s">
        <v>13322</v>
      </c>
      <c r="O208" t="s">
        <v>17205</v>
      </c>
      <c r="P208" s="5" t="s">
        <v>9131</v>
      </c>
      <c r="Q208" t="s">
        <v>16430</v>
      </c>
    </row>
    <row r="209" spans="1:17" x14ac:dyDescent="0.2">
      <c r="A209" s="7" t="s">
        <v>13344</v>
      </c>
      <c r="B209" s="13" t="s">
        <v>9131</v>
      </c>
      <c r="C209" s="7" t="s">
        <v>13322</v>
      </c>
      <c r="O209" t="s">
        <v>17206</v>
      </c>
      <c r="P209" s="5" t="s">
        <v>9131</v>
      </c>
      <c r="Q209" t="s">
        <v>16430</v>
      </c>
    </row>
    <row r="210" spans="1:17" x14ac:dyDescent="0.2">
      <c r="A210" s="7" t="s">
        <v>13347</v>
      </c>
      <c r="B210" s="13" t="s">
        <v>9131</v>
      </c>
      <c r="C210" s="7" t="s">
        <v>13322</v>
      </c>
      <c r="O210" t="s">
        <v>17207</v>
      </c>
      <c r="P210" s="5" t="s">
        <v>9131</v>
      </c>
      <c r="Q210" t="s">
        <v>5161</v>
      </c>
    </row>
    <row r="211" spans="1:17" x14ac:dyDescent="0.2">
      <c r="A211" s="7" t="s">
        <v>13350</v>
      </c>
      <c r="B211" s="13" t="s">
        <v>9131</v>
      </c>
      <c r="C211" s="7" t="s">
        <v>13322</v>
      </c>
      <c r="O211" s="7" t="s">
        <v>17295</v>
      </c>
      <c r="P211" s="13" t="s">
        <v>9131</v>
      </c>
      <c r="Q211" s="7" t="s">
        <v>15691</v>
      </c>
    </row>
    <row r="212" spans="1:17" x14ac:dyDescent="0.2">
      <c r="A212" s="7" t="s">
        <v>13353</v>
      </c>
      <c r="B212" s="13" t="s">
        <v>9131</v>
      </c>
      <c r="C212" s="7" t="s">
        <v>13322</v>
      </c>
      <c r="O212" s="7" t="s">
        <v>17297</v>
      </c>
      <c r="P212" s="13" t="s">
        <v>9131</v>
      </c>
      <c r="Q212" s="7" t="s">
        <v>15691</v>
      </c>
    </row>
    <row r="213" spans="1:17" x14ac:dyDescent="0.2">
      <c r="A213" s="7" t="s">
        <v>13356</v>
      </c>
      <c r="B213" s="13" t="s">
        <v>9131</v>
      </c>
      <c r="C213" s="7" t="s">
        <v>13322</v>
      </c>
      <c r="O213" t="s">
        <v>17208</v>
      </c>
      <c r="P213" s="5" t="s">
        <v>9131</v>
      </c>
      <c r="Q213" t="s">
        <v>17234</v>
      </c>
    </row>
    <row r="214" spans="1:17" x14ac:dyDescent="0.2">
      <c r="A214" s="7" t="s">
        <v>13359</v>
      </c>
      <c r="B214" s="13" t="s">
        <v>9131</v>
      </c>
      <c r="C214" s="7" t="s">
        <v>13322</v>
      </c>
      <c r="O214" s="7" t="s">
        <v>17299</v>
      </c>
      <c r="P214" s="13" t="s">
        <v>9131</v>
      </c>
      <c r="Q214" s="7" t="s">
        <v>15691</v>
      </c>
    </row>
    <row r="215" spans="1:17" x14ac:dyDescent="0.2">
      <c r="A215" s="7" t="s">
        <v>13301</v>
      </c>
      <c r="B215" s="13" t="s">
        <v>11042</v>
      </c>
      <c r="C215" s="7" t="s">
        <v>13322</v>
      </c>
      <c r="O215" s="7" t="s">
        <v>17302</v>
      </c>
      <c r="P215" s="13" t="s">
        <v>9131</v>
      </c>
      <c r="Q215" s="7" t="s">
        <v>15691</v>
      </c>
    </row>
    <row r="216" spans="1:17" x14ac:dyDescent="0.2">
      <c r="A216" s="7" t="s">
        <v>13361</v>
      </c>
      <c r="B216" s="13" t="s">
        <v>9131</v>
      </c>
      <c r="C216" s="7" t="s">
        <v>13322</v>
      </c>
      <c r="O216" t="s">
        <v>17209</v>
      </c>
      <c r="P216" s="5" t="s">
        <v>9131</v>
      </c>
      <c r="Q216" t="s">
        <v>17235</v>
      </c>
    </row>
    <row r="217" spans="1:17" x14ac:dyDescent="0.2">
      <c r="A217" s="7" t="s">
        <v>13302</v>
      </c>
      <c r="B217" s="13" t="s">
        <v>11042</v>
      </c>
      <c r="C217" s="7" t="s">
        <v>13322</v>
      </c>
      <c r="O217" t="s">
        <v>17210</v>
      </c>
      <c r="P217" s="5" t="s">
        <v>11042</v>
      </c>
      <c r="Q217" t="s">
        <v>16430</v>
      </c>
    </row>
    <row r="218" spans="1:17" x14ac:dyDescent="0.2">
      <c r="A218" s="7" t="s">
        <v>13303</v>
      </c>
      <c r="B218" s="13" t="s">
        <v>11042</v>
      </c>
      <c r="C218" s="7" t="s">
        <v>13322</v>
      </c>
      <c r="O218" t="s">
        <v>17211</v>
      </c>
      <c r="P218" s="5" t="s">
        <v>9131</v>
      </c>
      <c r="Q218" t="s">
        <v>5161</v>
      </c>
    </row>
    <row r="219" spans="1:17" x14ac:dyDescent="0.2">
      <c r="A219" s="7" t="s">
        <v>13484</v>
      </c>
      <c r="B219" s="13" t="s">
        <v>11042</v>
      </c>
      <c r="C219" s="7" t="s">
        <v>13698</v>
      </c>
      <c r="O219" t="s">
        <v>17212</v>
      </c>
      <c r="P219" s="5" t="s">
        <v>9131</v>
      </c>
      <c r="Q219" t="s">
        <v>16430</v>
      </c>
    </row>
    <row r="220" spans="1:17" x14ac:dyDescent="0.2">
      <c r="A220" s="7" t="s">
        <v>13484</v>
      </c>
      <c r="B220" s="5" t="s">
        <v>11042</v>
      </c>
      <c r="C220" t="s">
        <v>13712</v>
      </c>
      <c r="O220" t="s">
        <v>17213</v>
      </c>
      <c r="P220" s="5" t="s">
        <v>9131</v>
      </c>
      <c r="Q220" t="s">
        <v>16430</v>
      </c>
    </row>
    <row r="221" spans="1:17" x14ac:dyDescent="0.2">
      <c r="A221" s="7" t="s">
        <v>13304</v>
      </c>
      <c r="B221" s="13" t="s">
        <v>11042</v>
      </c>
      <c r="C221" s="7" t="s">
        <v>13322</v>
      </c>
      <c r="O221" t="s">
        <v>17214</v>
      </c>
      <c r="P221" s="5" t="s">
        <v>9131</v>
      </c>
      <c r="Q221" t="s">
        <v>16430</v>
      </c>
    </row>
    <row r="222" spans="1:17" x14ac:dyDescent="0.2">
      <c r="A222" s="7" t="s">
        <v>13364</v>
      </c>
      <c r="B222" s="13" t="s">
        <v>9131</v>
      </c>
      <c r="C222" s="7" t="s">
        <v>13322</v>
      </c>
      <c r="O222" t="s">
        <v>17215</v>
      </c>
      <c r="P222" s="5" t="s">
        <v>11042</v>
      </c>
      <c r="Q222" t="s">
        <v>6642</v>
      </c>
    </row>
    <row r="223" spans="1:17" x14ac:dyDescent="0.2">
      <c r="A223" s="7" t="s">
        <v>13305</v>
      </c>
      <c r="B223" s="13" t="s">
        <v>11042</v>
      </c>
      <c r="C223" s="7" t="s">
        <v>13322</v>
      </c>
      <c r="O223" t="s">
        <v>17216</v>
      </c>
      <c r="P223" s="5" t="s">
        <v>9131</v>
      </c>
      <c r="Q223" t="s">
        <v>17001</v>
      </c>
    </row>
    <row r="224" spans="1:17" x14ac:dyDescent="0.2">
      <c r="A224" s="7" t="s">
        <v>13367</v>
      </c>
      <c r="B224" s="13" t="s">
        <v>9131</v>
      </c>
      <c r="C224" s="7" t="s">
        <v>13322</v>
      </c>
      <c r="O224" s="7" t="s">
        <v>17306</v>
      </c>
      <c r="P224" s="13" t="s">
        <v>11042</v>
      </c>
      <c r="Q224" s="7" t="s">
        <v>15691</v>
      </c>
    </row>
    <row r="225" spans="1:17" x14ac:dyDescent="0.2">
      <c r="A225" s="7" t="s">
        <v>13485</v>
      </c>
      <c r="B225" s="13" t="s">
        <v>11042</v>
      </c>
      <c r="C225" s="7" t="s">
        <v>13698</v>
      </c>
      <c r="O225" s="7" t="s">
        <v>17305</v>
      </c>
      <c r="P225" s="13" t="s">
        <v>9131</v>
      </c>
      <c r="Q225" s="7" t="s">
        <v>15691</v>
      </c>
    </row>
    <row r="226" spans="1:17" x14ac:dyDescent="0.2">
      <c r="A226" s="7" t="s">
        <v>13485</v>
      </c>
      <c r="B226" s="5" t="s">
        <v>11042</v>
      </c>
      <c r="C226" t="s">
        <v>13712</v>
      </c>
      <c r="O226" t="s">
        <v>17217</v>
      </c>
      <c r="P226" s="5" t="s">
        <v>9131</v>
      </c>
      <c r="Q226" t="s">
        <v>16430</v>
      </c>
    </row>
    <row r="227" spans="1:17" x14ac:dyDescent="0.2">
      <c r="A227" s="7" t="s">
        <v>13370</v>
      </c>
      <c r="B227" s="13" t="s">
        <v>9131</v>
      </c>
      <c r="C227" s="7" t="s">
        <v>13322</v>
      </c>
    </row>
    <row r="228" spans="1:17" x14ac:dyDescent="0.2">
      <c r="A228" s="7" t="s">
        <v>13673</v>
      </c>
      <c r="B228" s="13" t="s">
        <v>9131</v>
      </c>
      <c r="C228" s="7" t="s">
        <v>13698</v>
      </c>
    </row>
    <row r="229" spans="1:17" x14ac:dyDescent="0.2">
      <c r="A229" s="7" t="s">
        <v>13673</v>
      </c>
      <c r="B229" s="5" t="s">
        <v>9131</v>
      </c>
      <c r="C229" t="s">
        <v>13712</v>
      </c>
    </row>
    <row r="230" spans="1:17" x14ac:dyDescent="0.2">
      <c r="A230" s="7" t="s">
        <v>13306</v>
      </c>
      <c r="B230" s="13" t="s">
        <v>11042</v>
      </c>
      <c r="C230" s="7" t="s">
        <v>13322</v>
      </c>
    </row>
    <row r="231" spans="1:17" x14ac:dyDescent="0.2">
      <c r="A231" s="7" t="s">
        <v>13373</v>
      </c>
      <c r="B231" s="13" t="s">
        <v>9131</v>
      </c>
      <c r="C231" s="7" t="s">
        <v>13322</v>
      </c>
    </row>
    <row r="232" spans="1:17" x14ac:dyDescent="0.2">
      <c r="A232" s="7" t="s">
        <v>13373</v>
      </c>
      <c r="B232" s="13" t="s">
        <v>9131</v>
      </c>
      <c r="C232" s="7" t="s">
        <v>13698</v>
      </c>
    </row>
    <row r="233" spans="1:17" x14ac:dyDescent="0.2">
      <c r="A233" s="7" t="s">
        <v>13373</v>
      </c>
      <c r="B233" s="5" t="s">
        <v>9131</v>
      </c>
      <c r="C233" t="s">
        <v>13712</v>
      </c>
    </row>
    <row r="234" spans="1:17" x14ac:dyDescent="0.2">
      <c r="A234" s="7" t="s">
        <v>13307</v>
      </c>
      <c r="B234" s="13" t="s">
        <v>11042</v>
      </c>
      <c r="C234" s="7" t="s">
        <v>13322</v>
      </c>
    </row>
    <row r="235" spans="1:17" x14ac:dyDescent="0.2">
      <c r="A235" s="7" t="s">
        <v>13376</v>
      </c>
      <c r="B235" s="13" t="s">
        <v>9131</v>
      </c>
      <c r="C235" s="7" t="s">
        <v>13322</v>
      </c>
    </row>
    <row r="236" spans="1:17" x14ac:dyDescent="0.2">
      <c r="A236" s="7" t="s">
        <v>13308</v>
      </c>
      <c r="B236" s="13" t="s">
        <v>11042</v>
      </c>
      <c r="C236" s="7" t="s">
        <v>13322</v>
      </c>
    </row>
    <row r="237" spans="1:17" x14ac:dyDescent="0.2">
      <c r="A237" s="7" t="s">
        <v>13309</v>
      </c>
      <c r="B237" s="13" t="s">
        <v>11042</v>
      </c>
      <c r="C237" s="7" t="s">
        <v>13322</v>
      </c>
    </row>
    <row r="238" spans="1:17" x14ac:dyDescent="0.2">
      <c r="A238" s="7" t="s">
        <v>13379</v>
      </c>
      <c r="B238" s="13" t="s">
        <v>9131</v>
      </c>
      <c r="C238" s="7" t="s">
        <v>13322</v>
      </c>
    </row>
    <row r="239" spans="1:17" x14ac:dyDescent="0.2">
      <c r="A239" s="7" t="s">
        <v>13382</v>
      </c>
      <c r="B239" s="13" t="s">
        <v>9131</v>
      </c>
      <c r="C239" s="7" t="s">
        <v>13322</v>
      </c>
    </row>
    <row r="240" spans="1:17" x14ac:dyDescent="0.2">
      <c r="A240" s="7" t="s">
        <v>13385</v>
      </c>
      <c r="B240" s="13" t="s">
        <v>9131</v>
      </c>
      <c r="C240" s="7" t="s">
        <v>13322</v>
      </c>
    </row>
    <row r="241" spans="1:3" x14ac:dyDescent="0.2">
      <c r="A241" s="7" t="s">
        <v>13388</v>
      </c>
      <c r="B241" s="13" t="s">
        <v>9131</v>
      </c>
      <c r="C241" s="7" t="s">
        <v>13322</v>
      </c>
    </row>
    <row r="242" spans="1:3" x14ac:dyDescent="0.2">
      <c r="A242" s="7" t="s">
        <v>13674</v>
      </c>
      <c r="B242" s="13" t="s">
        <v>9131</v>
      </c>
      <c r="C242" s="7" t="s">
        <v>13698</v>
      </c>
    </row>
    <row r="243" spans="1:3" x14ac:dyDescent="0.2">
      <c r="A243" s="7" t="s">
        <v>13674</v>
      </c>
      <c r="B243" s="13" t="s">
        <v>9131</v>
      </c>
      <c r="C243" s="7" t="s">
        <v>13701</v>
      </c>
    </row>
    <row r="244" spans="1:3" x14ac:dyDescent="0.2">
      <c r="A244" s="7" t="s">
        <v>13674</v>
      </c>
      <c r="B244" s="5" t="s">
        <v>9131</v>
      </c>
      <c r="C244" t="s">
        <v>13712</v>
      </c>
    </row>
    <row r="245" spans="1:3" x14ac:dyDescent="0.2">
      <c r="A245" s="7" t="s">
        <v>13391</v>
      </c>
      <c r="B245" s="13" t="s">
        <v>9131</v>
      </c>
      <c r="C245" s="7" t="s">
        <v>13322</v>
      </c>
    </row>
    <row r="246" spans="1:3" x14ac:dyDescent="0.2">
      <c r="A246" s="7" t="s">
        <v>13394</v>
      </c>
      <c r="B246" s="13" t="s">
        <v>9131</v>
      </c>
      <c r="C246" s="7" t="s">
        <v>13322</v>
      </c>
    </row>
    <row r="247" spans="1:3" x14ac:dyDescent="0.2">
      <c r="A247" s="7" t="s">
        <v>13397</v>
      </c>
      <c r="B247" s="13" t="s">
        <v>9131</v>
      </c>
      <c r="C247" s="7" t="s">
        <v>13322</v>
      </c>
    </row>
    <row r="248" spans="1:3" x14ac:dyDescent="0.2">
      <c r="A248" s="7" t="s">
        <v>13400</v>
      </c>
      <c r="B248" s="13" t="s">
        <v>9131</v>
      </c>
      <c r="C248" s="7" t="s">
        <v>13322</v>
      </c>
    </row>
    <row r="249" spans="1:3" x14ac:dyDescent="0.2">
      <c r="A249" s="7" t="s">
        <v>13403</v>
      </c>
      <c r="B249" s="13" t="s">
        <v>9131</v>
      </c>
      <c r="C249" s="7" t="s">
        <v>13322</v>
      </c>
    </row>
    <row r="250" spans="1:3" x14ac:dyDescent="0.2">
      <c r="A250" s="7" t="s">
        <v>13703</v>
      </c>
      <c r="B250" s="13" t="s">
        <v>11042</v>
      </c>
      <c r="C250" s="7" t="s">
        <v>13701</v>
      </c>
    </row>
    <row r="251" spans="1:3" x14ac:dyDescent="0.2">
      <c r="A251" s="7" t="s">
        <v>13310</v>
      </c>
      <c r="B251" s="13" t="s">
        <v>11042</v>
      </c>
      <c r="C251" s="7" t="s">
        <v>13322</v>
      </c>
    </row>
    <row r="252" spans="1:3" x14ac:dyDescent="0.2">
      <c r="A252" s="7" t="s">
        <v>13406</v>
      </c>
      <c r="B252" s="13" t="s">
        <v>9131</v>
      </c>
      <c r="C252" s="7" t="s">
        <v>13322</v>
      </c>
    </row>
    <row r="253" spans="1:3" x14ac:dyDescent="0.2">
      <c r="A253" s="7" t="s">
        <v>13675</v>
      </c>
      <c r="B253" s="13" t="s">
        <v>9131</v>
      </c>
      <c r="C253" s="7" t="s">
        <v>13698</v>
      </c>
    </row>
    <row r="254" spans="1:3" x14ac:dyDescent="0.2">
      <c r="A254" s="7" t="s">
        <v>13675</v>
      </c>
      <c r="B254" s="5" t="s">
        <v>9131</v>
      </c>
      <c r="C254" t="s">
        <v>13712</v>
      </c>
    </row>
    <row r="255" spans="1:3" x14ac:dyDescent="0.2">
      <c r="A255" s="7" t="s">
        <v>13409</v>
      </c>
      <c r="B255" s="13" t="s">
        <v>9131</v>
      </c>
      <c r="C255" s="7" t="s">
        <v>13322</v>
      </c>
    </row>
    <row r="256" spans="1:3" x14ac:dyDescent="0.2">
      <c r="A256" s="7" t="s">
        <v>13412</v>
      </c>
      <c r="B256" s="13" t="s">
        <v>9131</v>
      </c>
      <c r="C256" s="7" t="s">
        <v>13322</v>
      </c>
    </row>
    <row r="257" spans="1:3" x14ac:dyDescent="0.2">
      <c r="A257" s="7" t="s">
        <v>13415</v>
      </c>
      <c r="B257" s="13" t="s">
        <v>9131</v>
      </c>
      <c r="C257" s="7" t="s">
        <v>13322</v>
      </c>
    </row>
    <row r="258" spans="1:3" x14ac:dyDescent="0.2">
      <c r="A258" s="7" t="s">
        <v>13418</v>
      </c>
      <c r="B258" s="13" t="s">
        <v>9131</v>
      </c>
      <c r="C258" s="7" t="s">
        <v>13322</v>
      </c>
    </row>
    <row r="259" spans="1:3" x14ac:dyDescent="0.2">
      <c r="A259" s="7" t="s">
        <v>13421</v>
      </c>
      <c r="B259" s="13" t="s">
        <v>9131</v>
      </c>
      <c r="C259" s="7" t="s">
        <v>13322</v>
      </c>
    </row>
    <row r="260" spans="1:3" x14ac:dyDescent="0.2">
      <c r="A260" s="7" t="s">
        <v>13486</v>
      </c>
      <c r="B260" s="13" t="s">
        <v>11042</v>
      </c>
      <c r="C260" s="7" t="s">
        <v>13698</v>
      </c>
    </row>
    <row r="261" spans="1:3" x14ac:dyDescent="0.2">
      <c r="A261" s="7" t="s">
        <v>13486</v>
      </c>
      <c r="B261" s="5" t="s">
        <v>11042</v>
      </c>
      <c r="C261" t="s">
        <v>13712</v>
      </c>
    </row>
    <row r="262" spans="1:3" x14ac:dyDescent="0.2">
      <c r="A262" s="7" t="s">
        <v>13311</v>
      </c>
      <c r="B262" s="13" t="s">
        <v>11042</v>
      </c>
      <c r="C262" s="7" t="s">
        <v>13322</v>
      </c>
    </row>
    <row r="263" spans="1:3" x14ac:dyDescent="0.2">
      <c r="A263" s="7" t="s">
        <v>13704</v>
      </c>
      <c r="B263" s="13" t="s">
        <v>11042</v>
      </c>
      <c r="C263" s="7" t="s">
        <v>13701</v>
      </c>
    </row>
    <row r="264" spans="1:3" x14ac:dyDescent="0.2">
      <c r="A264" s="7" t="s">
        <v>13424</v>
      </c>
      <c r="B264" s="13" t="s">
        <v>9131</v>
      </c>
      <c r="C264" s="7" t="s">
        <v>13322</v>
      </c>
    </row>
    <row r="265" spans="1:3" x14ac:dyDescent="0.2">
      <c r="A265" s="7" t="s">
        <v>13676</v>
      </c>
      <c r="B265" s="13" t="s">
        <v>9131</v>
      </c>
      <c r="C265" s="7" t="s">
        <v>13698</v>
      </c>
    </row>
    <row r="266" spans="1:3" x14ac:dyDescent="0.2">
      <c r="A266" s="7" t="s">
        <v>13676</v>
      </c>
      <c r="B266" s="13" t="s">
        <v>9131</v>
      </c>
      <c r="C266" s="7" t="s">
        <v>13701</v>
      </c>
    </row>
    <row r="267" spans="1:3" x14ac:dyDescent="0.2">
      <c r="A267" s="7" t="s">
        <v>13676</v>
      </c>
      <c r="B267" s="5" t="s">
        <v>9131</v>
      </c>
      <c r="C267" t="s">
        <v>13712</v>
      </c>
    </row>
    <row r="268" spans="1:3" x14ac:dyDescent="0.2">
      <c r="A268" s="7" t="s">
        <v>13427</v>
      </c>
      <c r="B268" s="13" t="s">
        <v>9131</v>
      </c>
      <c r="C268" s="7" t="s">
        <v>13322</v>
      </c>
    </row>
    <row r="269" spans="1:3" x14ac:dyDescent="0.2">
      <c r="A269" s="7" t="s">
        <v>13430</v>
      </c>
      <c r="B269" s="13" t="s">
        <v>9131</v>
      </c>
      <c r="C269" s="7" t="s">
        <v>13322</v>
      </c>
    </row>
    <row r="270" spans="1:3" x14ac:dyDescent="0.2">
      <c r="A270" s="7" t="s">
        <v>13433</v>
      </c>
      <c r="B270" s="13" t="s">
        <v>9131</v>
      </c>
      <c r="C270" s="7" t="s">
        <v>13322</v>
      </c>
    </row>
    <row r="271" spans="1:3" x14ac:dyDescent="0.2">
      <c r="A271" s="7" t="s">
        <v>13436</v>
      </c>
      <c r="B271" s="13" t="s">
        <v>9131</v>
      </c>
      <c r="C271" s="7" t="s">
        <v>13322</v>
      </c>
    </row>
    <row r="272" spans="1:3" x14ac:dyDescent="0.2">
      <c r="A272" s="7" t="s">
        <v>13439</v>
      </c>
      <c r="B272" s="13" t="s">
        <v>9131</v>
      </c>
      <c r="C272" s="7" t="s">
        <v>13322</v>
      </c>
    </row>
    <row r="273" spans="1:3" x14ac:dyDescent="0.2">
      <c r="A273" s="7" t="s">
        <v>13442</v>
      </c>
      <c r="B273" s="13" t="s">
        <v>9131</v>
      </c>
      <c r="C273" s="7" t="s">
        <v>13322</v>
      </c>
    </row>
    <row r="274" spans="1:3" x14ac:dyDescent="0.2">
      <c r="A274" s="7" t="s">
        <v>13312</v>
      </c>
      <c r="B274" s="13" t="s">
        <v>11042</v>
      </c>
      <c r="C274" s="7" t="s">
        <v>13322</v>
      </c>
    </row>
    <row r="275" spans="1:3" x14ac:dyDescent="0.2">
      <c r="A275" s="7" t="s">
        <v>13445</v>
      </c>
      <c r="B275" s="13" t="s">
        <v>9131</v>
      </c>
      <c r="C275" s="7" t="s">
        <v>13322</v>
      </c>
    </row>
    <row r="276" spans="1:3" x14ac:dyDescent="0.2">
      <c r="A276" s="7" t="s">
        <v>13448</v>
      </c>
      <c r="B276" s="13" t="s">
        <v>9131</v>
      </c>
      <c r="C276" s="7" t="s">
        <v>13322</v>
      </c>
    </row>
    <row r="277" spans="1:3" x14ac:dyDescent="0.2">
      <c r="A277" s="7" t="s">
        <v>13451</v>
      </c>
      <c r="B277" s="13" t="s">
        <v>9131</v>
      </c>
      <c r="C277" s="7" t="s">
        <v>13322</v>
      </c>
    </row>
    <row r="278" spans="1:3" x14ac:dyDescent="0.2">
      <c r="A278" s="7" t="s">
        <v>13454</v>
      </c>
      <c r="B278" s="13" t="s">
        <v>9131</v>
      </c>
      <c r="C278" s="7" t="s">
        <v>13322</v>
      </c>
    </row>
    <row r="279" spans="1:3" x14ac:dyDescent="0.2">
      <c r="A279" s="7" t="s">
        <v>13457</v>
      </c>
      <c r="B279" s="13" t="s">
        <v>9131</v>
      </c>
      <c r="C279" s="7" t="s">
        <v>13322</v>
      </c>
    </row>
    <row r="280" spans="1:3" x14ac:dyDescent="0.2">
      <c r="A280" s="7" t="s">
        <v>13677</v>
      </c>
      <c r="B280" s="13" t="s">
        <v>9131</v>
      </c>
      <c r="C280" s="7" t="s">
        <v>13698</v>
      </c>
    </row>
    <row r="281" spans="1:3" x14ac:dyDescent="0.2">
      <c r="A281" s="7" t="s">
        <v>13677</v>
      </c>
      <c r="B281" s="13" t="s">
        <v>9131</v>
      </c>
      <c r="C281" s="7" t="s">
        <v>13701</v>
      </c>
    </row>
    <row r="282" spans="1:3" x14ac:dyDescent="0.2">
      <c r="A282" s="7" t="s">
        <v>13677</v>
      </c>
      <c r="B282" s="5" t="s">
        <v>9131</v>
      </c>
      <c r="C282" t="s">
        <v>13712</v>
      </c>
    </row>
    <row r="283" spans="1:3" x14ac:dyDescent="0.2">
      <c r="A283" s="7" t="s">
        <v>13460</v>
      </c>
      <c r="B283" s="13" t="s">
        <v>9131</v>
      </c>
      <c r="C283" s="7" t="s">
        <v>13322</v>
      </c>
    </row>
    <row r="284" spans="1:3" x14ac:dyDescent="0.2">
      <c r="A284" s="7" t="s">
        <v>13463</v>
      </c>
      <c r="B284" s="13" t="s">
        <v>9131</v>
      </c>
      <c r="C284" s="7" t="s">
        <v>13322</v>
      </c>
    </row>
    <row r="285" spans="1:3" x14ac:dyDescent="0.2">
      <c r="A285" s="7" t="s">
        <v>13466</v>
      </c>
      <c r="B285" s="13" t="s">
        <v>9131</v>
      </c>
      <c r="C285" s="7" t="s">
        <v>13322</v>
      </c>
    </row>
    <row r="286" spans="1:3" x14ac:dyDescent="0.2">
      <c r="A286" s="7" t="s">
        <v>13469</v>
      </c>
      <c r="B286" s="13" t="s">
        <v>9131</v>
      </c>
      <c r="C286" s="7" t="s">
        <v>13322</v>
      </c>
    </row>
    <row r="287" spans="1:3" x14ac:dyDescent="0.2">
      <c r="A287" s="7" t="s">
        <v>13517</v>
      </c>
      <c r="B287" s="13" t="s">
        <v>9131</v>
      </c>
      <c r="C287" s="7" t="s">
        <v>13322</v>
      </c>
    </row>
    <row r="288" spans="1:3" x14ac:dyDescent="0.2">
      <c r="A288" s="7" t="s">
        <v>13519</v>
      </c>
      <c r="B288" s="13" t="s">
        <v>9131</v>
      </c>
      <c r="C288" s="7" t="s">
        <v>13322</v>
      </c>
    </row>
    <row r="289" spans="1:3" x14ac:dyDescent="0.2">
      <c r="A289" s="7" t="s">
        <v>13487</v>
      </c>
      <c r="B289" s="13" t="s">
        <v>11042</v>
      </c>
      <c r="C289" s="7" t="s">
        <v>13698</v>
      </c>
    </row>
    <row r="290" spans="1:3" x14ac:dyDescent="0.2">
      <c r="A290" s="7" t="s">
        <v>13487</v>
      </c>
      <c r="B290" s="13" t="s">
        <v>11042</v>
      </c>
      <c r="C290" s="7" t="s">
        <v>13701</v>
      </c>
    </row>
    <row r="291" spans="1:3" x14ac:dyDescent="0.2">
      <c r="A291" s="7" t="s">
        <v>13487</v>
      </c>
      <c r="B291" s="5" t="s">
        <v>11042</v>
      </c>
      <c r="C291" t="s">
        <v>13712</v>
      </c>
    </row>
    <row r="292" spans="1:3" x14ac:dyDescent="0.2">
      <c r="A292" s="7" t="s">
        <v>13488</v>
      </c>
      <c r="B292" s="13" t="s">
        <v>11042</v>
      </c>
      <c r="C292" s="7" t="s">
        <v>13698</v>
      </c>
    </row>
    <row r="293" spans="1:3" x14ac:dyDescent="0.2">
      <c r="A293" s="7" t="s">
        <v>13488</v>
      </c>
      <c r="B293" s="13" t="s">
        <v>11042</v>
      </c>
      <c r="C293" s="7" t="s">
        <v>13701</v>
      </c>
    </row>
    <row r="294" spans="1:3" x14ac:dyDescent="0.2">
      <c r="A294" s="7" t="s">
        <v>13488</v>
      </c>
      <c r="B294" s="5" t="s">
        <v>11042</v>
      </c>
      <c r="C294" t="s">
        <v>13712</v>
      </c>
    </row>
    <row r="295" spans="1:3" x14ac:dyDescent="0.2">
      <c r="A295" s="7" t="s">
        <v>13489</v>
      </c>
      <c r="B295" s="13" t="s">
        <v>11042</v>
      </c>
      <c r="C295" s="7" t="s">
        <v>13698</v>
      </c>
    </row>
    <row r="296" spans="1:3" x14ac:dyDescent="0.2">
      <c r="A296" s="7" t="s">
        <v>13489</v>
      </c>
      <c r="B296" s="5" t="s">
        <v>11042</v>
      </c>
      <c r="C296" t="s">
        <v>13712</v>
      </c>
    </row>
    <row r="297" spans="1:3" x14ac:dyDescent="0.2">
      <c r="A297" s="7" t="s">
        <v>13313</v>
      </c>
      <c r="B297" s="13" t="s">
        <v>11042</v>
      </c>
      <c r="C297" s="7" t="s">
        <v>13322</v>
      </c>
    </row>
    <row r="298" spans="1:3" x14ac:dyDescent="0.2">
      <c r="A298" s="7" t="s">
        <v>13314</v>
      </c>
      <c r="B298" s="13" t="s">
        <v>11042</v>
      </c>
      <c r="C298" s="7" t="s">
        <v>13322</v>
      </c>
    </row>
    <row r="299" spans="1:3" x14ac:dyDescent="0.2">
      <c r="A299" s="7" t="s">
        <v>13522</v>
      </c>
      <c r="B299" s="13" t="s">
        <v>9131</v>
      </c>
      <c r="C299" s="7" t="s">
        <v>13322</v>
      </c>
    </row>
    <row r="300" spans="1:3" x14ac:dyDescent="0.2">
      <c r="A300" s="7" t="s">
        <v>13315</v>
      </c>
      <c r="B300" s="13" t="s">
        <v>11042</v>
      </c>
      <c r="C300" s="7" t="s">
        <v>13322</v>
      </c>
    </row>
    <row r="301" spans="1:3" x14ac:dyDescent="0.2">
      <c r="A301" s="7" t="s">
        <v>13490</v>
      </c>
      <c r="B301" s="13" t="s">
        <v>11042</v>
      </c>
      <c r="C301" s="7" t="s">
        <v>13698</v>
      </c>
    </row>
    <row r="302" spans="1:3" x14ac:dyDescent="0.2">
      <c r="A302" s="7" t="s">
        <v>13490</v>
      </c>
      <c r="B302" s="5" t="s">
        <v>11042</v>
      </c>
      <c r="C302" t="s">
        <v>13712</v>
      </c>
    </row>
    <row r="303" spans="1:3" x14ac:dyDescent="0.2">
      <c r="A303" s="7" t="s">
        <v>13316</v>
      </c>
      <c r="B303" s="13" t="s">
        <v>11042</v>
      </c>
      <c r="C303" s="7" t="s">
        <v>13322</v>
      </c>
    </row>
    <row r="304" spans="1:3" x14ac:dyDescent="0.2">
      <c r="A304" s="7" t="s">
        <v>13317</v>
      </c>
      <c r="B304" s="13" t="s">
        <v>11042</v>
      </c>
      <c r="C304" s="7" t="s">
        <v>13322</v>
      </c>
    </row>
    <row r="305" spans="1:3" x14ac:dyDescent="0.2">
      <c r="A305" s="7" t="s">
        <v>13678</v>
      </c>
      <c r="B305" s="13" t="s">
        <v>9131</v>
      </c>
      <c r="C305" s="7" t="s">
        <v>13698</v>
      </c>
    </row>
    <row r="306" spans="1:3" x14ac:dyDescent="0.2">
      <c r="A306" s="7" t="s">
        <v>13678</v>
      </c>
      <c r="B306" s="5" t="s">
        <v>9131</v>
      </c>
      <c r="C306" t="s">
        <v>13712</v>
      </c>
    </row>
    <row r="307" spans="1:3" x14ac:dyDescent="0.2">
      <c r="A307" s="7" t="s">
        <v>13525</v>
      </c>
      <c r="B307" s="13" t="s">
        <v>9131</v>
      </c>
      <c r="C307" s="7" t="s">
        <v>13322</v>
      </c>
    </row>
    <row r="308" spans="1:3" x14ac:dyDescent="0.2">
      <c r="A308" s="7" t="s">
        <v>13318</v>
      </c>
      <c r="B308" s="13" t="s">
        <v>11042</v>
      </c>
      <c r="C308" s="7" t="s">
        <v>13322</v>
      </c>
    </row>
    <row r="309" spans="1:3" x14ac:dyDescent="0.2">
      <c r="A309" s="7" t="s">
        <v>13528</v>
      </c>
      <c r="B309" s="13" t="s">
        <v>9131</v>
      </c>
      <c r="C309" s="7" t="s">
        <v>13322</v>
      </c>
    </row>
    <row r="310" spans="1:3" x14ac:dyDescent="0.2">
      <c r="A310" s="7" t="s">
        <v>13319</v>
      </c>
      <c r="B310" s="13" t="s">
        <v>11042</v>
      </c>
      <c r="C310" s="7" t="s">
        <v>13322</v>
      </c>
    </row>
    <row r="311" spans="1:3" x14ac:dyDescent="0.2">
      <c r="A311" s="7" t="s">
        <v>13531</v>
      </c>
      <c r="B311" s="13" t="s">
        <v>9131</v>
      </c>
      <c r="C311" s="7" t="s">
        <v>13322</v>
      </c>
    </row>
    <row r="312" spans="1:3" x14ac:dyDescent="0.2">
      <c r="A312" s="7" t="s">
        <v>13534</v>
      </c>
      <c r="B312" s="13" t="s">
        <v>9131</v>
      </c>
      <c r="C312" s="7" t="s">
        <v>13322</v>
      </c>
    </row>
    <row r="313" spans="1:3" x14ac:dyDescent="0.2">
      <c r="A313" s="7" t="s">
        <v>13537</v>
      </c>
      <c r="B313" s="13" t="s">
        <v>9131</v>
      </c>
      <c r="C313" s="7" t="s">
        <v>13322</v>
      </c>
    </row>
    <row r="314" spans="1:3" x14ac:dyDescent="0.2">
      <c r="A314" s="7" t="s">
        <v>13679</v>
      </c>
      <c r="B314" s="13" t="s">
        <v>9131</v>
      </c>
      <c r="C314" s="7" t="s">
        <v>13698</v>
      </c>
    </row>
    <row r="315" spans="1:3" x14ac:dyDescent="0.2">
      <c r="A315" s="7" t="s">
        <v>13679</v>
      </c>
      <c r="B315" s="13" t="s">
        <v>9131</v>
      </c>
      <c r="C315" s="7" t="s">
        <v>13701</v>
      </c>
    </row>
    <row r="316" spans="1:3" x14ac:dyDescent="0.2">
      <c r="A316" s="7" t="s">
        <v>13679</v>
      </c>
      <c r="B316" s="5" t="s">
        <v>9131</v>
      </c>
      <c r="C316" t="s">
        <v>13712</v>
      </c>
    </row>
    <row r="317" spans="1:3" x14ac:dyDescent="0.2">
      <c r="A317" s="7" t="s">
        <v>13540</v>
      </c>
      <c r="B317" s="13" t="s">
        <v>9131</v>
      </c>
      <c r="C317" s="7" t="s">
        <v>13322</v>
      </c>
    </row>
    <row r="318" spans="1:3" x14ac:dyDescent="0.2">
      <c r="A318" s="7" t="s">
        <v>13491</v>
      </c>
      <c r="B318" s="13" t="s">
        <v>11042</v>
      </c>
      <c r="C318" s="7" t="s">
        <v>13698</v>
      </c>
    </row>
    <row r="319" spans="1:3" x14ac:dyDescent="0.2">
      <c r="A319" s="7" t="s">
        <v>13491</v>
      </c>
      <c r="B319" s="5" t="s">
        <v>11042</v>
      </c>
      <c r="C319" t="s">
        <v>13712</v>
      </c>
    </row>
    <row r="320" spans="1:3" x14ac:dyDescent="0.2">
      <c r="A320" s="7" t="s">
        <v>13707</v>
      </c>
      <c r="B320" s="13" t="s">
        <v>11042</v>
      </c>
      <c r="C320" s="7" t="s">
        <v>13701</v>
      </c>
    </row>
    <row r="321" spans="1:3" x14ac:dyDescent="0.2">
      <c r="A321" s="7" t="s">
        <v>13543</v>
      </c>
      <c r="B321" s="13" t="s">
        <v>9131</v>
      </c>
      <c r="C321" s="7" t="s">
        <v>13322</v>
      </c>
    </row>
    <row r="322" spans="1:3" x14ac:dyDescent="0.2">
      <c r="A322" s="7" t="s">
        <v>13546</v>
      </c>
      <c r="B322" s="13" t="s">
        <v>9131</v>
      </c>
      <c r="C322" s="7" t="s">
        <v>13322</v>
      </c>
    </row>
    <row r="323" spans="1:3" x14ac:dyDescent="0.2">
      <c r="A323" s="7" t="s">
        <v>13549</v>
      </c>
      <c r="B323" s="13" t="s">
        <v>9131</v>
      </c>
      <c r="C323" s="7" t="s">
        <v>13322</v>
      </c>
    </row>
    <row r="324" spans="1:3" x14ac:dyDescent="0.2">
      <c r="A324" s="7" t="s">
        <v>13552</v>
      </c>
      <c r="B324" s="13" t="s">
        <v>9131</v>
      </c>
      <c r="C324" s="7" t="s">
        <v>13322</v>
      </c>
    </row>
    <row r="325" spans="1:3" x14ac:dyDescent="0.2">
      <c r="A325" s="7" t="s">
        <v>13555</v>
      </c>
      <c r="B325" s="13" t="s">
        <v>9131</v>
      </c>
      <c r="C325" s="7" t="s">
        <v>13322</v>
      </c>
    </row>
    <row r="326" spans="1:3" x14ac:dyDescent="0.2">
      <c r="A326" s="7" t="s">
        <v>13558</v>
      </c>
      <c r="B326" s="13" t="s">
        <v>9131</v>
      </c>
      <c r="C326" s="7" t="s">
        <v>13322</v>
      </c>
    </row>
    <row r="327" spans="1:3" x14ac:dyDescent="0.2">
      <c r="A327" s="7" t="s">
        <v>13561</v>
      </c>
      <c r="B327" s="13" t="s">
        <v>9131</v>
      </c>
      <c r="C327" s="7" t="s">
        <v>13322</v>
      </c>
    </row>
    <row r="328" spans="1:3" x14ac:dyDescent="0.2">
      <c r="A328" s="7" t="s">
        <v>13564</v>
      </c>
      <c r="B328" s="13" t="s">
        <v>9131</v>
      </c>
      <c r="C328" s="7" t="s">
        <v>13322</v>
      </c>
    </row>
    <row r="329" spans="1:3" x14ac:dyDescent="0.2">
      <c r="A329" s="7" t="s">
        <v>13492</v>
      </c>
      <c r="B329" s="13" t="s">
        <v>11042</v>
      </c>
      <c r="C329" s="7" t="s">
        <v>13698</v>
      </c>
    </row>
    <row r="330" spans="1:3" x14ac:dyDescent="0.2">
      <c r="A330" s="7" t="s">
        <v>13492</v>
      </c>
      <c r="B330" s="13" t="s">
        <v>11042</v>
      </c>
      <c r="C330" s="7" t="s">
        <v>13701</v>
      </c>
    </row>
    <row r="331" spans="1:3" x14ac:dyDescent="0.2">
      <c r="A331" s="7" t="s">
        <v>13492</v>
      </c>
      <c r="B331" s="5" t="s">
        <v>11042</v>
      </c>
      <c r="C331" t="s">
        <v>13712</v>
      </c>
    </row>
    <row r="332" spans="1:3" x14ac:dyDescent="0.2">
      <c r="A332" s="7" t="s">
        <v>13320</v>
      </c>
      <c r="B332" s="13" t="s">
        <v>11042</v>
      </c>
      <c r="C332" s="7" t="s">
        <v>13322</v>
      </c>
    </row>
    <row r="333" spans="1:3" x14ac:dyDescent="0.2">
      <c r="A333" s="7" t="s">
        <v>13321</v>
      </c>
      <c r="B333" s="13" t="s">
        <v>11042</v>
      </c>
      <c r="C333" s="7" t="s">
        <v>13322</v>
      </c>
    </row>
    <row r="334" spans="1:3" x14ac:dyDescent="0.2">
      <c r="A334" s="7" t="s">
        <v>13567</v>
      </c>
      <c r="B334" s="13" t="s">
        <v>9131</v>
      </c>
      <c r="C334" s="7" t="s">
        <v>13322</v>
      </c>
    </row>
    <row r="335" spans="1:3" x14ac:dyDescent="0.2">
      <c r="A335" s="7" t="s">
        <v>13700</v>
      </c>
      <c r="B335" s="13" t="s">
        <v>9131</v>
      </c>
      <c r="C335" s="7" t="s">
        <v>13701</v>
      </c>
    </row>
    <row r="336" spans="1:3" x14ac:dyDescent="0.2">
      <c r="A336" s="7" t="s">
        <v>13680</v>
      </c>
      <c r="B336" s="13" t="s">
        <v>9131</v>
      </c>
      <c r="C336" s="7" t="s">
        <v>13698</v>
      </c>
    </row>
    <row r="337" spans="1:3" x14ac:dyDescent="0.2">
      <c r="A337" s="7" t="s">
        <v>13680</v>
      </c>
      <c r="B337" s="5" t="s">
        <v>9131</v>
      </c>
      <c r="C337" t="s">
        <v>13712</v>
      </c>
    </row>
    <row r="338" spans="1:3" x14ac:dyDescent="0.2">
      <c r="A338" s="7" t="s">
        <v>13681</v>
      </c>
      <c r="B338" s="13" t="s">
        <v>9131</v>
      </c>
      <c r="C338" s="7" t="s">
        <v>13698</v>
      </c>
    </row>
    <row r="339" spans="1:3" x14ac:dyDescent="0.2">
      <c r="A339" s="7" t="s">
        <v>13681</v>
      </c>
      <c r="B339" s="13" t="s">
        <v>9131</v>
      </c>
      <c r="C339" s="7" t="s">
        <v>13701</v>
      </c>
    </row>
    <row r="340" spans="1:3" x14ac:dyDescent="0.2">
      <c r="A340" s="7" t="s">
        <v>13681</v>
      </c>
      <c r="B340" s="5" t="s">
        <v>9131</v>
      </c>
      <c r="C340" t="s">
        <v>13712</v>
      </c>
    </row>
    <row r="341" spans="1:3" x14ac:dyDescent="0.2">
      <c r="A341" s="7" t="s">
        <v>4479</v>
      </c>
      <c r="B341" s="13" t="s">
        <v>11042</v>
      </c>
      <c r="C341" s="7" t="s">
        <v>13322</v>
      </c>
    </row>
    <row r="342" spans="1:3" x14ac:dyDescent="0.2">
      <c r="A342" s="7" t="s">
        <v>13569</v>
      </c>
      <c r="B342" s="13" t="s">
        <v>9131</v>
      </c>
      <c r="C342" s="7" t="s">
        <v>13322</v>
      </c>
    </row>
    <row r="343" spans="1:3" x14ac:dyDescent="0.2">
      <c r="A343" s="7" t="s">
        <v>13572</v>
      </c>
      <c r="B343" s="13" t="s">
        <v>9131</v>
      </c>
      <c r="C343" s="7" t="s">
        <v>13322</v>
      </c>
    </row>
    <row r="344" spans="1:3" x14ac:dyDescent="0.2">
      <c r="A344" s="7" t="s">
        <v>13575</v>
      </c>
      <c r="B344" s="13" t="s">
        <v>9131</v>
      </c>
      <c r="C344" s="7" t="s">
        <v>13322</v>
      </c>
    </row>
    <row r="345" spans="1:3" x14ac:dyDescent="0.2">
      <c r="A345" s="7" t="s">
        <v>13575</v>
      </c>
      <c r="B345" s="13" t="s">
        <v>9131</v>
      </c>
      <c r="C345" s="7" t="s">
        <v>13698</v>
      </c>
    </row>
    <row r="346" spans="1:3" x14ac:dyDescent="0.2">
      <c r="A346" s="7" t="s">
        <v>13575</v>
      </c>
      <c r="B346" s="5" t="s">
        <v>9131</v>
      </c>
      <c r="C346" t="s">
        <v>13712</v>
      </c>
    </row>
    <row r="347" spans="1:3" x14ac:dyDescent="0.2">
      <c r="A347" s="7" t="s">
        <v>13578</v>
      </c>
      <c r="B347" s="13" t="s">
        <v>9131</v>
      </c>
      <c r="C347" s="7" t="s">
        <v>13322</v>
      </c>
    </row>
    <row r="348" spans="1:3" x14ac:dyDescent="0.2">
      <c r="A348" s="7" t="s">
        <v>13682</v>
      </c>
      <c r="B348" s="13" t="s">
        <v>9131</v>
      </c>
      <c r="C348" s="7" t="s">
        <v>13698</v>
      </c>
    </row>
    <row r="349" spans="1:3" x14ac:dyDescent="0.2">
      <c r="A349" s="7" t="s">
        <v>13682</v>
      </c>
      <c r="B349" s="13" t="s">
        <v>9131</v>
      </c>
      <c r="C349" s="7" t="s">
        <v>13701</v>
      </c>
    </row>
    <row r="350" spans="1:3" x14ac:dyDescent="0.2">
      <c r="A350" s="7" t="s">
        <v>13682</v>
      </c>
      <c r="B350" s="5" t="s">
        <v>9131</v>
      </c>
      <c r="C350" t="s">
        <v>13712</v>
      </c>
    </row>
    <row r="351" spans="1:3" x14ac:dyDescent="0.2">
      <c r="A351" s="7" t="s">
        <v>13581</v>
      </c>
      <c r="B351" s="13" t="s">
        <v>9131</v>
      </c>
      <c r="C351" s="7" t="s">
        <v>13322</v>
      </c>
    </row>
    <row r="352" spans="1:3" x14ac:dyDescent="0.2">
      <c r="A352" s="7" t="s">
        <v>13584</v>
      </c>
      <c r="B352" s="13" t="s">
        <v>9131</v>
      </c>
      <c r="C352" s="7" t="s">
        <v>13322</v>
      </c>
    </row>
    <row r="353" spans="1:3" x14ac:dyDescent="0.2">
      <c r="A353" s="7" t="s">
        <v>13587</v>
      </c>
      <c r="B353" s="13" t="s">
        <v>9131</v>
      </c>
      <c r="C353" s="7" t="s">
        <v>13322</v>
      </c>
    </row>
    <row r="354" spans="1:3" x14ac:dyDescent="0.2">
      <c r="A354" s="7" t="s">
        <v>13590</v>
      </c>
      <c r="B354" s="13" t="s">
        <v>9131</v>
      </c>
      <c r="C354" s="7" t="s">
        <v>13322</v>
      </c>
    </row>
    <row r="355" spans="1:3" x14ac:dyDescent="0.2">
      <c r="A355" s="7" t="s">
        <v>13683</v>
      </c>
      <c r="B355" s="13" t="s">
        <v>9131</v>
      </c>
      <c r="C355" s="7" t="s">
        <v>13698</v>
      </c>
    </row>
    <row r="356" spans="1:3" x14ac:dyDescent="0.2">
      <c r="A356" s="7" t="s">
        <v>13683</v>
      </c>
      <c r="B356" s="13" t="s">
        <v>9131</v>
      </c>
      <c r="C356" s="7" t="s">
        <v>13701</v>
      </c>
    </row>
    <row r="357" spans="1:3" x14ac:dyDescent="0.2">
      <c r="A357" s="7" t="s">
        <v>13683</v>
      </c>
      <c r="B357" s="5" t="s">
        <v>9131</v>
      </c>
      <c r="C357" t="s">
        <v>13712</v>
      </c>
    </row>
    <row r="358" spans="1:3" x14ac:dyDescent="0.2">
      <c r="A358" s="7" t="s">
        <v>13593</v>
      </c>
      <c r="B358" s="13" t="s">
        <v>9131</v>
      </c>
      <c r="C358" s="7" t="s">
        <v>13322</v>
      </c>
    </row>
    <row r="359" spans="1:3" x14ac:dyDescent="0.2">
      <c r="A359" s="7" t="s">
        <v>13596</v>
      </c>
      <c r="B359" s="13" t="s">
        <v>9131</v>
      </c>
      <c r="C359" s="7" t="s">
        <v>13322</v>
      </c>
    </row>
    <row r="360" spans="1:3" x14ac:dyDescent="0.2">
      <c r="A360" s="7" t="s">
        <v>13599</v>
      </c>
      <c r="B360" s="13" t="s">
        <v>9131</v>
      </c>
      <c r="C360" s="7" t="s">
        <v>13322</v>
      </c>
    </row>
    <row r="361" spans="1:3" x14ac:dyDescent="0.2">
      <c r="A361" s="7" t="s">
        <v>13223</v>
      </c>
      <c r="B361" s="13" t="s">
        <v>11042</v>
      </c>
      <c r="C361" s="7" t="s">
        <v>13322</v>
      </c>
    </row>
    <row r="362" spans="1:3" x14ac:dyDescent="0.2">
      <c r="A362" s="7" t="s">
        <v>13602</v>
      </c>
      <c r="B362" s="13" t="s">
        <v>9131</v>
      </c>
      <c r="C362" s="7" t="s">
        <v>13322</v>
      </c>
    </row>
    <row r="363" spans="1:3" x14ac:dyDescent="0.2">
      <c r="A363" s="7" t="s">
        <v>13605</v>
      </c>
      <c r="B363" s="13" t="s">
        <v>9131</v>
      </c>
      <c r="C363" s="7" t="s">
        <v>13322</v>
      </c>
    </row>
    <row r="364" spans="1:3" x14ac:dyDescent="0.2">
      <c r="A364" s="7" t="s">
        <v>13608</v>
      </c>
      <c r="B364" s="13" t="s">
        <v>9131</v>
      </c>
      <c r="C364" s="7" t="s">
        <v>13322</v>
      </c>
    </row>
    <row r="365" spans="1:3" x14ac:dyDescent="0.2">
      <c r="A365" s="7" t="s">
        <v>13224</v>
      </c>
      <c r="B365" s="13" t="s">
        <v>11042</v>
      </c>
      <c r="C365" s="7" t="s">
        <v>13322</v>
      </c>
    </row>
    <row r="366" spans="1:3" x14ac:dyDescent="0.2">
      <c r="A366" s="7" t="s">
        <v>13611</v>
      </c>
      <c r="B366" s="13" t="s">
        <v>9131</v>
      </c>
      <c r="C366" s="7" t="s">
        <v>13322</v>
      </c>
    </row>
    <row r="367" spans="1:3" x14ac:dyDescent="0.2">
      <c r="A367" s="7" t="s">
        <v>13614</v>
      </c>
      <c r="B367" s="13" t="s">
        <v>9131</v>
      </c>
      <c r="C367" s="7" t="s">
        <v>13322</v>
      </c>
    </row>
    <row r="368" spans="1:3" x14ac:dyDescent="0.2">
      <c r="A368" s="7" t="s">
        <v>13617</v>
      </c>
      <c r="B368" s="13" t="s">
        <v>9131</v>
      </c>
      <c r="C368" s="7" t="s">
        <v>13322</v>
      </c>
    </row>
    <row r="369" spans="1:3" x14ac:dyDescent="0.2">
      <c r="A369" s="7" t="s">
        <v>13623</v>
      </c>
      <c r="B369" s="13" t="s">
        <v>9131</v>
      </c>
      <c r="C369" s="7" t="s">
        <v>13322</v>
      </c>
    </row>
    <row r="370" spans="1:3" x14ac:dyDescent="0.2">
      <c r="A370" s="7" t="s">
        <v>13225</v>
      </c>
      <c r="B370" s="13" t="s">
        <v>11042</v>
      </c>
      <c r="C370" s="7" t="s">
        <v>13322</v>
      </c>
    </row>
    <row r="371" spans="1:3" x14ac:dyDescent="0.2">
      <c r="A371" s="7" t="s">
        <v>13626</v>
      </c>
      <c r="B371" s="13" t="s">
        <v>9131</v>
      </c>
      <c r="C371" s="7" t="s">
        <v>13322</v>
      </c>
    </row>
    <row r="372" spans="1:3" x14ac:dyDescent="0.2">
      <c r="A372" s="7" t="s">
        <v>13628</v>
      </c>
      <c r="B372" s="13" t="s">
        <v>9131</v>
      </c>
      <c r="C372" s="7" t="s">
        <v>13322</v>
      </c>
    </row>
    <row r="373" spans="1:3" x14ac:dyDescent="0.2">
      <c r="A373" s="7" t="s">
        <v>13493</v>
      </c>
      <c r="B373" s="13" t="s">
        <v>11042</v>
      </c>
      <c r="C373" s="7" t="s">
        <v>13698</v>
      </c>
    </row>
    <row r="374" spans="1:3" x14ac:dyDescent="0.2">
      <c r="A374" s="7" t="s">
        <v>13493</v>
      </c>
      <c r="B374" s="13" t="s">
        <v>11042</v>
      </c>
      <c r="C374" s="7" t="s">
        <v>13701</v>
      </c>
    </row>
    <row r="375" spans="1:3" x14ac:dyDescent="0.2">
      <c r="A375" s="7" t="s">
        <v>13493</v>
      </c>
      <c r="B375" s="5" t="s">
        <v>11042</v>
      </c>
      <c r="C375" t="s">
        <v>13712</v>
      </c>
    </row>
    <row r="376" spans="1:3" x14ac:dyDescent="0.2">
      <c r="A376" s="7" t="s">
        <v>13226</v>
      </c>
      <c r="B376" s="13" t="s">
        <v>11042</v>
      </c>
      <c r="C376" s="7" t="s">
        <v>13322</v>
      </c>
    </row>
    <row r="377" spans="1:3" x14ac:dyDescent="0.2">
      <c r="A377" s="7" t="s">
        <v>13631</v>
      </c>
      <c r="B377" s="13" t="s">
        <v>9131</v>
      </c>
      <c r="C377" s="7" t="s">
        <v>13322</v>
      </c>
    </row>
    <row r="378" spans="1:3" x14ac:dyDescent="0.2">
      <c r="A378" s="7" t="s">
        <v>13494</v>
      </c>
      <c r="B378" s="13" t="s">
        <v>11042</v>
      </c>
      <c r="C378" s="7" t="s">
        <v>13698</v>
      </c>
    </row>
    <row r="379" spans="1:3" x14ac:dyDescent="0.2">
      <c r="A379" s="7" t="s">
        <v>13494</v>
      </c>
      <c r="B379" s="13" t="s">
        <v>11042</v>
      </c>
      <c r="C379" s="7" t="s">
        <v>13701</v>
      </c>
    </row>
    <row r="380" spans="1:3" x14ac:dyDescent="0.2">
      <c r="A380" s="7" t="s">
        <v>13494</v>
      </c>
      <c r="B380" s="5" t="s">
        <v>11042</v>
      </c>
      <c r="C380" t="s">
        <v>13712</v>
      </c>
    </row>
    <row r="381" spans="1:3" x14ac:dyDescent="0.2">
      <c r="A381" s="7" t="s">
        <v>13620</v>
      </c>
      <c r="B381" s="13" t="s">
        <v>9131</v>
      </c>
      <c r="C381" s="7" t="s">
        <v>13322</v>
      </c>
    </row>
    <row r="382" spans="1:3" x14ac:dyDescent="0.2">
      <c r="A382" s="7" t="s">
        <v>13227</v>
      </c>
      <c r="B382" s="13" t="s">
        <v>11042</v>
      </c>
      <c r="C382" s="7" t="s">
        <v>13322</v>
      </c>
    </row>
    <row r="383" spans="1:3" x14ac:dyDescent="0.2">
      <c r="A383" s="7" t="s">
        <v>13634</v>
      </c>
      <c r="B383" s="13" t="s">
        <v>9131</v>
      </c>
      <c r="C383" s="7" t="s">
        <v>13322</v>
      </c>
    </row>
    <row r="384" spans="1:3" x14ac:dyDescent="0.2">
      <c r="A384" s="7" t="s">
        <v>13228</v>
      </c>
      <c r="B384" s="13" t="s">
        <v>11042</v>
      </c>
      <c r="C384" s="7" t="s">
        <v>13322</v>
      </c>
    </row>
    <row r="385" spans="1:3" x14ac:dyDescent="0.2">
      <c r="A385" s="7" t="s">
        <v>13637</v>
      </c>
      <c r="B385" s="13" t="s">
        <v>9131</v>
      </c>
      <c r="C385" s="7" t="s">
        <v>13322</v>
      </c>
    </row>
    <row r="386" spans="1:3" x14ac:dyDescent="0.2">
      <c r="A386" s="7" t="s">
        <v>13684</v>
      </c>
      <c r="B386" s="13" t="s">
        <v>9131</v>
      </c>
      <c r="C386" s="7" t="s">
        <v>13698</v>
      </c>
    </row>
    <row r="387" spans="1:3" x14ac:dyDescent="0.2">
      <c r="A387" s="7" t="s">
        <v>13684</v>
      </c>
      <c r="B387" s="13" t="s">
        <v>9131</v>
      </c>
      <c r="C387" s="7" t="s">
        <v>13701</v>
      </c>
    </row>
    <row r="388" spans="1:3" x14ac:dyDescent="0.2">
      <c r="A388" s="7" t="s">
        <v>13684</v>
      </c>
      <c r="B388" s="5" t="s">
        <v>9131</v>
      </c>
      <c r="C388" t="s">
        <v>13712</v>
      </c>
    </row>
    <row r="389" spans="1:3" x14ac:dyDescent="0.2">
      <c r="A389" s="7" t="s">
        <v>13640</v>
      </c>
      <c r="B389" s="13" t="s">
        <v>9131</v>
      </c>
      <c r="C389" s="7" t="s">
        <v>13322</v>
      </c>
    </row>
    <row r="390" spans="1:3" x14ac:dyDescent="0.2">
      <c r="A390" s="7" t="s">
        <v>13643</v>
      </c>
      <c r="B390" s="13" t="s">
        <v>9131</v>
      </c>
      <c r="C390" s="7" t="s">
        <v>13322</v>
      </c>
    </row>
    <row r="391" spans="1:3" x14ac:dyDescent="0.2">
      <c r="A391" s="7" t="s">
        <v>13646</v>
      </c>
      <c r="B391" s="13" t="s">
        <v>9131</v>
      </c>
      <c r="C391" s="7" t="s">
        <v>13322</v>
      </c>
    </row>
    <row r="392" spans="1:3" x14ac:dyDescent="0.2">
      <c r="A392" s="7" t="s">
        <v>13646</v>
      </c>
      <c r="B392" s="13" t="s">
        <v>9131</v>
      </c>
      <c r="C392" s="7" t="s">
        <v>13698</v>
      </c>
    </row>
    <row r="393" spans="1:3" x14ac:dyDescent="0.2">
      <c r="A393" s="7" t="s">
        <v>13646</v>
      </c>
      <c r="B393" s="5" t="s">
        <v>9131</v>
      </c>
      <c r="C393" t="s">
        <v>13712</v>
      </c>
    </row>
    <row r="394" spans="1:3" x14ac:dyDescent="0.2">
      <c r="A394" s="7" t="s">
        <v>13646</v>
      </c>
      <c r="B394" s="13" t="s">
        <v>9131</v>
      </c>
      <c r="C394" s="7" t="s">
        <v>13701</v>
      </c>
    </row>
    <row r="395" spans="1:3" x14ac:dyDescent="0.2">
      <c r="A395" s="7" t="s">
        <v>13649</v>
      </c>
      <c r="B395" s="13" t="s">
        <v>9131</v>
      </c>
      <c r="C395" s="7" t="s">
        <v>13322</v>
      </c>
    </row>
    <row r="396" spans="1:3" x14ac:dyDescent="0.2">
      <c r="A396" s="7" t="s">
        <v>13652</v>
      </c>
      <c r="B396" s="13" t="s">
        <v>9131</v>
      </c>
      <c r="C396" s="7" t="s">
        <v>13322</v>
      </c>
    </row>
    <row r="397" spans="1:3" x14ac:dyDescent="0.2">
      <c r="A397" s="7" t="s">
        <v>13229</v>
      </c>
      <c r="B397" s="13" t="s">
        <v>11042</v>
      </c>
      <c r="C397" s="7" t="s">
        <v>13322</v>
      </c>
    </row>
    <row r="398" spans="1:3" x14ac:dyDescent="0.2">
      <c r="A398" s="7" t="s">
        <v>13655</v>
      </c>
      <c r="B398" s="13" t="s">
        <v>9131</v>
      </c>
      <c r="C398" s="7" t="s">
        <v>13322</v>
      </c>
    </row>
    <row r="399" spans="1:3" x14ac:dyDescent="0.2">
      <c r="A399" s="7" t="s">
        <v>13658</v>
      </c>
      <c r="B399" s="13" t="s">
        <v>9131</v>
      </c>
      <c r="C399" s="7" t="s">
        <v>13322</v>
      </c>
    </row>
    <row r="400" spans="1:3" x14ac:dyDescent="0.2">
      <c r="A400" s="7" t="s">
        <v>13685</v>
      </c>
      <c r="B400" s="13" t="s">
        <v>9131</v>
      </c>
      <c r="C400" s="7" t="s">
        <v>13698</v>
      </c>
    </row>
    <row r="401" spans="1:3" x14ac:dyDescent="0.2">
      <c r="A401" s="7" t="s">
        <v>13685</v>
      </c>
      <c r="B401" s="13" t="s">
        <v>9131</v>
      </c>
      <c r="C401" s="7" t="s">
        <v>13701</v>
      </c>
    </row>
    <row r="402" spans="1:3" x14ac:dyDescent="0.2">
      <c r="A402" s="7" t="s">
        <v>13685</v>
      </c>
      <c r="B402" s="5" t="s">
        <v>9131</v>
      </c>
      <c r="C402" t="s">
        <v>13712</v>
      </c>
    </row>
    <row r="403" spans="1:3" x14ac:dyDescent="0.2">
      <c r="A403" s="7" t="s">
        <v>13661</v>
      </c>
      <c r="B403" s="13" t="s">
        <v>9131</v>
      </c>
      <c r="C403" s="7" t="s">
        <v>13322</v>
      </c>
    </row>
    <row r="404" spans="1:3" x14ac:dyDescent="0.2">
      <c r="A404" s="7" t="s">
        <v>13325</v>
      </c>
      <c r="B404" s="13" t="s">
        <v>9131</v>
      </c>
      <c r="C404" s="7" t="s">
        <v>13322</v>
      </c>
    </row>
    <row r="405" spans="1:3" x14ac:dyDescent="0.2">
      <c r="A405" s="7" t="s">
        <v>13686</v>
      </c>
      <c r="B405" s="13" t="s">
        <v>9131</v>
      </c>
      <c r="C405" s="7" t="s">
        <v>13698</v>
      </c>
    </row>
    <row r="406" spans="1:3" x14ac:dyDescent="0.2">
      <c r="A406" s="7" t="s">
        <v>13686</v>
      </c>
      <c r="B406" s="13" t="s">
        <v>9131</v>
      </c>
      <c r="C406" s="7" t="s">
        <v>13701</v>
      </c>
    </row>
    <row r="407" spans="1:3" x14ac:dyDescent="0.2">
      <c r="A407" s="7" t="s">
        <v>13686</v>
      </c>
      <c r="B407" s="5" t="s">
        <v>9131</v>
      </c>
      <c r="C407" t="s">
        <v>13712</v>
      </c>
    </row>
    <row r="408" spans="1:3" x14ac:dyDescent="0.2">
      <c r="A408" s="7" t="s">
        <v>13328</v>
      </c>
      <c r="B408" s="13" t="s">
        <v>9131</v>
      </c>
      <c r="C408" s="7" t="s">
        <v>13322</v>
      </c>
    </row>
    <row r="409" spans="1:3" x14ac:dyDescent="0.2">
      <c r="A409" s="7" t="s">
        <v>13331</v>
      </c>
      <c r="B409" s="13" t="s">
        <v>9131</v>
      </c>
      <c r="C409" s="7" t="s">
        <v>13322</v>
      </c>
    </row>
    <row r="410" spans="1:3" x14ac:dyDescent="0.2">
      <c r="A410" s="7" t="s">
        <v>13334</v>
      </c>
      <c r="B410" s="13" t="s">
        <v>9131</v>
      </c>
      <c r="C410" s="7" t="s">
        <v>13322</v>
      </c>
    </row>
    <row r="411" spans="1:3" x14ac:dyDescent="0.2">
      <c r="A411" s="7" t="s">
        <v>13337</v>
      </c>
      <c r="B411" s="13" t="s">
        <v>9131</v>
      </c>
      <c r="C411" s="7" t="s">
        <v>13322</v>
      </c>
    </row>
    <row r="412" spans="1:3" x14ac:dyDescent="0.2">
      <c r="A412" s="7" t="s">
        <v>13687</v>
      </c>
      <c r="B412" s="13" t="s">
        <v>9131</v>
      </c>
      <c r="C412" s="7" t="s">
        <v>13698</v>
      </c>
    </row>
    <row r="413" spans="1:3" x14ac:dyDescent="0.2">
      <c r="A413" s="7" t="s">
        <v>13687</v>
      </c>
      <c r="B413" s="5" t="s">
        <v>9131</v>
      </c>
      <c r="C413" t="s">
        <v>13712</v>
      </c>
    </row>
    <row r="414" spans="1:3" x14ac:dyDescent="0.2">
      <c r="A414" s="7" t="s">
        <v>13495</v>
      </c>
      <c r="B414" s="13" t="s">
        <v>11042</v>
      </c>
      <c r="C414" s="7" t="s">
        <v>13698</v>
      </c>
    </row>
    <row r="415" spans="1:3" x14ac:dyDescent="0.2">
      <c r="A415" s="7" t="s">
        <v>13495</v>
      </c>
      <c r="B415" s="13" t="s">
        <v>11042</v>
      </c>
      <c r="C415" s="7" t="s">
        <v>13701</v>
      </c>
    </row>
    <row r="416" spans="1:3" x14ac:dyDescent="0.2">
      <c r="A416" s="7" t="s">
        <v>13495</v>
      </c>
      <c r="B416" s="5" t="s">
        <v>11042</v>
      </c>
      <c r="C416" t="s">
        <v>13712</v>
      </c>
    </row>
    <row r="417" spans="1:3" x14ac:dyDescent="0.2">
      <c r="A417" s="7" t="s">
        <v>13496</v>
      </c>
      <c r="B417" s="13" t="s">
        <v>11042</v>
      </c>
      <c r="C417" s="7" t="s">
        <v>13698</v>
      </c>
    </row>
    <row r="418" spans="1:3" x14ac:dyDescent="0.2">
      <c r="A418" s="7" t="s">
        <v>13496</v>
      </c>
      <c r="B418" s="13" t="s">
        <v>11042</v>
      </c>
      <c r="C418" s="7" t="s">
        <v>13701</v>
      </c>
    </row>
    <row r="419" spans="1:3" x14ac:dyDescent="0.2">
      <c r="A419" s="7" t="s">
        <v>13496</v>
      </c>
      <c r="B419" s="5" t="s">
        <v>11042</v>
      </c>
      <c r="C419" t="s">
        <v>13712</v>
      </c>
    </row>
    <row r="420" spans="1:3" x14ac:dyDescent="0.2">
      <c r="A420" s="7" t="s">
        <v>13340</v>
      </c>
      <c r="B420" s="13" t="s">
        <v>9131</v>
      </c>
      <c r="C420" s="7" t="s">
        <v>13322</v>
      </c>
    </row>
    <row r="421" spans="1:3" x14ac:dyDescent="0.2">
      <c r="A421" s="7" t="s">
        <v>13688</v>
      </c>
      <c r="B421" s="13" t="s">
        <v>9131</v>
      </c>
      <c r="C421" s="7" t="s">
        <v>13698</v>
      </c>
    </row>
    <row r="422" spans="1:3" x14ac:dyDescent="0.2">
      <c r="A422" s="7" t="s">
        <v>13688</v>
      </c>
      <c r="B422" s="5" t="s">
        <v>9131</v>
      </c>
      <c r="C422" t="s">
        <v>13712</v>
      </c>
    </row>
    <row r="423" spans="1:3" x14ac:dyDescent="0.2">
      <c r="A423" s="7" t="s">
        <v>13699</v>
      </c>
      <c r="B423" s="13" t="s">
        <v>9131</v>
      </c>
      <c r="C423" s="7" t="s">
        <v>13701</v>
      </c>
    </row>
    <row r="424" spans="1:3" x14ac:dyDescent="0.2">
      <c r="A424" s="7" t="s">
        <v>13342</v>
      </c>
      <c r="B424" s="13" t="s">
        <v>9131</v>
      </c>
      <c r="C424" s="7" t="s">
        <v>13322</v>
      </c>
    </row>
    <row r="425" spans="1:3" x14ac:dyDescent="0.2">
      <c r="A425" s="7" t="s">
        <v>13345</v>
      </c>
      <c r="B425" s="13" t="s">
        <v>9131</v>
      </c>
      <c r="C425" s="7" t="s">
        <v>13322</v>
      </c>
    </row>
    <row r="426" spans="1:3" x14ac:dyDescent="0.2">
      <c r="A426" s="7" t="s">
        <v>13345</v>
      </c>
      <c r="B426" s="13" t="s">
        <v>9131</v>
      </c>
      <c r="C426" s="7" t="s">
        <v>13698</v>
      </c>
    </row>
    <row r="427" spans="1:3" x14ac:dyDescent="0.2">
      <c r="A427" s="7" t="s">
        <v>13345</v>
      </c>
      <c r="B427" s="5" t="s">
        <v>9131</v>
      </c>
      <c r="C427" t="s">
        <v>13712</v>
      </c>
    </row>
    <row r="428" spans="1:3" x14ac:dyDescent="0.2">
      <c r="A428" s="7" t="s">
        <v>13230</v>
      </c>
      <c r="B428" s="13" t="s">
        <v>11042</v>
      </c>
      <c r="C428" s="7" t="s">
        <v>13322</v>
      </c>
    </row>
    <row r="429" spans="1:3" x14ac:dyDescent="0.2">
      <c r="A429" s="7" t="s">
        <v>13497</v>
      </c>
      <c r="B429" s="13" t="s">
        <v>11042</v>
      </c>
      <c r="C429" s="7" t="s">
        <v>13698</v>
      </c>
    </row>
    <row r="430" spans="1:3" x14ac:dyDescent="0.2">
      <c r="A430" s="7" t="s">
        <v>13497</v>
      </c>
      <c r="B430" s="13" t="s">
        <v>11042</v>
      </c>
      <c r="C430" s="7" t="s">
        <v>13701</v>
      </c>
    </row>
    <row r="431" spans="1:3" x14ac:dyDescent="0.2">
      <c r="A431" s="7" t="s">
        <v>13497</v>
      </c>
      <c r="B431" s="5" t="s">
        <v>11042</v>
      </c>
      <c r="C431" t="s">
        <v>13712</v>
      </c>
    </row>
    <row r="432" spans="1:3" x14ac:dyDescent="0.2">
      <c r="A432" s="7" t="s">
        <v>13348</v>
      </c>
      <c r="B432" s="13" t="s">
        <v>9131</v>
      </c>
      <c r="C432" s="7" t="s">
        <v>13322</v>
      </c>
    </row>
    <row r="433" spans="1:3" x14ac:dyDescent="0.2">
      <c r="A433" s="7" t="s">
        <v>13351</v>
      </c>
      <c r="B433" s="13" t="s">
        <v>9131</v>
      </c>
      <c r="C433" s="7" t="s">
        <v>13322</v>
      </c>
    </row>
    <row r="434" spans="1:3" x14ac:dyDescent="0.2">
      <c r="A434" s="7" t="s">
        <v>13354</v>
      </c>
      <c r="B434" s="13" t="s">
        <v>9131</v>
      </c>
      <c r="C434" s="7" t="s">
        <v>13322</v>
      </c>
    </row>
    <row r="435" spans="1:3" x14ac:dyDescent="0.2">
      <c r="A435" s="7" t="s">
        <v>13357</v>
      </c>
      <c r="B435" s="13" t="s">
        <v>9131</v>
      </c>
      <c r="C435" s="7" t="s">
        <v>13322</v>
      </c>
    </row>
    <row r="436" spans="1:3" x14ac:dyDescent="0.2">
      <c r="A436" s="7" t="s">
        <v>13360</v>
      </c>
      <c r="B436" s="13" t="s">
        <v>9131</v>
      </c>
      <c r="C436" s="7" t="s">
        <v>13322</v>
      </c>
    </row>
    <row r="437" spans="1:3" x14ac:dyDescent="0.2">
      <c r="A437" s="7" t="s">
        <v>13362</v>
      </c>
      <c r="B437" s="13" t="s">
        <v>9131</v>
      </c>
      <c r="C437" s="7" t="s">
        <v>13322</v>
      </c>
    </row>
    <row r="438" spans="1:3" x14ac:dyDescent="0.2">
      <c r="A438" s="7" t="s">
        <v>13498</v>
      </c>
      <c r="B438" s="13" t="s">
        <v>11042</v>
      </c>
      <c r="C438" s="7" t="s">
        <v>13698</v>
      </c>
    </row>
    <row r="439" spans="1:3" x14ac:dyDescent="0.2">
      <c r="A439" s="7" t="s">
        <v>13498</v>
      </c>
      <c r="B439" s="5" t="s">
        <v>11042</v>
      </c>
      <c r="C439" t="s">
        <v>13712</v>
      </c>
    </row>
    <row r="440" spans="1:3" x14ac:dyDescent="0.2">
      <c r="A440" s="7" t="s">
        <v>13231</v>
      </c>
      <c r="B440" s="13" t="s">
        <v>11042</v>
      </c>
      <c r="C440" s="7" t="s">
        <v>13322</v>
      </c>
    </row>
    <row r="441" spans="1:3" x14ac:dyDescent="0.2">
      <c r="A441" s="7" t="s">
        <v>13499</v>
      </c>
      <c r="B441" s="13" t="s">
        <v>11042</v>
      </c>
      <c r="C441" s="7" t="s">
        <v>13698</v>
      </c>
    </row>
    <row r="442" spans="1:3" x14ac:dyDescent="0.2">
      <c r="A442" s="7" t="s">
        <v>13499</v>
      </c>
      <c r="B442" s="13" t="s">
        <v>11042</v>
      </c>
      <c r="C442" s="7" t="s">
        <v>13701</v>
      </c>
    </row>
    <row r="443" spans="1:3" x14ac:dyDescent="0.2">
      <c r="A443" s="7" t="s">
        <v>13499</v>
      </c>
      <c r="B443" s="5" t="s">
        <v>11042</v>
      </c>
      <c r="C443" t="s">
        <v>13712</v>
      </c>
    </row>
    <row r="444" spans="1:3" x14ac:dyDescent="0.2">
      <c r="A444" s="7" t="s">
        <v>13232</v>
      </c>
      <c r="B444" s="13" t="s">
        <v>11042</v>
      </c>
      <c r="C444" s="7" t="s">
        <v>13322</v>
      </c>
    </row>
    <row r="445" spans="1:3" x14ac:dyDescent="0.2">
      <c r="A445" s="7" t="s">
        <v>13500</v>
      </c>
      <c r="B445" s="13" t="s">
        <v>11042</v>
      </c>
      <c r="C445" s="7" t="s">
        <v>13698</v>
      </c>
    </row>
    <row r="446" spans="1:3" x14ac:dyDescent="0.2">
      <c r="A446" s="7" t="s">
        <v>13500</v>
      </c>
      <c r="B446" s="13" t="s">
        <v>11042</v>
      </c>
      <c r="C446" s="7" t="s">
        <v>13701</v>
      </c>
    </row>
    <row r="447" spans="1:3" x14ac:dyDescent="0.2">
      <c r="A447" s="7" t="s">
        <v>13500</v>
      </c>
      <c r="B447" s="5" t="s">
        <v>11042</v>
      </c>
      <c r="C447" t="s">
        <v>13712</v>
      </c>
    </row>
    <row r="448" spans="1:3" x14ac:dyDescent="0.2">
      <c r="A448" s="7" t="s">
        <v>13365</v>
      </c>
      <c r="B448" s="13" t="s">
        <v>9131</v>
      </c>
      <c r="C448" s="7" t="s">
        <v>13322</v>
      </c>
    </row>
    <row r="449" spans="1:3" x14ac:dyDescent="0.2">
      <c r="A449" s="7" t="s">
        <v>13368</v>
      </c>
      <c r="B449" s="13" t="s">
        <v>9131</v>
      </c>
      <c r="C449" s="7" t="s">
        <v>13322</v>
      </c>
    </row>
    <row r="450" spans="1:3" x14ac:dyDescent="0.2">
      <c r="A450" s="7" t="s">
        <v>13689</v>
      </c>
      <c r="B450" s="13" t="s">
        <v>9131</v>
      </c>
      <c r="C450" s="7" t="s">
        <v>13698</v>
      </c>
    </row>
    <row r="451" spans="1:3" x14ac:dyDescent="0.2">
      <c r="A451" s="7" t="s">
        <v>13689</v>
      </c>
      <c r="B451" s="5" t="s">
        <v>9131</v>
      </c>
      <c r="C451" t="s">
        <v>13712</v>
      </c>
    </row>
    <row r="452" spans="1:3" x14ac:dyDescent="0.2">
      <c r="A452" s="7" t="s">
        <v>13371</v>
      </c>
      <c r="B452" s="13" t="s">
        <v>9131</v>
      </c>
      <c r="C452" s="7" t="s">
        <v>13322</v>
      </c>
    </row>
    <row r="453" spans="1:3" x14ac:dyDescent="0.2">
      <c r="A453" s="7" t="s">
        <v>13374</v>
      </c>
      <c r="B453" s="13" t="s">
        <v>9131</v>
      </c>
      <c r="C453" s="7" t="s">
        <v>13322</v>
      </c>
    </row>
    <row r="454" spans="1:3" x14ac:dyDescent="0.2">
      <c r="A454" s="7" t="s">
        <v>13377</v>
      </c>
      <c r="B454" s="13" t="s">
        <v>9131</v>
      </c>
      <c r="C454" s="7" t="s">
        <v>13322</v>
      </c>
    </row>
    <row r="455" spans="1:3" x14ac:dyDescent="0.2">
      <c r="A455" s="7" t="s">
        <v>13380</v>
      </c>
      <c r="B455" s="13" t="s">
        <v>9131</v>
      </c>
      <c r="C455" s="7" t="s">
        <v>13322</v>
      </c>
    </row>
    <row r="456" spans="1:3" x14ac:dyDescent="0.2">
      <c r="A456" s="7" t="s">
        <v>13383</v>
      </c>
      <c r="B456" s="13" t="s">
        <v>9131</v>
      </c>
      <c r="C456" s="7" t="s">
        <v>13322</v>
      </c>
    </row>
    <row r="457" spans="1:3" x14ac:dyDescent="0.2">
      <c r="A457" s="7" t="s">
        <v>13386</v>
      </c>
      <c r="B457" s="13" t="s">
        <v>9131</v>
      </c>
      <c r="C457" s="7" t="s">
        <v>13322</v>
      </c>
    </row>
    <row r="458" spans="1:3" x14ac:dyDescent="0.2">
      <c r="A458" s="7" t="s">
        <v>13233</v>
      </c>
      <c r="B458" s="13" t="s">
        <v>11042</v>
      </c>
      <c r="C458" s="7" t="s">
        <v>13322</v>
      </c>
    </row>
    <row r="459" spans="1:3" x14ac:dyDescent="0.2">
      <c r="A459" s="7" t="s">
        <v>13389</v>
      </c>
      <c r="B459" s="13" t="s">
        <v>9131</v>
      </c>
      <c r="C459" s="7" t="s">
        <v>13322</v>
      </c>
    </row>
    <row r="460" spans="1:3" x14ac:dyDescent="0.2">
      <c r="A460" s="7" t="s">
        <v>13392</v>
      </c>
      <c r="B460" s="13" t="s">
        <v>9131</v>
      </c>
      <c r="C460" s="7" t="s">
        <v>13322</v>
      </c>
    </row>
    <row r="461" spans="1:3" x14ac:dyDescent="0.2">
      <c r="A461" s="7" t="s">
        <v>13395</v>
      </c>
      <c r="B461" s="13" t="s">
        <v>9131</v>
      </c>
      <c r="C461" s="7" t="s">
        <v>13322</v>
      </c>
    </row>
    <row r="462" spans="1:3" x14ac:dyDescent="0.2">
      <c r="A462" s="7" t="s">
        <v>13690</v>
      </c>
      <c r="B462" s="13" t="s">
        <v>9131</v>
      </c>
      <c r="C462" s="7" t="s">
        <v>13698</v>
      </c>
    </row>
    <row r="463" spans="1:3" x14ac:dyDescent="0.2">
      <c r="A463" s="7" t="s">
        <v>13690</v>
      </c>
      <c r="B463" s="13" t="s">
        <v>9131</v>
      </c>
      <c r="C463" s="7" t="s">
        <v>13701</v>
      </c>
    </row>
    <row r="464" spans="1:3" x14ac:dyDescent="0.2">
      <c r="A464" s="7" t="s">
        <v>13690</v>
      </c>
      <c r="B464" s="5" t="s">
        <v>9131</v>
      </c>
      <c r="C464" t="s">
        <v>13712</v>
      </c>
    </row>
    <row r="465" spans="1:3" x14ac:dyDescent="0.2">
      <c r="A465" s="7" t="s">
        <v>13501</v>
      </c>
      <c r="B465" s="13" t="s">
        <v>11042</v>
      </c>
      <c r="C465" s="7" t="s">
        <v>13698</v>
      </c>
    </row>
    <row r="466" spans="1:3" x14ac:dyDescent="0.2">
      <c r="A466" s="7" t="s">
        <v>13501</v>
      </c>
      <c r="B466" s="13" t="s">
        <v>11042</v>
      </c>
      <c r="C466" s="7" t="s">
        <v>13701</v>
      </c>
    </row>
    <row r="467" spans="1:3" x14ac:dyDescent="0.2">
      <c r="A467" s="7" t="s">
        <v>13501</v>
      </c>
      <c r="B467" s="5" t="s">
        <v>11042</v>
      </c>
      <c r="C467" t="s">
        <v>13712</v>
      </c>
    </row>
    <row r="468" spans="1:3" x14ac:dyDescent="0.2">
      <c r="A468" s="7" t="s">
        <v>13398</v>
      </c>
      <c r="B468" s="13" t="s">
        <v>9131</v>
      </c>
      <c r="C468" s="7" t="s">
        <v>13322</v>
      </c>
    </row>
    <row r="469" spans="1:3" x14ac:dyDescent="0.2">
      <c r="A469" s="7" t="s">
        <v>13234</v>
      </c>
      <c r="B469" s="13" t="s">
        <v>11042</v>
      </c>
      <c r="C469" s="7" t="s">
        <v>13322</v>
      </c>
    </row>
    <row r="470" spans="1:3" x14ac:dyDescent="0.2">
      <c r="A470" s="7" t="s">
        <v>13502</v>
      </c>
      <c r="B470" s="13" t="s">
        <v>11042</v>
      </c>
      <c r="C470" s="7" t="s">
        <v>13698</v>
      </c>
    </row>
    <row r="471" spans="1:3" x14ac:dyDescent="0.2">
      <c r="A471" s="7" t="s">
        <v>13502</v>
      </c>
      <c r="B471" s="13" t="s">
        <v>11042</v>
      </c>
      <c r="C471" s="7" t="s">
        <v>13701</v>
      </c>
    </row>
    <row r="472" spans="1:3" x14ac:dyDescent="0.2">
      <c r="A472" s="7" t="s">
        <v>13502</v>
      </c>
      <c r="B472" s="5" t="s">
        <v>11042</v>
      </c>
      <c r="C472" t="s">
        <v>13712</v>
      </c>
    </row>
    <row r="473" spans="1:3" x14ac:dyDescent="0.2">
      <c r="A473" s="7" t="s">
        <v>13235</v>
      </c>
      <c r="B473" s="13" t="s">
        <v>11042</v>
      </c>
      <c r="C473" s="7" t="s">
        <v>13322</v>
      </c>
    </row>
    <row r="474" spans="1:3" x14ac:dyDescent="0.2">
      <c r="A474" s="7" t="s">
        <v>13401</v>
      </c>
      <c r="B474" s="13" t="s">
        <v>9131</v>
      </c>
      <c r="C474" s="7" t="s">
        <v>13322</v>
      </c>
    </row>
    <row r="475" spans="1:3" x14ac:dyDescent="0.2">
      <c r="A475" s="7" t="s">
        <v>13236</v>
      </c>
      <c r="B475" s="13" t="s">
        <v>11042</v>
      </c>
      <c r="C475" s="7" t="s">
        <v>13322</v>
      </c>
    </row>
    <row r="476" spans="1:3" x14ac:dyDescent="0.2">
      <c r="A476" s="7" t="s">
        <v>13237</v>
      </c>
      <c r="B476" s="13" t="s">
        <v>11042</v>
      </c>
      <c r="C476" s="7" t="s">
        <v>13322</v>
      </c>
    </row>
    <row r="477" spans="1:3" x14ac:dyDescent="0.2">
      <c r="A477" s="7" t="s">
        <v>13404</v>
      </c>
      <c r="B477" s="13" t="s">
        <v>9131</v>
      </c>
      <c r="C477" s="7" t="s">
        <v>13322</v>
      </c>
    </row>
    <row r="478" spans="1:3" x14ac:dyDescent="0.2">
      <c r="A478" s="7" t="s">
        <v>13238</v>
      </c>
      <c r="B478" s="13" t="s">
        <v>11042</v>
      </c>
      <c r="C478" s="7" t="s">
        <v>13322</v>
      </c>
    </row>
    <row r="479" spans="1:3" x14ac:dyDescent="0.2">
      <c r="A479" s="7" t="s">
        <v>13503</v>
      </c>
      <c r="B479" s="13" t="s">
        <v>11042</v>
      </c>
      <c r="C479" s="7" t="s">
        <v>13698</v>
      </c>
    </row>
    <row r="480" spans="1:3" x14ac:dyDescent="0.2">
      <c r="A480" s="7" t="s">
        <v>13503</v>
      </c>
      <c r="B480" s="13" t="s">
        <v>11042</v>
      </c>
      <c r="C480" s="7" t="s">
        <v>13701</v>
      </c>
    </row>
    <row r="481" spans="1:10" x14ac:dyDescent="0.2">
      <c r="A481" s="7" t="s">
        <v>13503</v>
      </c>
      <c r="B481" s="5" t="s">
        <v>11042</v>
      </c>
      <c r="C481" t="s">
        <v>13712</v>
      </c>
    </row>
    <row r="482" spans="1:10" x14ac:dyDescent="0.2">
      <c r="A482" s="7" t="s">
        <v>13239</v>
      </c>
      <c r="B482" s="13" t="s">
        <v>11042</v>
      </c>
      <c r="C482" s="7" t="s">
        <v>13322</v>
      </c>
    </row>
    <row r="483" spans="1:10" x14ac:dyDescent="0.2">
      <c r="A483" s="7" t="s">
        <v>13504</v>
      </c>
      <c r="B483" s="13" t="s">
        <v>11042</v>
      </c>
      <c r="C483" s="7" t="s">
        <v>13698</v>
      </c>
    </row>
    <row r="484" spans="1:10" x14ac:dyDescent="0.2">
      <c r="A484" s="7" t="s">
        <v>13504</v>
      </c>
      <c r="B484" s="13" t="s">
        <v>11042</v>
      </c>
      <c r="C484" s="7" t="s">
        <v>13701</v>
      </c>
    </row>
    <row r="485" spans="1:10" x14ac:dyDescent="0.2">
      <c r="A485" s="7" t="s">
        <v>13504</v>
      </c>
      <c r="B485" s="5" t="s">
        <v>11042</v>
      </c>
      <c r="C485" t="s">
        <v>13712</v>
      </c>
    </row>
    <row r="486" spans="1:10" x14ac:dyDescent="0.2">
      <c r="A486" s="7" t="s">
        <v>13240</v>
      </c>
      <c r="B486" s="13" t="s">
        <v>11042</v>
      </c>
      <c r="C486" s="7" t="s">
        <v>13322</v>
      </c>
    </row>
    <row r="487" spans="1:10" x14ac:dyDescent="0.2">
      <c r="A487" s="7" t="s">
        <v>13691</v>
      </c>
      <c r="B487" s="13" t="s">
        <v>9131</v>
      </c>
      <c r="C487" s="7" t="s">
        <v>13698</v>
      </c>
    </row>
    <row r="488" spans="1:10" x14ac:dyDescent="0.2">
      <c r="A488" s="7" t="s">
        <v>13691</v>
      </c>
      <c r="B488" s="13" t="s">
        <v>9131</v>
      </c>
      <c r="C488" s="7" t="s">
        <v>13701</v>
      </c>
    </row>
    <row r="489" spans="1:10" x14ac:dyDescent="0.2">
      <c r="A489" s="7" t="s">
        <v>13691</v>
      </c>
      <c r="B489" s="5" t="s">
        <v>9131</v>
      </c>
      <c r="C489" t="s">
        <v>13712</v>
      </c>
    </row>
    <row r="490" spans="1:10" x14ac:dyDescent="0.2">
      <c r="A490" s="7" t="s">
        <v>13407</v>
      </c>
      <c r="B490" s="13" t="s">
        <v>9131</v>
      </c>
      <c r="C490" s="7" t="s">
        <v>13322</v>
      </c>
    </row>
    <row r="491" spans="1:10" x14ac:dyDescent="0.2">
      <c r="A491" s="7" t="s">
        <v>13505</v>
      </c>
      <c r="B491" s="13" t="s">
        <v>11042</v>
      </c>
      <c r="C491" s="7" t="s">
        <v>13698</v>
      </c>
    </row>
    <row r="492" spans="1:10" x14ac:dyDescent="0.2">
      <c r="A492" s="7" t="s">
        <v>13505</v>
      </c>
      <c r="B492" s="5" t="s">
        <v>11042</v>
      </c>
      <c r="C492" t="s">
        <v>13712</v>
      </c>
      <c r="J492"/>
    </row>
    <row r="493" spans="1:10" x14ac:dyDescent="0.2">
      <c r="A493" s="7" t="s">
        <v>13241</v>
      </c>
      <c r="B493" s="13" t="s">
        <v>11042</v>
      </c>
      <c r="C493" s="7" t="s">
        <v>13322</v>
      </c>
      <c r="J493"/>
    </row>
    <row r="494" spans="1:10" x14ac:dyDescent="0.2">
      <c r="A494" s="7" t="s">
        <v>13410</v>
      </c>
      <c r="B494" s="13" t="s">
        <v>9131</v>
      </c>
      <c r="C494" s="7" t="s">
        <v>13322</v>
      </c>
      <c r="J494"/>
    </row>
    <row r="495" spans="1:10" x14ac:dyDescent="0.2">
      <c r="A495" s="7" t="s">
        <v>13413</v>
      </c>
      <c r="B495" s="13" t="s">
        <v>9131</v>
      </c>
      <c r="C495" s="7" t="s">
        <v>13322</v>
      </c>
      <c r="J495"/>
    </row>
    <row r="496" spans="1:10" x14ac:dyDescent="0.2">
      <c r="A496" s="7" t="s">
        <v>13416</v>
      </c>
      <c r="B496" s="13" t="s">
        <v>9131</v>
      </c>
      <c r="C496" s="7" t="s">
        <v>13322</v>
      </c>
      <c r="J496"/>
    </row>
    <row r="497" spans="1:10" x14ac:dyDescent="0.2">
      <c r="A497" s="7" t="s">
        <v>13242</v>
      </c>
      <c r="B497" s="13" t="s">
        <v>11042</v>
      </c>
      <c r="C497" s="7" t="s">
        <v>13322</v>
      </c>
      <c r="J497"/>
    </row>
    <row r="498" spans="1:10" x14ac:dyDescent="0.2">
      <c r="A498" s="7" t="s">
        <v>13419</v>
      </c>
      <c r="B498" s="13" t="s">
        <v>9131</v>
      </c>
      <c r="C498" s="7" t="s">
        <v>13322</v>
      </c>
      <c r="J498"/>
    </row>
    <row r="499" spans="1:10" x14ac:dyDescent="0.2">
      <c r="A499" s="7" t="s">
        <v>13244</v>
      </c>
      <c r="B499" s="13" t="s">
        <v>11042</v>
      </c>
      <c r="C499" s="7" t="s">
        <v>13322</v>
      </c>
      <c r="J499"/>
    </row>
    <row r="500" spans="1:10" x14ac:dyDescent="0.2">
      <c r="A500" s="7" t="s">
        <v>13243</v>
      </c>
      <c r="B500" s="13" t="s">
        <v>11042</v>
      </c>
      <c r="C500" s="7" t="s">
        <v>13322</v>
      </c>
      <c r="J500"/>
    </row>
    <row r="501" spans="1:10" x14ac:dyDescent="0.2">
      <c r="A501" s="7" t="s">
        <v>13422</v>
      </c>
      <c r="B501" s="13" t="s">
        <v>9131</v>
      </c>
      <c r="C501" s="7" t="s">
        <v>13322</v>
      </c>
      <c r="J501"/>
    </row>
    <row r="502" spans="1:10" x14ac:dyDescent="0.2">
      <c r="A502" s="7" t="s">
        <v>13245</v>
      </c>
      <c r="B502" s="13" t="s">
        <v>11042</v>
      </c>
      <c r="C502" s="7" t="s">
        <v>13322</v>
      </c>
      <c r="J502"/>
    </row>
    <row r="503" spans="1:10" x14ac:dyDescent="0.2">
      <c r="A503" s="7" t="s">
        <v>13506</v>
      </c>
      <c r="B503" s="13" t="s">
        <v>11042</v>
      </c>
      <c r="C503" s="7" t="s">
        <v>13698</v>
      </c>
      <c r="J503"/>
    </row>
    <row r="504" spans="1:10" x14ac:dyDescent="0.2">
      <c r="A504" s="7" t="s">
        <v>13506</v>
      </c>
      <c r="B504" s="13" t="s">
        <v>11042</v>
      </c>
      <c r="C504" s="7" t="s">
        <v>13701</v>
      </c>
      <c r="J504"/>
    </row>
    <row r="505" spans="1:10" x14ac:dyDescent="0.2">
      <c r="A505" s="7" t="s">
        <v>13506</v>
      </c>
      <c r="B505" s="5" t="s">
        <v>11042</v>
      </c>
      <c r="C505" t="s">
        <v>13712</v>
      </c>
      <c r="J505"/>
    </row>
    <row r="506" spans="1:10" x14ac:dyDescent="0.2">
      <c r="A506" s="7" t="s">
        <v>13425</v>
      </c>
      <c r="B506" s="13" t="s">
        <v>9131</v>
      </c>
      <c r="C506" s="7" t="s">
        <v>13322</v>
      </c>
      <c r="J506"/>
    </row>
    <row r="507" spans="1:10" x14ac:dyDescent="0.2">
      <c r="A507" s="7" t="s">
        <v>13428</v>
      </c>
      <c r="B507" s="13" t="s">
        <v>9131</v>
      </c>
      <c r="C507" s="7" t="s">
        <v>13322</v>
      </c>
      <c r="J507"/>
    </row>
    <row r="508" spans="1:10" x14ac:dyDescent="0.2">
      <c r="A508" s="7" t="s">
        <v>13246</v>
      </c>
      <c r="B508" s="13" t="s">
        <v>11042</v>
      </c>
      <c r="C508" s="7" t="s">
        <v>13322</v>
      </c>
      <c r="J508"/>
    </row>
    <row r="509" spans="1:10" x14ac:dyDescent="0.2">
      <c r="A509" s="7" t="s">
        <v>13431</v>
      </c>
      <c r="B509" s="13" t="s">
        <v>9131</v>
      </c>
      <c r="C509" s="7" t="s">
        <v>13322</v>
      </c>
      <c r="J509"/>
    </row>
    <row r="510" spans="1:10" x14ac:dyDescent="0.2">
      <c r="A510" s="7" t="s">
        <v>13443</v>
      </c>
      <c r="B510" s="13" t="s">
        <v>9131</v>
      </c>
      <c r="C510" s="7" t="s">
        <v>13322</v>
      </c>
      <c r="J510"/>
    </row>
    <row r="511" spans="1:10" x14ac:dyDescent="0.2">
      <c r="A511" s="7" t="s">
        <v>13247</v>
      </c>
      <c r="B511" s="13" t="s">
        <v>11042</v>
      </c>
      <c r="C511" s="7" t="s">
        <v>13322</v>
      </c>
      <c r="J511"/>
    </row>
    <row r="512" spans="1:10" x14ac:dyDescent="0.2">
      <c r="A512" s="7" t="s">
        <v>13248</v>
      </c>
      <c r="B512" s="13" t="s">
        <v>11042</v>
      </c>
      <c r="C512" s="7" t="s">
        <v>13322</v>
      </c>
      <c r="J512"/>
    </row>
    <row r="513" spans="1:10" x14ac:dyDescent="0.2">
      <c r="A513" s="7" t="s">
        <v>13434</v>
      </c>
      <c r="B513" s="13" t="s">
        <v>9131</v>
      </c>
      <c r="C513" s="7" t="s">
        <v>13322</v>
      </c>
      <c r="J513"/>
    </row>
    <row r="514" spans="1:10" x14ac:dyDescent="0.2">
      <c r="A514" s="7" t="s">
        <v>13437</v>
      </c>
      <c r="B514" s="13" t="s">
        <v>9131</v>
      </c>
      <c r="C514" s="7" t="s">
        <v>13322</v>
      </c>
      <c r="J514"/>
    </row>
    <row r="515" spans="1:10" x14ac:dyDescent="0.2">
      <c r="A515" s="7" t="s">
        <v>13440</v>
      </c>
      <c r="B515" s="13" t="s">
        <v>9131</v>
      </c>
      <c r="C515" s="7" t="s">
        <v>13322</v>
      </c>
      <c r="J515"/>
    </row>
    <row r="516" spans="1:10" x14ac:dyDescent="0.2">
      <c r="A516" s="7" t="s">
        <v>13249</v>
      </c>
      <c r="B516" s="13" t="s">
        <v>11042</v>
      </c>
      <c r="C516" s="7" t="s">
        <v>13322</v>
      </c>
      <c r="J516"/>
    </row>
    <row r="517" spans="1:10" x14ac:dyDescent="0.2">
      <c r="A517" s="7" t="s">
        <v>13250</v>
      </c>
      <c r="B517" s="13" t="s">
        <v>11042</v>
      </c>
      <c r="C517" s="7" t="s">
        <v>13322</v>
      </c>
      <c r="J517"/>
    </row>
    <row r="518" spans="1:10" x14ac:dyDescent="0.2">
      <c r="A518" s="7" t="s">
        <v>13251</v>
      </c>
      <c r="B518" s="13" t="s">
        <v>11042</v>
      </c>
      <c r="C518" s="7" t="s">
        <v>13322</v>
      </c>
      <c r="J518"/>
    </row>
    <row r="519" spans="1:10" x14ac:dyDescent="0.2">
      <c r="A519" s="7" t="s">
        <v>13252</v>
      </c>
      <c r="B519" s="13" t="s">
        <v>11042</v>
      </c>
      <c r="C519" s="7" t="s">
        <v>13322</v>
      </c>
      <c r="J519"/>
    </row>
    <row r="520" spans="1:10" x14ac:dyDescent="0.2">
      <c r="A520" s="7" t="s">
        <v>13507</v>
      </c>
      <c r="B520" s="13" t="s">
        <v>11042</v>
      </c>
      <c r="C520" s="7" t="s">
        <v>13698</v>
      </c>
      <c r="J520"/>
    </row>
    <row r="521" spans="1:10" x14ac:dyDescent="0.2">
      <c r="A521" s="7" t="s">
        <v>13507</v>
      </c>
      <c r="B521" s="5" t="s">
        <v>11042</v>
      </c>
      <c r="C521" t="s">
        <v>13712</v>
      </c>
      <c r="J521"/>
    </row>
    <row r="522" spans="1:10" x14ac:dyDescent="0.2">
      <c r="A522" s="7" t="s">
        <v>13446</v>
      </c>
      <c r="B522" s="13" t="s">
        <v>9131</v>
      </c>
      <c r="C522" s="7" t="s">
        <v>13322</v>
      </c>
      <c r="J522"/>
    </row>
    <row r="523" spans="1:10" x14ac:dyDescent="0.2">
      <c r="A523" s="7" t="s">
        <v>13705</v>
      </c>
      <c r="B523" s="13" t="s">
        <v>11042</v>
      </c>
      <c r="C523" s="7" t="s">
        <v>13701</v>
      </c>
      <c r="J523"/>
    </row>
    <row r="524" spans="1:10" x14ac:dyDescent="0.2">
      <c r="A524" s="7" t="s">
        <v>13449</v>
      </c>
      <c r="B524" s="13" t="s">
        <v>9131</v>
      </c>
      <c r="C524" s="7" t="s">
        <v>13322</v>
      </c>
      <c r="J524"/>
    </row>
    <row r="525" spans="1:10" x14ac:dyDescent="0.2">
      <c r="A525" s="7" t="s">
        <v>13452</v>
      </c>
      <c r="B525" s="13" t="s">
        <v>9131</v>
      </c>
      <c r="C525" s="7" t="s">
        <v>13322</v>
      </c>
      <c r="J525"/>
    </row>
    <row r="526" spans="1:10" x14ac:dyDescent="0.2">
      <c r="A526" s="7" t="s">
        <v>13253</v>
      </c>
      <c r="B526" s="13" t="s">
        <v>11042</v>
      </c>
      <c r="C526" s="7" t="s">
        <v>13322</v>
      </c>
      <c r="J526"/>
    </row>
    <row r="527" spans="1:10" x14ac:dyDescent="0.2">
      <c r="A527" s="7" t="s">
        <v>13254</v>
      </c>
      <c r="B527" s="13" t="s">
        <v>11042</v>
      </c>
      <c r="C527" s="7" t="s">
        <v>13322</v>
      </c>
      <c r="J527"/>
    </row>
    <row r="528" spans="1:10" x14ac:dyDescent="0.2">
      <c r="A528" s="7" t="s">
        <v>13455</v>
      </c>
      <c r="B528" s="13" t="s">
        <v>9131</v>
      </c>
      <c r="C528" s="7" t="s">
        <v>13322</v>
      </c>
      <c r="J528"/>
    </row>
    <row r="529" spans="1:10" x14ac:dyDescent="0.2">
      <c r="A529" s="7" t="s">
        <v>13458</v>
      </c>
      <c r="B529" s="13" t="s">
        <v>9131</v>
      </c>
      <c r="C529" s="7" t="s">
        <v>13322</v>
      </c>
      <c r="J529"/>
    </row>
    <row r="530" spans="1:10" x14ac:dyDescent="0.2">
      <c r="A530" s="7" t="s">
        <v>13461</v>
      </c>
      <c r="B530" s="13" t="s">
        <v>9131</v>
      </c>
      <c r="C530" s="7" t="s">
        <v>13322</v>
      </c>
      <c r="J530"/>
    </row>
    <row r="531" spans="1:10" x14ac:dyDescent="0.2">
      <c r="A531" s="7" t="s">
        <v>13255</v>
      </c>
      <c r="B531" s="13" t="s">
        <v>11042</v>
      </c>
      <c r="C531" s="7" t="s">
        <v>13322</v>
      </c>
      <c r="J531"/>
    </row>
    <row r="532" spans="1:10" x14ac:dyDescent="0.2">
      <c r="A532" s="7" t="s">
        <v>13464</v>
      </c>
      <c r="B532" s="13" t="s">
        <v>9131</v>
      </c>
      <c r="C532" s="7" t="s">
        <v>13322</v>
      </c>
      <c r="J532"/>
    </row>
    <row r="533" spans="1:10" x14ac:dyDescent="0.2">
      <c r="A533" s="7" t="s">
        <v>13467</v>
      </c>
      <c r="B533" s="13" t="s">
        <v>9131</v>
      </c>
      <c r="C533" s="7" t="s">
        <v>13322</v>
      </c>
      <c r="J533"/>
    </row>
    <row r="534" spans="1:10" x14ac:dyDescent="0.2">
      <c r="A534" s="7" t="s">
        <v>13520</v>
      </c>
      <c r="B534" s="13" t="s">
        <v>9131</v>
      </c>
      <c r="C534" s="7" t="s">
        <v>13322</v>
      </c>
      <c r="J534"/>
    </row>
    <row r="535" spans="1:10" x14ac:dyDescent="0.2">
      <c r="A535" s="7" t="s">
        <v>13523</v>
      </c>
      <c r="B535" s="13" t="s">
        <v>9131</v>
      </c>
      <c r="C535" s="7" t="s">
        <v>13322</v>
      </c>
      <c r="J535"/>
    </row>
    <row r="536" spans="1:10" x14ac:dyDescent="0.2">
      <c r="A536" s="7" t="s">
        <v>13470</v>
      </c>
      <c r="B536" s="13" t="s">
        <v>9131</v>
      </c>
      <c r="C536" s="7" t="s">
        <v>13322</v>
      </c>
      <c r="J536"/>
    </row>
    <row r="537" spans="1:10" x14ac:dyDescent="0.2">
      <c r="A537" s="7" t="s">
        <v>13518</v>
      </c>
      <c r="B537" s="13" t="s">
        <v>9131</v>
      </c>
      <c r="C537" s="7" t="s">
        <v>13322</v>
      </c>
      <c r="J537"/>
    </row>
    <row r="538" spans="1:10" x14ac:dyDescent="0.2">
      <c r="A538" s="7" t="s">
        <v>13508</v>
      </c>
      <c r="B538" s="13" t="s">
        <v>11042</v>
      </c>
      <c r="C538" s="7" t="s">
        <v>13698</v>
      </c>
      <c r="J538"/>
    </row>
    <row r="539" spans="1:10" x14ac:dyDescent="0.2">
      <c r="A539" s="7" t="s">
        <v>13508</v>
      </c>
      <c r="B539" s="5" t="s">
        <v>11042</v>
      </c>
      <c r="C539" t="s">
        <v>13712</v>
      </c>
      <c r="J539"/>
    </row>
    <row r="540" spans="1:10" x14ac:dyDescent="0.2">
      <c r="A540" s="7" t="s">
        <v>13706</v>
      </c>
      <c r="B540" s="13" t="s">
        <v>11042</v>
      </c>
      <c r="C540" s="7" t="s">
        <v>13701</v>
      </c>
      <c r="J540"/>
    </row>
    <row r="541" spans="1:10" x14ac:dyDescent="0.2">
      <c r="A541" s="7" t="s">
        <v>13526</v>
      </c>
      <c r="B541" s="13" t="s">
        <v>9131</v>
      </c>
      <c r="C541" s="7" t="s">
        <v>13322</v>
      </c>
      <c r="J541"/>
    </row>
    <row r="542" spans="1:10" x14ac:dyDescent="0.2">
      <c r="A542" s="7" t="s">
        <v>13692</v>
      </c>
      <c r="B542" s="13" t="s">
        <v>9131</v>
      </c>
      <c r="C542" s="7" t="s">
        <v>13698</v>
      </c>
      <c r="J542"/>
    </row>
    <row r="543" spans="1:10" x14ac:dyDescent="0.2">
      <c r="A543" s="7" t="s">
        <v>13692</v>
      </c>
      <c r="B543" s="5" t="s">
        <v>9131</v>
      </c>
      <c r="C543" t="s">
        <v>13712</v>
      </c>
      <c r="J543"/>
    </row>
    <row r="544" spans="1:10" x14ac:dyDescent="0.2">
      <c r="A544" s="7" t="s">
        <v>13256</v>
      </c>
      <c r="B544" s="13" t="s">
        <v>11042</v>
      </c>
      <c r="C544" s="7" t="s">
        <v>13322</v>
      </c>
      <c r="J544"/>
    </row>
    <row r="545" spans="1:10" x14ac:dyDescent="0.2">
      <c r="A545" s="7" t="s">
        <v>13529</v>
      </c>
      <c r="B545" s="13" t="s">
        <v>9131</v>
      </c>
      <c r="C545" s="7" t="s">
        <v>13322</v>
      </c>
      <c r="J545"/>
    </row>
    <row r="546" spans="1:10" x14ac:dyDescent="0.2">
      <c r="A546" s="7" t="s">
        <v>13509</v>
      </c>
      <c r="B546" s="13" t="s">
        <v>11042</v>
      </c>
      <c r="C546" s="7" t="s">
        <v>13698</v>
      </c>
      <c r="J546"/>
    </row>
    <row r="547" spans="1:10" x14ac:dyDescent="0.2">
      <c r="A547" s="7" t="s">
        <v>13509</v>
      </c>
      <c r="B547" s="5" t="s">
        <v>11042</v>
      </c>
      <c r="C547" t="s">
        <v>13712</v>
      </c>
      <c r="J547"/>
    </row>
    <row r="548" spans="1:10" x14ac:dyDescent="0.2">
      <c r="A548" s="7" t="s">
        <v>13510</v>
      </c>
      <c r="B548" s="13" t="s">
        <v>11042</v>
      </c>
      <c r="C548" s="7" t="s">
        <v>13698</v>
      </c>
      <c r="J548"/>
    </row>
    <row r="549" spans="1:10" x14ac:dyDescent="0.2">
      <c r="A549" s="7" t="s">
        <v>13510</v>
      </c>
      <c r="B549" s="13" t="s">
        <v>11042</v>
      </c>
      <c r="C549" s="7" t="s">
        <v>13701</v>
      </c>
      <c r="J549"/>
    </row>
    <row r="550" spans="1:10" x14ac:dyDescent="0.2">
      <c r="A550" s="7" t="s">
        <v>13510</v>
      </c>
      <c r="B550" s="5" t="s">
        <v>11042</v>
      </c>
      <c r="C550" t="s">
        <v>13712</v>
      </c>
      <c r="J550"/>
    </row>
    <row r="551" spans="1:10" x14ac:dyDescent="0.2">
      <c r="A551" s="7" t="s">
        <v>13257</v>
      </c>
      <c r="B551" s="13" t="s">
        <v>11042</v>
      </c>
      <c r="C551" s="7" t="s">
        <v>13322</v>
      </c>
      <c r="J551"/>
    </row>
    <row r="552" spans="1:10" x14ac:dyDescent="0.2">
      <c r="A552" s="7" t="s">
        <v>13532</v>
      </c>
      <c r="B552" s="13" t="s">
        <v>9131</v>
      </c>
      <c r="C552" s="7" t="s">
        <v>13322</v>
      </c>
      <c r="J552"/>
    </row>
    <row r="553" spans="1:10" x14ac:dyDescent="0.2">
      <c r="A553" s="7" t="s">
        <v>13535</v>
      </c>
      <c r="B553" s="13" t="s">
        <v>9131</v>
      </c>
      <c r="C553" s="7" t="s">
        <v>13322</v>
      </c>
      <c r="J553"/>
    </row>
    <row r="554" spans="1:10" x14ac:dyDescent="0.2">
      <c r="A554" s="7" t="s">
        <v>13538</v>
      </c>
      <c r="B554" s="13" t="s">
        <v>9131</v>
      </c>
      <c r="C554" s="7" t="s">
        <v>13322</v>
      </c>
      <c r="J554"/>
    </row>
    <row r="555" spans="1:10" x14ac:dyDescent="0.2">
      <c r="A555" s="7" t="s">
        <v>13541</v>
      </c>
      <c r="B555" s="13" t="s">
        <v>9131</v>
      </c>
      <c r="C555" s="7" t="s">
        <v>13322</v>
      </c>
      <c r="J555"/>
    </row>
    <row r="556" spans="1:10" x14ac:dyDescent="0.2">
      <c r="A556" s="7" t="s">
        <v>13258</v>
      </c>
      <c r="B556" s="13" t="s">
        <v>11042</v>
      </c>
      <c r="C556" s="7" t="s">
        <v>13322</v>
      </c>
      <c r="J556"/>
    </row>
    <row r="557" spans="1:10" x14ac:dyDescent="0.2">
      <c r="A557" s="7" t="s">
        <v>13544</v>
      </c>
      <c r="B557" s="13" t="s">
        <v>9131</v>
      </c>
      <c r="C557" s="7" t="s">
        <v>13322</v>
      </c>
      <c r="J557"/>
    </row>
    <row r="558" spans="1:10" x14ac:dyDescent="0.2">
      <c r="A558" s="7" t="s">
        <v>13547</v>
      </c>
      <c r="B558" s="13" t="s">
        <v>9131</v>
      </c>
      <c r="C558" s="7" t="s">
        <v>13322</v>
      </c>
      <c r="J558"/>
    </row>
    <row r="559" spans="1:10" x14ac:dyDescent="0.2">
      <c r="A559" s="7" t="s">
        <v>13550</v>
      </c>
      <c r="B559" s="13" t="s">
        <v>9131</v>
      </c>
      <c r="C559" s="7" t="s">
        <v>13322</v>
      </c>
      <c r="J559"/>
    </row>
    <row r="560" spans="1:10" x14ac:dyDescent="0.2">
      <c r="A560" s="7" t="s">
        <v>13259</v>
      </c>
      <c r="B560" s="13" t="s">
        <v>11042</v>
      </c>
      <c r="C560" s="7" t="s">
        <v>13322</v>
      </c>
      <c r="J560"/>
    </row>
    <row r="561" spans="1:10" x14ac:dyDescent="0.2">
      <c r="A561" s="7" t="s">
        <v>13553</v>
      </c>
      <c r="B561" s="13" t="s">
        <v>9131</v>
      </c>
      <c r="C561" s="7" t="s">
        <v>13322</v>
      </c>
      <c r="J561"/>
    </row>
    <row r="562" spans="1:10" x14ac:dyDescent="0.2">
      <c r="A562" s="7" t="s">
        <v>13260</v>
      </c>
      <c r="B562" s="13" t="s">
        <v>11042</v>
      </c>
      <c r="C562" s="7" t="s">
        <v>13322</v>
      </c>
      <c r="J562"/>
    </row>
    <row r="563" spans="1:10" x14ac:dyDescent="0.2">
      <c r="A563" s="7" t="s">
        <v>13556</v>
      </c>
      <c r="B563" s="13" t="s">
        <v>9131</v>
      </c>
      <c r="C563" s="7" t="s">
        <v>13322</v>
      </c>
      <c r="J563"/>
    </row>
    <row r="564" spans="1:10" x14ac:dyDescent="0.2">
      <c r="A564" s="7" t="s">
        <v>13261</v>
      </c>
      <c r="B564" s="13" t="s">
        <v>11042</v>
      </c>
      <c r="C564" s="7" t="s">
        <v>13322</v>
      </c>
      <c r="J564"/>
    </row>
    <row r="565" spans="1:10" x14ac:dyDescent="0.2">
      <c r="A565" s="7" t="s">
        <v>13559</v>
      </c>
      <c r="B565" s="13" t="s">
        <v>9131</v>
      </c>
      <c r="C565" s="7" t="s">
        <v>13322</v>
      </c>
      <c r="J565"/>
    </row>
    <row r="566" spans="1:10" x14ac:dyDescent="0.2">
      <c r="A566" s="7" t="s">
        <v>13562</v>
      </c>
      <c r="B566" s="13" t="s">
        <v>9131</v>
      </c>
      <c r="C566" s="7" t="s">
        <v>13322</v>
      </c>
      <c r="J566"/>
    </row>
    <row r="567" spans="1:10" x14ac:dyDescent="0.2">
      <c r="A567" s="7" t="s">
        <v>13262</v>
      </c>
      <c r="B567" s="13" t="s">
        <v>11042</v>
      </c>
      <c r="C567" s="7" t="s">
        <v>13322</v>
      </c>
      <c r="J567"/>
    </row>
    <row r="568" spans="1:10" x14ac:dyDescent="0.2">
      <c r="A568" s="7" t="s">
        <v>13565</v>
      </c>
      <c r="B568" s="13" t="s">
        <v>9131</v>
      </c>
      <c r="C568" s="7" t="s">
        <v>13322</v>
      </c>
      <c r="J568"/>
    </row>
    <row r="569" spans="1:10" x14ac:dyDescent="0.2">
      <c r="A569" s="7" t="s">
        <v>13568</v>
      </c>
      <c r="B569" s="13" t="s">
        <v>9131</v>
      </c>
      <c r="C569" s="7" t="s">
        <v>13322</v>
      </c>
      <c r="J569"/>
    </row>
    <row r="570" spans="1:10" x14ac:dyDescent="0.2">
      <c r="A570" s="7" t="s">
        <v>13570</v>
      </c>
      <c r="B570" s="13" t="s">
        <v>9131</v>
      </c>
      <c r="C570" s="7" t="s">
        <v>13322</v>
      </c>
      <c r="J570"/>
    </row>
    <row r="571" spans="1:10" x14ac:dyDescent="0.2">
      <c r="A571" s="7" t="s">
        <v>13263</v>
      </c>
      <c r="B571" s="13" t="s">
        <v>11042</v>
      </c>
      <c r="C571" s="7" t="s">
        <v>13322</v>
      </c>
      <c r="J571"/>
    </row>
    <row r="572" spans="1:10" x14ac:dyDescent="0.2">
      <c r="A572" s="7" t="s">
        <v>13264</v>
      </c>
      <c r="B572" s="13" t="s">
        <v>11042</v>
      </c>
      <c r="C572" s="7" t="s">
        <v>13322</v>
      </c>
      <c r="J572"/>
    </row>
    <row r="573" spans="1:10" x14ac:dyDescent="0.2">
      <c r="A573" s="7" t="s">
        <v>13511</v>
      </c>
      <c r="B573" s="13" t="s">
        <v>11042</v>
      </c>
      <c r="C573" s="7" t="s">
        <v>13698</v>
      </c>
      <c r="J573"/>
    </row>
    <row r="574" spans="1:10" x14ac:dyDescent="0.2">
      <c r="A574" s="7" t="s">
        <v>13511</v>
      </c>
      <c r="B574" s="13" t="s">
        <v>11042</v>
      </c>
      <c r="C574" s="7" t="s">
        <v>13701</v>
      </c>
      <c r="J574"/>
    </row>
    <row r="575" spans="1:10" x14ac:dyDescent="0.2">
      <c r="A575" s="7" t="s">
        <v>13511</v>
      </c>
      <c r="B575" s="5" t="s">
        <v>11042</v>
      </c>
      <c r="C575" t="s">
        <v>13712</v>
      </c>
      <c r="J575"/>
    </row>
    <row r="576" spans="1:10" x14ac:dyDescent="0.2">
      <c r="A576" s="7" t="s">
        <v>13265</v>
      </c>
      <c r="B576" s="13" t="s">
        <v>11042</v>
      </c>
      <c r="C576" s="7" t="s">
        <v>13322</v>
      </c>
      <c r="J576"/>
    </row>
    <row r="577" spans="1:10" x14ac:dyDescent="0.2">
      <c r="A577" s="7" t="s">
        <v>13573</v>
      </c>
      <c r="B577" s="13" t="s">
        <v>9131</v>
      </c>
      <c r="C577" s="7" t="s">
        <v>13322</v>
      </c>
      <c r="J577"/>
    </row>
    <row r="578" spans="1:10" x14ac:dyDescent="0.2">
      <c r="A578" s="7" t="s">
        <v>13576</v>
      </c>
      <c r="B578" s="13" t="s">
        <v>9131</v>
      </c>
      <c r="C578" s="7" t="s">
        <v>13322</v>
      </c>
      <c r="J578"/>
    </row>
    <row r="579" spans="1:10" x14ac:dyDescent="0.2">
      <c r="A579" s="7" t="s">
        <v>13579</v>
      </c>
      <c r="B579" s="13" t="s">
        <v>9131</v>
      </c>
      <c r="C579" s="7" t="s">
        <v>13322</v>
      </c>
      <c r="J579"/>
    </row>
    <row r="580" spans="1:10" x14ac:dyDescent="0.2">
      <c r="A580" s="7" t="s">
        <v>13582</v>
      </c>
      <c r="B580" s="13" t="s">
        <v>9131</v>
      </c>
      <c r="C580" s="7" t="s">
        <v>13322</v>
      </c>
      <c r="J580"/>
    </row>
    <row r="581" spans="1:10" x14ac:dyDescent="0.2">
      <c r="A581" s="7" t="s">
        <v>13582</v>
      </c>
      <c r="B581" s="13" t="s">
        <v>9131</v>
      </c>
      <c r="C581" s="7" t="s">
        <v>13698</v>
      </c>
      <c r="J581"/>
    </row>
    <row r="582" spans="1:10" x14ac:dyDescent="0.2">
      <c r="A582" s="7" t="s">
        <v>13582</v>
      </c>
      <c r="B582" s="13" t="s">
        <v>9131</v>
      </c>
      <c r="C582" s="7" t="s">
        <v>13701</v>
      </c>
      <c r="J582"/>
    </row>
    <row r="583" spans="1:10" x14ac:dyDescent="0.2">
      <c r="A583" s="7" t="s">
        <v>13582</v>
      </c>
      <c r="B583" s="5" t="s">
        <v>9131</v>
      </c>
      <c r="C583" t="s">
        <v>13712</v>
      </c>
      <c r="J583"/>
    </row>
    <row r="584" spans="1:10" x14ac:dyDescent="0.2">
      <c r="A584" s="7" t="s">
        <v>13585</v>
      </c>
      <c r="B584" s="13" t="s">
        <v>9131</v>
      </c>
      <c r="C584" s="7" t="s">
        <v>13322</v>
      </c>
      <c r="J584"/>
    </row>
    <row r="585" spans="1:10" x14ac:dyDescent="0.2">
      <c r="A585" s="7" t="s">
        <v>13266</v>
      </c>
      <c r="B585" s="13" t="s">
        <v>11042</v>
      </c>
      <c r="C585" s="7" t="s">
        <v>13322</v>
      </c>
      <c r="J585"/>
    </row>
    <row r="586" spans="1:10" x14ac:dyDescent="0.2">
      <c r="A586" s="7" t="s">
        <v>13588</v>
      </c>
      <c r="B586" s="13" t="s">
        <v>9131</v>
      </c>
      <c r="C586" s="7" t="s">
        <v>13322</v>
      </c>
      <c r="J586"/>
    </row>
    <row r="587" spans="1:10" x14ac:dyDescent="0.2">
      <c r="A587" s="7" t="s">
        <v>13693</v>
      </c>
      <c r="B587" s="13" t="s">
        <v>9131</v>
      </c>
      <c r="C587" s="7" t="s">
        <v>13698</v>
      </c>
      <c r="J587"/>
    </row>
    <row r="588" spans="1:10" x14ac:dyDescent="0.2">
      <c r="A588" s="7" t="s">
        <v>13693</v>
      </c>
      <c r="B588" s="13" t="s">
        <v>9131</v>
      </c>
      <c r="C588" s="7" t="s">
        <v>13701</v>
      </c>
      <c r="J588"/>
    </row>
    <row r="589" spans="1:10" x14ac:dyDescent="0.2">
      <c r="A589" s="7" t="s">
        <v>13693</v>
      </c>
      <c r="B589" s="5" t="s">
        <v>9131</v>
      </c>
      <c r="C589" t="s">
        <v>13712</v>
      </c>
      <c r="J589"/>
    </row>
    <row r="590" spans="1:10" x14ac:dyDescent="0.2">
      <c r="A590" s="7" t="s">
        <v>13267</v>
      </c>
      <c r="B590" s="13" t="s">
        <v>11042</v>
      </c>
      <c r="C590" s="7" t="s">
        <v>13322</v>
      </c>
      <c r="J590"/>
    </row>
    <row r="591" spans="1:10" x14ac:dyDescent="0.2">
      <c r="A591" s="7" t="s">
        <v>13591</v>
      </c>
      <c r="B591" s="13" t="s">
        <v>9131</v>
      </c>
      <c r="C591" s="7" t="s">
        <v>13322</v>
      </c>
      <c r="J591"/>
    </row>
    <row r="592" spans="1:10" x14ac:dyDescent="0.2">
      <c r="A592" s="7" t="s">
        <v>13594</v>
      </c>
      <c r="B592" s="13" t="s">
        <v>9131</v>
      </c>
      <c r="C592" s="7" t="s">
        <v>13322</v>
      </c>
      <c r="J592"/>
    </row>
    <row r="593" spans="1:10" x14ac:dyDescent="0.2">
      <c r="A593" s="7" t="s">
        <v>13597</v>
      </c>
      <c r="B593" s="13" t="s">
        <v>9131</v>
      </c>
      <c r="C593" s="7" t="s">
        <v>13322</v>
      </c>
      <c r="J593"/>
    </row>
    <row r="594" spans="1:10" x14ac:dyDescent="0.2">
      <c r="A594" s="7" t="s">
        <v>13694</v>
      </c>
      <c r="B594" s="13" t="s">
        <v>9131</v>
      </c>
      <c r="C594" s="7" t="s">
        <v>13698</v>
      </c>
      <c r="J594"/>
    </row>
    <row r="595" spans="1:10" x14ac:dyDescent="0.2">
      <c r="A595" s="7" t="s">
        <v>13694</v>
      </c>
      <c r="B595" s="13" t="s">
        <v>9131</v>
      </c>
      <c r="C595" s="7" t="s">
        <v>13701</v>
      </c>
      <c r="J595"/>
    </row>
    <row r="596" spans="1:10" x14ac:dyDescent="0.2">
      <c r="A596" s="7" t="s">
        <v>13694</v>
      </c>
      <c r="B596" s="5" t="s">
        <v>9131</v>
      </c>
      <c r="C596" t="s">
        <v>13712</v>
      </c>
      <c r="J596"/>
    </row>
    <row r="597" spans="1:10" x14ac:dyDescent="0.2">
      <c r="A597" s="7" t="s">
        <v>13600</v>
      </c>
      <c r="B597" s="13" t="s">
        <v>9131</v>
      </c>
      <c r="C597" s="7" t="s">
        <v>13322</v>
      </c>
      <c r="J597"/>
    </row>
    <row r="598" spans="1:10" x14ac:dyDescent="0.2">
      <c r="A598" s="7" t="s">
        <v>13603</v>
      </c>
      <c r="B598" s="13" t="s">
        <v>9131</v>
      </c>
      <c r="C598" s="7" t="s">
        <v>13322</v>
      </c>
      <c r="J598"/>
    </row>
    <row r="599" spans="1:10" x14ac:dyDescent="0.2">
      <c r="A599" s="7" t="s">
        <v>13512</v>
      </c>
      <c r="B599" s="13" t="s">
        <v>11042</v>
      </c>
      <c r="C599" s="7" t="s">
        <v>13698</v>
      </c>
      <c r="J599"/>
    </row>
    <row r="600" spans="1:10" x14ac:dyDescent="0.2">
      <c r="A600" s="7" t="s">
        <v>13512</v>
      </c>
      <c r="B600" s="13" t="s">
        <v>11042</v>
      </c>
      <c r="C600" s="7" t="s">
        <v>13701</v>
      </c>
      <c r="J600"/>
    </row>
    <row r="601" spans="1:10" x14ac:dyDescent="0.2">
      <c r="A601" s="7" t="s">
        <v>13512</v>
      </c>
      <c r="B601" s="5" t="s">
        <v>11042</v>
      </c>
      <c r="C601" t="s">
        <v>13712</v>
      </c>
      <c r="J601"/>
    </row>
    <row r="602" spans="1:10" x14ac:dyDescent="0.2">
      <c r="A602" s="7" t="s">
        <v>13606</v>
      </c>
      <c r="B602" s="13" t="s">
        <v>9131</v>
      </c>
      <c r="C602" s="7" t="s">
        <v>13322</v>
      </c>
      <c r="J602"/>
    </row>
    <row r="603" spans="1:10" x14ac:dyDescent="0.2">
      <c r="A603" s="7" t="s">
        <v>13268</v>
      </c>
      <c r="B603" s="13" t="s">
        <v>11042</v>
      </c>
      <c r="C603" s="7" t="s">
        <v>13322</v>
      </c>
      <c r="J603"/>
    </row>
    <row r="604" spans="1:10" x14ac:dyDescent="0.2">
      <c r="A604" s="7" t="s">
        <v>13609</v>
      </c>
      <c r="B604" s="13" t="s">
        <v>9131</v>
      </c>
      <c r="C604" s="7" t="s">
        <v>13322</v>
      </c>
      <c r="J604"/>
    </row>
    <row r="605" spans="1:10" x14ac:dyDescent="0.2">
      <c r="A605" s="7" t="s">
        <v>13269</v>
      </c>
      <c r="B605" s="13" t="s">
        <v>11042</v>
      </c>
      <c r="C605" s="7" t="s">
        <v>13322</v>
      </c>
      <c r="J605"/>
    </row>
    <row r="606" spans="1:10" x14ac:dyDescent="0.2">
      <c r="A606" s="7" t="s">
        <v>13612</v>
      </c>
      <c r="B606" s="13" t="s">
        <v>9131</v>
      </c>
      <c r="C606" s="7" t="s">
        <v>13322</v>
      </c>
      <c r="J606"/>
    </row>
    <row r="607" spans="1:10" x14ac:dyDescent="0.2">
      <c r="A607" s="7" t="s">
        <v>13615</v>
      </c>
      <c r="B607" s="13" t="s">
        <v>9131</v>
      </c>
      <c r="C607" s="7" t="s">
        <v>13322</v>
      </c>
      <c r="J607"/>
    </row>
    <row r="608" spans="1:10" x14ac:dyDescent="0.2">
      <c r="A608" s="7" t="s">
        <v>13618</v>
      </c>
      <c r="B608" s="13" t="s">
        <v>9131</v>
      </c>
      <c r="C608" s="7" t="s">
        <v>13322</v>
      </c>
      <c r="J608"/>
    </row>
    <row r="609" spans="1:10" x14ac:dyDescent="0.2">
      <c r="A609" s="7" t="s">
        <v>13695</v>
      </c>
      <c r="B609" s="13" t="s">
        <v>9131</v>
      </c>
      <c r="C609" s="7" t="s">
        <v>13698</v>
      </c>
      <c r="J609"/>
    </row>
    <row r="610" spans="1:10" x14ac:dyDescent="0.2">
      <c r="A610" s="7" t="s">
        <v>13695</v>
      </c>
      <c r="B610" s="13" t="s">
        <v>9131</v>
      </c>
      <c r="C610" s="7" t="s">
        <v>13701</v>
      </c>
      <c r="J610"/>
    </row>
    <row r="611" spans="1:10" x14ac:dyDescent="0.2">
      <c r="A611" s="7" t="s">
        <v>13695</v>
      </c>
      <c r="B611" s="5" t="s">
        <v>9131</v>
      </c>
      <c r="C611" t="s">
        <v>13712</v>
      </c>
      <c r="J611"/>
    </row>
    <row r="612" spans="1:10" x14ac:dyDescent="0.2">
      <c r="A612" s="7" t="s">
        <v>13621</v>
      </c>
      <c r="B612" s="13" t="s">
        <v>9131</v>
      </c>
      <c r="C612" s="7" t="s">
        <v>13322</v>
      </c>
      <c r="J612"/>
    </row>
    <row r="613" spans="1:10" x14ac:dyDescent="0.2">
      <c r="A613" s="7" t="s">
        <v>13513</v>
      </c>
      <c r="B613" s="13" t="s">
        <v>11042</v>
      </c>
      <c r="C613" s="7" t="s">
        <v>13698</v>
      </c>
      <c r="J613"/>
    </row>
    <row r="614" spans="1:10" x14ac:dyDescent="0.2">
      <c r="A614" s="7" t="s">
        <v>13513</v>
      </c>
      <c r="B614" s="13" t="s">
        <v>11042</v>
      </c>
      <c r="C614" s="7" t="s">
        <v>13701</v>
      </c>
      <c r="J614"/>
    </row>
    <row r="615" spans="1:10" x14ac:dyDescent="0.2">
      <c r="A615" s="7" t="s">
        <v>13513</v>
      </c>
      <c r="B615" s="5" t="s">
        <v>11042</v>
      </c>
      <c r="C615" t="s">
        <v>13712</v>
      </c>
      <c r="J615"/>
    </row>
    <row r="616" spans="1:10" x14ac:dyDescent="0.2">
      <c r="A616" s="7" t="s">
        <v>13270</v>
      </c>
      <c r="B616" s="13" t="s">
        <v>11042</v>
      </c>
      <c r="C616" s="7" t="s">
        <v>13322</v>
      </c>
      <c r="J616"/>
    </row>
    <row r="617" spans="1:10" x14ac:dyDescent="0.2">
      <c r="A617" s="7" t="s">
        <v>13624</v>
      </c>
      <c r="B617" s="13" t="s">
        <v>9131</v>
      </c>
      <c r="C617" s="7" t="s">
        <v>13322</v>
      </c>
      <c r="J617"/>
    </row>
    <row r="618" spans="1:10" x14ac:dyDescent="0.2">
      <c r="A618" s="7" t="s">
        <v>13627</v>
      </c>
      <c r="B618" s="13" t="s">
        <v>9131</v>
      </c>
      <c r="C618" s="7" t="s">
        <v>13322</v>
      </c>
      <c r="J618"/>
    </row>
    <row r="619" spans="1:10" x14ac:dyDescent="0.2">
      <c r="A619" s="7" t="s">
        <v>13629</v>
      </c>
      <c r="B619" s="13" t="s">
        <v>9131</v>
      </c>
      <c r="C619" s="7" t="s">
        <v>13322</v>
      </c>
      <c r="J619"/>
    </row>
    <row r="620" spans="1:10" x14ac:dyDescent="0.2">
      <c r="A620" s="7" t="s">
        <v>13632</v>
      </c>
      <c r="B620" s="13" t="s">
        <v>9131</v>
      </c>
      <c r="C620" s="7" t="s">
        <v>13322</v>
      </c>
      <c r="J620"/>
    </row>
    <row r="621" spans="1:10" x14ac:dyDescent="0.2">
      <c r="A621" s="7" t="s">
        <v>13635</v>
      </c>
      <c r="B621" s="13" t="s">
        <v>9131</v>
      </c>
      <c r="C621" s="7" t="s">
        <v>13322</v>
      </c>
      <c r="J621"/>
    </row>
    <row r="622" spans="1:10" x14ac:dyDescent="0.2">
      <c r="A622" s="7" t="s">
        <v>13638</v>
      </c>
      <c r="B622" s="13" t="s">
        <v>9131</v>
      </c>
      <c r="C622" s="7" t="s">
        <v>13322</v>
      </c>
      <c r="J622"/>
    </row>
    <row r="623" spans="1:10" x14ac:dyDescent="0.2">
      <c r="A623" s="7" t="s">
        <v>13641</v>
      </c>
      <c r="B623" s="13" t="s">
        <v>9131</v>
      </c>
      <c r="C623" s="7" t="s">
        <v>13322</v>
      </c>
      <c r="J623"/>
    </row>
    <row r="624" spans="1:10" x14ac:dyDescent="0.2">
      <c r="A624" s="7" t="s">
        <v>13644</v>
      </c>
      <c r="B624" s="13" t="s">
        <v>9131</v>
      </c>
      <c r="C624" s="7" t="s">
        <v>13322</v>
      </c>
      <c r="J624"/>
    </row>
    <row r="625" spans="1:10" x14ac:dyDescent="0.2">
      <c r="A625" s="7" t="s">
        <v>13647</v>
      </c>
      <c r="B625" s="13" t="s">
        <v>9131</v>
      </c>
      <c r="C625" s="7" t="s">
        <v>13322</v>
      </c>
      <c r="J625"/>
    </row>
    <row r="626" spans="1:10" x14ac:dyDescent="0.2">
      <c r="A626" s="7" t="s">
        <v>13696</v>
      </c>
      <c r="B626" s="13" t="s">
        <v>9131</v>
      </c>
      <c r="C626" s="7" t="s">
        <v>13698</v>
      </c>
      <c r="J626"/>
    </row>
    <row r="627" spans="1:10" x14ac:dyDescent="0.2">
      <c r="A627" s="7" t="s">
        <v>13696</v>
      </c>
      <c r="B627" s="13" t="s">
        <v>9131</v>
      </c>
      <c r="C627" s="7" t="s">
        <v>13701</v>
      </c>
      <c r="J627"/>
    </row>
    <row r="628" spans="1:10" x14ac:dyDescent="0.2">
      <c r="A628" s="7" t="s">
        <v>13696</v>
      </c>
      <c r="B628" s="5" t="s">
        <v>9131</v>
      </c>
      <c r="C628" t="s">
        <v>13712</v>
      </c>
      <c r="J628"/>
    </row>
    <row r="629" spans="1:10" x14ac:dyDescent="0.2">
      <c r="A629" s="7" t="s">
        <v>13650</v>
      </c>
      <c r="B629" s="13" t="s">
        <v>9131</v>
      </c>
      <c r="C629" s="7" t="s">
        <v>13322</v>
      </c>
      <c r="J629"/>
    </row>
    <row r="630" spans="1:10" x14ac:dyDescent="0.2">
      <c r="A630" s="7" t="s">
        <v>13514</v>
      </c>
      <c r="B630" s="13" t="s">
        <v>11042</v>
      </c>
      <c r="C630" s="7" t="s">
        <v>13698</v>
      </c>
      <c r="J630"/>
    </row>
    <row r="631" spans="1:10" x14ac:dyDescent="0.2">
      <c r="A631" s="7" t="s">
        <v>13514</v>
      </c>
      <c r="B631" s="5" t="s">
        <v>11042</v>
      </c>
      <c r="C631" t="s">
        <v>13712</v>
      </c>
      <c r="J631"/>
    </row>
    <row r="632" spans="1:10" x14ac:dyDescent="0.2">
      <c r="A632" s="7" t="s">
        <v>13697</v>
      </c>
      <c r="B632" s="13" t="s">
        <v>9131</v>
      </c>
      <c r="C632" s="7" t="s">
        <v>13698</v>
      </c>
      <c r="J632"/>
    </row>
    <row r="633" spans="1:10" x14ac:dyDescent="0.2">
      <c r="A633" s="7" t="s">
        <v>13697</v>
      </c>
      <c r="B633" s="13" t="s">
        <v>9131</v>
      </c>
      <c r="C633" s="7" t="s">
        <v>13701</v>
      </c>
      <c r="J633"/>
    </row>
    <row r="634" spans="1:10" x14ac:dyDescent="0.2">
      <c r="A634" s="7" t="s">
        <v>13697</v>
      </c>
      <c r="B634" s="5" t="s">
        <v>9131</v>
      </c>
      <c r="C634" t="s">
        <v>13712</v>
      </c>
      <c r="J634"/>
    </row>
    <row r="635" spans="1:10" x14ac:dyDescent="0.2">
      <c r="A635" s="7" t="s">
        <v>13515</v>
      </c>
      <c r="B635" s="13" t="s">
        <v>11042</v>
      </c>
      <c r="C635" s="7" t="s">
        <v>13698</v>
      </c>
      <c r="J635"/>
    </row>
    <row r="636" spans="1:10" x14ac:dyDescent="0.2">
      <c r="A636" s="7" t="s">
        <v>13515</v>
      </c>
      <c r="B636" s="5" t="s">
        <v>11042</v>
      </c>
      <c r="C636" t="s">
        <v>13712</v>
      </c>
      <c r="J636"/>
    </row>
    <row r="637" spans="1:10" x14ac:dyDescent="0.2">
      <c r="A637" s="7" t="s">
        <v>13271</v>
      </c>
      <c r="B637" s="13" t="s">
        <v>11042</v>
      </c>
      <c r="C637" s="7" t="s">
        <v>13322</v>
      </c>
      <c r="J637"/>
    </row>
    <row r="638" spans="1:10" x14ac:dyDescent="0.2">
      <c r="A638" s="7" t="s">
        <v>13653</v>
      </c>
      <c r="B638" s="13" t="s">
        <v>9131</v>
      </c>
      <c r="C638" s="7" t="s">
        <v>13322</v>
      </c>
      <c r="J638"/>
    </row>
    <row r="639" spans="1:10" x14ac:dyDescent="0.2">
      <c r="A639" s="7" t="s">
        <v>13656</v>
      </c>
      <c r="B639" s="13" t="s">
        <v>9131</v>
      </c>
      <c r="C639" s="7" t="s">
        <v>13322</v>
      </c>
      <c r="J639"/>
    </row>
    <row r="640" spans="1:10" x14ac:dyDescent="0.2">
      <c r="A640" s="7" t="s">
        <v>13656</v>
      </c>
      <c r="B640" s="13" t="s">
        <v>9131</v>
      </c>
      <c r="C640" s="7" t="s">
        <v>13698</v>
      </c>
      <c r="J640"/>
    </row>
    <row r="641" spans="1:10" x14ac:dyDescent="0.2">
      <c r="A641" s="7" t="s">
        <v>13656</v>
      </c>
      <c r="B641" s="5" t="s">
        <v>9131</v>
      </c>
      <c r="C641" t="s">
        <v>13712</v>
      </c>
      <c r="J641"/>
    </row>
    <row r="642" spans="1:10" x14ac:dyDescent="0.2">
      <c r="A642" s="7" t="s">
        <v>13662</v>
      </c>
      <c r="B642" s="13" t="s">
        <v>9131</v>
      </c>
      <c r="C642" s="7" t="s">
        <v>13322</v>
      </c>
      <c r="J642"/>
    </row>
    <row r="643" spans="1:10" x14ac:dyDescent="0.2">
      <c r="A643" s="7" t="s">
        <v>13659</v>
      </c>
      <c r="B643" s="13" t="s">
        <v>9131</v>
      </c>
      <c r="C643" s="7" t="s">
        <v>13322</v>
      </c>
      <c r="J643"/>
    </row>
    <row r="644" spans="1:10" x14ac:dyDescent="0.2">
      <c r="A644">
        <f>SUBTOTAL(103,Table42[Name])</f>
        <v>640</v>
      </c>
      <c r="B644" s="5"/>
      <c r="C644"/>
    </row>
  </sheetData>
  <pageMargins left="0.7" right="0.7" top="0.75" bottom="0.75" header="0.3" footer="0.3"/>
  <pageSetup paperSize="9" orientation="portrait" verticalDpi="0" r:id="rId1"/>
  <tableParts count="6">
    <tablePart r:id="rId2"/>
    <tablePart r:id="rId3"/>
    <tablePart r:id="rId4"/>
    <tablePart r:id="rId5"/>
    <tablePart r:id="rId6"/>
    <tablePart r:id="rId7"/>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538"/>
  <sheetViews>
    <sheetView zoomScale="90" zoomScaleNormal="90" workbookViewId="0"/>
  </sheetViews>
  <sheetFormatPr defaultColWidth="9.140625" defaultRowHeight="12.75" x14ac:dyDescent="0.2"/>
  <cols>
    <col min="1" max="1" width="11.7109375" style="83" customWidth="1"/>
    <col min="2" max="2" width="10.7109375" style="83" customWidth="1"/>
    <col min="3" max="3" width="162" style="83" customWidth="1"/>
    <col min="4" max="4" width="12" style="90" customWidth="1"/>
    <col min="5" max="5" width="9.5703125" style="83" customWidth="1"/>
    <col min="6" max="16384" width="9.140625" style="83"/>
  </cols>
  <sheetData>
    <row r="1" spans="1:6" x14ac:dyDescent="0.2">
      <c r="A1" s="99" t="s">
        <v>12313</v>
      </c>
      <c r="C1" s="83" t="s">
        <v>12314</v>
      </c>
    </row>
    <row r="2" spans="1:6" ht="18.75" customHeight="1" x14ac:dyDescent="0.2">
      <c r="C2" s="83" t="s">
        <v>12315</v>
      </c>
      <c r="E2" s="83">
        <f>21776-2358</f>
        <v>19418</v>
      </c>
      <c r="F2" s="83">
        <f>10039-2358</f>
        <v>7681</v>
      </c>
    </row>
    <row r="3" spans="1:6" x14ac:dyDescent="0.2">
      <c r="A3" s="83" t="s">
        <v>12316</v>
      </c>
      <c r="B3" s="83" t="s">
        <v>12317</v>
      </c>
      <c r="C3" s="90" t="s">
        <v>5059</v>
      </c>
      <c r="D3" s="83" t="s">
        <v>488</v>
      </c>
      <c r="E3" s="83" t="s">
        <v>2835</v>
      </c>
    </row>
    <row r="4" spans="1:6" ht="25.5" x14ac:dyDescent="0.2">
      <c r="A4" s="100">
        <v>-36525</v>
      </c>
      <c r="B4" s="100"/>
      <c r="C4" s="101" t="s">
        <v>12669</v>
      </c>
      <c r="D4" s="101" t="s">
        <v>6692</v>
      </c>
      <c r="E4" s="102"/>
    </row>
    <row r="5" spans="1:6" ht="89.25" x14ac:dyDescent="0.2">
      <c r="A5" s="91">
        <v>-36200</v>
      </c>
      <c r="B5" s="91"/>
      <c r="C5" s="92" t="s">
        <v>15770</v>
      </c>
      <c r="D5" s="92" t="s">
        <v>6692</v>
      </c>
    </row>
    <row r="6" spans="1:6" ht="63.75" x14ac:dyDescent="0.2">
      <c r="A6" s="100">
        <v>-31525</v>
      </c>
      <c r="B6" s="100"/>
      <c r="C6" s="101" t="s">
        <v>12670</v>
      </c>
      <c r="D6" s="101" t="s">
        <v>6692</v>
      </c>
      <c r="E6" s="102"/>
    </row>
    <row r="7" spans="1:6" ht="38.25" x14ac:dyDescent="0.2">
      <c r="A7" s="91">
        <v>-26000</v>
      </c>
      <c r="B7" s="91">
        <v>-24000</v>
      </c>
      <c r="C7" s="93" t="s">
        <v>12671</v>
      </c>
      <c r="D7" s="92" t="s">
        <v>6692</v>
      </c>
    </row>
    <row r="8" spans="1:6" ht="38.25" x14ac:dyDescent="0.2">
      <c r="A8" s="91">
        <v>-23525</v>
      </c>
      <c r="B8" s="91"/>
      <c r="C8" s="92" t="s">
        <v>12318</v>
      </c>
      <c r="D8" s="92" t="s">
        <v>6692</v>
      </c>
    </row>
    <row r="9" spans="1:6" ht="25.5" x14ac:dyDescent="0.2">
      <c r="A9" s="100">
        <v>-23495</v>
      </c>
      <c r="B9" s="100"/>
      <c r="C9" s="101" t="s">
        <v>12672</v>
      </c>
      <c r="D9" s="101" t="s">
        <v>6692</v>
      </c>
      <c r="E9" s="102"/>
    </row>
    <row r="10" spans="1:6" ht="25.5" x14ac:dyDescent="0.2">
      <c r="A10" s="91">
        <v>-23445</v>
      </c>
      <c r="B10" s="91"/>
      <c r="C10" s="92" t="s">
        <v>12319</v>
      </c>
      <c r="D10" s="92" t="s">
        <v>6692</v>
      </c>
    </row>
    <row r="11" spans="1:6" x14ac:dyDescent="0.2">
      <c r="A11" s="91">
        <v>-23345</v>
      </c>
      <c r="B11" s="91"/>
      <c r="C11" s="92" t="s">
        <v>12320</v>
      </c>
      <c r="D11" s="92" t="s">
        <v>6692</v>
      </c>
    </row>
    <row r="12" spans="1:6" x14ac:dyDescent="0.2">
      <c r="A12" s="91">
        <v>-23265</v>
      </c>
      <c r="B12" s="91"/>
      <c r="C12" s="92" t="s">
        <v>12321</v>
      </c>
      <c r="D12" s="92" t="s">
        <v>6692</v>
      </c>
    </row>
    <row r="13" spans="1:6" ht="25.5" x14ac:dyDescent="0.2">
      <c r="A13" s="91">
        <v>-23245</v>
      </c>
      <c r="B13" s="91"/>
      <c r="C13" s="92" t="s">
        <v>12322</v>
      </c>
      <c r="D13" s="92" t="s">
        <v>6692</v>
      </c>
    </row>
    <row r="14" spans="1:6" x14ac:dyDescent="0.2">
      <c r="A14" s="91">
        <v>-23240</v>
      </c>
      <c r="B14" s="91"/>
      <c r="C14" s="92" t="s">
        <v>12323</v>
      </c>
      <c r="D14" s="92" t="s">
        <v>6692</v>
      </c>
    </row>
    <row r="15" spans="1:6" ht="38.25" x14ac:dyDescent="0.2">
      <c r="A15" s="91">
        <v>-23235</v>
      </c>
      <c r="B15" s="91"/>
      <c r="C15" s="92" t="s">
        <v>12324</v>
      </c>
      <c r="D15" s="92" t="s">
        <v>6692</v>
      </c>
    </row>
    <row r="16" spans="1:6" ht="25.5" x14ac:dyDescent="0.2">
      <c r="A16" s="91">
        <v>-23235</v>
      </c>
      <c r="B16" s="91">
        <v>-23210</v>
      </c>
      <c r="C16" s="92" t="s">
        <v>12325</v>
      </c>
      <c r="D16" s="92" t="s">
        <v>6692</v>
      </c>
    </row>
    <row r="17" spans="1:5" ht="25.5" x14ac:dyDescent="0.2">
      <c r="A17" s="91">
        <v>-23210</v>
      </c>
      <c r="B17" s="91"/>
      <c r="C17" s="92" t="s">
        <v>12326</v>
      </c>
      <c r="D17" s="92" t="s">
        <v>6692</v>
      </c>
    </row>
    <row r="18" spans="1:5" ht="25.5" x14ac:dyDescent="0.2">
      <c r="A18" s="91">
        <v>-23200</v>
      </c>
      <c r="B18" s="91">
        <v>-23000</v>
      </c>
      <c r="C18" s="92" t="s">
        <v>12327</v>
      </c>
      <c r="D18" s="92" t="s">
        <v>4067</v>
      </c>
      <c r="E18" s="83">
        <v>7</v>
      </c>
    </row>
    <row r="19" spans="1:5" x14ac:dyDescent="0.2">
      <c r="A19" s="100">
        <v>-23200</v>
      </c>
      <c r="B19" s="100"/>
      <c r="C19" s="101" t="s">
        <v>12673</v>
      </c>
      <c r="D19" s="92" t="s">
        <v>4067</v>
      </c>
      <c r="E19" s="83">
        <v>7</v>
      </c>
    </row>
    <row r="20" spans="1:5" ht="63.75" x14ac:dyDescent="0.2">
      <c r="A20" s="91">
        <v>-23200</v>
      </c>
      <c r="B20" s="91"/>
      <c r="C20" s="92" t="s">
        <v>12328</v>
      </c>
      <c r="D20" s="92" t="s">
        <v>4067</v>
      </c>
      <c r="E20" s="83">
        <v>7</v>
      </c>
    </row>
    <row r="21" spans="1:5" x14ac:dyDescent="0.2">
      <c r="A21" s="91">
        <v>-23200</v>
      </c>
      <c r="B21" s="91"/>
      <c r="C21" s="92" t="s">
        <v>12329</v>
      </c>
      <c r="D21" s="92" t="s">
        <v>12330</v>
      </c>
      <c r="E21" s="83" t="s">
        <v>12331</v>
      </c>
    </row>
    <row r="22" spans="1:5" x14ac:dyDescent="0.2">
      <c r="A22" s="91">
        <v>-23200</v>
      </c>
      <c r="B22" s="91">
        <v>-23000</v>
      </c>
      <c r="C22" s="92" t="s">
        <v>12332</v>
      </c>
      <c r="D22" s="92" t="s">
        <v>6653</v>
      </c>
      <c r="E22" s="83">
        <v>35</v>
      </c>
    </row>
    <row r="23" spans="1:5" ht="25.5" x14ac:dyDescent="0.2">
      <c r="A23" s="91">
        <v>-23000</v>
      </c>
      <c r="B23" s="91"/>
      <c r="C23" s="92" t="s">
        <v>12333</v>
      </c>
      <c r="D23" s="92" t="s">
        <v>4067</v>
      </c>
      <c r="E23" s="83">
        <v>8</v>
      </c>
    </row>
    <row r="24" spans="1:5" x14ac:dyDescent="0.2">
      <c r="A24" s="100">
        <v>-23000</v>
      </c>
      <c r="B24" s="100"/>
      <c r="C24" s="103" t="s">
        <v>12334</v>
      </c>
      <c r="D24" s="92" t="s">
        <v>4067</v>
      </c>
      <c r="E24" s="83">
        <v>8</v>
      </c>
    </row>
    <row r="25" spans="1:5" x14ac:dyDescent="0.2">
      <c r="A25" s="91">
        <v>-22995</v>
      </c>
      <c r="B25" s="91"/>
      <c r="C25" s="91" t="s">
        <v>4042</v>
      </c>
      <c r="D25" s="92" t="s">
        <v>4067</v>
      </c>
      <c r="E25" s="83">
        <v>8</v>
      </c>
    </row>
    <row r="26" spans="1:5" x14ac:dyDescent="0.2">
      <c r="A26" s="91">
        <v>-22990</v>
      </c>
      <c r="B26" s="91"/>
      <c r="C26" s="92" t="s">
        <v>12335</v>
      </c>
      <c r="D26" s="92" t="s">
        <v>6653</v>
      </c>
      <c r="E26" s="83">
        <v>35</v>
      </c>
    </row>
    <row r="27" spans="1:5" x14ac:dyDescent="0.2">
      <c r="A27" s="91">
        <v>-22990</v>
      </c>
      <c r="B27" s="91"/>
      <c r="C27" s="91" t="s">
        <v>12336</v>
      </c>
      <c r="D27" s="92" t="s">
        <v>6653</v>
      </c>
      <c r="E27" s="83">
        <v>45</v>
      </c>
    </row>
    <row r="28" spans="1:5" x14ac:dyDescent="0.2">
      <c r="A28" s="91">
        <v>-22990</v>
      </c>
      <c r="B28" s="91"/>
      <c r="C28" s="92" t="s">
        <v>12337</v>
      </c>
      <c r="D28" s="92" t="s">
        <v>6692</v>
      </c>
    </row>
    <row r="29" spans="1:5" x14ac:dyDescent="0.2">
      <c r="A29" s="91">
        <v>-22989</v>
      </c>
      <c r="B29" s="91"/>
      <c r="C29" s="92" t="s">
        <v>12338</v>
      </c>
      <c r="D29" s="92" t="s">
        <v>6692</v>
      </c>
    </row>
    <row r="30" spans="1:5" x14ac:dyDescent="0.2">
      <c r="A30" s="91">
        <v>-22988</v>
      </c>
      <c r="B30" s="91">
        <v>-22986</v>
      </c>
      <c r="C30" s="92" t="s">
        <v>12339</v>
      </c>
      <c r="D30" s="92" t="s">
        <v>6692</v>
      </c>
    </row>
    <row r="31" spans="1:5" x14ac:dyDescent="0.2">
      <c r="A31" s="91">
        <v>-22986</v>
      </c>
      <c r="B31" s="91"/>
      <c r="C31" s="92" t="s">
        <v>12340</v>
      </c>
      <c r="D31" s="92" t="s">
        <v>6692</v>
      </c>
    </row>
    <row r="32" spans="1:5" x14ac:dyDescent="0.2">
      <c r="A32" s="91">
        <v>-22982</v>
      </c>
      <c r="B32" s="91"/>
      <c r="C32" s="92" t="s">
        <v>12341</v>
      </c>
      <c r="D32" s="92" t="s">
        <v>6692</v>
      </c>
    </row>
    <row r="33" spans="1:5" x14ac:dyDescent="0.2">
      <c r="A33" s="91">
        <v>-22932</v>
      </c>
      <c r="B33" s="91"/>
      <c r="C33" s="92" t="s">
        <v>12342</v>
      </c>
      <c r="D33" s="92" t="s">
        <v>6692</v>
      </c>
    </row>
    <row r="34" spans="1:5" ht="25.5" x14ac:dyDescent="0.2">
      <c r="A34" s="91">
        <v>-22900</v>
      </c>
      <c r="B34" s="91"/>
      <c r="C34" s="92" t="s">
        <v>12343</v>
      </c>
      <c r="D34" s="92" t="s">
        <v>6692</v>
      </c>
    </row>
    <row r="35" spans="1:5" ht="25.5" x14ac:dyDescent="0.2">
      <c r="A35" s="91">
        <v>-22882</v>
      </c>
      <c r="B35" s="91"/>
      <c r="C35" s="92" t="s">
        <v>12344</v>
      </c>
      <c r="D35" s="92" t="s">
        <v>6692</v>
      </c>
    </row>
    <row r="36" spans="1:5" x14ac:dyDescent="0.2">
      <c r="A36" s="91">
        <v>-20853</v>
      </c>
      <c r="B36" s="91"/>
      <c r="C36" s="92" t="s">
        <v>12674</v>
      </c>
      <c r="D36" s="92" t="s">
        <v>6692</v>
      </c>
    </row>
    <row r="37" spans="1:5" x14ac:dyDescent="0.2">
      <c r="A37" s="91">
        <v>-20800</v>
      </c>
      <c r="B37" s="91"/>
      <c r="C37" s="92" t="s">
        <v>12345</v>
      </c>
      <c r="D37" s="92" t="s">
        <v>6692</v>
      </c>
    </row>
    <row r="38" spans="1:5" x14ac:dyDescent="0.2">
      <c r="A38" s="91">
        <v>-20763</v>
      </c>
      <c r="B38" s="91"/>
      <c r="C38" s="92" t="s">
        <v>12346</v>
      </c>
      <c r="D38" s="92" t="s">
        <v>6692</v>
      </c>
    </row>
    <row r="39" spans="1:5" ht="38.25" x14ac:dyDescent="0.2">
      <c r="A39" s="91">
        <v>-20700</v>
      </c>
      <c r="B39" s="91"/>
      <c r="C39" s="92" t="s">
        <v>12347</v>
      </c>
      <c r="D39" s="92" t="s">
        <v>6692</v>
      </c>
    </row>
    <row r="40" spans="1:5" x14ac:dyDescent="0.2">
      <c r="A40" s="100">
        <v>-20600</v>
      </c>
      <c r="B40" s="100"/>
      <c r="C40" s="101" t="s">
        <v>12917</v>
      </c>
      <c r="D40" s="101" t="s">
        <v>6692</v>
      </c>
      <c r="E40" s="102"/>
    </row>
    <row r="41" spans="1:5" ht="63.75" x14ac:dyDescent="0.2">
      <c r="A41" s="91">
        <v>-20600</v>
      </c>
      <c r="B41" s="91"/>
      <c r="C41" s="92" t="s">
        <v>12348</v>
      </c>
      <c r="D41" s="92" t="s">
        <v>6692</v>
      </c>
    </row>
    <row r="42" spans="1:5" ht="25.5" x14ac:dyDescent="0.2">
      <c r="A42" s="91">
        <v>-20453</v>
      </c>
      <c r="B42" s="91"/>
      <c r="C42" s="92" t="s">
        <v>12349</v>
      </c>
      <c r="D42" s="92" t="s">
        <v>6692</v>
      </c>
    </row>
    <row r="43" spans="1:5" ht="38.25" x14ac:dyDescent="0.2">
      <c r="A43" s="91">
        <v>-20163</v>
      </c>
      <c r="B43" s="91"/>
      <c r="C43" s="92" t="s">
        <v>12350</v>
      </c>
      <c r="D43" s="92" t="s">
        <v>6692</v>
      </c>
    </row>
    <row r="44" spans="1:5" x14ac:dyDescent="0.2">
      <c r="A44" s="91">
        <v>-19963</v>
      </c>
      <c r="B44" s="91"/>
      <c r="C44" s="92" t="s">
        <v>12351</v>
      </c>
      <c r="D44" s="92" t="s">
        <v>9402</v>
      </c>
    </row>
    <row r="45" spans="1:5" x14ac:dyDescent="0.2">
      <c r="A45" s="91">
        <v>-19963</v>
      </c>
      <c r="B45" s="91"/>
      <c r="C45" s="92" t="s">
        <v>12352</v>
      </c>
      <c r="D45" s="92" t="s">
        <v>6692</v>
      </c>
    </row>
    <row r="46" spans="1:5" ht="51" x14ac:dyDescent="0.2">
      <c r="A46" s="91">
        <v>-19915</v>
      </c>
      <c r="B46" s="91"/>
      <c r="C46" s="92" t="s">
        <v>12353</v>
      </c>
      <c r="D46" s="92" t="s">
        <v>6692</v>
      </c>
    </row>
    <row r="47" spans="1:5" ht="25.5" x14ac:dyDescent="0.2">
      <c r="A47" s="91">
        <v>-19885</v>
      </c>
      <c r="B47" s="91"/>
      <c r="C47" s="92" t="s">
        <v>12354</v>
      </c>
      <c r="D47" s="92" t="s">
        <v>6692</v>
      </c>
    </row>
    <row r="48" spans="1:5" ht="25.5" x14ac:dyDescent="0.2">
      <c r="A48" s="91">
        <v>-19763</v>
      </c>
      <c r="B48" s="91"/>
      <c r="C48" s="92" t="s">
        <v>12355</v>
      </c>
      <c r="D48" s="92" t="s">
        <v>6692</v>
      </c>
    </row>
    <row r="49" spans="1:5" ht="25.5" x14ac:dyDescent="0.2">
      <c r="A49" s="91">
        <v>-19551</v>
      </c>
      <c r="B49" s="91"/>
      <c r="C49" s="92" t="s">
        <v>12356</v>
      </c>
      <c r="D49" s="92" t="s">
        <v>6692</v>
      </c>
    </row>
    <row r="50" spans="1:5" x14ac:dyDescent="0.2">
      <c r="A50" s="91">
        <v>-19509</v>
      </c>
      <c r="B50" s="91"/>
      <c r="C50" s="92" t="s">
        <v>12675</v>
      </c>
      <c r="D50" s="92" t="s">
        <v>6692</v>
      </c>
    </row>
    <row r="51" spans="1:5" x14ac:dyDescent="0.2">
      <c r="A51" s="100">
        <v>-19509</v>
      </c>
      <c r="B51" s="100"/>
      <c r="C51" s="103" t="s">
        <v>12357</v>
      </c>
      <c r="D51" s="101" t="s">
        <v>6692</v>
      </c>
      <c r="E51" s="102"/>
    </row>
    <row r="52" spans="1:5" x14ac:dyDescent="0.2">
      <c r="A52" s="91">
        <v>-19418</v>
      </c>
      <c r="B52" s="91"/>
      <c r="C52" s="92" t="s">
        <v>12358</v>
      </c>
      <c r="D52" s="92" t="s">
        <v>4067</v>
      </c>
      <c r="E52" s="83">
        <v>124</v>
      </c>
    </row>
    <row r="53" spans="1:5" ht="25.5" x14ac:dyDescent="0.2">
      <c r="A53" s="91">
        <v>-19413</v>
      </c>
      <c r="B53" s="91"/>
      <c r="C53" s="92" t="s">
        <v>12359</v>
      </c>
      <c r="D53" s="92" t="s">
        <v>6692</v>
      </c>
    </row>
    <row r="54" spans="1:5" x14ac:dyDescent="0.2">
      <c r="A54" s="91">
        <v>-19315</v>
      </c>
      <c r="B54" s="91"/>
      <c r="C54" s="92" t="s">
        <v>12360</v>
      </c>
      <c r="D54" s="92" t="s">
        <v>6692</v>
      </c>
    </row>
    <row r="55" spans="1:5" x14ac:dyDescent="0.2">
      <c r="A55" s="91">
        <v>-19262</v>
      </c>
      <c r="B55" s="91"/>
      <c r="C55" s="92" t="s">
        <v>12361</v>
      </c>
      <c r="D55" s="92" t="s">
        <v>6692</v>
      </c>
    </row>
    <row r="56" spans="1:5" x14ac:dyDescent="0.2">
      <c r="A56" s="91">
        <v>-19220</v>
      </c>
      <c r="B56" s="91">
        <v>-19154</v>
      </c>
      <c r="C56" s="92" t="s">
        <v>12362</v>
      </c>
      <c r="D56" s="92" t="s">
        <v>6692</v>
      </c>
    </row>
    <row r="57" spans="1:5" ht="25.5" x14ac:dyDescent="0.2">
      <c r="A57" s="91">
        <v>-19219</v>
      </c>
      <c r="B57" s="91">
        <v>-19153</v>
      </c>
      <c r="C57" s="177" t="s">
        <v>16221</v>
      </c>
      <c r="D57" s="177" t="s">
        <v>6653</v>
      </c>
      <c r="E57" s="178">
        <v>21</v>
      </c>
    </row>
    <row r="58" spans="1:5" ht="25.5" x14ac:dyDescent="0.2">
      <c r="A58" s="91">
        <v>-19154</v>
      </c>
      <c r="B58" s="91">
        <v>-19097</v>
      </c>
      <c r="C58" s="92" t="s">
        <v>12363</v>
      </c>
      <c r="D58" s="92" t="s">
        <v>6692</v>
      </c>
    </row>
    <row r="59" spans="1:5" x14ac:dyDescent="0.2">
      <c r="A59" s="91">
        <v>-19154</v>
      </c>
      <c r="B59" s="91">
        <v>-19097</v>
      </c>
      <c r="C59" s="219" t="s">
        <v>18374</v>
      </c>
      <c r="D59" s="92" t="s">
        <v>6691</v>
      </c>
      <c r="E59" s="220">
        <v>21</v>
      </c>
    </row>
    <row r="60" spans="1:5" x14ac:dyDescent="0.2">
      <c r="A60" s="91">
        <v>-19097</v>
      </c>
      <c r="B60" s="91">
        <v>-19094</v>
      </c>
      <c r="C60" s="92" t="s">
        <v>12364</v>
      </c>
      <c r="D60" s="92" t="s">
        <v>6692</v>
      </c>
    </row>
    <row r="61" spans="1:5" ht="25.5" x14ac:dyDescent="0.2">
      <c r="A61" s="91">
        <v>-19097</v>
      </c>
      <c r="B61" s="91"/>
      <c r="C61" s="92" t="s">
        <v>12365</v>
      </c>
      <c r="D61" s="92" t="s">
        <v>6692</v>
      </c>
    </row>
    <row r="62" spans="1:5" x14ac:dyDescent="0.2">
      <c r="A62" s="91">
        <v>-19094</v>
      </c>
      <c r="B62" s="91"/>
      <c r="C62" s="92" t="s">
        <v>12366</v>
      </c>
      <c r="D62" s="92" t="s">
        <v>6692</v>
      </c>
    </row>
    <row r="63" spans="1:5" x14ac:dyDescent="0.2">
      <c r="A63" s="91">
        <v>-19040</v>
      </c>
      <c r="B63" s="91"/>
      <c r="C63" s="92" t="s">
        <v>12367</v>
      </c>
      <c r="D63" s="92" t="s">
        <v>6692</v>
      </c>
    </row>
    <row r="64" spans="1:5" ht="25.5" x14ac:dyDescent="0.2">
      <c r="A64" s="91">
        <v>-19040</v>
      </c>
      <c r="B64" s="91"/>
      <c r="C64" s="92" t="s">
        <v>12368</v>
      </c>
      <c r="D64" s="92" t="s">
        <v>6692</v>
      </c>
    </row>
    <row r="65" spans="1:5" x14ac:dyDescent="0.2">
      <c r="A65" s="91">
        <v>-19028</v>
      </c>
      <c r="B65" s="91"/>
      <c r="C65" s="92" t="s">
        <v>12369</v>
      </c>
      <c r="D65" s="92" t="s">
        <v>6692</v>
      </c>
    </row>
    <row r="66" spans="1:5" x14ac:dyDescent="0.2">
      <c r="A66" s="91">
        <v>-18963</v>
      </c>
      <c r="B66" s="91"/>
      <c r="C66" s="92" t="s">
        <v>12370</v>
      </c>
      <c r="D66" s="92" t="s">
        <v>6692</v>
      </c>
    </row>
    <row r="67" spans="1:5" ht="25.5" x14ac:dyDescent="0.2">
      <c r="A67" s="91">
        <v>-18930</v>
      </c>
      <c r="B67" s="91"/>
      <c r="C67" s="92" t="s">
        <v>12371</v>
      </c>
      <c r="D67" s="92" t="s">
        <v>6653</v>
      </c>
      <c r="E67" s="83">
        <v>69</v>
      </c>
    </row>
    <row r="68" spans="1:5" x14ac:dyDescent="0.2">
      <c r="A68" s="91">
        <v>-18925</v>
      </c>
      <c r="B68" s="91">
        <v>-18912</v>
      </c>
      <c r="C68" s="92" t="s">
        <v>12372</v>
      </c>
      <c r="D68" s="92" t="s">
        <v>6692</v>
      </c>
    </row>
    <row r="69" spans="1:5" x14ac:dyDescent="0.2">
      <c r="A69" s="91">
        <v>-18925</v>
      </c>
      <c r="B69" s="91"/>
      <c r="C69" s="92" t="s">
        <v>12373</v>
      </c>
      <c r="D69" s="92" t="s">
        <v>6692</v>
      </c>
    </row>
    <row r="70" spans="1:5" x14ac:dyDescent="0.2">
      <c r="A70" s="91">
        <v>-18912</v>
      </c>
      <c r="B70" s="91"/>
      <c r="C70" s="92" t="s">
        <v>12374</v>
      </c>
      <c r="D70" s="92" t="s">
        <v>6692</v>
      </c>
    </row>
    <row r="71" spans="1:5" x14ac:dyDescent="0.2">
      <c r="A71" s="91">
        <v>-18858</v>
      </c>
      <c r="B71" s="91"/>
      <c r="C71" s="92" t="s">
        <v>12375</v>
      </c>
      <c r="D71" s="92" t="s">
        <v>6692</v>
      </c>
    </row>
    <row r="72" spans="1:5" x14ac:dyDescent="0.2">
      <c r="A72" s="91">
        <v>-18784</v>
      </c>
      <c r="B72" s="91"/>
      <c r="C72" s="92" t="s">
        <v>12376</v>
      </c>
      <c r="D72" s="92" t="s">
        <v>6692</v>
      </c>
    </row>
    <row r="73" spans="1:5" ht="25.5" x14ac:dyDescent="0.2">
      <c r="A73" s="91">
        <v>-18784</v>
      </c>
      <c r="B73" s="91"/>
      <c r="C73" s="92" t="s">
        <v>12377</v>
      </c>
      <c r="D73" s="92" t="s">
        <v>6692</v>
      </c>
    </row>
    <row r="74" spans="1:5" x14ac:dyDescent="0.2">
      <c r="A74" s="91">
        <v>-18746</v>
      </c>
      <c r="B74" s="91"/>
      <c r="C74" s="92" t="s">
        <v>12378</v>
      </c>
      <c r="D74" s="92" t="s">
        <v>6692</v>
      </c>
    </row>
    <row r="75" spans="1:5" ht="25.5" x14ac:dyDescent="0.2">
      <c r="A75" s="91">
        <v>-18746</v>
      </c>
      <c r="B75" s="91"/>
      <c r="C75" s="92" t="s">
        <v>12379</v>
      </c>
      <c r="D75" s="92" t="s">
        <v>6692</v>
      </c>
    </row>
    <row r="76" spans="1:5" x14ac:dyDescent="0.2">
      <c r="A76" s="91">
        <v>-18736</v>
      </c>
      <c r="B76" s="91"/>
      <c r="C76" s="92" t="s">
        <v>12380</v>
      </c>
      <c r="D76" s="92" t="s">
        <v>6692</v>
      </c>
    </row>
    <row r="77" spans="1:5" ht="25.5" x14ac:dyDescent="0.2">
      <c r="A77" s="91">
        <v>-18692</v>
      </c>
      <c r="B77" s="91">
        <v>-18667</v>
      </c>
      <c r="C77" s="92" t="s">
        <v>12381</v>
      </c>
      <c r="D77" s="92" t="s">
        <v>6692</v>
      </c>
    </row>
    <row r="78" spans="1:5" x14ac:dyDescent="0.2">
      <c r="A78" s="91">
        <v>-18667</v>
      </c>
      <c r="B78" s="91">
        <v>-18664</v>
      </c>
      <c r="C78" s="92" t="s">
        <v>12382</v>
      </c>
      <c r="D78" s="92" t="s">
        <v>6692</v>
      </c>
    </row>
    <row r="79" spans="1:5" x14ac:dyDescent="0.2">
      <c r="A79" s="91">
        <v>-18664</v>
      </c>
      <c r="B79" s="91"/>
      <c r="C79" s="92" t="s">
        <v>12383</v>
      </c>
      <c r="D79" s="92" t="s">
        <v>6692</v>
      </c>
    </row>
    <row r="80" spans="1:5" x14ac:dyDescent="0.2">
      <c r="A80" s="91">
        <v>-18663</v>
      </c>
      <c r="B80" s="91"/>
      <c r="C80" s="92" t="s">
        <v>12384</v>
      </c>
      <c r="D80" s="92" t="s">
        <v>6692</v>
      </c>
    </row>
    <row r="81" spans="1:5" x14ac:dyDescent="0.2">
      <c r="A81" s="91">
        <v>-18602</v>
      </c>
      <c r="B81" s="91"/>
      <c r="C81" s="92" t="s">
        <v>12385</v>
      </c>
      <c r="D81" s="92" t="s">
        <v>6692</v>
      </c>
    </row>
    <row r="82" spans="1:5" x14ac:dyDescent="0.2">
      <c r="A82" s="91">
        <v>-18590</v>
      </c>
      <c r="B82" s="91"/>
      <c r="C82" s="92" t="s">
        <v>12386</v>
      </c>
      <c r="D82" s="92" t="s">
        <v>6692</v>
      </c>
    </row>
    <row r="83" spans="1:5" ht="25.5" x14ac:dyDescent="0.2">
      <c r="A83" s="91">
        <v>-18573</v>
      </c>
      <c r="B83" s="91">
        <v>-18531</v>
      </c>
      <c r="C83" s="92" t="s">
        <v>12387</v>
      </c>
      <c r="D83" s="92" t="s">
        <v>6692</v>
      </c>
    </row>
    <row r="84" spans="1:5" x14ac:dyDescent="0.2">
      <c r="A84" s="91">
        <v>-18531</v>
      </c>
      <c r="B84" s="91"/>
      <c r="C84" s="92" t="s">
        <v>12388</v>
      </c>
      <c r="D84" s="92" t="s">
        <v>6692</v>
      </c>
    </row>
    <row r="85" spans="1:5" ht="25.5" x14ac:dyDescent="0.2">
      <c r="A85" s="91">
        <v>-18399</v>
      </c>
      <c r="B85" s="91">
        <v>-18384</v>
      </c>
      <c r="C85" s="92" t="s">
        <v>12389</v>
      </c>
      <c r="D85" s="92" t="s">
        <v>6692</v>
      </c>
    </row>
    <row r="86" spans="1:5" ht="25.5" x14ac:dyDescent="0.2">
      <c r="A86" s="91">
        <v>-18394</v>
      </c>
      <c r="B86" s="91"/>
      <c r="C86" s="92" t="s">
        <v>12390</v>
      </c>
      <c r="D86" s="92" t="s">
        <v>6692</v>
      </c>
    </row>
    <row r="87" spans="1:5" x14ac:dyDescent="0.2">
      <c r="A87" s="91">
        <v>-18394</v>
      </c>
      <c r="B87" s="91"/>
      <c r="C87" s="94" t="s">
        <v>12391</v>
      </c>
      <c r="D87" s="92" t="s">
        <v>6692</v>
      </c>
    </row>
    <row r="88" spans="1:5" ht="91.5" customHeight="1" x14ac:dyDescent="0.2">
      <c r="A88" s="91">
        <v>-18394</v>
      </c>
      <c r="B88" s="91">
        <v>-15894</v>
      </c>
      <c r="C88" s="92" t="s">
        <v>12925</v>
      </c>
      <c r="D88" s="92" t="s">
        <v>6692</v>
      </c>
    </row>
    <row r="89" spans="1:5" x14ac:dyDescent="0.2">
      <c r="A89" s="91">
        <v>-16050</v>
      </c>
      <c r="B89" s="91"/>
      <c r="C89" s="92" t="s">
        <v>12392</v>
      </c>
      <c r="D89" s="92"/>
    </row>
    <row r="90" spans="1:5" ht="25.5" x14ac:dyDescent="0.2">
      <c r="A90" s="91">
        <v>-15873</v>
      </c>
      <c r="B90" s="91"/>
      <c r="C90" s="92" t="s">
        <v>12926</v>
      </c>
      <c r="D90" s="92" t="s">
        <v>6692</v>
      </c>
    </row>
    <row r="91" spans="1:5" x14ac:dyDescent="0.2">
      <c r="A91" s="91">
        <v>-15860</v>
      </c>
      <c r="B91" s="91">
        <v>-15872</v>
      </c>
      <c r="C91" s="94" t="s">
        <v>12393</v>
      </c>
      <c r="D91" s="92" t="s">
        <v>6692</v>
      </c>
    </row>
    <row r="92" spans="1:5" x14ac:dyDescent="0.2">
      <c r="A92" s="91">
        <v>-14871</v>
      </c>
      <c r="B92" s="91"/>
      <c r="C92" s="91" t="s">
        <v>5231</v>
      </c>
      <c r="D92" s="92" t="s">
        <v>6691</v>
      </c>
      <c r="E92" s="83">
        <v>26</v>
      </c>
    </row>
    <row r="93" spans="1:5" ht="25.5" x14ac:dyDescent="0.2">
      <c r="A93" s="91">
        <v>-14871</v>
      </c>
      <c r="B93" s="91"/>
      <c r="C93" s="92" t="s">
        <v>12394</v>
      </c>
      <c r="D93" s="92" t="s">
        <v>6692</v>
      </c>
    </row>
    <row r="94" spans="1:5" ht="25.5" x14ac:dyDescent="0.2">
      <c r="A94" s="91">
        <v>-14866</v>
      </c>
      <c r="B94" s="91">
        <v>-14844</v>
      </c>
      <c r="C94" s="92" t="s">
        <v>12395</v>
      </c>
      <c r="D94" s="92" t="s">
        <v>6692</v>
      </c>
    </row>
    <row r="95" spans="1:5" x14ac:dyDescent="0.2">
      <c r="A95" s="91">
        <v>-14844</v>
      </c>
      <c r="B95" s="91"/>
      <c r="C95" s="92" t="s">
        <v>12396</v>
      </c>
      <c r="D95" s="92" t="s">
        <v>6692</v>
      </c>
    </row>
    <row r="96" spans="1:5" x14ac:dyDescent="0.2">
      <c r="A96" s="91">
        <v>-14775</v>
      </c>
      <c r="B96" s="91"/>
      <c r="C96" s="92" t="s">
        <v>12397</v>
      </c>
      <c r="D96" s="92" t="s">
        <v>6692</v>
      </c>
    </row>
    <row r="97" spans="1:4" ht="38.25" x14ac:dyDescent="0.2">
      <c r="A97" s="91">
        <v>-14739</v>
      </c>
      <c r="B97" s="91"/>
      <c r="C97" s="92" t="s">
        <v>12398</v>
      </c>
      <c r="D97" s="92" t="s">
        <v>6692</v>
      </c>
    </row>
    <row r="98" spans="1:4" ht="25.5" x14ac:dyDescent="0.2">
      <c r="A98" s="91">
        <v>-14442</v>
      </c>
      <c r="B98" s="91"/>
      <c r="C98" s="92" t="s">
        <v>12399</v>
      </c>
      <c r="D98" s="92" t="s">
        <v>6692</v>
      </c>
    </row>
    <row r="99" spans="1:4" ht="25.5" x14ac:dyDescent="0.2">
      <c r="A99" s="91">
        <v>-14433</v>
      </c>
      <c r="B99" s="91"/>
      <c r="C99" s="92" t="s">
        <v>12400</v>
      </c>
      <c r="D99" s="92" t="s">
        <v>6692</v>
      </c>
    </row>
    <row r="100" spans="1:4" x14ac:dyDescent="0.2">
      <c r="A100" s="91">
        <v>-14387</v>
      </c>
      <c r="B100" s="91"/>
      <c r="C100" s="92" t="s">
        <v>12401</v>
      </c>
      <c r="D100" s="92" t="s">
        <v>6692</v>
      </c>
    </row>
    <row r="101" spans="1:4" x14ac:dyDescent="0.2">
      <c r="A101" s="91">
        <v>-14387</v>
      </c>
      <c r="B101" s="91">
        <v>-14337</v>
      </c>
      <c r="C101" s="92" t="s">
        <v>12402</v>
      </c>
      <c r="D101" s="92" t="s">
        <v>9402</v>
      </c>
    </row>
    <row r="102" spans="1:4" x14ac:dyDescent="0.2">
      <c r="A102" s="91">
        <v>-14382</v>
      </c>
      <c r="B102" s="91">
        <v>-14387</v>
      </c>
      <c r="C102" s="94" t="s">
        <v>12403</v>
      </c>
      <c r="D102" s="92" t="s">
        <v>6692</v>
      </c>
    </row>
    <row r="103" spans="1:4" x14ac:dyDescent="0.2">
      <c r="A103" s="91">
        <v>-14363</v>
      </c>
      <c r="B103" s="91"/>
      <c r="C103" s="92" t="s">
        <v>12404</v>
      </c>
      <c r="D103" s="92" t="s">
        <v>6692</v>
      </c>
    </row>
    <row r="104" spans="1:4" x14ac:dyDescent="0.2">
      <c r="A104" s="91">
        <v>-14243</v>
      </c>
      <c r="B104" s="91"/>
      <c r="C104" s="92" t="s">
        <v>12405</v>
      </c>
      <c r="D104" s="92" t="s">
        <v>6692</v>
      </c>
    </row>
    <row r="105" spans="1:4" ht="25.5" x14ac:dyDescent="0.2">
      <c r="A105" s="91">
        <v>-14207</v>
      </c>
      <c r="B105" s="91"/>
      <c r="C105" s="92" t="s">
        <v>12406</v>
      </c>
      <c r="D105" s="92" t="s">
        <v>6692</v>
      </c>
    </row>
    <row r="106" spans="1:4" x14ac:dyDescent="0.2">
      <c r="A106" s="91">
        <v>-14197</v>
      </c>
      <c r="B106" s="91"/>
      <c r="C106" s="92" t="s">
        <v>12407</v>
      </c>
      <c r="D106" s="92" t="s">
        <v>6692</v>
      </c>
    </row>
    <row r="107" spans="1:4" x14ac:dyDescent="0.2">
      <c r="A107" s="91">
        <v>-14187</v>
      </c>
      <c r="B107" s="91">
        <v>-13937</v>
      </c>
      <c r="C107" s="92" t="s">
        <v>12676</v>
      </c>
      <c r="D107" s="92" t="s">
        <v>6692</v>
      </c>
    </row>
    <row r="108" spans="1:4" ht="25.5" x14ac:dyDescent="0.2">
      <c r="A108" s="91">
        <v>-13937</v>
      </c>
      <c r="B108" s="91">
        <v>-12950</v>
      </c>
      <c r="C108" s="92" t="s">
        <v>12408</v>
      </c>
      <c r="D108" s="92" t="s">
        <v>6692</v>
      </c>
    </row>
    <row r="109" spans="1:4" ht="25.5" x14ac:dyDescent="0.2">
      <c r="A109" s="91">
        <v>-12950</v>
      </c>
      <c r="B109" s="91"/>
      <c r="C109" s="92" t="s">
        <v>12409</v>
      </c>
      <c r="D109" s="92" t="s">
        <v>6692</v>
      </c>
    </row>
    <row r="110" spans="1:4" ht="25.5" x14ac:dyDescent="0.2">
      <c r="A110" s="91">
        <v>-12942</v>
      </c>
      <c r="B110" s="91"/>
      <c r="C110" s="92" t="s">
        <v>12410</v>
      </c>
      <c r="D110" s="92" t="s">
        <v>6692</v>
      </c>
    </row>
    <row r="111" spans="1:4" x14ac:dyDescent="0.2">
      <c r="A111" s="91">
        <v>-12932</v>
      </c>
      <c r="B111" s="91">
        <v>-12926</v>
      </c>
      <c r="C111" s="92" t="s">
        <v>12411</v>
      </c>
      <c r="D111" s="92"/>
    </row>
    <row r="112" spans="1:4" x14ac:dyDescent="0.2">
      <c r="A112" s="91">
        <v>-12909</v>
      </c>
      <c r="B112" s="91"/>
      <c r="C112" s="92" t="s">
        <v>12412</v>
      </c>
      <c r="D112" s="92" t="s">
        <v>6692</v>
      </c>
    </row>
    <row r="113" spans="1:5" ht="25.5" x14ac:dyDescent="0.2">
      <c r="A113" s="91">
        <v>-12907</v>
      </c>
      <c r="B113" s="91"/>
      <c r="C113" s="92" t="s">
        <v>12413</v>
      </c>
      <c r="D113" s="92" t="s">
        <v>6692</v>
      </c>
    </row>
    <row r="114" spans="1:5" x14ac:dyDescent="0.2">
      <c r="A114" s="91">
        <v>-12900</v>
      </c>
      <c r="B114" s="91"/>
      <c r="C114" s="92" t="s">
        <v>12414</v>
      </c>
      <c r="D114" s="92" t="s">
        <v>6692</v>
      </c>
    </row>
    <row r="115" spans="1:5" x14ac:dyDescent="0.2">
      <c r="A115" s="91">
        <v>-12866</v>
      </c>
      <c r="B115" s="91">
        <v>-12847</v>
      </c>
      <c r="C115" s="92" t="s">
        <v>12415</v>
      </c>
      <c r="D115" s="92" t="s">
        <v>6692</v>
      </c>
    </row>
    <row r="116" spans="1:5" x14ac:dyDescent="0.2">
      <c r="A116" s="91">
        <v>-12857</v>
      </c>
      <c r="B116" s="91"/>
      <c r="C116" s="92" t="s">
        <v>12416</v>
      </c>
      <c r="D116" s="92" t="s">
        <v>6692</v>
      </c>
    </row>
    <row r="117" spans="1:5" ht="25.5" x14ac:dyDescent="0.2">
      <c r="A117" s="91">
        <v>-12828</v>
      </c>
      <c r="B117" s="91"/>
      <c r="C117" s="92" t="s">
        <v>12417</v>
      </c>
      <c r="D117" s="92" t="s">
        <v>6692</v>
      </c>
    </row>
    <row r="118" spans="1:5" x14ac:dyDescent="0.2">
      <c r="A118" s="91">
        <v>-12694</v>
      </c>
      <c r="B118" s="91"/>
      <c r="C118" s="92" t="s">
        <v>12418</v>
      </c>
      <c r="D118" s="92" t="s">
        <v>6692</v>
      </c>
    </row>
    <row r="119" spans="1:5" ht="25.5" x14ac:dyDescent="0.2">
      <c r="A119" s="91">
        <v>-12693</v>
      </c>
      <c r="B119" s="91"/>
      <c r="C119" s="92" t="s">
        <v>12419</v>
      </c>
      <c r="D119" s="92" t="s">
        <v>6692</v>
      </c>
    </row>
    <row r="120" spans="1:5" x14ac:dyDescent="0.2">
      <c r="A120" s="91">
        <v>-12693</v>
      </c>
      <c r="B120" s="91"/>
      <c r="C120" s="92" t="s">
        <v>12420</v>
      </c>
      <c r="D120" s="92" t="s">
        <v>6692</v>
      </c>
    </row>
    <row r="121" spans="1:5" ht="25.5" x14ac:dyDescent="0.2">
      <c r="A121" s="91">
        <v>-12648</v>
      </c>
      <c r="B121" s="91"/>
      <c r="C121" s="92" t="s">
        <v>12421</v>
      </c>
      <c r="D121" s="92" t="s">
        <v>6692</v>
      </c>
    </row>
    <row r="122" spans="1:5" x14ac:dyDescent="0.2">
      <c r="A122" s="91">
        <v>-12648</v>
      </c>
      <c r="B122" s="91">
        <v>-12590</v>
      </c>
      <c r="C122" s="92" t="s">
        <v>12422</v>
      </c>
      <c r="D122" s="92" t="s">
        <v>9402</v>
      </c>
    </row>
    <row r="123" spans="1:5" x14ac:dyDescent="0.2">
      <c r="A123" s="91">
        <v>-12590</v>
      </c>
      <c r="B123" s="91"/>
      <c r="C123" s="92" t="s">
        <v>12423</v>
      </c>
      <c r="D123" s="92" t="s">
        <v>6692</v>
      </c>
    </row>
    <row r="124" spans="1:5" ht="25.5" x14ac:dyDescent="0.2">
      <c r="A124" s="91">
        <v>-12587</v>
      </c>
      <c r="B124" s="91"/>
      <c r="C124" s="92" t="s">
        <v>12677</v>
      </c>
      <c r="D124" s="92" t="s">
        <v>6692</v>
      </c>
    </row>
    <row r="125" spans="1:5" x14ac:dyDescent="0.2">
      <c r="A125" s="91">
        <v>-12586</v>
      </c>
      <c r="B125" s="91"/>
      <c r="C125" s="92" t="s">
        <v>12424</v>
      </c>
      <c r="D125" s="92" t="s">
        <v>6692</v>
      </c>
    </row>
    <row r="126" spans="1:5" x14ac:dyDescent="0.2">
      <c r="A126" s="91">
        <v>-12585</v>
      </c>
      <c r="B126" s="91"/>
      <c r="C126" s="92" t="s">
        <v>12425</v>
      </c>
      <c r="D126" s="92" t="s">
        <v>6692</v>
      </c>
    </row>
    <row r="127" spans="1:5" x14ac:dyDescent="0.2">
      <c r="A127" s="91">
        <v>-12581</v>
      </c>
      <c r="B127" s="91">
        <f>Table1[[#This Row],[Year Start]]-(3470-3119)</f>
        <v>-12932</v>
      </c>
      <c r="C127" s="92" t="s">
        <v>12426</v>
      </c>
      <c r="D127" s="92" t="s">
        <v>6692</v>
      </c>
    </row>
    <row r="128" spans="1:5" x14ac:dyDescent="0.2">
      <c r="A128" s="91">
        <v>-12562</v>
      </c>
      <c r="B128" s="91">
        <v>-12533</v>
      </c>
      <c r="C128" s="92" t="s">
        <v>12427</v>
      </c>
      <c r="D128" s="92" t="s">
        <v>6690</v>
      </c>
      <c r="E128" s="83">
        <v>52</v>
      </c>
    </row>
    <row r="129" spans="1:4" ht="25.5" x14ac:dyDescent="0.2">
      <c r="A129" s="91">
        <v>-12561</v>
      </c>
      <c r="B129" s="91"/>
      <c r="C129" s="92" t="s">
        <v>12927</v>
      </c>
      <c r="D129" s="92" t="s">
        <v>6692</v>
      </c>
    </row>
    <row r="130" spans="1:4" ht="25.5" x14ac:dyDescent="0.2">
      <c r="A130" s="91">
        <v>-12534</v>
      </c>
      <c r="B130" s="91"/>
      <c r="C130" s="92" t="s">
        <v>12428</v>
      </c>
      <c r="D130" s="92" t="s">
        <v>6692</v>
      </c>
    </row>
    <row r="131" spans="1:4" x14ac:dyDescent="0.2">
      <c r="A131" s="91">
        <v>-12486</v>
      </c>
      <c r="B131" s="91"/>
      <c r="C131" s="92" t="s">
        <v>12429</v>
      </c>
      <c r="D131" s="92" t="s">
        <v>6692</v>
      </c>
    </row>
    <row r="132" spans="1:4" x14ac:dyDescent="0.2">
      <c r="A132" s="91">
        <v>-12438</v>
      </c>
      <c r="B132" s="91"/>
      <c r="C132" s="92" t="s">
        <v>12430</v>
      </c>
      <c r="D132" s="92" t="s">
        <v>6692</v>
      </c>
    </row>
    <row r="133" spans="1:4" x14ac:dyDescent="0.2">
      <c r="A133" s="91">
        <v>-12424</v>
      </c>
      <c r="B133" s="91"/>
      <c r="C133" s="92" t="s">
        <v>12431</v>
      </c>
      <c r="D133" s="92" t="s">
        <v>6692</v>
      </c>
    </row>
    <row r="134" spans="1:4" x14ac:dyDescent="0.2">
      <c r="A134" s="91">
        <v>-12380</v>
      </c>
      <c r="B134" s="91"/>
      <c r="C134" s="92" t="s">
        <v>12432</v>
      </c>
      <c r="D134" s="92" t="s">
        <v>6692</v>
      </c>
    </row>
    <row r="135" spans="1:4" x14ac:dyDescent="0.2">
      <c r="A135" s="91">
        <v>-12367</v>
      </c>
      <c r="B135" s="91"/>
      <c r="C135" s="92" t="s">
        <v>12433</v>
      </c>
      <c r="D135" s="92" t="s">
        <v>6692</v>
      </c>
    </row>
    <row r="136" spans="1:4" x14ac:dyDescent="0.2">
      <c r="A136" s="91">
        <v>-12363</v>
      </c>
      <c r="B136" s="91"/>
      <c r="C136" s="92" t="s">
        <v>12434</v>
      </c>
      <c r="D136" s="92" t="s">
        <v>6692</v>
      </c>
    </row>
    <row r="137" spans="1:4" x14ac:dyDescent="0.2">
      <c r="A137" s="91">
        <v>-12281</v>
      </c>
      <c r="B137" s="91"/>
      <c r="C137" s="92" t="s">
        <v>12435</v>
      </c>
      <c r="D137" s="92" t="s">
        <v>6692</v>
      </c>
    </row>
    <row r="138" spans="1:4" x14ac:dyDescent="0.2">
      <c r="A138" s="91">
        <v>-12230</v>
      </c>
      <c r="B138" s="91"/>
      <c r="C138" s="92" t="s">
        <v>12436</v>
      </c>
      <c r="D138" s="92" t="s">
        <v>6692</v>
      </c>
    </row>
    <row r="139" spans="1:4" x14ac:dyDescent="0.2">
      <c r="A139" s="91">
        <v>-12193</v>
      </c>
      <c r="B139" s="91"/>
      <c r="C139" s="92" t="s">
        <v>12437</v>
      </c>
      <c r="D139" s="92" t="s">
        <v>6692</v>
      </c>
    </row>
    <row r="140" spans="1:4" x14ac:dyDescent="0.2">
      <c r="A140" s="91">
        <v>-12168</v>
      </c>
      <c r="B140" s="91"/>
      <c r="C140" s="92" t="s">
        <v>12438</v>
      </c>
      <c r="D140" s="92" t="s">
        <v>6692</v>
      </c>
    </row>
    <row r="141" spans="1:4" x14ac:dyDescent="0.2">
      <c r="A141" s="91">
        <v>-12165</v>
      </c>
      <c r="B141" s="91"/>
      <c r="C141" s="92" t="s">
        <v>9401</v>
      </c>
      <c r="D141" s="92" t="s">
        <v>9402</v>
      </c>
    </row>
    <row r="142" spans="1:4" ht="25.5" x14ac:dyDescent="0.2">
      <c r="A142" s="91">
        <v>-12156</v>
      </c>
      <c r="B142" s="91"/>
      <c r="C142" s="92" t="s">
        <v>12439</v>
      </c>
      <c r="D142" s="92" t="s">
        <v>6692</v>
      </c>
    </row>
    <row r="143" spans="1:4" ht="25.5" x14ac:dyDescent="0.2">
      <c r="A143" s="91">
        <v>-11656</v>
      </c>
      <c r="B143" s="91"/>
      <c r="C143" s="92" t="s">
        <v>12440</v>
      </c>
      <c r="D143" s="92" t="s">
        <v>6692</v>
      </c>
    </row>
    <row r="144" spans="1:4" x14ac:dyDescent="0.2">
      <c r="A144" s="91">
        <v>-11597</v>
      </c>
      <c r="B144" s="91"/>
      <c r="C144" s="92" t="s">
        <v>12441</v>
      </c>
      <c r="D144" s="92" t="s">
        <v>6692</v>
      </c>
    </row>
    <row r="145" spans="1:5" x14ac:dyDescent="0.2">
      <c r="A145" s="91">
        <v>-11597</v>
      </c>
      <c r="B145" s="91"/>
      <c r="C145" s="92" t="s">
        <v>12442</v>
      </c>
      <c r="D145" s="92" t="s">
        <v>6692</v>
      </c>
    </row>
    <row r="146" spans="1:5" x14ac:dyDescent="0.2">
      <c r="A146" s="91">
        <v>-11591</v>
      </c>
      <c r="B146" s="91"/>
      <c r="C146" s="92" t="s">
        <v>12443</v>
      </c>
      <c r="D146" s="92" t="s">
        <v>6692</v>
      </c>
    </row>
    <row r="147" spans="1:5" ht="25.5" x14ac:dyDescent="0.2">
      <c r="A147" s="91">
        <v>-11588</v>
      </c>
      <c r="B147" s="91"/>
      <c r="C147" s="92" t="s">
        <v>12444</v>
      </c>
      <c r="D147" s="92" t="s">
        <v>6692</v>
      </c>
    </row>
    <row r="148" spans="1:5" x14ac:dyDescent="0.2">
      <c r="A148" s="91">
        <v>-10068</v>
      </c>
      <c r="B148" s="91"/>
      <c r="C148" s="92" t="s">
        <v>12445</v>
      </c>
      <c r="D148" s="92" t="s">
        <v>6692</v>
      </c>
    </row>
    <row r="149" spans="1:5" ht="25.5" x14ac:dyDescent="0.2">
      <c r="A149" s="91">
        <v>-10049</v>
      </c>
      <c r="B149" s="91"/>
      <c r="C149" s="92" t="s">
        <v>12446</v>
      </c>
      <c r="D149" s="92" t="s">
        <v>6692</v>
      </c>
    </row>
    <row r="150" spans="1:5" x14ac:dyDescent="0.2">
      <c r="A150" s="91">
        <v>-10048</v>
      </c>
      <c r="B150" s="91"/>
      <c r="C150" s="92" t="s">
        <v>12447</v>
      </c>
      <c r="D150" s="92" t="s">
        <v>6692</v>
      </c>
    </row>
    <row r="151" spans="1:5" ht="63.75" x14ac:dyDescent="0.2">
      <c r="A151" s="91">
        <v>-10017</v>
      </c>
      <c r="B151" s="91"/>
      <c r="C151" s="92" t="s">
        <v>12678</v>
      </c>
      <c r="D151" s="92" t="s">
        <v>6692</v>
      </c>
    </row>
    <row r="152" spans="1:5" x14ac:dyDescent="0.2">
      <c r="A152" s="100">
        <v>-10017</v>
      </c>
      <c r="B152" s="100">
        <v>0</v>
      </c>
      <c r="C152" s="101" t="s">
        <v>12679</v>
      </c>
      <c r="D152" s="101" t="s">
        <v>6692</v>
      </c>
      <c r="E152" s="102"/>
    </row>
    <row r="153" spans="1:5" x14ac:dyDescent="0.2">
      <c r="A153" s="91">
        <v>-9875</v>
      </c>
      <c r="B153" s="91"/>
      <c r="C153" s="92" t="s">
        <v>12448</v>
      </c>
      <c r="D153" s="92" t="s">
        <v>6692</v>
      </c>
    </row>
    <row r="154" spans="1:5" ht="25.5" x14ac:dyDescent="0.2">
      <c r="A154" s="91">
        <v>-3639</v>
      </c>
      <c r="B154" s="91"/>
      <c r="C154" s="92" t="s">
        <v>12449</v>
      </c>
      <c r="D154" s="92" t="s">
        <v>6692</v>
      </c>
    </row>
    <row r="155" spans="1:5" x14ac:dyDescent="0.2">
      <c r="A155" s="91">
        <v>-3589</v>
      </c>
      <c r="B155" s="91"/>
      <c r="C155" s="17" t="s">
        <v>16933</v>
      </c>
      <c r="D155" s="92" t="s">
        <v>6638</v>
      </c>
    </row>
    <row r="156" spans="1:5" ht="25.5" x14ac:dyDescent="0.2">
      <c r="A156" s="91">
        <f>2363-5000</f>
        <v>-2637</v>
      </c>
      <c r="B156" s="91"/>
      <c r="C156" s="222" t="s">
        <v>18425</v>
      </c>
      <c r="D156" s="92" t="s">
        <v>5161</v>
      </c>
    </row>
    <row r="157" spans="1:5" x14ac:dyDescent="0.2">
      <c r="A157" s="91">
        <v>-2363</v>
      </c>
      <c r="B157" s="91"/>
      <c r="C157" s="92" t="s">
        <v>12450</v>
      </c>
      <c r="D157" s="92" t="s">
        <v>5161</v>
      </c>
    </row>
    <row r="158" spans="1:5" x14ac:dyDescent="0.2">
      <c r="A158" s="91">
        <v>-2066</v>
      </c>
      <c r="B158" s="91"/>
      <c r="C158" s="92" t="s">
        <v>12451</v>
      </c>
      <c r="D158" s="92" t="s">
        <v>6692</v>
      </c>
    </row>
    <row r="159" spans="1:5" ht="38.25" x14ac:dyDescent="0.2">
      <c r="A159" s="91">
        <v>-1630</v>
      </c>
      <c r="B159" s="91"/>
      <c r="C159" s="92" t="s">
        <v>12452</v>
      </c>
      <c r="D159" s="92" t="s">
        <v>6692</v>
      </c>
    </row>
    <row r="160" spans="1:5" x14ac:dyDescent="0.2">
      <c r="A160" s="83">
        <v>-1500</v>
      </c>
      <c r="B160" s="91"/>
      <c r="C160" s="91" t="s">
        <v>12453</v>
      </c>
      <c r="D160" s="92" t="s">
        <v>6653</v>
      </c>
      <c r="E160" s="83">
        <v>22</v>
      </c>
    </row>
    <row r="161" spans="1:5" x14ac:dyDescent="0.2">
      <c r="A161" s="127">
        <v>-637</v>
      </c>
      <c r="B161" s="127"/>
      <c r="C161" s="128" t="s">
        <v>14040</v>
      </c>
      <c r="D161" s="128" t="s">
        <v>14041</v>
      </c>
      <c r="E161" s="124">
        <v>3</v>
      </c>
    </row>
    <row r="162" spans="1:5" x14ac:dyDescent="0.2">
      <c r="A162" s="100">
        <v>0</v>
      </c>
      <c r="B162" s="100"/>
      <c r="C162" s="101" t="s">
        <v>12680</v>
      </c>
      <c r="D162" s="101" t="s">
        <v>6692</v>
      </c>
      <c r="E162" s="102"/>
    </row>
    <row r="163" spans="1:5" x14ac:dyDescent="0.2">
      <c r="A163" s="91">
        <v>0</v>
      </c>
      <c r="B163" s="91"/>
      <c r="C163" s="91" t="s">
        <v>14081</v>
      </c>
      <c r="D163" s="92" t="s">
        <v>6653</v>
      </c>
      <c r="E163" s="83">
        <v>11</v>
      </c>
    </row>
    <row r="164" spans="1:5" ht="51" x14ac:dyDescent="0.2">
      <c r="A164" s="91">
        <v>1</v>
      </c>
      <c r="B164" s="91"/>
      <c r="C164" s="92" t="s">
        <v>12454</v>
      </c>
      <c r="D164" s="92" t="s">
        <v>6692</v>
      </c>
    </row>
    <row r="165" spans="1:5" x14ac:dyDescent="0.2">
      <c r="A165" s="91">
        <v>1</v>
      </c>
      <c r="B165" s="91">
        <v>85</v>
      </c>
      <c r="C165" s="92" t="s">
        <v>12455</v>
      </c>
      <c r="D165" s="92" t="s">
        <v>6653</v>
      </c>
      <c r="E165" s="83">
        <v>57</v>
      </c>
    </row>
    <row r="166" spans="1:5" x14ac:dyDescent="0.2">
      <c r="A166" s="91">
        <v>1</v>
      </c>
      <c r="B166" s="91">
        <v>85</v>
      </c>
      <c r="C166" s="92" t="s">
        <v>12456</v>
      </c>
      <c r="D166" s="92" t="s">
        <v>6653</v>
      </c>
      <c r="E166" s="83">
        <v>46</v>
      </c>
    </row>
    <row r="167" spans="1:5" x14ac:dyDescent="0.2">
      <c r="A167" s="91">
        <v>58</v>
      </c>
      <c r="B167" s="91"/>
      <c r="C167" s="92" t="s">
        <v>12457</v>
      </c>
      <c r="D167" s="92" t="s">
        <v>6692</v>
      </c>
    </row>
    <row r="168" spans="1:5" ht="25.5" x14ac:dyDescent="0.2">
      <c r="A168" s="91">
        <v>66</v>
      </c>
      <c r="B168" s="91"/>
      <c r="C168" s="92" t="s">
        <v>12458</v>
      </c>
      <c r="D168" s="92" t="s">
        <v>6692</v>
      </c>
    </row>
    <row r="169" spans="1:5" x14ac:dyDescent="0.2">
      <c r="A169" s="91">
        <v>85</v>
      </c>
      <c r="B169" s="91">
        <v>90</v>
      </c>
      <c r="C169" s="92" t="s">
        <v>12681</v>
      </c>
      <c r="D169" s="92" t="s">
        <v>6653</v>
      </c>
      <c r="E169" s="83">
        <v>35</v>
      </c>
    </row>
    <row r="170" spans="1:5" x14ac:dyDescent="0.2">
      <c r="A170" s="91">
        <v>90</v>
      </c>
      <c r="B170" s="91"/>
      <c r="C170" s="93" t="s">
        <v>12459</v>
      </c>
      <c r="D170" s="92" t="s">
        <v>6692</v>
      </c>
    </row>
    <row r="171" spans="1:5" x14ac:dyDescent="0.2">
      <c r="A171" s="91">
        <v>111</v>
      </c>
      <c r="B171" s="91"/>
      <c r="C171" s="92" t="s">
        <v>12460</v>
      </c>
      <c r="D171" s="92"/>
    </row>
    <row r="172" spans="1:5" x14ac:dyDescent="0.2">
      <c r="A172" s="91">
        <v>135</v>
      </c>
      <c r="B172" s="91"/>
      <c r="C172" s="93" t="s">
        <v>12461</v>
      </c>
      <c r="D172" s="92" t="s">
        <v>6692</v>
      </c>
    </row>
    <row r="173" spans="1:5" ht="25.5" x14ac:dyDescent="0.2">
      <c r="A173" s="91">
        <v>139</v>
      </c>
      <c r="B173" s="91"/>
      <c r="C173" s="92" t="s">
        <v>12682</v>
      </c>
      <c r="D173" s="92" t="s">
        <v>6692</v>
      </c>
    </row>
    <row r="174" spans="1:5" x14ac:dyDescent="0.2">
      <c r="A174" s="91">
        <v>139</v>
      </c>
      <c r="B174" s="91">
        <v>195</v>
      </c>
      <c r="C174" s="91" t="s">
        <v>5077</v>
      </c>
      <c r="D174" s="92" t="s">
        <v>6653</v>
      </c>
      <c r="E174" s="83">
        <v>42</v>
      </c>
    </row>
    <row r="175" spans="1:5" x14ac:dyDescent="0.2">
      <c r="A175" s="91">
        <v>139</v>
      </c>
      <c r="B175" s="91">
        <v>195</v>
      </c>
      <c r="C175" s="91" t="s">
        <v>5088</v>
      </c>
      <c r="D175" s="92" t="s">
        <v>6653</v>
      </c>
      <c r="E175" s="83">
        <v>32</v>
      </c>
    </row>
    <row r="176" spans="1:5" x14ac:dyDescent="0.2">
      <c r="A176" s="91">
        <v>140</v>
      </c>
      <c r="B176" s="91"/>
      <c r="C176" s="92" t="s">
        <v>12462</v>
      </c>
      <c r="D176" s="92"/>
    </row>
    <row r="177" spans="1:5" ht="25.5" x14ac:dyDescent="0.2">
      <c r="A177" s="91">
        <v>142</v>
      </c>
      <c r="B177" s="91"/>
      <c r="C177" s="92" t="s">
        <v>12463</v>
      </c>
      <c r="D177" s="92" t="s">
        <v>6692</v>
      </c>
    </row>
    <row r="178" spans="1:5" x14ac:dyDescent="0.2">
      <c r="A178" s="91">
        <v>176</v>
      </c>
      <c r="B178" s="91"/>
      <c r="C178" s="91" t="s">
        <v>5089</v>
      </c>
      <c r="D178" s="92" t="s">
        <v>6653</v>
      </c>
      <c r="E178" s="83" t="s">
        <v>4795</v>
      </c>
    </row>
    <row r="179" spans="1:5" x14ac:dyDescent="0.2">
      <c r="A179" s="91">
        <v>176</v>
      </c>
      <c r="B179" s="91"/>
      <c r="C179" s="92" t="s">
        <v>12464</v>
      </c>
      <c r="D179" s="92" t="s">
        <v>4067</v>
      </c>
      <c r="E179" s="83">
        <v>55</v>
      </c>
    </row>
    <row r="180" spans="1:5" ht="51" x14ac:dyDescent="0.2">
      <c r="A180" s="91">
        <v>176</v>
      </c>
      <c r="B180" s="91">
        <v>178</v>
      </c>
      <c r="C180" s="92" t="s">
        <v>12465</v>
      </c>
      <c r="D180" s="92" t="s">
        <v>6692</v>
      </c>
    </row>
    <row r="181" spans="1:5" x14ac:dyDescent="0.2">
      <c r="A181" s="91">
        <v>195</v>
      </c>
      <c r="B181" s="91">
        <v>196</v>
      </c>
      <c r="C181" s="92" t="s">
        <v>12466</v>
      </c>
      <c r="D181" s="92" t="s">
        <v>6692</v>
      </c>
    </row>
    <row r="182" spans="1:5" x14ac:dyDescent="0.2">
      <c r="A182" s="91">
        <v>196</v>
      </c>
      <c r="B182" s="91">
        <v>219</v>
      </c>
      <c r="C182" s="93" t="s">
        <v>12467</v>
      </c>
      <c r="D182" s="92" t="s">
        <v>4067</v>
      </c>
      <c r="E182" s="83">
        <v>14</v>
      </c>
    </row>
    <row r="183" spans="1:5" ht="25.5" x14ac:dyDescent="0.2">
      <c r="A183" s="91">
        <v>200</v>
      </c>
      <c r="B183" s="91"/>
      <c r="C183" s="92" t="s">
        <v>12468</v>
      </c>
      <c r="D183" s="92" t="s">
        <v>6692</v>
      </c>
    </row>
    <row r="184" spans="1:5" x14ac:dyDescent="0.2">
      <c r="A184" s="91">
        <v>219</v>
      </c>
      <c r="B184" s="91"/>
      <c r="C184" s="93" t="s">
        <v>12469</v>
      </c>
      <c r="D184" s="92" t="s">
        <v>6692</v>
      </c>
    </row>
    <row r="185" spans="1:5" x14ac:dyDescent="0.2">
      <c r="A185" s="91">
        <v>219</v>
      </c>
      <c r="B185" s="91">
        <v>269</v>
      </c>
      <c r="C185" s="91" t="s">
        <v>5090</v>
      </c>
      <c r="D185" s="92" t="s">
        <v>6653</v>
      </c>
      <c r="E185" s="83">
        <v>24</v>
      </c>
    </row>
    <row r="186" spans="1:5" x14ac:dyDescent="0.2">
      <c r="A186" s="91">
        <v>219</v>
      </c>
      <c r="B186" s="91">
        <v>269</v>
      </c>
      <c r="C186" s="95" t="s">
        <v>12470</v>
      </c>
      <c r="D186" s="92" t="s">
        <v>6653</v>
      </c>
      <c r="E186" s="83">
        <v>35</v>
      </c>
    </row>
    <row r="187" spans="1:5" x14ac:dyDescent="0.2">
      <c r="A187" s="91">
        <v>219</v>
      </c>
      <c r="B187" s="91">
        <v>269</v>
      </c>
      <c r="C187" s="92" t="s">
        <v>12471</v>
      </c>
      <c r="D187" s="92" t="s">
        <v>6692</v>
      </c>
    </row>
    <row r="188" spans="1:5" x14ac:dyDescent="0.2">
      <c r="A188" s="91">
        <v>269</v>
      </c>
      <c r="B188" s="91"/>
      <c r="C188" s="92" t="s">
        <v>12683</v>
      </c>
      <c r="D188" s="92" t="s">
        <v>6692</v>
      </c>
    </row>
    <row r="189" spans="1:5" x14ac:dyDescent="0.2">
      <c r="A189" s="91">
        <v>269</v>
      </c>
      <c r="B189" s="91">
        <v>327</v>
      </c>
      <c r="C189" s="91" t="s">
        <v>5153</v>
      </c>
      <c r="D189" s="92" t="s">
        <v>6653</v>
      </c>
      <c r="E189" s="83">
        <v>6</v>
      </c>
    </row>
    <row r="190" spans="1:5" x14ac:dyDescent="0.2">
      <c r="A190" s="91">
        <v>280</v>
      </c>
      <c r="B190" s="91"/>
      <c r="C190" s="92" t="s">
        <v>12472</v>
      </c>
      <c r="D190" s="92"/>
    </row>
    <row r="191" spans="1:5" x14ac:dyDescent="0.2">
      <c r="A191" s="91">
        <v>300</v>
      </c>
      <c r="B191" s="91">
        <v>327</v>
      </c>
      <c r="C191" s="92" t="s">
        <v>12473</v>
      </c>
      <c r="D191" s="92"/>
    </row>
    <row r="192" spans="1:5" ht="25.5" x14ac:dyDescent="0.2">
      <c r="A192" s="91">
        <v>300</v>
      </c>
      <c r="B192" s="91"/>
      <c r="C192" s="92" t="s">
        <v>12474</v>
      </c>
      <c r="D192" s="92" t="s">
        <v>6692</v>
      </c>
    </row>
    <row r="193" spans="1:5" x14ac:dyDescent="0.2">
      <c r="A193" s="91">
        <v>327</v>
      </c>
      <c r="B193" s="91"/>
      <c r="C193" s="93" t="s">
        <v>12475</v>
      </c>
      <c r="D193" s="92" t="s">
        <v>6692</v>
      </c>
    </row>
    <row r="194" spans="1:5" x14ac:dyDescent="0.2">
      <c r="A194" s="91">
        <v>327</v>
      </c>
      <c r="B194" s="91"/>
      <c r="C194" s="91" t="s">
        <v>12476</v>
      </c>
      <c r="D194" s="92" t="s">
        <v>6653</v>
      </c>
      <c r="E194" s="83" t="s">
        <v>12477</v>
      </c>
    </row>
    <row r="195" spans="1:5" x14ac:dyDescent="0.2">
      <c r="A195" s="91">
        <v>380</v>
      </c>
      <c r="B195" s="91"/>
      <c r="C195" s="91" t="s">
        <v>5110</v>
      </c>
      <c r="D195" s="92" t="s">
        <v>6653</v>
      </c>
      <c r="E195" s="83">
        <v>75</v>
      </c>
    </row>
    <row r="196" spans="1:5" x14ac:dyDescent="0.2">
      <c r="A196" s="91">
        <v>382</v>
      </c>
      <c r="B196" s="91"/>
      <c r="C196" s="92" t="s">
        <v>12684</v>
      </c>
      <c r="D196" s="92" t="s">
        <v>6692</v>
      </c>
    </row>
    <row r="197" spans="1:5" x14ac:dyDescent="0.2">
      <c r="A197" s="91">
        <v>383</v>
      </c>
      <c r="B197" s="91"/>
      <c r="C197" s="92" t="s">
        <v>12478</v>
      </c>
      <c r="D197" s="92" t="s">
        <v>6692</v>
      </c>
    </row>
    <row r="198" spans="1:5" x14ac:dyDescent="0.2">
      <c r="A198" s="91">
        <v>384</v>
      </c>
      <c r="B198" s="91"/>
      <c r="C198" s="92" t="s">
        <v>12685</v>
      </c>
      <c r="D198" s="92" t="s">
        <v>6692</v>
      </c>
    </row>
    <row r="199" spans="1:5" x14ac:dyDescent="0.2">
      <c r="A199" s="91">
        <v>385</v>
      </c>
      <c r="B199" s="91"/>
      <c r="C199" s="91" t="s">
        <v>5083</v>
      </c>
      <c r="D199" s="92" t="s">
        <v>6653</v>
      </c>
      <c r="E199" s="83">
        <v>22</v>
      </c>
    </row>
    <row r="200" spans="1:5" x14ac:dyDescent="0.2">
      <c r="A200" s="91">
        <v>386</v>
      </c>
      <c r="B200" s="91"/>
      <c r="C200" s="91" t="s">
        <v>5083</v>
      </c>
      <c r="D200" s="92" t="s">
        <v>6691</v>
      </c>
      <c r="E200" s="83">
        <v>26</v>
      </c>
    </row>
    <row r="201" spans="1:5" x14ac:dyDescent="0.2">
      <c r="A201" s="91">
        <v>395</v>
      </c>
      <c r="B201" s="91"/>
      <c r="C201" s="91" t="s">
        <v>5090</v>
      </c>
      <c r="D201" s="92" t="s">
        <v>6653</v>
      </c>
      <c r="E201" s="83">
        <v>17</v>
      </c>
    </row>
    <row r="202" spans="1:5" x14ac:dyDescent="0.2">
      <c r="A202" s="91">
        <v>395</v>
      </c>
      <c r="B202" s="91"/>
      <c r="C202" s="95" t="s">
        <v>12479</v>
      </c>
      <c r="D202" s="92"/>
    </row>
    <row r="203" spans="1:5" x14ac:dyDescent="0.2">
      <c r="A203" s="91">
        <v>444</v>
      </c>
      <c r="B203" s="91">
        <v>446</v>
      </c>
      <c r="C203" s="92" t="s">
        <v>12480</v>
      </c>
      <c r="D203" s="92" t="s">
        <v>6692</v>
      </c>
    </row>
    <row r="204" spans="1:5" x14ac:dyDescent="0.2">
      <c r="A204" s="91">
        <v>445</v>
      </c>
      <c r="B204" s="91"/>
      <c r="C204" s="91" t="s">
        <v>12481</v>
      </c>
      <c r="D204" s="92" t="s">
        <v>6653</v>
      </c>
      <c r="E204" s="83">
        <v>19</v>
      </c>
    </row>
    <row r="205" spans="1:5" ht="25.5" x14ac:dyDescent="0.2">
      <c r="A205" s="91">
        <v>446</v>
      </c>
      <c r="B205" s="91"/>
      <c r="C205" s="92" t="s">
        <v>12686</v>
      </c>
      <c r="D205" s="92" t="s">
        <v>6692</v>
      </c>
    </row>
    <row r="206" spans="1:5" x14ac:dyDescent="0.2">
      <c r="A206" s="91">
        <v>464</v>
      </c>
      <c r="B206" s="91"/>
      <c r="C206" s="93" t="s">
        <v>12482</v>
      </c>
      <c r="D206" s="92" t="s">
        <v>6692</v>
      </c>
    </row>
    <row r="207" spans="1:5" x14ac:dyDescent="0.2">
      <c r="A207" s="91">
        <v>464</v>
      </c>
      <c r="B207" s="91"/>
      <c r="C207" s="92" t="s">
        <v>12483</v>
      </c>
      <c r="D207" s="92" t="s">
        <v>6692</v>
      </c>
    </row>
    <row r="208" spans="1:5" x14ac:dyDescent="0.2">
      <c r="A208" s="91">
        <v>464</v>
      </c>
      <c r="B208" s="91">
        <v>517</v>
      </c>
      <c r="C208" s="92" t="s">
        <v>12484</v>
      </c>
      <c r="D208" s="92" t="s">
        <v>6653</v>
      </c>
      <c r="E208" s="83">
        <v>24</v>
      </c>
    </row>
    <row r="209" spans="1:5" x14ac:dyDescent="0.2">
      <c r="A209" s="91">
        <v>516</v>
      </c>
      <c r="B209" s="91"/>
      <c r="C209" s="92" t="s">
        <v>12485</v>
      </c>
      <c r="D209" s="92" t="s">
        <v>6653</v>
      </c>
      <c r="E209" s="83">
        <v>20</v>
      </c>
    </row>
    <row r="210" spans="1:5" x14ac:dyDescent="0.2">
      <c r="A210" s="91">
        <v>517</v>
      </c>
      <c r="B210" s="91"/>
      <c r="C210" s="92" t="s">
        <v>12687</v>
      </c>
      <c r="D210" s="92" t="s">
        <v>6692</v>
      </c>
    </row>
    <row r="211" spans="1:5" x14ac:dyDescent="0.2">
      <c r="A211" s="91">
        <v>517</v>
      </c>
      <c r="B211" s="91">
        <v>580</v>
      </c>
      <c r="C211" s="92" t="s">
        <v>12486</v>
      </c>
      <c r="D211" s="92" t="s">
        <v>6653</v>
      </c>
      <c r="E211" s="83">
        <v>24</v>
      </c>
    </row>
    <row r="212" spans="1:5" x14ac:dyDescent="0.2">
      <c r="A212" s="91">
        <v>518</v>
      </c>
      <c r="B212" s="91"/>
      <c r="C212" s="92" t="s">
        <v>12487</v>
      </c>
      <c r="D212" s="92" t="s">
        <v>6692</v>
      </c>
    </row>
    <row r="213" spans="1:5" x14ac:dyDescent="0.2">
      <c r="A213" s="91">
        <v>580</v>
      </c>
      <c r="B213" s="91"/>
      <c r="C213" s="93" t="s">
        <v>12488</v>
      </c>
      <c r="D213" s="92" t="s">
        <v>6692</v>
      </c>
    </row>
    <row r="214" spans="1:5" x14ac:dyDescent="0.2">
      <c r="A214" s="91">
        <v>580</v>
      </c>
      <c r="B214" s="91">
        <v>641</v>
      </c>
      <c r="C214" s="91" t="s">
        <v>5082</v>
      </c>
      <c r="D214" s="92" t="s">
        <v>6653</v>
      </c>
      <c r="E214" s="83">
        <v>7.11</v>
      </c>
    </row>
    <row r="215" spans="1:5" x14ac:dyDescent="0.2">
      <c r="A215" s="91">
        <v>580</v>
      </c>
      <c r="B215" s="91">
        <v>641</v>
      </c>
      <c r="C215" s="92" t="s">
        <v>12489</v>
      </c>
      <c r="D215" s="92"/>
    </row>
    <row r="216" spans="1:5" x14ac:dyDescent="0.2">
      <c r="A216" s="91">
        <v>583</v>
      </c>
      <c r="B216" s="91"/>
      <c r="C216" s="92" t="s">
        <v>12490</v>
      </c>
      <c r="D216" s="92" t="s">
        <v>6653</v>
      </c>
      <c r="E216" s="83">
        <v>43</v>
      </c>
    </row>
    <row r="217" spans="1:5" ht="38.25" x14ac:dyDescent="0.2">
      <c r="A217" s="91">
        <v>590</v>
      </c>
      <c r="B217" s="91"/>
      <c r="C217" s="92" t="s">
        <v>12491</v>
      </c>
      <c r="D217" s="92" t="s">
        <v>6653</v>
      </c>
    </row>
    <row r="218" spans="1:5" x14ac:dyDescent="0.2">
      <c r="A218" s="91">
        <v>599</v>
      </c>
      <c r="B218" s="91"/>
      <c r="C218" s="92" t="s">
        <v>12492</v>
      </c>
      <c r="D218" s="92"/>
    </row>
    <row r="219" spans="1:5" x14ac:dyDescent="0.2">
      <c r="A219" s="91">
        <v>641</v>
      </c>
      <c r="B219" s="91"/>
      <c r="C219" s="92" t="s">
        <v>12688</v>
      </c>
      <c r="D219" s="92" t="s">
        <v>4067</v>
      </c>
      <c r="E219" s="83">
        <v>14</v>
      </c>
    </row>
    <row r="220" spans="1:5" x14ac:dyDescent="0.2">
      <c r="A220" s="91">
        <v>709</v>
      </c>
      <c r="B220" s="91"/>
      <c r="C220" s="93" t="s">
        <v>12493</v>
      </c>
      <c r="D220" s="92" t="s">
        <v>6692</v>
      </c>
    </row>
    <row r="221" spans="1:5" x14ac:dyDescent="0.2">
      <c r="A221" s="91">
        <v>709</v>
      </c>
      <c r="B221" s="91">
        <v>816</v>
      </c>
      <c r="C221" s="92" t="s">
        <v>12494</v>
      </c>
      <c r="D221" s="92" t="s">
        <v>6653</v>
      </c>
      <c r="E221" s="83">
        <v>40</v>
      </c>
    </row>
    <row r="222" spans="1:5" x14ac:dyDescent="0.2">
      <c r="A222" s="91">
        <v>709</v>
      </c>
      <c r="B222" s="91">
        <v>801</v>
      </c>
      <c r="C222" s="91" t="s">
        <v>5096</v>
      </c>
      <c r="D222" s="92" t="s">
        <v>6653</v>
      </c>
      <c r="E222" s="83">
        <v>60</v>
      </c>
    </row>
    <row r="223" spans="1:5" x14ac:dyDescent="0.2">
      <c r="A223" s="91">
        <v>730</v>
      </c>
      <c r="B223" s="91"/>
      <c r="C223" s="91" t="s">
        <v>4035</v>
      </c>
      <c r="D223" s="96" t="s">
        <v>6653</v>
      </c>
      <c r="E223" s="97" t="s">
        <v>4984</v>
      </c>
    </row>
    <row r="224" spans="1:5" x14ac:dyDescent="0.2">
      <c r="A224" s="91">
        <v>730</v>
      </c>
      <c r="B224" s="91"/>
      <c r="C224" s="92" t="s">
        <v>12495</v>
      </c>
      <c r="D224" s="92" t="s">
        <v>6692</v>
      </c>
      <c r="E224" s="97"/>
    </row>
    <row r="225" spans="1:5" x14ac:dyDescent="0.2">
      <c r="A225" s="91">
        <v>730</v>
      </c>
      <c r="B225" s="91"/>
      <c r="C225" s="91" t="s">
        <v>12496</v>
      </c>
      <c r="D225" s="92" t="s">
        <v>6653</v>
      </c>
      <c r="E225" s="83">
        <v>75.790000000000006</v>
      </c>
    </row>
    <row r="226" spans="1:5" x14ac:dyDescent="0.2">
      <c r="A226" s="91">
        <v>730</v>
      </c>
      <c r="B226" s="91"/>
      <c r="C226" s="91" t="s">
        <v>5114</v>
      </c>
      <c r="D226" s="92" t="s">
        <v>6653</v>
      </c>
      <c r="E226" s="83" t="s">
        <v>4802</v>
      </c>
    </row>
    <row r="227" spans="1:5" x14ac:dyDescent="0.2">
      <c r="A227" s="91">
        <v>780</v>
      </c>
      <c r="B227" s="91">
        <v>781</v>
      </c>
      <c r="C227" s="91" t="s">
        <v>4036</v>
      </c>
      <c r="D227" s="96" t="s">
        <v>6653</v>
      </c>
      <c r="E227" s="97" t="s">
        <v>5040</v>
      </c>
    </row>
    <row r="228" spans="1:5" x14ac:dyDescent="0.2">
      <c r="A228" s="91">
        <v>780</v>
      </c>
      <c r="B228" s="91"/>
      <c r="C228" s="91" t="s">
        <v>5061</v>
      </c>
      <c r="D228" s="92" t="s">
        <v>6653</v>
      </c>
      <c r="E228" s="83" t="s">
        <v>4783</v>
      </c>
    </row>
    <row r="229" spans="1:5" x14ac:dyDescent="0.2">
      <c r="A229" s="91">
        <v>780</v>
      </c>
      <c r="B229" s="91">
        <v>781</v>
      </c>
      <c r="C229" s="91" t="s">
        <v>5095</v>
      </c>
      <c r="D229" s="92" t="s">
        <v>6653</v>
      </c>
      <c r="E229" s="83">
        <v>26</v>
      </c>
    </row>
    <row r="230" spans="1:5" x14ac:dyDescent="0.2">
      <c r="A230" s="91">
        <v>780</v>
      </c>
      <c r="B230" s="91">
        <v>781</v>
      </c>
      <c r="C230" s="91" t="s">
        <v>5113</v>
      </c>
      <c r="D230" s="92" t="s">
        <v>6653</v>
      </c>
      <c r="E230" s="83">
        <v>19</v>
      </c>
    </row>
    <row r="231" spans="1:5" x14ac:dyDescent="0.2">
      <c r="A231" s="91">
        <v>780</v>
      </c>
      <c r="B231" s="91"/>
      <c r="C231" s="91" t="s">
        <v>5116</v>
      </c>
      <c r="D231" s="92" t="s">
        <v>6653</v>
      </c>
      <c r="E231" s="83" t="s">
        <v>4804</v>
      </c>
    </row>
    <row r="232" spans="1:5" x14ac:dyDescent="0.2">
      <c r="A232" s="91">
        <v>780</v>
      </c>
      <c r="B232" s="91"/>
      <c r="C232" s="92" t="s">
        <v>12497</v>
      </c>
      <c r="D232" s="92" t="s">
        <v>6692</v>
      </c>
    </row>
    <row r="233" spans="1:5" x14ac:dyDescent="0.2">
      <c r="A233" s="91">
        <v>781</v>
      </c>
      <c r="B233" s="91"/>
      <c r="C233" s="92" t="s">
        <v>12498</v>
      </c>
      <c r="D233" s="92" t="s">
        <v>6692</v>
      </c>
    </row>
    <row r="234" spans="1:5" x14ac:dyDescent="0.2">
      <c r="A234" s="91">
        <v>801</v>
      </c>
      <c r="B234" s="91">
        <v>816</v>
      </c>
      <c r="C234" s="92" t="s">
        <v>12689</v>
      </c>
      <c r="D234" s="92" t="s">
        <v>6692</v>
      </c>
    </row>
    <row r="235" spans="1:5" x14ac:dyDescent="0.2">
      <c r="A235" s="91">
        <v>807</v>
      </c>
      <c r="B235" s="91"/>
      <c r="C235" s="92" t="s">
        <v>12499</v>
      </c>
      <c r="D235" s="92" t="s">
        <v>6653</v>
      </c>
      <c r="E235" s="83">
        <v>36</v>
      </c>
    </row>
    <row r="236" spans="1:5" x14ac:dyDescent="0.2">
      <c r="A236" s="91">
        <v>808</v>
      </c>
      <c r="B236" s="91"/>
      <c r="C236" s="91" t="s">
        <v>5138</v>
      </c>
      <c r="D236" s="92" t="s">
        <v>6653</v>
      </c>
      <c r="E236" s="83">
        <v>62</v>
      </c>
    </row>
    <row r="237" spans="1:5" x14ac:dyDescent="0.2">
      <c r="A237" s="91">
        <v>808</v>
      </c>
      <c r="B237" s="91"/>
      <c r="C237" s="92" t="s">
        <v>12500</v>
      </c>
      <c r="D237" s="92" t="s">
        <v>6653</v>
      </c>
      <c r="E237" s="83">
        <v>27</v>
      </c>
    </row>
    <row r="238" spans="1:5" ht="25.5" x14ac:dyDescent="0.2">
      <c r="A238" s="91">
        <v>808</v>
      </c>
      <c r="B238" s="91"/>
      <c r="C238" s="92" t="s">
        <v>12501</v>
      </c>
      <c r="D238" s="92" t="s">
        <v>6692</v>
      </c>
    </row>
    <row r="239" spans="1:5" x14ac:dyDescent="0.2">
      <c r="A239" s="91">
        <v>816</v>
      </c>
      <c r="B239" s="91"/>
      <c r="C239" s="92" t="s">
        <v>12502</v>
      </c>
      <c r="D239" s="92" t="s">
        <v>6692</v>
      </c>
    </row>
    <row r="240" spans="1:5" x14ac:dyDescent="0.2">
      <c r="A240" s="91">
        <v>816</v>
      </c>
      <c r="B240" s="91">
        <v>830</v>
      </c>
      <c r="C240" s="92" t="s">
        <v>12690</v>
      </c>
      <c r="D240" s="92" t="s">
        <v>6692</v>
      </c>
    </row>
    <row r="241" spans="1:5" x14ac:dyDescent="0.2">
      <c r="A241" s="91">
        <v>830</v>
      </c>
      <c r="B241" s="91"/>
      <c r="C241" s="92" t="s">
        <v>12691</v>
      </c>
      <c r="D241" s="92" t="s">
        <v>6692</v>
      </c>
    </row>
    <row r="242" spans="1:5" x14ac:dyDescent="0.2">
      <c r="A242" s="91">
        <v>831</v>
      </c>
      <c r="B242" s="91"/>
      <c r="C242" s="92" t="s">
        <v>12692</v>
      </c>
      <c r="D242" s="92" t="s">
        <v>6692</v>
      </c>
    </row>
    <row r="243" spans="1:5" x14ac:dyDescent="0.2">
      <c r="A243" s="91">
        <v>851</v>
      </c>
      <c r="B243" s="91"/>
      <c r="C243" s="93" t="s">
        <v>12503</v>
      </c>
      <c r="D243" s="92" t="s">
        <v>6692</v>
      </c>
    </row>
    <row r="244" spans="1:5" x14ac:dyDescent="0.2">
      <c r="A244" s="91">
        <v>851</v>
      </c>
      <c r="B244" s="91">
        <v>905</v>
      </c>
      <c r="C244" s="92" t="s">
        <v>12504</v>
      </c>
      <c r="D244" s="92" t="s">
        <v>6692</v>
      </c>
    </row>
    <row r="245" spans="1:5" x14ac:dyDescent="0.2">
      <c r="A245" s="91">
        <v>860</v>
      </c>
      <c r="B245" s="91"/>
      <c r="C245" s="92" t="s">
        <v>14093</v>
      </c>
      <c r="D245" s="92" t="s">
        <v>14092</v>
      </c>
    </row>
    <row r="246" spans="1:5" x14ac:dyDescent="0.2">
      <c r="A246" s="91">
        <v>905</v>
      </c>
      <c r="B246" s="91"/>
      <c r="C246" s="93" t="s">
        <v>12505</v>
      </c>
      <c r="D246" s="92" t="s">
        <v>6692</v>
      </c>
    </row>
    <row r="247" spans="1:5" x14ac:dyDescent="0.2">
      <c r="A247" s="91">
        <v>905</v>
      </c>
      <c r="B247" s="91">
        <v>916</v>
      </c>
      <c r="C247" s="91" t="s">
        <v>12506</v>
      </c>
      <c r="D247" s="92" t="s">
        <v>6653</v>
      </c>
      <c r="E247" s="83">
        <v>50</v>
      </c>
    </row>
    <row r="248" spans="1:5" x14ac:dyDescent="0.2">
      <c r="A248" s="91">
        <v>916</v>
      </c>
      <c r="B248" s="91"/>
      <c r="C248" s="93" t="s">
        <v>12507</v>
      </c>
      <c r="D248" s="92" t="s">
        <v>6692</v>
      </c>
    </row>
    <row r="249" spans="1:5" x14ac:dyDescent="0.2">
      <c r="A249" s="91">
        <v>916</v>
      </c>
      <c r="B249" s="91">
        <v>920</v>
      </c>
      <c r="C249" s="92" t="s">
        <v>12508</v>
      </c>
      <c r="D249" s="92" t="s">
        <v>6653</v>
      </c>
      <c r="E249" s="83">
        <v>79</v>
      </c>
    </row>
    <row r="250" spans="1:5" x14ac:dyDescent="0.2">
      <c r="A250" s="117">
        <v>917</v>
      </c>
      <c r="B250" s="117"/>
      <c r="C250" s="118" t="s">
        <v>13713</v>
      </c>
      <c r="D250" s="118" t="s">
        <v>487</v>
      </c>
      <c r="E250" s="119">
        <v>53</v>
      </c>
    </row>
    <row r="251" spans="1:5" x14ac:dyDescent="0.2">
      <c r="A251" s="91">
        <v>923</v>
      </c>
      <c r="B251" s="91"/>
      <c r="C251" s="92" t="s">
        <v>12509</v>
      </c>
      <c r="D251" s="92" t="s">
        <v>6653</v>
      </c>
      <c r="E251" s="83">
        <v>85</v>
      </c>
    </row>
    <row r="252" spans="1:5" x14ac:dyDescent="0.2">
      <c r="A252" s="91">
        <v>930</v>
      </c>
      <c r="B252" s="91"/>
      <c r="C252" s="92" t="s">
        <v>12510</v>
      </c>
      <c r="D252" s="92" t="s">
        <v>6692</v>
      </c>
    </row>
    <row r="253" spans="1:5" x14ac:dyDescent="0.2">
      <c r="A253" s="91">
        <v>931</v>
      </c>
      <c r="B253" s="91"/>
      <c r="C253" s="92" t="s">
        <v>12511</v>
      </c>
      <c r="D253" s="92" t="s">
        <v>6692</v>
      </c>
    </row>
    <row r="254" spans="1:5" x14ac:dyDescent="0.2">
      <c r="A254" s="91">
        <v>931</v>
      </c>
      <c r="B254" s="91"/>
      <c r="C254" s="92" t="s">
        <v>12512</v>
      </c>
      <c r="D254" s="92"/>
    </row>
    <row r="255" spans="1:5" x14ac:dyDescent="0.2">
      <c r="A255" s="91">
        <v>945</v>
      </c>
      <c r="B255" s="91"/>
      <c r="C255" s="92" t="s">
        <v>12693</v>
      </c>
      <c r="D255" s="92" t="s">
        <v>6692</v>
      </c>
    </row>
    <row r="256" spans="1:5" x14ac:dyDescent="0.2">
      <c r="A256" s="91">
        <v>945</v>
      </c>
      <c r="B256" s="91">
        <v>984</v>
      </c>
      <c r="C256" s="91" t="s">
        <v>5065</v>
      </c>
      <c r="D256" s="92" t="s">
        <v>6653</v>
      </c>
      <c r="E256" s="83">
        <v>32</v>
      </c>
    </row>
    <row r="257" spans="1:5" x14ac:dyDescent="0.2">
      <c r="A257" s="91">
        <v>945</v>
      </c>
      <c r="B257" s="91">
        <v>984</v>
      </c>
      <c r="C257" s="91" t="s">
        <v>12513</v>
      </c>
      <c r="D257" s="92" t="s">
        <v>6653</v>
      </c>
      <c r="E257" s="83" t="s">
        <v>4794</v>
      </c>
    </row>
    <row r="258" spans="1:5" x14ac:dyDescent="0.2">
      <c r="A258" s="91">
        <v>945</v>
      </c>
      <c r="B258" s="91">
        <v>950</v>
      </c>
      <c r="C258" s="92" t="s">
        <v>12514</v>
      </c>
      <c r="D258" s="92" t="s">
        <v>6653</v>
      </c>
      <c r="E258" s="83">
        <v>80</v>
      </c>
    </row>
    <row r="259" spans="1:5" x14ac:dyDescent="0.2">
      <c r="A259" s="91">
        <v>945</v>
      </c>
      <c r="B259" s="91">
        <v>984</v>
      </c>
      <c r="C259" s="92" t="s">
        <v>12515</v>
      </c>
      <c r="D259" s="92" t="s">
        <v>6653</v>
      </c>
      <c r="E259" s="83">
        <v>72</v>
      </c>
    </row>
    <row r="260" spans="1:5" x14ac:dyDescent="0.2">
      <c r="A260" s="91">
        <v>973</v>
      </c>
      <c r="B260" s="91">
        <v>975</v>
      </c>
      <c r="C260" s="91" t="s">
        <v>5060</v>
      </c>
      <c r="D260" s="92" t="s">
        <v>4067</v>
      </c>
      <c r="E260" s="83" t="s">
        <v>1234</v>
      </c>
    </row>
    <row r="261" spans="1:5" ht="25.5" x14ac:dyDescent="0.2">
      <c r="A261" s="91">
        <v>975</v>
      </c>
      <c r="B261" s="91"/>
      <c r="C261" s="92" t="s">
        <v>12516</v>
      </c>
      <c r="D261" s="92" t="s">
        <v>6692</v>
      </c>
    </row>
    <row r="262" spans="1:5" x14ac:dyDescent="0.2">
      <c r="A262" s="91">
        <v>975</v>
      </c>
      <c r="B262" s="91"/>
      <c r="C262" s="92" t="s">
        <v>12517</v>
      </c>
      <c r="D262" s="92" t="s">
        <v>4067</v>
      </c>
      <c r="E262" s="83">
        <v>13</v>
      </c>
    </row>
    <row r="263" spans="1:5" x14ac:dyDescent="0.2">
      <c r="A263" s="91">
        <v>984</v>
      </c>
      <c r="B263" s="91"/>
      <c r="C263" s="92" t="s">
        <v>12694</v>
      </c>
      <c r="D263" s="92" t="s">
        <v>6692</v>
      </c>
    </row>
    <row r="264" spans="1:5" x14ac:dyDescent="0.2">
      <c r="A264" s="91">
        <v>989</v>
      </c>
      <c r="B264" s="91"/>
      <c r="C264" s="92" t="s">
        <v>12518</v>
      </c>
      <c r="D264" s="92" t="s">
        <v>6692</v>
      </c>
    </row>
    <row r="265" spans="1:5" ht="25.5" x14ac:dyDescent="0.2">
      <c r="A265" s="91">
        <v>1000</v>
      </c>
      <c r="B265" s="91"/>
      <c r="C265" s="92" t="s">
        <v>12519</v>
      </c>
      <c r="D265" s="92" t="s">
        <v>6692</v>
      </c>
    </row>
    <row r="266" spans="1:5" x14ac:dyDescent="0.2">
      <c r="A266" s="91">
        <v>1009</v>
      </c>
      <c r="B266" s="91"/>
      <c r="C266" s="92" t="s">
        <v>12520</v>
      </c>
      <c r="D266" s="92" t="s">
        <v>6653</v>
      </c>
      <c r="E266" s="83">
        <v>90</v>
      </c>
    </row>
    <row r="267" spans="1:5" x14ac:dyDescent="0.2">
      <c r="A267" s="91">
        <v>1009</v>
      </c>
      <c r="B267" s="91"/>
      <c r="C267" s="92" t="s">
        <v>12521</v>
      </c>
      <c r="D267" s="92"/>
    </row>
    <row r="268" spans="1:5" ht="25.5" x14ac:dyDescent="0.2">
      <c r="A268" s="91">
        <v>1010</v>
      </c>
      <c r="B268" s="91">
        <v>1026</v>
      </c>
      <c r="C268" s="92" t="s">
        <v>12522</v>
      </c>
      <c r="D268" s="92" t="s">
        <v>6692</v>
      </c>
    </row>
    <row r="269" spans="1:5" x14ac:dyDescent="0.2">
      <c r="A269" s="91">
        <v>1010</v>
      </c>
      <c r="B269" s="91">
        <v>1026</v>
      </c>
      <c r="C269" s="98" t="s">
        <v>4018</v>
      </c>
      <c r="D269" s="92" t="s">
        <v>6692</v>
      </c>
    </row>
    <row r="270" spans="1:5" x14ac:dyDescent="0.2">
      <c r="A270" s="91">
        <v>1010</v>
      </c>
      <c r="B270" s="91">
        <v>1026</v>
      </c>
      <c r="C270" s="91" t="s">
        <v>5091</v>
      </c>
      <c r="D270" s="92" t="s">
        <v>6653</v>
      </c>
      <c r="E270" s="83">
        <v>28</v>
      </c>
    </row>
    <row r="271" spans="1:5" ht="25.5" x14ac:dyDescent="0.2">
      <c r="A271" s="91">
        <v>1026</v>
      </c>
      <c r="B271" s="91"/>
      <c r="C271" s="92" t="s">
        <v>12695</v>
      </c>
      <c r="D271" s="92" t="s">
        <v>6692</v>
      </c>
    </row>
    <row r="272" spans="1:5" x14ac:dyDescent="0.2">
      <c r="A272" s="91">
        <v>1026</v>
      </c>
      <c r="B272" s="91">
        <v>1031</v>
      </c>
      <c r="C272" s="91" t="s">
        <v>5134</v>
      </c>
      <c r="D272" s="92" t="s">
        <v>6653</v>
      </c>
      <c r="E272" s="83">
        <v>8</v>
      </c>
    </row>
    <row r="273" spans="1:5" x14ac:dyDescent="0.2">
      <c r="A273" s="91">
        <v>1026</v>
      </c>
      <c r="B273" s="91"/>
      <c r="C273" s="91" t="s">
        <v>5140</v>
      </c>
      <c r="D273" s="92"/>
    </row>
    <row r="274" spans="1:5" x14ac:dyDescent="0.2">
      <c r="A274" s="91">
        <v>1026</v>
      </c>
      <c r="B274" s="91">
        <v>1031</v>
      </c>
      <c r="C274" s="92" t="s">
        <v>12523</v>
      </c>
      <c r="D274" s="92" t="s">
        <v>6692</v>
      </c>
    </row>
    <row r="275" spans="1:5" x14ac:dyDescent="0.2">
      <c r="A275" s="91">
        <v>1028</v>
      </c>
      <c r="B275" s="91"/>
      <c r="C275" s="92" t="s">
        <v>12524</v>
      </c>
      <c r="D275" s="92" t="s">
        <v>6692</v>
      </c>
    </row>
    <row r="276" spans="1:5" x14ac:dyDescent="0.2">
      <c r="A276" s="91">
        <v>1031</v>
      </c>
      <c r="B276" s="91"/>
      <c r="C276" s="93" t="s">
        <v>12525</v>
      </c>
      <c r="D276" s="92" t="s">
        <v>6692</v>
      </c>
    </row>
    <row r="277" spans="1:5" x14ac:dyDescent="0.2">
      <c r="A277" s="91">
        <v>1031</v>
      </c>
      <c r="B277" s="91">
        <v>1057</v>
      </c>
      <c r="C277" s="92" t="s">
        <v>12526</v>
      </c>
      <c r="D277" s="92" t="s">
        <v>6692</v>
      </c>
    </row>
    <row r="278" spans="1:5" ht="25.5" x14ac:dyDescent="0.2">
      <c r="A278" s="91">
        <v>1045</v>
      </c>
      <c r="B278" s="91"/>
      <c r="C278" s="92" t="s">
        <v>12527</v>
      </c>
      <c r="D278" s="92" t="s">
        <v>6692</v>
      </c>
    </row>
    <row r="279" spans="1:5" x14ac:dyDescent="0.2">
      <c r="A279" s="91">
        <v>1046</v>
      </c>
      <c r="B279" s="91"/>
      <c r="C279" s="92" t="s">
        <v>12528</v>
      </c>
      <c r="D279" s="92" t="s">
        <v>6692</v>
      </c>
    </row>
    <row r="280" spans="1:5" x14ac:dyDescent="0.2">
      <c r="A280" s="91">
        <v>1056</v>
      </c>
      <c r="B280" s="91">
        <v>1057</v>
      </c>
      <c r="C280" s="92" t="s">
        <v>12529</v>
      </c>
      <c r="D280" s="92"/>
    </row>
    <row r="281" spans="1:5" ht="25.5" x14ac:dyDescent="0.2">
      <c r="A281" s="91">
        <v>1057</v>
      </c>
      <c r="B281" s="91"/>
      <c r="C281" s="92" t="s">
        <v>12696</v>
      </c>
      <c r="D281" s="92" t="s">
        <v>4067</v>
      </c>
      <c r="E281" s="83">
        <v>14</v>
      </c>
    </row>
    <row r="282" spans="1:5" x14ac:dyDescent="0.2">
      <c r="A282" s="91">
        <v>1062</v>
      </c>
      <c r="B282" s="91"/>
      <c r="C282" s="92" t="s">
        <v>12530</v>
      </c>
      <c r="D282" s="92" t="s">
        <v>4067</v>
      </c>
      <c r="E282" s="83">
        <v>14</v>
      </c>
    </row>
    <row r="283" spans="1:5" ht="25.5" x14ac:dyDescent="0.2">
      <c r="A283" s="91">
        <v>1062.0999999999999</v>
      </c>
      <c r="B283" s="91"/>
      <c r="C283" s="92" t="s">
        <v>12697</v>
      </c>
      <c r="D283" s="92" t="s">
        <v>4067</v>
      </c>
      <c r="E283" s="83">
        <v>14</v>
      </c>
    </row>
    <row r="284" spans="1:5" ht="25.5" x14ac:dyDescent="0.2">
      <c r="A284" s="91">
        <v>1062.0999999999999</v>
      </c>
      <c r="B284" s="91"/>
      <c r="C284" s="92" t="s">
        <v>12698</v>
      </c>
      <c r="D284" s="92" t="s">
        <v>4067</v>
      </c>
      <c r="E284" s="83">
        <v>14</v>
      </c>
    </row>
    <row r="285" spans="1:5" x14ac:dyDescent="0.2">
      <c r="A285" s="91">
        <v>1062.2</v>
      </c>
      <c r="B285" s="91">
        <v>1074</v>
      </c>
      <c r="C285" s="91" t="s">
        <v>5067</v>
      </c>
      <c r="D285" s="92" t="s">
        <v>6653</v>
      </c>
      <c r="E285" s="83">
        <v>46</v>
      </c>
    </row>
    <row r="286" spans="1:5" x14ac:dyDescent="0.2">
      <c r="A286" s="91">
        <v>1062.2</v>
      </c>
      <c r="B286" s="91">
        <v>1074</v>
      </c>
      <c r="C286" s="91" t="s">
        <v>5086</v>
      </c>
      <c r="D286" s="92" t="s">
        <v>6653</v>
      </c>
      <c r="E286" s="83">
        <v>46</v>
      </c>
    </row>
    <row r="287" spans="1:5" x14ac:dyDescent="0.2">
      <c r="A287" s="91">
        <v>1062.2</v>
      </c>
      <c r="B287" s="91">
        <v>1074</v>
      </c>
      <c r="C287" s="91" t="s">
        <v>5135</v>
      </c>
      <c r="D287" s="92" t="s">
        <v>6653</v>
      </c>
      <c r="E287" s="83">
        <v>46.61</v>
      </c>
    </row>
    <row r="288" spans="1:5" x14ac:dyDescent="0.2">
      <c r="A288" s="91">
        <v>1062.2</v>
      </c>
      <c r="B288" s="91">
        <v>1074</v>
      </c>
      <c r="C288" s="91" t="s">
        <v>5103</v>
      </c>
      <c r="D288" s="92" t="s">
        <v>6653</v>
      </c>
      <c r="E288" s="83">
        <v>61</v>
      </c>
    </row>
    <row r="289" spans="1:5" x14ac:dyDescent="0.2">
      <c r="A289" s="127">
        <v>1070</v>
      </c>
      <c r="B289" s="127"/>
      <c r="C289" s="128" t="s">
        <v>14042</v>
      </c>
      <c r="D289" s="128" t="s">
        <v>14041</v>
      </c>
      <c r="E289" s="124">
        <v>5</v>
      </c>
    </row>
    <row r="290" spans="1:5" x14ac:dyDescent="0.2">
      <c r="A290" s="91">
        <v>1074</v>
      </c>
      <c r="B290" s="91"/>
      <c r="C290" s="93" t="s">
        <v>12531</v>
      </c>
      <c r="D290" s="92" t="s">
        <v>6692</v>
      </c>
    </row>
    <row r="291" spans="1:5" x14ac:dyDescent="0.2">
      <c r="A291" s="91">
        <v>1115</v>
      </c>
      <c r="B291" s="91"/>
      <c r="C291" s="91" t="s">
        <v>5087</v>
      </c>
      <c r="D291" s="92" t="s">
        <v>6653</v>
      </c>
      <c r="E291" s="83" t="s">
        <v>4793</v>
      </c>
    </row>
    <row r="292" spans="1:5" x14ac:dyDescent="0.2">
      <c r="A292" s="91">
        <v>1115</v>
      </c>
      <c r="B292" s="91"/>
      <c r="C292" s="92" t="s">
        <v>12532</v>
      </c>
      <c r="D292" s="92" t="s">
        <v>6692</v>
      </c>
    </row>
    <row r="293" spans="1:5" x14ac:dyDescent="0.2">
      <c r="A293" s="91">
        <v>1115</v>
      </c>
      <c r="B293" s="91"/>
      <c r="C293" s="91" t="s">
        <v>5117</v>
      </c>
      <c r="D293" s="92" t="s">
        <v>6653</v>
      </c>
      <c r="E293" s="83" t="s">
        <v>4805</v>
      </c>
    </row>
    <row r="294" spans="1:5" x14ac:dyDescent="0.2">
      <c r="A294" s="91">
        <v>1123</v>
      </c>
      <c r="B294" s="91"/>
      <c r="C294" s="92" t="s">
        <v>12533</v>
      </c>
      <c r="D294" s="92" t="s">
        <v>6692</v>
      </c>
    </row>
    <row r="295" spans="1:5" ht="25.5" x14ac:dyDescent="0.2">
      <c r="A295" s="91">
        <v>1134</v>
      </c>
      <c r="B295" s="91"/>
      <c r="C295" s="92" t="s">
        <v>12699</v>
      </c>
      <c r="D295" s="92" t="s">
        <v>6653</v>
      </c>
      <c r="E295" s="83">
        <v>89</v>
      </c>
    </row>
    <row r="296" spans="1:5" x14ac:dyDescent="0.2">
      <c r="A296" s="211">
        <v>1134</v>
      </c>
      <c r="B296" s="211">
        <v>1155</v>
      </c>
      <c r="C296" s="212" t="s">
        <v>18172</v>
      </c>
      <c r="D296" s="212" t="s">
        <v>15636</v>
      </c>
      <c r="E296" s="213" t="s">
        <v>18173</v>
      </c>
    </row>
    <row r="297" spans="1:5" x14ac:dyDescent="0.2">
      <c r="A297" s="91">
        <v>1154</v>
      </c>
      <c r="B297" s="91"/>
      <c r="C297" s="92" t="s">
        <v>12534</v>
      </c>
      <c r="D297" s="92" t="s">
        <v>6653</v>
      </c>
      <c r="E297" s="83">
        <v>60</v>
      </c>
    </row>
    <row r="298" spans="1:5" x14ac:dyDescent="0.2">
      <c r="A298" s="91">
        <v>1155</v>
      </c>
      <c r="B298" s="91"/>
      <c r="C298" s="92" t="s">
        <v>12700</v>
      </c>
      <c r="D298" s="92" t="s">
        <v>6692</v>
      </c>
    </row>
    <row r="299" spans="1:5" ht="25.5" x14ac:dyDescent="0.2">
      <c r="A299" s="91">
        <v>1155</v>
      </c>
      <c r="B299" s="91"/>
      <c r="C299" s="92" t="s">
        <v>12535</v>
      </c>
      <c r="D299" s="92" t="s">
        <v>6692</v>
      </c>
    </row>
    <row r="300" spans="1:5" x14ac:dyDescent="0.2">
      <c r="A300" s="91">
        <v>1155</v>
      </c>
      <c r="B300" s="91">
        <v>1202</v>
      </c>
      <c r="C300" s="92" t="s">
        <v>12536</v>
      </c>
      <c r="D300" s="92" t="s">
        <v>6653</v>
      </c>
      <c r="E300" s="83">
        <v>30</v>
      </c>
    </row>
    <row r="301" spans="1:5" x14ac:dyDescent="0.2">
      <c r="A301" s="91">
        <v>1155</v>
      </c>
      <c r="B301" s="91"/>
      <c r="C301" s="92" t="s">
        <v>12537</v>
      </c>
      <c r="D301" s="92" t="s">
        <v>6653</v>
      </c>
      <c r="E301" s="83">
        <v>60</v>
      </c>
    </row>
    <row r="302" spans="1:5" x14ac:dyDescent="0.2">
      <c r="A302" s="91">
        <v>1155</v>
      </c>
      <c r="B302" s="91">
        <v>1202</v>
      </c>
      <c r="C302" s="91" t="s">
        <v>5154</v>
      </c>
      <c r="D302" s="92" t="s">
        <v>6653</v>
      </c>
      <c r="E302" s="83" t="s">
        <v>12538</v>
      </c>
    </row>
    <row r="303" spans="1:5" x14ac:dyDescent="0.2">
      <c r="A303" s="91">
        <v>1169</v>
      </c>
      <c r="B303" s="91"/>
      <c r="C303" s="92" t="s">
        <v>12701</v>
      </c>
      <c r="D303" s="92" t="s">
        <v>6692</v>
      </c>
    </row>
    <row r="304" spans="1:5" ht="25.5" x14ac:dyDescent="0.2">
      <c r="A304" s="91">
        <v>1202</v>
      </c>
      <c r="B304" s="91"/>
      <c r="C304" s="92" t="s">
        <v>15603</v>
      </c>
      <c r="D304" s="92" t="s">
        <v>6692</v>
      </c>
    </row>
    <row r="305" spans="1:5" x14ac:dyDescent="0.2">
      <c r="A305" s="114">
        <v>1207</v>
      </c>
      <c r="B305" s="114"/>
      <c r="C305" s="115" t="s">
        <v>12984</v>
      </c>
      <c r="D305" s="115" t="s">
        <v>12985</v>
      </c>
      <c r="E305" s="116">
        <v>3</v>
      </c>
    </row>
    <row r="306" spans="1:5" x14ac:dyDescent="0.2">
      <c r="A306" s="91">
        <v>1218</v>
      </c>
      <c r="B306" s="91"/>
      <c r="C306" s="91" t="s">
        <v>5070</v>
      </c>
      <c r="D306" s="92" t="s">
        <v>6653</v>
      </c>
      <c r="E306" s="83" t="s">
        <v>4785</v>
      </c>
    </row>
    <row r="307" spans="1:5" x14ac:dyDescent="0.2">
      <c r="A307" s="91">
        <v>1218</v>
      </c>
      <c r="B307" s="91">
        <v>1256</v>
      </c>
      <c r="C307" s="92" t="s">
        <v>12539</v>
      </c>
      <c r="D307" s="92" t="s">
        <v>4067</v>
      </c>
      <c r="E307" s="83">
        <v>124</v>
      </c>
    </row>
    <row r="308" spans="1:5" x14ac:dyDescent="0.2">
      <c r="A308" s="91">
        <v>1218</v>
      </c>
      <c r="B308" s="91">
        <v>1219</v>
      </c>
      <c r="C308" s="91" t="s">
        <v>5143</v>
      </c>
      <c r="D308" s="92" t="s">
        <v>6653</v>
      </c>
      <c r="E308" s="83" t="s">
        <v>4990</v>
      </c>
    </row>
    <row r="309" spans="1:5" x14ac:dyDescent="0.2">
      <c r="A309" s="91">
        <v>1218</v>
      </c>
      <c r="B309" s="91">
        <v>1219</v>
      </c>
      <c r="C309" s="92" t="s">
        <v>12540</v>
      </c>
      <c r="D309" s="92" t="s">
        <v>6692</v>
      </c>
    </row>
    <row r="310" spans="1:5" x14ac:dyDescent="0.2">
      <c r="A310" s="91">
        <v>1220</v>
      </c>
      <c r="B310" s="91">
        <v>1251</v>
      </c>
      <c r="C310" s="92" t="s">
        <v>12541</v>
      </c>
      <c r="D310" s="92" t="s">
        <v>6653</v>
      </c>
      <c r="E310" s="83">
        <v>80</v>
      </c>
    </row>
    <row r="311" spans="1:5" x14ac:dyDescent="0.2">
      <c r="A311" s="91">
        <v>1225</v>
      </c>
      <c r="B311" s="91"/>
      <c r="C311" s="94" t="s">
        <v>12542</v>
      </c>
      <c r="D311" s="92" t="s">
        <v>6692</v>
      </c>
    </row>
    <row r="312" spans="1:5" ht="25.5" x14ac:dyDescent="0.2">
      <c r="A312" s="91">
        <v>1251</v>
      </c>
      <c r="B312" s="91"/>
      <c r="C312" s="92" t="s">
        <v>12702</v>
      </c>
      <c r="D312" s="92" t="s">
        <v>6692</v>
      </c>
    </row>
    <row r="313" spans="1:5" x14ac:dyDescent="0.2">
      <c r="A313" s="91">
        <v>1258</v>
      </c>
      <c r="B313" s="91"/>
      <c r="C313" s="92" t="s">
        <v>12543</v>
      </c>
      <c r="D313" s="92" t="s">
        <v>6709</v>
      </c>
    </row>
    <row r="314" spans="1:5" ht="25.5" x14ac:dyDescent="0.2">
      <c r="A314" s="91">
        <v>1279</v>
      </c>
      <c r="B314" s="91">
        <v>1279</v>
      </c>
      <c r="C314" s="92" t="s">
        <v>12703</v>
      </c>
      <c r="D314" s="92" t="s">
        <v>4067</v>
      </c>
      <c r="E314" s="83">
        <v>14</v>
      </c>
    </row>
    <row r="315" spans="1:5" ht="25.5" x14ac:dyDescent="0.2">
      <c r="A315" s="91">
        <v>1279.0999999999999</v>
      </c>
      <c r="B315" s="91"/>
      <c r="C315" s="92" t="s">
        <v>12704</v>
      </c>
      <c r="D315" s="92" t="s">
        <v>4067</v>
      </c>
      <c r="E315" s="83">
        <v>14</v>
      </c>
    </row>
    <row r="316" spans="1:5" x14ac:dyDescent="0.2">
      <c r="A316" s="91">
        <v>1280</v>
      </c>
      <c r="B316" s="91">
        <v>1306</v>
      </c>
      <c r="C316" s="92" t="s">
        <v>12544</v>
      </c>
      <c r="D316" s="92" t="s">
        <v>6653</v>
      </c>
      <c r="E316" s="83">
        <v>89</v>
      </c>
    </row>
    <row r="317" spans="1:5" x14ac:dyDescent="0.2">
      <c r="A317" s="91">
        <v>1306</v>
      </c>
      <c r="B317" s="91"/>
      <c r="C317" s="93" t="s">
        <v>12705</v>
      </c>
      <c r="D317" s="92" t="s">
        <v>4067</v>
      </c>
      <c r="E317" s="83">
        <v>14</v>
      </c>
    </row>
    <row r="318" spans="1:5" ht="25.5" x14ac:dyDescent="0.2">
      <c r="A318" s="91">
        <v>1314</v>
      </c>
      <c r="B318" s="91"/>
      <c r="C318" s="92" t="s">
        <v>12545</v>
      </c>
      <c r="D318" s="92" t="s">
        <v>6653</v>
      </c>
      <c r="E318" s="83">
        <v>90</v>
      </c>
    </row>
    <row r="319" spans="1:5" ht="25.5" x14ac:dyDescent="0.2">
      <c r="A319" s="91">
        <v>1318</v>
      </c>
      <c r="B319" s="91"/>
      <c r="C319" s="92" t="s">
        <v>12706</v>
      </c>
      <c r="D319" s="92" t="s">
        <v>6692</v>
      </c>
    </row>
    <row r="320" spans="1:5" x14ac:dyDescent="0.2">
      <c r="A320" s="91">
        <v>1319</v>
      </c>
      <c r="B320" s="91">
        <v>1324</v>
      </c>
      <c r="C320" s="92" t="s">
        <v>12546</v>
      </c>
      <c r="D320" s="92" t="s">
        <v>11000</v>
      </c>
      <c r="E320" s="83">
        <v>94</v>
      </c>
    </row>
    <row r="321" spans="1:5" x14ac:dyDescent="0.2">
      <c r="A321" s="91">
        <v>1319</v>
      </c>
      <c r="B321" s="91">
        <v>1325</v>
      </c>
      <c r="C321" s="92" t="s">
        <v>12547</v>
      </c>
      <c r="D321" s="92" t="s">
        <v>6653</v>
      </c>
      <c r="E321" s="83">
        <v>89</v>
      </c>
    </row>
    <row r="322" spans="1:5" x14ac:dyDescent="0.2">
      <c r="A322" s="91">
        <v>1325</v>
      </c>
      <c r="B322" s="91"/>
      <c r="C322" s="92" t="s">
        <v>12707</v>
      </c>
      <c r="D322" s="92" t="s">
        <v>6692</v>
      </c>
    </row>
    <row r="323" spans="1:5" x14ac:dyDescent="0.2">
      <c r="A323" s="91">
        <v>1325</v>
      </c>
      <c r="B323" s="91"/>
      <c r="C323" s="91" t="s">
        <v>12548</v>
      </c>
      <c r="D323" s="92" t="s">
        <v>6653</v>
      </c>
      <c r="E323" s="83" t="s">
        <v>4682</v>
      </c>
    </row>
    <row r="324" spans="1:5" x14ac:dyDescent="0.2">
      <c r="A324" s="91">
        <v>1325</v>
      </c>
      <c r="B324" s="91">
        <v>1340</v>
      </c>
      <c r="C324" s="91" t="s">
        <v>5070</v>
      </c>
      <c r="D324" s="92" t="s">
        <v>6653</v>
      </c>
      <c r="E324" s="83" t="s">
        <v>4786</v>
      </c>
    </row>
    <row r="325" spans="1:5" x14ac:dyDescent="0.2">
      <c r="A325" s="91">
        <v>1325</v>
      </c>
      <c r="B325" s="91">
        <v>1340</v>
      </c>
      <c r="C325" s="91" t="s">
        <v>5144</v>
      </c>
      <c r="D325" s="92" t="s">
        <v>6653</v>
      </c>
      <c r="E325" s="83" t="s">
        <v>5044</v>
      </c>
    </row>
    <row r="326" spans="1:5" x14ac:dyDescent="0.2">
      <c r="A326" s="91">
        <v>1325</v>
      </c>
      <c r="B326" s="91">
        <v>1340</v>
      </c>
      <c r="C326" s="92" t="s">
        <v>12549</v>
      </c>
      <c r="D326" s="92" t="s">
        <v>6692</v>
      </c>
    </row>
    <row r="327" spans="1:5" x14ac:dyDescent="0.2">
      <c r="A327" s="91">
        <v>1326</v>
      </c>
      <c r="B327" s="91"/>
      <c r="C327" s="95" t="s">
        <v>12550</v>
      </c>
      <c r="D327" s="92" t="s">
        <v>6653</v>
      </c>
      <c r="E327" s="83">
        <v>98</v>
      </c>
    </row>
    <row r="328" spans="1:5" x14ac:dyDescent="0.2">
      <c r="A328" s="91">
        <v>1327</v>
      </c>
      <c r="B328" s="91"/>
      <c r="C328" s="91" t="s">
        <v>5063</v>
      </c>
      <c r="D328" s="92" t="s">
        <v>6653</v>
      </c>
      <c r="E328" s="83">
        <v>32</v>
      </c>
    </row>
    <row r="329" spans="1:5" x14ac:dyDescent="0.2">
      <c r="A329" s="91">
        <v>1329</v>
      </c>
      <c r="B329" s="91"/>
      <c r="C329" s="91" t="s">
        <v>12551</v>
      </c>
      <c r="D329" s="92" t="s">
        <v>6653</v>
      </c>
      <c r="E329" s="83" t="s">
        <v>4787</v>
      </c>
    </row>
    <row r="330" spans="1:5" x14ac:dyDescent="0.2">
      <c r="A330" s="91">
        <v>1330</v>
      </c>
      <c r="B330" s="91"/>
      <c r="C330" s="95" t="s">
        <v>12552</v>
      </c>
      <c r="D330" s="92" t="s">
        <v>6653</v>
      </c>
      <c r="E330" s="83">
        <v>93</v>
      </c>
    </row>
    <row r="331" spans="1:5" x14ac:dyDescent="0.2">
      <c r="A331" s="91">
        <v>1335</v>
      </c>
      <c r="B331" s="91"/>
      <c r="C331" s="94" t="s">
        <v>12553</v>
      </c>
      <c r="D331" s="92" t="s">
        <v>6653</v>
      </c>
      <c r="E331" s="83">
        <v>77</v>
      </c>
    </row>
    <row r="332" spans="1:5" ht="25.5" x14ac:dyDescent="0.2">
      <c r="A332" s="91">
        <v>1340</v>
      </c>
      <c r="B332" s="91"/>
      <c r="C332" s="92" t="s">
        <v>12708</v>
      </c>
      <c r="D332" s="92" t="s">
        <v>6692</v>
      </c>
    </row>
    <row r="333" spans="1:5" ht="25.5" x14ac:dyDescent="0.2">
      <c r="A333" s="91">
        <v>1355</v>
      </c>
      <c r="B333" s="91"/>
      <c r="C333" s="93" t="s">
        <v>12709</v>
      </c>
      <c r="D333" s="92" t="s">
        <v>6692</v>
      </c>
    </row>
    <row r="334" spans="1:5" x14ac:dyDescent="0.2">
      <c r="A334" s="91">
        <v>1355</v>
      </c>
      <c r="B334" s="91">
        <v>1407</v>
      </c>
      <c r="C334" s="91" t="s">
        <v>5085</v>
      </c>
      <c r="D334" s="92" t="s">
        <v>6653</v>
      </c>
      <c r="E334" s="83">
        <v>27</v>
      </c>
    </row>
    <row r="335" spans="1:5" x14ac:dyDescent="0.2">
      <c r="A335" s="91">
        <v>1355</v>
      </c>
      <c r="B335" s="91"/>
      <c r="C335" s="91" t="s">
        <v>5112</v>
      </c>
      <c r="D335" s="92" t="s">
        <v>6653</v>
      </c>
      <c r="E335" s="83" t="s">
        <v>4801</v>
      </c>
    </row>
    <row r="336" spans="1:5" x14ac:dyDescent="0.2">
      <c r="A336" s="91">
        <v>1377</v>
      </c>
      <c r="B336" s="91"/>
      <c r="C336" s="91" t="s">
        <v>12554</v>
      </c>
      <c r="D336" s="92" t="s">
        <v>4067</v>
      </c>
      <c r="E336" s="83">
        <v>82</v>
      </c>
    </row>
    <row r="337" spans="1:5" x14ac:dyDescent="0.2">
      <c r="A337" s="91">
        <v>1407</v>
      </c>
      <c r="B337" s="91"/>
      <c r="C337" s="92" t="s">
        <v>12710</v>
      </c>
      <c r="D337" s="92" t="s">
        <v>4067</v>
      </c>
      <c r="E337" s="83">
        <v>14</v>
      </c>
    </row>
    <row r="338" spans="1:5" x14ac:dyDescent="0.2">
      <c r="A338" s="91">
        <v>1407</v>
      </c>
      <c r="B338" s="91">
        <v>1458</v>
      </c>
      <c r="C338" s="92" t="s">
        <v>12555</v>
      </c>
      <c r="D338" s="92" t="s">
        <v>6653</v>
      </c>
      <c r="E338" s="83">
        <v>90</v>
      </c>
    </row>
    <row r="339" spans="1:5" x14ac:dyDescent="0.2">
      <c r="A339" s="91">
        <v>1458</v>
      </c>
      <c r="B339" s="91"/>
      <c r="C339" s="92" t="s">
        <v>12711</v>
      </c>
      <c r="D339" s="92" t="s">
        <v>6692</v>
      </c>
    </row>
    <row r="340" spans="1:5" x14ac:dyDescent="0.2">
      <c r="A340" s="91">
        <v>1458</v>
      </c>
      <c r="B340" s="91">
        <v>1517</v>
      </c>
      <c r="C340" s="92" t="s">
        <v>12556</v>
      </c>
      <c r="D340" s="92" t="s">
        <v>6653</v>
      </c>
      <c r="E340" s="83">
        <v>89</v>
      </c>
    </row>
    <row r="341" spans="1:5" x14ac:dyDescent="0.2">
      <c r="A341" s="91">
        <v>1458</v>
      </c>
      <c r="B341" s="91"/>
      <c r="C341" s="92" t="s">
        <v>12557</v>
      </c>
      <c r="D341" s="92" t="s">
        <v>6653</v>
      </c>
      <c r="E341" s="83">
        <v>58</v>
      </c>
    </row>
    <row r="342" spans="1:5" x14ac:dyDescent="0.2">
      <c r="A342" s="91">
        <v>1458</v>
      </c>
      <c r="B342" s="91"/>
      <c r="C342" s="94" t="s">
        <v>12558</v>
      </c>
      <c r="D342" s="92" t="s">
        <v>6653</v>
      </c>
      <c r="E342" s="83">
        <v>58</v>
      </c>
    </row>
    <row r="343" spans="1:5" ht="25.5" x14ac:dyDescent="0.2">
      <c r="A343" s="91">
        <v>1458</v>
      </c>
      <c r="B343" s="91"/>
      <c r="C343" s="92" t="s">
        <v>12559</v>
      </c>
      <c r="D343" s="92" t="s">
        <v>6653</v>
      </c>
      <c r="E343" s="83">
        <v>58</v>
      </c>
    </row>
    <row r="344" spans="1:5" x14ac:dyDescent="0.2">
      <c r="A344" s="91">
        <v>1460</v>
      </c>
      <c r="B344" s="91"/>
      <c r="C344" s="92" t="s">
        <v>12560</v>
      </c>
      <c r="D344" s="92"/>
    </row>
    <row r="345" spans="1:5" x14ac:dyDescent="0.2">
      <c r="A345" s="91">
        <v>1476</v>
      </c>
      <c r="B345" s="91"/>
      <c r="C345" s="92" t="s">
        <v>12561</v>
      </c>
      <c r="D345" s="92" t="s">
        <v>6653</v>
      </c>
      <c r="E345" s="83">
        <v>96</v>
      </c>
    </row>
    <row r="346" spans="1:5" x14ac:dyDescent="0.2">
      <c r="A346" s="91">
        <v>1480</v>
      </c>
      <c r="B346" s="91"/>
      <c r="C346" s="92" t="s">
        <v>12562</v>
      </c>
      <c r="D346" s="92" t="s">
        <v>4067</v>
      </c>
      <c r="E346" s="83">
        <v>36</v>
      </c>
    </row>
    <row r="347" spans="1:5" x14ac:dyDescent="0.2">
      <c r="A347" s="91">
        <v>1501</v>
      </c>
      <c r="B347" s="91"/>
      <c r="C347" s="92" t="s">
        <v>12563</v>
      </c>
      <c r="D347" s="92"/>
    </row>
    <row r="348" spans="1:5" x14ac:dyDescent="0.2">
      <c r="A348" s="91">
        <v>1517</v>
      </c>
      <c r="B348" s="91"/>
      <c r="C348" s="92" t="s">
        <v>12712</v>
      </c>
      <c r="D348" s="92" t="s">
        <v>4067</v>
      </c>
      <c r="E348" s="83">
        <v>14</v>
      </c>
    </row>
    <row r="349" spans="1:5" x14ac:dyDescent="0.2">
      <c r="A349" s="91">
        <v>1517</v>
      </c>
      <c r="B349" s="91">
        <v>1574</v>
      </c>
      <c r="C349" s="92" t="s">
        <v>12564</v>
      </c>
      <c r="D349" s="92" t="s">
        <v>6653</v>
      </c>
      <c r="E349" s="83">
        <v>93</v>
      </c>
    </row>
    <row r="350" spans="1:5" x14ac:dyDescent="0.2">
      <c r="A350" s="91">
        <v>1565</v>
      </c>
      <c r="B350" s="91"/>
      <c r="C350" s="91" t="s">
        <v>5061</v>
      </c>
      <c r="D350" s="92" t="s">
        <v>6653</v>
      </c>
      <c r="E350" s="83">
        <v>18</v>
      </c>
    </row>
    <row r="351" spans="1:5" x14ac:dyDescent="0.2">
      <c r="A351" s="91">
        <v>1565</v>
      </c>
      <c r="B351" s="91"/>
      <c r="C351" s="91" t="s">
        <v>5075</v>
      </c>
      <c r="D351" s="92" t="s">
        <v>6653</v>
      </c>
      <c r="E351" s="83">
        <v>9</v>
      </c>
    </row>
    <row r="352" spans="1:5" x14ac:dyDescent="0.2">
      <c r="A352" s="91">
        <v>1565</v>
      </c>
      <c r="B352" s="91"/>
      <c r="C352" s="91" t="s">
        <v>12565</v>
      </c>
      <c r="D352" s="92" t="s">
        <v>6653</v>
      </c>
      <c r="E352" s="83">
        <v>89</v>
      </c>
    </row>
    <row r="353" spans="1:5" x14ac:dyDescent="0.2">
      <c r="A353" s="91">
        <v>1565</v>
      </c>
      <c r="B353" s="91"/>
      <c r="C353" s="95" t="s">
        <v>12566</v>
      </c>
      <c r="D353" s="92" t="s">
        <v>6653</v>
      </c>
      <c r="E353" s="83">
        <v>96</v>
      </c>
    </row>
    <row r="354" spans="1:5" x14ac:dyDescent="0.2">
      <c r="A354" s="91">
        <v>1565</v>
      </c>
      <c r="B354" s="91"/>
      <c r="C354" s="92" t="s">
        <v>12567</v>
      </c>
      <c r="D354" s="92" t="s">
        <v>6692</v>
      </c>
    </row>
    <row r="355" spans="1:5" x14ac:dyDescent="0.2">
      <c r="A355" s="91">
        <v>1566</v>
      </c>
      <c r="B355" s="91"/>
      <c r="C355" s="92" t="s">
        <v>12568</v>
      </c>
      <c r="D355" s="92" t="s">
        <v>6692</v>
      </c>
    </row>
    <row r="356" spans="1:5" x14ac:dyDescent="0.2">
      <c r="A356" s="91">
        <v>1574</v>
      </c>
      <c r="B356" s="91"/>
      <c r="C356" s="92" t="s">
        <v>12713</v>
      </c>
      <c r="D356" s="92" t="s">
        <v>6692</v>
      </c>
    </row>
    <row r="357" spans="1:5" x14ac:dyDescent="0.2">
      <c r="A357" s="91">
        <v>1582</v>
      </c>
      <c r="B357" s="91"/>
      <c r="C357" s="92" t="s">
        <v>12569</v>
      </c>
      <c r="D357" s="92" t="s">
        <v>6653</v>
      </c>
      <c r="E357" s="83">
        <v>71</v>
      </c>
    </row>
    <row r="358" spans="1:5" x14ac:dyDescent="0.2">
      <c r="A358" s="91">
        <v>1623</v>
      </c>
      <c r="B358" s="91"/>
      <c r="C358" s="93" t="s">
        <v>12570</v>
      </c>
      <c r="D358" s="92" t="s">
        <v>6692</v>
      </c>
    </row>
    <row r="359" spans="1:5" ht="25.5" x14ac:dyDescent="0.2">
      <c r="A359" s="91">
        <v>1699</v>
      </c>
      <c r="B359" s="91">
        <v>1700</v>
      </c>
      <c r="C359" s="92" t="s">
        <v>12986</v>
      </c>
      <c r="D359" s="92" t="s">
        <v>6692</v>
      </c>
    </row>
    <row r="360" spans="1:5" x14ac:dyDescent="0.2">
      <c r="A360" s="91">
        <v>1699</v>
      </c>
      <c r="B360" s="91"/>
      <c r="C360" s="91" t="s">
        <v>6137</v>
      </c>
      <c r="D360" s="92" t="s">
        <v>6653</v>
      </c>
      <c r="E360" s="83">
        <v>65</v>
      </c>
    </row>
    <row r="361" spans="1:5" x14ac:dyDescent="0.2">
      <c r="A361" s="91">
        <v>1699</v>
      </c>
      <c r="B361" s="91">
        <v>1700</v>
      </c>
      <c r="C361" s="92" t="s">
        <v>12571</v>
      </c>
      <c r="D361" s="92" t="s">
        <v>6692</v>
      </c>
    </row>
    <row r="362" spans="1:5" ht="25.5" x14ac:dyDescent="0.2">
      <c r="A362" s="91">
        <v>1700</v>
      </c>
      <c r="B362" s="91"/>
      <c r="C362" s="93" t="s">
        <v>12714</v>
      </c>
      <c r="D362" s="92" t="s">
        <v>6692</v>
      </c>
    </row>
    <row r="363" spans="1:5" x14ac:dyDescent="0.2">
      <c r="A363" s="91">
        <v>1700</v>
      </c>
      <c r="B363" s="91"/>
      <c r="C363" s="91" t="s">
        <v>5302</v>
      </c>
      <c r="D363" s="92" t="s">
        <v>6653</v>
      </c>
      <c r="E363" s="83">
        <v>32</v>
      </c>
    </row>
    <row r="364" spans="1:5" x14ac:dyDescent="0.2">
      <c r="A364" s="91">
        <v>1711</v>
      </c>
      <c r="B364" s="91"/>
      <c r="C364" s="91" t="s">
        <v>5062</v>
      </c>
      <c r="D364" s="92" t="s">
        <v>6653</v>
      </c>
      <c r="E364" s="83">
        <v>97</v>
      </c>
    </row>
    <row r="365" spans="1:5" x14ac:dyDescent="0.2">
      <c r="A365" s="91">
        <v>1711</v>
      </c>
      <c r="B365" s="91"/>
      <c r="C365" s="91" t="s">
        <v>5075</v>
      </c>
      <c r="D365" s="92" t="s">
        <v>6653</v>
      </c>
      <c r="E365" s="83">
        <v>97</v>
      </c>
    </row>
    <row r="366" spans="1:5" x14ac:dyDescent="0.2">
      <c r="A366" s="91">
        <v>1711</v>
      </c>
      <c r="B366" s="91"/>
      <c r="C366" s="92" t="s">
        <v>12572</v>
      </c>
      <c r="D366" s="92" t="s">
        <v>6692</v>
      </c>
    </row>
    <row r="367" spans="1:5" x14ac:dyDescent="0.2">
      <c r="A367" s="91">
        <v>1711</v>
      </c>
      <c r="B367" s="91">
        <v>1716</v>
      </c>
      <c r="C367" s="91" t="s">
        <v>12573</v>
      </c>
      <c r="D367" s="92" t="s">
        <v>6653</v>
      </c>
      <c r="E367" s="83" t="s">
        <v>4989</v>
      </c>
    </row>
    <row r="368" spans="1:5" x14ac:dyDescent="0.2">
      <c r="A368" s="91">
        <v>1747</v>
      </c>
      <c r="B368" s="91"/>
      <c r="C368" s="92" t="s">
        <v>12715</v>
      </c>
      <c r="D368" s="92" t="s">
        <v>6692</v>
      </c>
    </row>
    <row r="369" spans="1:5" x14ac:dyDescent="0.2">
      <c r="A369" s="91">
        <v>1747</v>
      </c>
      <c r="B369" s="91">
        <v>1809</v>
      </c>
      <c r="C369" s="91" t="s">
        <v>12574</v>
      </c>
      <c r="D369" s="92" t="s">
        <v>6653</v>
      </c>
      <c r="E369" s="83">
        <v>93</v>
      </c>
    </row>
    <row r="370" spans="1:5" x14ac:dyDescent="0.2">
      <c r="A370" s="91">
        <v>1747</v>
      </c>
      <c r="B370" s="91">
        <v>1890</v>
      </c>
      <c r="C370" s="95" t="s">
        <v>12575</v>
      </c>
      <c r="D370" s="92" t="s">
        <v>6653</v>
      </c>
      <c r="E370" s="83">
        <v>94</v>
      </c>
    </row>
    <row r="371" spans="1:5" x14ac:dyDescent="0.2">
      <c r="A371" s="91">
        <v>1747</v>
      </c>
      <c r="B371" s="91">
        <v>1890</v>
      </c>
      <c r="C371" s="95" t="s">
        <v>12576</v>
      </c>
      <c r="D371" s="92" t="s">
        <v>6653</v>
      </c>
      <c r="E371" s="83">
        <v>100</v>
      </c>
    </row>
    <row r="372" spans="1:5" x14ac:dyDescent="0.2">
      <c r="A372" s="91">
        <v>1760</v>
      </c>
      <c r="B372" s="91"/>
      <c r="C372" s="92" t="s">
        <v>12577</v>
      </c>
      <c r="D372" s="92"/>
    </row>
    <row r="373" spans="1:5" x14ac:dyDescent="0.2">
      <c r="A373" s="91">
        <v>1765</v>
      </c>
      <c r="B373" s="91"/>
      <c r="C373" s="92" t="s">
        <v>12578</v>
      </c>
      <c r="D373" s="92" t="s">
        <v>4067</v>
      </c>
      <c r="E373" s="83">
        <v>124</v>
      </c>
    </row>
    <row r="374" spans="1:5" x14ac:dyDescent="0.2">
      <c r="A374" s="91">
        <v>1775</v>
      </c>
      <c r="B374" s="91"/>
      <c r="C374" s="92" t="s">
        <v>4745</v>
      </c>
      <c r="D374" s="92" t="s">
        <v>6653</v>
      </c>
      <c r="E374" s="83">
        <v>35</v>
      </c>
    </row>
    <row r="375" spans="1:5" ht="25.5" x14ac:dyDescent="0.2">
      <c r="A375" s="91">
        <v>1800</v>
      </c>
      <c r="B375" s="91"/>
      <c r="C375" s="92" t="s">
        <v>12579</v>
      </c>
      <c r="D375" s="92" t="s">
        <v>6692</v>
      </c>
    </row>
    <row r="376" spans="1:5" x14ac:dyDescent="0.2">
      <c r="A376" s="91">
        <v>1800</v>
      </c>
      <c r="B376" s="91">
        <v>1850</v>
      </c>
      <c r="C376" s="92" t="s">
        <v>12580</v>
      </c>
      <c r="D376" s="92" t="s">
        <v>6653</v>
      </c>
      <c r="E376" s="83">
        <v>96</v>
      </c>
    </row>
    <row r="377" spans="1:5" x14ac:dyDescent="0.2">
      <c r="A377" s="127">
        <v>1802</v>
      </c>
      <c r="B377" s="127"/>
      <c r="C377" s="128" t="s">
        <v>15601</v>
      </c>
      <c r="D377" s="128" t="s">
        <v>15600</v>
      </c>
      <c r="E377" s="124">
        <v>6</v>
      </c>
    </row>
    <row r="378" spans="1:5" x14ac:dyDescent="0.2">
      <c r="A378" s="91">
        <v>1808</v>
      </c>
      <c r="B378" s="91"/>
      <c r="C378" s="92" t="s">
        <v>12581</v>
      </c>
      <c r="D378" s="92"/>
    </row>
    <row r="379" spans="1:5" ht="25.5" x14ac:dyDescent="0.2">
      <c r="A379" s="91">
        <v>1809</v>
      </c>
      <c r="B379" s="91"/>
      <c r="C379" s="92" t="s">
        <v>12716</v>
      </c>
      <c r="D379" s="92" t="s">
        <v>6692</v>
      </c>
    </row>
    <row r="380" spans="1:5" ht="25.5" x14ac:dyDescent="0.2">
      <c r="A380" s="91">
        <v>1809</v>
      </c>
      <c r="B380" s="91">
        <v>1872</v>
      </c>
      <c r="C380" s="92" t="s">
        <v>12582</v>
      </c>
      <c r="D380" s="92"/>
    </row>
    <row r="381" spans="1:5" x14ac:dyDescent="0.2">
      <c r="A381" s="91">
        <v>1840</v>
      </c>
      <c r="B381" s="91">
        <v>1851</v>
      </c>
      <c r="C381" s="92" t="s">
        <v>12583</v>
      </c>
      <c r="D381" s="92" t="s">
        <v>15687</v>
      </c>
      <c r="E381" s="83">
        <v>8</v>
      </c>
    </row>
    <row r="382" spans="1:5" x14ac:dyDescent="0.2">
      <c r="A382" s="91">
        <v>1842</v>
      </c>
      <c r="B382" s="91"/>
      <c r="C382" s="91" t="s">
        <v>5061</v>
      </c>
      <c r="D382" s="92" t="s">
        <v>6653</v>
      </c>
      <c r="E382" s="83">
        <v>18.97</v>
      </c>
    </row>
    <row r="383" spans="1:5" x14ac:dyDescent="0.2">
      <c r="A383" s="91">
        <v>1842</v>
      </c>
      <c r="B383" s="91"/>
      <c r="C383" s="94" t="s">
        <v>12584</v>
      </c>
      <c r="D383" s="92"/>
    </row>
    <row r="384" spans="1:5" x14ac:dyDescent="0.2">
      <c r="A384" s="91">
        <v>1842</v>
      </c>
      <c r="B384" s="91"/>
      <c r="C384" s="91" t="s">
        <v>12585</v>
      </c>
      <c r="D384" s="92" t="s">
        <v>6653</v>
      </c>
      <c r="E384" s="83" t="s">
        <v>5043</v>
      </c>
    </row>
    <row r="385" spans="1:5" x14ac:dyDescent="0.2">
      <c r="A385" s="91">
        <v>1858</v>
      </c>
      <c r="B385" s="91">
        <v>1898</v>
      </c>
      <c r="C385" s="92" t="s">
        <v>12586</v>
      </c>
      <c r="D385" s="92" t="s">
        <v>6692</v>
      </c>
    </row>
    <row r="386" spans="1:5" x14ac:dyDescent="0.2">
      <c r="A386" s="91">
        <v>1872</v>
      </c>
      <c r="B386" s="91"/>
      <c r="C386" s="93" t="s">
        <v>12717</v>
      </c>
      <c r="D386" s="92" t="s">
        <v>6692</v>
      </c>
    </row>
    <row r="387" spans="1:5" x14ac:dyDescent="0.2">
      <c r="A387" s="91">
        <v>1900</v>
      </c>
      <c r="B387" s="91">
        <v>2000</v>
      </c>
      <c r="C387" s="92" t="s">
        <v>12588</v>
      </c>
      <c r="D387" s="92" t="s">
        <v>6692</v>
      </c>
    </row>
    <row r="388" spans="1:5" x14ac:dyDescent="0.2">
      <c r="A388" s="91">
        <v>1921</v>
      </c>
      <c r="B388" s="91"/>
      <c r="C388" s="92" t="s">
        <v>12587</v>
      </c>
      <c r="D388" s="92"/>
    </row>
    <row r="389" spans="1:5" ht="38.25" x14ac:dyDescent="0.2">
      <c r="A389" s="91">
        <v>1931</v>
      </c>
      <c r="B389" s="91"/>
      <c r="C389" s="93" t="s">
        <v>12718</v>
      </c>
      <c r="D389" s="92" t="s">
        <v>6692</v>
      </c>
    </row>
    <row r="390" spans="1:5" x14ac:dyDescent="0.2">
      <c r="A390" s="91">
        <v>1958</v>
      </c>
      <c r="B390" s="91"/>
      <c r="C390" s="93" t="s">
        <v>12719</v>
      </c>
      <c r="D390" s="92" t="s">
        <v>6692</v>
      </c>
    </row>
    <row r="391" spans="1:5" x14ac:dyDescent="0.2">
      <c r="A391" s="91">
        <v>1976</v>
      </c>
      <c r="B391" s="91"/>
      <c r="C391" s="91" t="s">
        <v>18124</v>
      </c>
      <c r="D391" s="92" t="s">
        <v>4067</v>
      </c>
      <c r="E391" s="83">
        <v>82</v>
      </c>
    </row>
    <row r="392" spans="1:5" x14ac:dyDescent="0.2">
      <c r="A392" s="91">
        <v>1976</v>
      </c>
      <c r="B392" s="91"/>
      <c r="C392" s="91" t="s">
        <v>12589</v>
      </c>
      <c r="D392" s="92" t="s">
        <v>6653</v>
      </c>
      <c r="E392" s="83" t="s">
        <v>12590</v>
      </c>
    </row>
    <row r="393" spans="1:5" x14ac:dyDescent="0.2">
      <c r="A393" s="91">
        <v>1976</v>
      </c>
      <c r="B393" s="91"/>
      <c r="C393" s="91" t="s">
        <v>5080</v>
      </c>
      <c r="D393" s="92" t="s">
        <v>6653</v>
      </c>
      <c r="E393" s="83">
        <v>100</v>
      </c>
    </row>
    <row r="394" spans="1:5" x14ac:dyDescent="0.2">
      <c r="A394" s="91">
        <v>1976</v>
      </c>
      <c r="B394" s="91"/>
      <c r="C394" s="92" t="s">
        <v>12591</v>
      </c>
      <c r="D394" s="92" t="s">
        <v>15687</v>
      </c>
      <c r="E394" s="83">
        <v>8</v>
      </c>
    </row>
    <row r="395" spans="1:5" x14ac:dyDescent="0.2">
      <c r="A395" s="91">
        <v>1976</v>
      </c>
      <c r="B395" s="91"/>
      <c r="C395" s="91" t="s">
        <v>4024</v>
      </c>
      <c r="D395" s="92" t="s">
        <v>6653</v>
      </c>
      <c r="E395" s="83" t="s">
        <v>5045</v>
      </c>
    </row>
    <row r="396" spans="1:5" x14ac:dyDescent="0.2">
      <c r="A396" s="91">
        <v>1978</v>
      </c>
      <c r="B396" s="91"/>
      <c r="C396" s="95" t="s">
        <v>12592</v>
      </c>
      <c r="D396" s="92" t="s">
        <v>6653</v>
      </c>
      <c r="E396" s="83">
        <v>90</v>
      </c>
    </row>
    <row r="397" spans="1:5" x14ac:dyDescent="0.2">
      <c r="A397" s="91">
        <v>1983</v>
      </c>
      <c r="B397" s="91"/>
      <c r="C397" s="95" t="s">
        <v>12593</v>
      </c>
      <c r="D397" s="92" t="s">
        <v>4067</v>
      </c>
      <c r="E397" s="83">
        <v>77</v>
      </c>
    </row>
    <row r="398" spans="1:5" x14ac:dyDescent="0.2">
      <c r="A398" s="91">
        <v>1989</v>
      </c>
      <c r="B398" s="91"/>
      <c r="C398" s="91" t="s">
        <v>12594</v>
      </c>
      <c r="D398" s="92" t="s">
        <v>4067</v>
      </c>
      <c r="E398" s="83">
        <v>82</v>
      </c>
    </row>
    <row r="399" spans="1:5" x14ac:dyDescent="0.2">
      <c r="A399" s="91">
        <v>2015</v>
      </c>
      <c r="B399" s="91"/>
      <c r="C399" s="95" t="s">
        <v>12595</v>
      </c>
      <c r="D399" s="92" t="s">
        <v>6653</v>
      </c>
      <c r="E399" s="83">
        <v>97</v>
      </c>
    </row>
    <row r="400" spans="1:5" x14ac:dyDescent="0.2">
      <c r="A400" s="91">
        <v>2015</v>
      </c>
      <c r="B400" s="91"/>
      <c r="C400" s="91" t="s">
        <v>5307</v>
      </c>
      <c r="D400" s="92" t="s">
        <v>6653</v>
      </c>
      <c r="E400" s="83">
        <v>48</v>
      </c>
    </row>
    <row r="401" spans="1:5" ht="25.5" x14ac:dyDescent="0.2">
      <c r="A401" s="91">
        <v>2015</v>
      </c>
      <c r="B401" s="91"/>
      <c r="C401" s="92" t="s">
        <v>12720</v>
      </c>
      <c r="D401" s="92" t="s">
        <v>6692</v>
      </c>
    </row>
    <row r="402" spans="1:5" x14ac:dyDescent="0.2">
      <c r="A402" s="91">
        <v>2015.1</v>
      </c>
      <c r="B402" s="91"/>
      <c r="C402" s="93" t="s">
        <v>12721</v>
      </c>
      <c r="D402" s="92" t="s">
        <v>6692</v>
      </c>
    </row>
    <row r="403" spans="1:5" x14ac:dyDescent="0.2">
      <c r="A403" s="91">
        <v>2015.2</v>
      </c>
      <c r="B403" s="91"/>
      <c r="C403" s="91" t="s">
        <v>5151</v>
      </c>
      <c r="D403" s="92" t="s">
        <v>6653</v>
      </c>
      <c r="E403" s="83">
        <v>97</v>
      </c>
    </row>
    <row r="404" spans="1:5" x14ac:dyDescent="0.2">
      <c r="A404" s="91">
        <v>2015.2</v>
      </c>
      <c r="B404" s="91"/>
      <c r="C404" s="91" t="s">
        <v>5152</v>
      </c>
      <c r="D404" s="92" t="s">
        <v>6653</v>
      </c>
      <c r="E404" s="83">
        <v>97</v>
      </c>
    </row>
    <row r="405" spans="1:5" x14ac:dyDescent="0.2">
      <c r="A405" s="91">
        <v>2016</v>
      </c>
      <c r="B405" s="91"/>
      <c r="C405" s="92" t="s">
        <v>12596</v>
      </c>
      <c r="D405" s="92" t="s">
        <v>6653</v>
      </c>
      <c r="E405" s="83">
        <v>90</v>
      </c>
    </row>
    <row r="406" spans="1:5" x14ac:dyDescent="0.2">
      <c r="A406" s="91">
        <v>2016</v>
      </c>
      <c r="B406" s="91"/>
      <c r="C406" s="92" t="s">
        <v>12597</v>
      </c>
      <c r="D406" s="92" t="s">
        <v>6692</v>
      </c>
    </row>
    <row r="407" spans="1:5" x14ac:dyDescent="0.2">
      <c r="A407" s="91">
        <v>2018</v>
      </c>
      <c r="B407" s="91"/>
      <c r="C407" s="92" t="s">
        <v>12598</v>
      </c>
      <c r="D407" s="92" t="s">
        <v>4067</v>
      </c>
      <c r="E407" s="83">
        <v>81</v>
      </c>
    </row>
    <row r="408" spans="1:5" x14ac:dyDescent="0.2">
      <c r="A408" s="91">
        <v>2019</v>
      </c>
      <c r="B408" s="91"/>
      <c r="C408" s="91" t="s">
        <v>4044</v>
      </c>
      <c r="D408" s="92" t="s">
        <v>4067</v>
      </c>
      <c r="E408" s="83">
        <v>81</v>
      </c>
    </row>
    <row r="409" spans="1:5" x14ac:dyDescent="0.2">
      <c r="A409" s="91">
        <v>2019</v>
      </c>
      <c r="B409" s="91"/>
      <c r="C409" s="92" t="s">
        <v>12599</v>
      </c>
      <c r="D409" s="92"/>
    </row>
    <row r="410" spans="1:5" x14ac:dyDescent="0.2">
      <c r="A410" s="91">
        <v>2019</v>
      </c>
      <c r="B410" s="91"/>
      <c r="C410" s="91" t="s">
        <v>4083</v>
      </c>
      <c r="D410" s="92" t="s">
        <v>4067</v>
      </c>
      <c r="E410" s="83">
        <v>81</v>
      </c>
    </row>
    <row r="411" spans="1:5" ht="25.5" x14ac:dyDescent="0.2">
      <c r="A411" s="91">
        <v>2019</v>
      </c>
      <c r="B411" s="91"/>
      <c r="C411" s="91" t="s">
        <v>4082</v>
      </c>
      <c r="D411" s="92" t="s">
        <v>6708</v>
      </c>
      <c r="E411" s="83" t="s">
        <v>5303</v>
      </c>
    </row>
    <row r="412" spans="1:5" x14ac:dyDescent="0.2">
      <c r="A412" s="91">
        <v>2019</v>
      </c>
      <c r="B412" s="91">
        <v>2020</v>
      </c>
      <c r="C412" s="91" t="s">
        <v>4025</v>
      </c>
      <c r="D412" s="92"/>
    </row>
    <row r="413" spans="1:5" ht="25.5" x14ac:dyDescent="0.2">
      <c r="A413" s="91">
        <v>2019</v>
      </c>
      <c r="B413" s="91">
        <v>2020</v>
      </c>
      <c r="C413" s="91" t="s">
        <v>12600</v>
      </c>
      <c r="D413" s="92" t="s">
        <v>6708</v>
      </c>
      <c r="E413" s="83" t="s">
        <v>12601</v>
      </c>
    </row>
    <row r="414" spans="1:5" ht="63.75" x14ac:dyDescent="0.2">
      <c r="A414" s="91">
        <v>2019</v>
      </c>
      <c r="B414" s="91">
        <v>2020</v>
      </c>
      <c r="C414" s="92" t="s">
        <v>12602</v>
      </c>
      <c r="D414" s="92" t="s">
        <v>6692</v>
      </c>
    </row>
    <row r="415" spans="1:5" x14ac:dyDescent="0.2">
      <c r="A415" s="91">
        <v>2020</v>
      </c>
      <c r="B415" s="91"/>
      <c r="C415" s="91" t="s">
        <v>5061</v>
      </c>
      <c r="D415" s="92" t="s">
        <v>6653</v>
      </c>
      <c r="E415" s="83">
        <v>18</v>
      </c>
    </row>
    <row r="416" spans="1:5" x14ac:dyDescent="0.2">
      <c r="A416" s="91">
        <v>2020</v>
      </c>
      <c r="B416" s="91"/>
      <c r="C416" s="91" t="s">
        <v>5072</v>
      </c>
      <c r="D416" s="92" t="s">
        <v>6653</v>
      </c>
      <c r="E416" s="83">
        <v>64</v>
      </c>
    </row>
    <row r="417" spans="1:5" x14ac:dyDescent="0.2">
      <c r="A417" s="91">
        <v>2020</v>
      </c>
      <c r="B417" s="91"/>
      <c r="C417" s="91" t="s">
        <v>4045</v>
      </c>
      <c r="D417" s="92" t="s">
        <v>4067</v>
      </c>
      <c r="E417" s="83">
        <v>81</v>
      </c>
    </row>
    <row r="418" spans="1:5" x14ac:dyDescent="0.2">
      <c r="A418" s="91">
        <v>2020</v>
      </c>
      <c r="B418" s="91"/>
      <c r="C418" s="91" t="s">
        <v>5074</v>
      </c>
      <c r="D418" s="92" t="s">
        <v>6653</v>
      </c>
      <c r="E418" s="83">
        <v>14.61</v>
      </c>
    </row>
    <row r="419" spans="1:5" x14ac:dyDescent="0.2">
      <c r="A419" s="91">
        <v>2020</v>
      </c>
      <c r="B419" s="91"/>
      <c r="C419" s="91" t="s">
        <v>4046</v>
      </c>
      <c r="D419" s="92" t="s">
        <v>4067</v>
      </c>
      <c r="E419" s="83">
        <v>83</v>
      </c>
    </row>
    <row r="420" spans="1:5" x14ac:dyDescent="0.2">
      <c r="A420" s="91">
        <v>2020</v>
      </c>
      <c r="B420" s="91"/>
      <c r="C420" s="91" t="s">
        <v>4084</v>
      </c>
      <c r="D420" s="92" t="s">
        <v>4067</v>
      </c>
      <c r="E420" s="83">
        <v>81</v>
      </c>
    </row>
    <row r="421" spans="1:5" x14ac:dyDescent="0.2">
      <c r="A421" s="91">
        <v>2020</v>
      </c>
      <c r="B421" s="91"/>
      <c r="C421" s="91" t="s">
        <v>5084</v>
      </c>
      <c r="D421" s="92" t="s">
        <v>6653</v>
      </c>
      <c r="E421" s="83" t="s">
        <v>4792</v>
      </c>
    </row>
    <row r="422" spans="1:5" x14ac:dyDescent="0.2">
      <c r="A422" s="91">
        <v>2020</v>
      </c>
      <c r="B422" s="91"/>
      <c r="C422" s="91" t="s">
        <v>5093</v>
      </c>
      <c r="D422" s="92" t="s">
        <v>6653</v>
      </c>
      <c r="E422" s="83" t="s">
        <v>4796</v>
      </c>
    </row>
    <row r="423" spans="1:5" x14ac:dyDescent="0.2">
      <c r="A423" s="91">
        <v>2020</v>
      </c>
      <c r="B423" s="91"/>
      <c r="C423" s="91" t="s">
        <v>5094</v>
      </c>
      <c r="D423" s="92" t="s">
        <v>6653</v>
      </c>
      <c r="E423" s="83" t="s">
        <v>4797</v>
      </c>
    </row>
    <row r="424" spans="1:5" x14ac:dyDescent="0.2">
      <c r="A424" s="91">
        <v>2020</v>
      </c>
      <c r="B424" s="91"/>
      <c r="C424" s="95" t="s">
        <v>12603</v>
      </c>
      <c r="D424" s="92" t="s">
        <v>6653</v>
      </c>
      <c r="E424" s="83">
        <v>82</v>
      </c>
    </row>
    <row r="425" spans="1:5" x14ac:dyDescent="0.2">
      <c r="A425" s="91">
        <v>2020</v>
      </c>
      <c r="B425" s="91"/>
      <c r="C425" s="91" t="s">
        <v>5097</v>
      </c>
      <c r="D425" s="92" t="s">
        <v>6666</v>
      </c>
    </row>
    <row r="426" spans="1:5" x14ac:dyDescent="0.2">
      <c r="A426" s="91">
        <v>2020</v>
      </c>
      <c r="B426" s="91"/>
      <c r="C426" s="91" t="s">
        <v>5099</v>
      </c>
      <c r="D426" s="92" t="s">
        <v>6653</v>
      </c>
      <c r="E426" s="83">
        <v>14.43</v>
      </c>
    </row>
    <row r="427" spans="1:5" x14ac:dyDescent="0.2">
      <c r="A427" s="91">
        <v>2020</v>
      </c>
      <c r="B427" s="91"/>
      <c r="C427" s="91" t="s">
        <v>5100</v>
      </c>
      <c r="D427" s="92" t="s">
        <v>6653</v>
      </c>
      <c r="E427" s="83">
        <v>74</v>
      </c>
    </row>
    <row r="428" spans="1:5" x14ac:dyDescent="0.2">
      <c r="A428" s="91">
        <v>2020</v>
      </c>
      <c r="B428" s="91"/>
      <c r="C428" s="91" t="s">
        <v>5104</v>
      </c>
      <c r="D428" s="92" t="s">
        <v>6653</v>
      </c>
      <c r="E428" s="83">
        <v>13</v>
      </c>
    </row>
    <row r="429" spans="1:5" x14ac:dyDescent="0.2">
      <c r="A429" s="91">
        <v>2020</v>
      </c>
      <c r="B429" s="91"/>
      <c r="C429" s="91" t="s">
        <v>4081</v>
      </c>
      <c r="D429" s="92" t="s">
        <v>4067</v>
      </c>
      <c r="E429" s="83">
        <v>81</v>
      </c>
    </row>
    <row r="430" spans="1:5" x14ac:dyDescent="0.2">
      <c r="A430" s="91">
        <v>2020</v>
      </c>
      <c r="B430" s="91"/>
      <c r="C430" s="91" t="s">
        <v>5105</v>
      </c>
      <c r="D430" s="92" t="s">
        <v>6653</v>
      </c>
      <c r="E430" s="83" t="s">
        <v>4693</v>
      </c>
    </row>
    <row r="431" spans="1:5" x14ac:dyDescent="0.2">
      <c r="A431" s="91">
        <v>2020</v>
      </c>
      <c r="B431" s="91"/>
      <c r="C431" s="91" t="s">
        <v>4080</v>
      </c>
      <c r="D431" s="92" t="s">
        <v>4067</v>
      </c>
      <c r="E431" s="83">
        <v>81</v>
      </c>
    </row>
    <row r="432" spans="1:5" x14ac:dyDescent="0.2">
      <c r="A432" s="91">
        <v>2020</v>
      </c>
      <c r="B432" s="91"/>
      <c r="C432" s="91" t="s">
        <v>5106</v>
      </c>
      <c r="D432" s="92" t="s">
        <v>6653</v>
      </c>
      <c r="E432" s="83" t="s">
        <v>4798</v>
      </c>
    </row>
    <row r="433" spans="1:5" x14ac:dyDescent="0.2">
      <c r="A433" s="91">
        <v>2020</v>
      </c>
      <c r="B433" s="91"/>
      <c r="C433" s="91" t="s">
        <v>4079</v>
      </c>
      <c r="D433" s="92" t="s">
        <v>6653</v>
      </c>
      <c r="E433" s="83">
        <v>9.74</v>
      </c>
    </row>
    <row r="434" spans="1:5" x14ac:dyDescent="0.2">
      <c r="A434" s="91">
        <v>2020</v>
      </c>
      <c r="B434" s="91"/>
      <c r="C434" s="91" t="s">
        <v>4079</v>
      </c>
      <c r="D434" s="92" t="s">
        <v>4067</v>
      </c>
      <c r="E434" s="83">
        <v>81</v>
      </c>
    </row>
    <row r="435" spans="1:5" x14ac:dyDescent="0.2">
      <c r="A435" s="91">
        <v>2020</v>
      </c>
      <c r="B435" s="91"/>
      <c r="C435" s="91" t="s">
        <v>4047</v>
      </c>
      <c r="D435" s="92" t="s">
        <v>4067</v>
      </c>
      <c r="E435" s="83">
        <v>81</v>
      </c>
    </row>
    <row r="436" spans="1:5" x14ac:dyDescent="0.2">
      <c r="A436" s="91">
        <v>2020</v>
      </c>
      <c r="B436" s="91"/>
      <c r="C436" s="91" t="s">
        <v>5107</v>
      </c>
      <c r="D436" s="92" t="s">
        <v>6653</v>
      </c>
      <c r="E436" s="83" t="s">
        <v>4799</v>
      </c>
    </row>
    <row r="437" spans="1:5" x14ac:dyDescent="0.2">
      <c r="A437" s="91">
        <v>2020</v>
      </c>
      <c r="B437" s="91"/>
      <c r="C437" s="91" t="s">
        <v>4078</v>
      </c>
      <c r="D437" s="92" t="s">
        <v>4067</v>
      </c>
      <c r="E437" s="83">
        <v>81</v>
      </c>
    </row>
    <row r="438" spans="1:5" x14ac:dyDescent="0.2">
      <c r="A438" s="91">
        <v>2020</v>
      </c>
      <c r="B438" s="91"/>
      <c r="C438" s="91" t="s">
        <v>5111</v>
      </c>
      <c r="D438" s="92" t="s">
        <v>6653</v>
      </c>
      <c r="E438" s="83" t="s">
        <v>4800</v>
      </c>
    </row>
    <row r="439" spans="1:5" x14ac:dyDescent="0.2">
      <c r="A439" s="91">
        <v>2020</v>
      </c>
      <c r="B439" s="91"/>
      <c r="C439" s="91" t="s">
        <v>5115</v>
      </c>
      <c r="D439" s="92" t="s">
        <v>6653</v>
      </c>
      <c r="E439" s="83" t="s">
        <v>4803</v>
      </c>
    </row>
    <row r="440" spans="1:5" x14ac:dyDescent="0.2">
      <c r="A440" s="91">
        <v>2020</v>
      </c>
      <c r="B440" s="91"/>
      <c r="C440" s="91" t="s">
        <v>4048</v>
      </c>
      <c r="D440" s="92" t="s">
        <v>4067</v>
      </c>
      <c r="E440" s="83">
        <v>81</v>
      </c>
    </row>
    <row r="441" spans="1:5" x14ac:dyDescent="0.2">
      <c r="A441" s="91">
        <v>2020</v>
      </c>
      <c r="B441" s="91"/>
      <c r="C441" s="91" t="s">
        <v>5118</v>
      </c>
      <c r="D441" s="92" t="s">
        <v>6653</v>
      </c>
      <c r="E441" s="83" t="s">
        <v>4641</v>
      </c>
    </row>
    <row r="442" spans="1:5" ht="25.5" x14ac:dyDescent="0.2">
      <c r="A442" s="91">
        <v>2029</v>
      </c>
      <c r="B442" s="91"/>
      <c r="C442" s="92" t="s">
        <v>12604</v>
      </c>
      <c r="D442" s="92" t="s">
        <v>6692</v>
      </c>
    </row>
    <row r="443" spans="1:5" x14ac:dyDescent="0.2">
      <c r="A443" s="91">
        <v>2029</v>
      </c>
      <c r="B443" s="91"/>
      <c r="C443" s="91" t="s">
        <v>5120</v>
      </c>
      <c r="D443" s="92" t="s">
        <v>6653</v>
      </c>
      <c r="E443" s="83">
        <v>39</v>
      </c>
    </row>
    <row r="444" spans="1:5" x14ac:dyDescent="0.2">
      <c r="A444" s="91">
        <v>2029</v>
      </c>
      <c r="B444" s="91"/>
      <c r="C444" s="91" t="s">
        <v>5149</v>
      </c>
      <c r="D444" s="92" t="s">
        <v>6653</v>
      </c>
      <c r="E444" s="83" t="s">
        <v>4992</v>
      </c>
    </row>
    <row r="445" spans="1:5" x14ac:dyDescent="0.2">
      <c r="A445" s="91">
        <v>2030</v>
      </c>
      <c r="B445" s="91"/>
      <c r="C445" s="91" t="s">
        <v>5102</v>
      </c>
      <c r="D445" s="92" t="s">
        <v>6653</v>
      </c>
      <c r="E445" s="83">
        <v>100</v>
      </c>
    </row>
    <row r="446" spans="1:5" x14ac:dyDescent="0.2">
      <c r="A446" s="91">
        <v>2031</v>
      </c>
      <c r="B446" s="91"/>
      <c r="C446" s="92" t="s">
        <v>8405</v>
      </c>
      <c r="D446" s="92"/>
    </row>
    <row r="447" spans="1:5" x14ac:dyDescent="0.2">
      <c r="A447" s="91">
        <v>2040</v>
      </c>
      <c r="B447" s="91"/>
      <c r="C447" s="92" t="s">
        <v>12932</v>
      </c>
      <c r="D447" s="92" t="s">
        <v>6709</v>
      </c>
    </row>
    <row r="448" spans="1:5" x14ac:dyDescent="0.2">
      <c r="A448" s="91">
        <v>2041</v>
      </c>
      <c r="B448" s="91"/>
      <c r="C448" s="91" t="s">
        <v>5066</v>
      </c>
      <c r="D448" s="92" t="s">
        <v>6653</v>
      </c>
      <c r="E448" s="83">
        <v>48.100999999999999</v>
      </c>
    </row>
    <row r="449" spans="1:5" x14ac:dyDescent="0.2">
      <c r="A449" s="91">
        <v>2041</v>
      </c>
      <c r="B449" s="91"/>
      <c r="C449" s="92" t="s">
        <v>12605</v>
      </c>
      <c r="D449" s="92"/>
    </row>
    <row r="450" spans="1:5" x14ac:dyDescent="0.2">
      <c r="A450" s="91">
        <v>2041</v>
      </c>
      <c r="B450" s="91"/>
      <c r="C450" s="91" t="s">
        <v>5108</v>
      </c>
      <c r="D450" s="92" t="s">
        <v>6653</v>
      </c>
      <c r="E450" s="83">
        <v>48</v>
      </c>
    </row>
    <row r="451" spans="1:5" x14ac:dyDescent="0.2">
      <c r="A451" s="91">
        <v>2041</v>
      </c>
      <c r="B451" s="91"/>
      <c r="C451" s="91" t="s">
        <v>5148</v>
      </c>
      <c r="D451" s="92" t="s">
        <v>6653</v>
      </c>
      <c r="E451" s="83" t="s">
        <v>5046</v>
      </c>
    </row>
    <row r="452" spans="1:5" x14ac:dyDescent="0.2">
      <c r="A452" s="91">
        <v>2045</v>
      </c>
      <c r="B452" s="91"/>
      <c r="C452" s="91" t="s">
        <v>5075</v>
      </c>
      <c r="D452" s="92" t="s">
        <v>6653</v>
      </c>
      <c r="E452" s="83" t="s">
        <v>4788</v>
      </c>
    </row>
    <row r="453" spans="1:5" x14ac:dyDescent="0.2">
      <c r="A453" s="91">
        <v>2045</v>
      </c>
      <c r="B453" s="91"/>
      <c r="C453" s="91" t="s">
        <v>12606</v>
      </c>
      <c r="D453" s="92" t="s">
        <v>6653</v>
      </c>
      <c r="E453" s="83" t="s">
        <v>5041</v>
      </c>
    </row>
    <row r="454" spans="1:5" ht="25.5" x14ac:dyDescent="0.2">
      <c r="A454" s="91">
        <v>2045</v>
      </c>
      <c r="B454" s="91"/>
      <c r="C454" s="92" t="s">
        <v>12607</v>
      </c>
      <c r="D454" s="92" t="s">
        <v>6692</v>
      </c>
    </row>
    <row r="455" spans="1:5" x14ac:dyDescent="0.2">
      <c r="A455" s="91">
        <v>2065</v>
      </c>
      <c r="B455" s="91"/>
      <c r="C455" s="92" t="s">
        <v>12608</v>
      </c>
      <c r="D455" s="92" t="s">
        <v>6692</v>
      </c>
    </row>
    <row r="456" spans="1:5" ht="25.5" x14ac:dyDescent="0.2">
      <c r="A456" s="91">
        <v>2065.1</v>
      </c>
      <c r="B456" s="91"/>
      <c r="C456" s="93" t="s">
        <v>12722</v>
      </c>
      <c r="D456" s="92" t="s">
        <v>6692</v>
      </c>
    </row>
    <row r="457" spans="1:5" x14ac:dyDescent="0.2">
      <c r="A457" s="91">
        <v>2065.1999999999998</v>
      </c>
      <c r="B457" s="91"/>
      <c r="C457" s="92" t="s">
        <v>12609</v>
      </c>
      <c r="D457" s="92" t="s">
        <v>4067</v>
      </c>
      <c r="E457" s="83">
        <v>14</v>
      </c>
    </row>
    <row r="458" spans="1:5" x14ac:dyDescent="0.2">
      <c r="A458" s="91">
        <v>2079</v>
      </c>
      <c r="B458" s="91">
        <v>2133</v>
      </c>
      <c r="C458" s="92" t="s">
        <v>12610</v>
      </c>
      <c r="D458" s="92" t="s">
        <v>6692</v>
      </c>
    </row>
    <row r="459" spans="1:5" x14ac:dyDescent="0.2">
      <c r="A459" s="91">
        <v>2117</v>
      </c>
      <c r="B459" s="91"/>
      <c r="C459" s="92" t="s">
        <v>12611</v>
      </c>
      <c r="D459" s="92" t="s">
        <v>4067</v>
      </c>
      <c r="E459" s="83">
        <v>122</v>
      </c>
    </row>
    <row r="460" spans="1:5" x14ac:dyDescent="0.2">
      <c r="A460" s="91">
        <v>2168</v>
      </c>
      <c r="B460" s="91"/>
      <c r="C460" s="93" t="s">
        <v>12723</v>
      </c>
      <c r="D460" s="92" t="s">
        <v>6692</v>
      </c>
    </row>
    <row r="461" spans="1:5" x14ac:dyDescent="0.2">
      <c r="A461" s="91">
        <v>2168</v>
      </c>
      <c r="B461" s="91">
        <v>2234</v>
      </c>
      <c r="C461" s="92" t="s">
        <v>12612</v>
      </c>
      <c r="D461" s="92"/>
    </row>
    <row r="462" spans="1:5" ht="25.5" x14ac:dyDescent="0.2">
      <c r="A462" s="91">
        <v>2194</v>
      </c>
      <c r="B462" s="91"/>
      <c r="C462" s="92" t="s">
        <v>12613</v>
      </c>
      <c r="D462" s="92" t="s">
        <v>4067</v>
      </c>
      <c r="E462" s="83">
        <v>36</v>
      </c>
    </row>
    <row r="463" spans="1:5" x14ac:dyDescent="0.2">
      <c r="A463" s="91">
        <v>2195</v>
      </c>
      <c r="B463" s="91"/>
      <c r="C463" s="92" t="s">
        <v>12614</v>
      </c>
      <c r="D463" s="92" t="s">
        <v>4067</v>
      </c>
      <c r="E463" s="83">
        <v>21</v>
      </c>
    </row>
    <row r="464" spans="1:5" x14ac:dyDescent="0.2">
      <c r="A464" s="91">
        <v>2209</v>
      </c>
      <c r="B464" s="91"/>
      <c r="C464" s="92" t="s">
        <v>12615</v>
      </c>
      <c r="D464" s="92" t="s">
        <v>6653</v>
      </c>
      <c r="E464" s="83">
        <v>87</v>
      </c>
    </row>
    <row r="465" spans="1:5" x14ac:dyDescent="0.2">
      <c r="A465" s="91">
        <v>2234</v>
      </c>
      <c r="B465" s="91"/>
      <c r="C465" s="93" t="s">
        <v>12724</v>
      </c>
      <c r="D465" s="92" t="s">
        <v>4067</v>
      </c>
      <c r="E465" s="83">
        <v>15</v>
      </c>
    </row>
    <row r="466" spans="1:5" x14ac:dyDescent="0.2">
      <c r="A466" s="91">
        <v>2251</v>
      </c>
      <c r="B466" s="91"/>
      <c r="C466" s="92" t="s">
        <v>12616</v>
      </c>
      <c r="D466" s="92" t="s">
        <v>6692</v>
      </c>
    </row>
    <row r="467" spans="1:5" x14ac:dyDescent="0.2">
      <c r="A467" s="91">
        <v>2262</v>
      </c>
      <c r="B467" s="91">
        <v>2263</v>
      </c>
      <c r="C467" s="92" t="s">
        <v>12617</v>
      </c>
      <c r="D467" s="92" t="s">
        <v>6709</v>
      </c>
    </row>
    <row r="468" spans="1:5" x14ac:dyDescent="0.2">
      <c r="A468" s="91">
        <v>2291</v>
      </c>
      <c r="B468" s="91"/>
      <c r="C468" s="92" t="s">
        <v>12725</v>
      </c>
      <c r="D468" s="92" t="s">
        <v>6692</v>
      </c>
    </row>
    <row r="469" spans="1:5" x14ac:dyDescent="0.2">
      <c r="A469" s="91">
        <v>2305</v>
      </c>
      <c r="B469" s="91"/>
      <c r="C469" s="92" t="s">
        <v>12618</v>
      </c>
      <c r="D469" s="92" t="s">
        <v>6692</v>
      </c>
    </row>
    <row r="470" spans="1:5" x14ac:dyDescent="0.2">
      <c r="A470" s="91">
        <v>2315</v>
      </c>
      <c r="B470" s="91"/>
      <c r="C470" s="92" t="s">
        <v>12619</v>
      </c>
      <c r="D470" s="92"/>
    </row>
    <row r="471" spans="1:5" x14ac:dyDescent="0.2">
      <c r="A471" s="91">
        <v>2315</v>
      </c>
      <c r="B471" s="91">
        <v>2341</v>
      </c>
      <c r="C471" s="91" t="s">
        <v>4041</v>
      </c>
      <c r="D471" s="92" t="s">
        <v>4067</v>
      </c>
      <c r="E471" s="83">
        <v>8</v>
      </c>
    </row>
    <row r="472" spans="1:5" x14ac:dyDescent="0.2">
      <c r="A472" s="91">
        <v>2315</v>
      </c>
      <c r="B472" s="91"/>
      <c r="C472" s="91" t="s">
        <v>4075</v>
      </c>
      <c r="D472" s="92" t="s">
        <v>6653</v>
      </c>
      <c r="E472" s="83" t="s">
        <v>5304</v>
      </c>
    </row>
    <row r="473" spans="1:5" x14ac:dyDescent="0.2">
      <c r="A473" s="91">
        <v>2319</v>
      </c>
      <c r="B473" s="91"/>
      <c r="C473" s="95" t="s">
        <v>12983</v>
      </c>
      <c r="D473" s="92"/>
    </row>
    <row r="474" spans="1:5" x14ac:dyDescent="0.2">
      <c r="A474" s="91">
        <v>2328</v>
      </c>
      <c r="B474" s="91"/>
      <c r="C474" s="92" t="s">
        <v>12620</v>
      </c>
      <c r="D474" s="92"/>
    </row>
    <row r="475" spans="1:5" x14ac:dyDescent="0.2">
      <c r="A475" s="91">
        <v>2338</v>
      </c>
      <c r="B475" s="91"/>
      <c r="C475" s="92" t="s">
        <v>12621</v>
      </c>
      <c r="D475" s="92" t="s">
        <v>6653</v>
      </c>
      <c r="E475" s="83">
        <v>54</v>
      </c>
    </row>
    <row r="476" spans="1:5" x14ac:dyDescent="0.2">
      <c r="A476" s="91">
        <v>2338</v>
      </c>
      <c r="B476" s="91"/>
      <c r="C476" s="91" t="s">
        <v>4039</v>
      </c>
      <c r="D476" s="92" t="s">
        <v>4067</v>
      </c>
      <c r="E476" s="83">
        <v>18</v>
      </c>
    </row>
    <row r="477" spans="1:5" x14ac:dyDescent="0.2">
      <c r="A477" s="91">
        <v>2338</v>
      </c>
      <c r="B477" s="91"/>
      <c r="C477" s="92" t="s">
        <v>12622</v>
      </c>
      <c r="D477" s="92"/>
    </row>
    <row r="478" spans="1:5" x14ac:dyDescent="0.2">
      <c r="A478" s="91">
        <v>2340</v>
      </c>
      <c r="B478" s="91"/>
      <c r="C478" s="91" t="s">
        <v>4049</v>
      </c>
      <c r="D478" s="92" t="s">
        <v>4067</v>
      </c>
      <c r="E478" s="83">
        <v>114</v>
      </c>
    </row>
    <row r="479" spans="1:5" x14ac:dyDescent="0.2">
      <c r="A479" s="91">
        <v>2340</v>
      </c>
      <c r="B479" s="91"/>
      <c r="C479" s="91" t="s">
        <v>5133</v>
      </c>
      <c r="D479" s="92" t="s">
        <v>6653</v>
      </c>
      <c r="E479" s="83" t="s">
        <v>5042</v>
      </c>
    </row>
    <row r="480" spans="1:5" x14ac:dyDescent="0.2">
      <c r="A480" s="91">
        <v>2340</v>
      </c>
      <c r="B480" s="91"/>
      <c r="C480" s="92" t="s">
        <v>12623</v>
      </c>
      <c r="D480" s="92"/>
    </row>
    <row r="481" spans="1:5" x14ac:dyDescent="0.2">
      <c r="A481" s="91">
        <v>2341</v>
      </c>
      <c r="B481" s="91"/>
      <c r="C481" s="92" t="s">
        <v>12624</v>
      </c>
      <c r="D481" s="92" t="s">
        <v>6692</v>
      </c>
    </row>
    <row r="482" spans="1:5" x14ac:dyDescent="0.2">
      <c r="A482" s="91">
        <v>2342</v>
      </c>
      <c r="B482" s="127"/>
      <c r="C482" s="128" t="s">
        <v>15602</v>
      </c>
      <c r="D482" s="128" t="s">
        <v>15600</v>
      </c>
      <c r="E482" s="124">
        <v>6</v>
      </c>
    </row>
    <row r="483" spans="1:5" x14ac:dyDescent="0.2">
      <c r="A483" s="91">
        <v>2342</v>
      </c>
      <c r="B483" s="91"/>
      <c r="C483" s="92" t="s">
        <v>12625</v>
      </c>
      <c r="D483" s="92" t="s">
        <v>4067</v>
      </c>
      <c r="E483" s="83">
        <v>21</v>
      </c>
    </row>
    <row r="484" spans="1:5" x14ac:dyDescent="0.2">
      <c r="A484" s="91">
        <v>2342</v>
      </c>
      <c r="B484" s="91"/>
      <c r="C484" s="92" t="s">
        <v>12626</v>
      </c>
      <c r="D484" s="92"/>
    </row>
    <row r="485" spans="1:5" x14ac:dyDescent="0.2">
      <c r="A485" s="91">
        <v>2343</v>
      </c>
      <c r="B485" s="91"/>
      <c r="C485" s="94" t="s">
        <v>12627</v>
      </c>
      <c r="D485" s="92"/>
    </row>
    <row r="486" spans="1:5" x14ac:dyDescent="0.2">
      <c r="A486" s="91">
        <v>2344</v>
      </c>
      <c r="B486" s="91"/>
      <c r="C486" s="92" t="s">
        <v>12628</v>
      </c>
      <c r="D486" s="92"/>
    </row>
    <row r="487" spans="1:5" x14ac:dyDescent="0.2">
      <c r="A487" s="91">
        <v>2345</v>
      </c>
      <c r="B487" s="91"/>
      <c r="C487" s="92" t="s">
        <v>12629</v>
      </c>
      <c r="D487" s="92"/>
    </row>
    <row r="488" spans="1:5" x14ac:dyDescent="0.2">
      <c r="A488" s="91">
        <v>2345.1</v>
      </c>
      <c r="B488" s="91"/>
      <c r="C488" s="92" t="s">
        <v>12726</v>
      </c>
      <c r="D488" s="92" t="s">
        <v>6692</v>
      </c>
    </row>
    <row r="489" spans="1:5" x14ac:dyDescent="0.2">
      <c r="A489" s="91">
        <v>2345.1</v>
      </c>
      <c r="B489" s="91"/>
      <c r="C489" s="91" t="s">
        <v>5079</v>
      </c>
      <c r="D489" s="92" t="s">
        <v>6653</v>
      </c>
      <c r="E489" s="83" t="s">
        <v>4790</v>
      </c>
    </row>
    <row r="490" spans="1:5" x14ac:dyDescent="0.2">
      <c r="A490" s="91">
        <v>2345.1</v>
      </c>
      <c r="B490" s="91"/>
      <c r="C490" s="95" t="s">
        <v>12630</v>
      </c>
      <c r="D490" s="92" t="s">
        <v>4067</v>
      </c>
      <c r="E490" s="83">
        <v>75</v>
      </c>
    </row>
    <row r="491" spans="1:5" x14ac:dyDescent="0.2">
      <c r="A491" s="91">
        <v>2345.1</v>
      </c>
      <c r="B491" s="91"/>
      <c r="C491" s="91" t="s">
        <v>12631</v>
      </c>
      <c r="D491" s="92"/>
    </row>
    <row r="492" spans="1:5" x14ac:dyDescent="0.2">
      <c r="A492" s="91">
        <v>2346</v>
      </c>
      <c r="B492" s="91"/>
      <c r="C492" s="91" t="s">
        <v>5061</v>
      </c>
      <c r="D492" s="92" t="s">
        <v>6653</v>
      </c>
      <c r="E492" s="83" t="s">
        <v>4782</v>
      </c>
    </row>
    <row r="493" spans="1:5" ht="25.5" x14ac:dyDescent="0.2">
      <c r="A493" s="91">
        <v>2346</v>
      </c>
      <c r="B493" s="91"/>
      <c r="C493" s="92" t="s">
        <v>12632</v>
      </c>
      <c r="D493" s="92" t="s">
        <v>6692</v>
      </c>
    </row>
    <row r="494" spans="1:5" x14ac:dyDescent="0.2">
      <c r="A494" s="91">
        <v>2347</v>
      </c>
      <c r="B494" s="91"/>
      <c r="C494" s="93" t="s">
        <v>12633</v>
      </c>
      <c r="D494" s="92" t="s">
        <v>6692</v>
      </c>
    </row>
    <row r="495" spans="1:5" x14ac:dyDescent="0.2">
      <c r="A495" s="91">
        <v>2347</v>
      </c>
      <c r="B495" s="91"/>
      <c r="C495" s="91" t="s">
        <v>5078</v>
      </c>
      <c r="D495" s="92" t="s">
        <v>4067</v>
      </c>
      <c r="E495" s="83">
        <v>15</v>
      </c>
    </row>
    <row r="496" spans="1:5" x14ac:dyDescent="0.2">
      <c r="A496" s="91">
        <v>2347</v>
      </c>
      <c r="B496" s="91"/>
      <c r="C496" s="92" t="s">
        <v>12634</v>
      </c>
      <c r="D496" s="92" t="s">
        <v>6653</v>
      </c>
      <c r="E496" s="83" t="s">
        <v>4683</v>
      </c>
    </row>
    <row r="497" spans="1:5" x14ac:dyDescent="0.2">
      <c r="A497" s="91">
        <v>2348</v>
      </c>
      <c r="B497" s="91"/>
      <c r="C497" s="91" t="s">
        <v>4051</v>
      </c>
      <c r="D497" s="92" t="s">
        <v>6653</v>
      </c>
      <c r="E497" s="83" t="s">
        <v>4784</v>
      </c>
    </row>
    <row r="498" spans="1:5" ht="38.25" x14ac:dyDescent="0.2">
      <c r="A498" s="91">
        <v>2349</v>
      </c>
      <c r="B498" s="91"/>
      <c r="C498" s="92" t="s">
        <v>12635</v>
      </c>
      <c r="D498" s="92" t="s">
        <v>6692</v>
      </c>
    </row>
    <row r="499" spans="1:5" x14ac:dyDescent="0.2">
      <c r="A499" s="91">
        <v>2350</v>
      </c>
      <c r="B499" s="91"/>
      <c r="C499" s="92" t="s">
        <v>12636</v>
      </c>
      <c r="D499" s="92"/>
    </row>
    <row r="500" spans="1:5" x14ac:dyDescent="0.2">
      <c r="A500" s="91">
        <v>2350</v>
      </c>
      <c r="B500" s="91"/>
      <c r="C500" s="92" t="s">
        <v>12637</v>
      </c>
      <c r="D500" s="92"/>
    </row>
    <row r="501" spans="1:5" x14ac:dyDescent="0.2">
      <c r="A501" s="91">
        <v>2350</v>
      </c>
      <c r="B501" s="91"/>
      <c r="C501" s="91" t="s">
        <v>4031</v>
      </c>
      <c r="D501" s="92" t="s">
        <v>6653</v>
      </c>
      <c r="E501" s="83" t="s">
        <v>5048</v>
      </c>
    </row>
    <row r="502" spans="1:5" ht="25.5" x14ac:dyDescent="0.2">
      <c r="A502" s="91">
        <v>2351</v>
      </c>
      <c r="B502" s="91"/>
      <c r="C502" s="92" t="s">
        <v>12638</v>
      </c>
      <c r="D502" s="92" t="s">
        <v>6692</v>
      </c>
    </row>
    <row r="503" spans="1:5" ht="25.5" x14ac:dyDescent="0.2">
      <c r="A503" s="91">
        <v>2352</v>
      </c>
      <c r="B503" s="91"/>
      <c r="C503" s="92" t="s">
        <v>12639</v>
      </c>
      <c r="D503" s="92"/>
    </row>
    <row r="504" spans="1:5" x14ac:dyDescent="0.2">
      <c r="A504" s="91">
        <v>2353</v>
      </c>
      <c r="B504" s="91"/>
      <c r="C504" s="92" t="s">
        <v>12640</v>
      </c>
      <c r="D504" s="92" t="s">
        <v>6692</v>
      </c>
    </row>
    <row r="505" spans="1:5" x14ac:dyDescent="0.2">
      <c r="A505" s="91">
        <v>2353</v>
      </c>
      <c r="B505" s="91"/>
      <c r="C505" s="91" t="s">
        <v>4032</v>
      </c>
      <c r="D505" s="92"/>
    </row>
    <row r="506" spans="1:5" x14ac:dyDescent="0.2">
      <c r="A506" s="91">
        <v>2353</v>
      </c>
      <c r="B506" s="91"/>
      <c r="C506" s="92" t="s">
        <v>12641</v>
      </c>
      <c r="D506" s="92" t="s">
        <v>6692</v>
      </c>
    </row>
    <row r="507" spans="1:5" x14ac:dyDescent="0.2">
      <c r="A507" s="91">
        <v>2354</v>
      </c>
      <c r="B507" s="91"/>
      <c r="C507" s="92" t="s">
        <v>12642</v>
      </c>
      <c r="D507" s="92" t="s">
        <v>6692</v>
      </c>
    </row>
    <row r="508" spans="1:5" x14ac:dyDescent="0.2">
      <c r="A508" s="91">
        <v>2354</v>
      </c>
      <c r="B508" s="91"/>
      <c r="C508" s="91" t="s">
        <v>12643</v>
      </c>
      <c r="D508" s="92" t="s">
        <v>6653</v>
      </c>
      <c r="E508" s="83">
        <v>87</v>
      </c>
    </row>
    <row r="509" spans="1:5" x14ac:dyDescent="0.2">
      <c r="A509" s="91">
        <v>2356</v>
      </c>
      <c r="B509" s="91"/>
      <c r="C509" s="91" t="s">
        <v>4088</v>
      </c>
      <c r="D509" s="92" t="s">
        <v>4067</v>
      </c>
      <c r="E509" s="83">
        <v>15.18</v>
      </c>
    </row>
    <row r="510" spans="1:5" x14ac:dyDescent="0.2">
      <c r="A510" s="91">
        <v>2356</v>
      </c>
      <c r="B510" s="91"/>
      <c r="C510" s="94" t="s">
        <v>12644</v>
      </c>
      <c r="D510" s="92" t="s">
        <v>6692</v>
      </c>
    </row>
    <row r="511" spans="1:5" ht="25.5" x14ac:dyDescent="0.2">
      <c r="A511" s="91">
        <v>2357</v>
      </c>
      <c r="B511" s="91"/>
      <c r="C511" s="92" t="s">
        <v>12645</v>
      </c>
      <c r="D511" s="92" t="s">
        <v>6692</v>
      </c>
    </row>
    <row r="512" spans="1:5" x14ac:dyDescent="0.2">
      <c r="A512" s="91">
        <v>2357</v>
      </c>
      <c r="B512" s="91"/>
      <c r="C512" s="92" t="s">
        <v>12646</v>
      </c>
      <c r="D512" s="92" t="s">
        <v>4067</v>
      </c>
      <c r="E512" s="83">
        <v>83</v>
      </c>
    </row>
    <row r="513" spans="1:5" x14ac:dyDescent="0.2">
      <c r="A513" s="91">
        <v>2358</v>
      </c>
      <c r="B513" s="91"/>
      <c r="C513" s="91" t="s">
        <v>4089</v>
      </c>
      <c r="D513" s="92" t="s">
        <v>6653</v>
      </c>
      <c r="E513" s="83" t="s">
        <v>4634</v>
      </c>
    </row>
    <row r="514" spans="1:5" x14ac:dyDescent="0.2">
      <c r="A514" s="91">
        <v>2358</v>
      </c>
      <c r="B514" s="91"/>
      <c r="C514" s="91" t="s">
        <v>5081</v>
      </c>
      <c r="D514" s="92" t="s">
        <v>6653</v>
      </c>
      <c r="E514" s="83" t="s">
        <v>4791</v>
      </c>
    </row>
    <row r="515" spans="1:5" ht="25.5" x14ac:dyDescent="0.2">
      <c r="A515" s="91">
        <v>2358</v>
      </c>
      <c r="B515" s="91"/>
      <c r="C515" s="92" t="s">
        <v>12647</v>
      </c>
      <c r="D515" s="92" t="s">
        <v>6692</v>
      </c>
    </row>
    <row r="516" spans="1:5" ht="25.5" x14ac:dyDescent="0.2">
      <c r="A516" s="91">
        <v>2360</v>
      </c>
      <c r="B516" s="91"/>
      <c r="C516" s="92" t="s">
        <v>12648</v>
      </c>
      <c r="D516" s="92" t="s">
        <v>6692</v>
      </c>
    </row>
    <row r="517" spans="1:5" ht="140.25" x14ac:dyDescent="0.2">
      <c r="A517" s="91">
        <v>2361</v>
      </c>
      <c r="B517" s="91"/>
      <c r="C517" s="92" t="s">
        <v>12649</v>
      </c>
      <c r="D517" s="92" t="s">
        <v>8603</v>
      </c>
    </row>
    <row r="518" spans="1:5" ht="89.25" x14ac:dyDescent="0.2">
      <c r="A518" s="91">
        <v>2361</v>
      </c>
      <c r="B518" s="91"/>
      <c r="C518" s="92" t="s">
        <v>12650</v>
      </c>
      <c r="D518" s="92" t="s">
        <v>8603</v>
      </c>
    </row>
    <row r="519" spans="1:5" ht="25.5" x14ac:dyDescent="0.2">
      <c r="A519" s="91">
        <v>2361</v>
      </c>
      <c r="B519" s="91"/>
      <c r="C519" s="92" t="s">
        <v>12651</v>
      </c>
      <c r="D519" s="92" t="s">
        <v>8603</v>
      </c>
    </row>
    <row r="520" spans="1:5" x14ac:dyDescent="0.2">
      <c r="A520" s="91">
        <v>2361</v>
      </c>
      <c r="B520" s="91"/>
      <c r="C520" s="92" t="s">
        <v>12652</v>
      </c>
      <c r="D520" s="92" t="s">
        <v>8603</v>
      </c>
    </row>
    <row r="521" spans="1:5" ht="25.5" x14ac:dyDescent="0.2">
      <c r="A521" s="91">
        <v>2362</v>
      </c>
      <c r="B521" s="91"/>
      <c r="C521" s="92" t="s">
        <v>13717</v>
      </c>
      <c r="D521" s="92" t="s">
        <v>8603</v>
      </c>
    </row>
    <row r="522" spans="1:5" ht="25.5" x14ac:dyDescent="0.2">
      <c r="A522" s="91">
        <v>2363</v>
      </c>
      <c r="B522" s="91"/>
      <c r="C522" s="92" t="s">
        <v>12653</v>
      </c>
      <c r="D522" s="92" t="s">
        <v>6692</v>
      </c>
    </row>
    <row r="523" spans="1:5" ht="51" x14ac:dyDescent="0.2">
      <c r="A523" s="91">
        <v>2364</v>
      </c>
      <c r="B523" s="91"/>
      <c r="C523" s="92" t="s">
        <v>12654</v>
      </c>
      <c r="D523" s="92" t="s">
        <v>8603</v>
      </c>
    </row>
    <row r="524" spans="1:5" ht="25.5" x14ac:dyDescent="0.2">
      <c r="A524" s="91">
        <v>2364</v>
      </c>
      <c r="B524" s="91"/>
      <c r="C524" s="92" t="s">
        <v>12655</v>
      </c>
      <c r="D524" s="92"/>
    </row>
    <row r="525" spans="1:5" ht="102" x14ac:dyDescent="0.2">
      <c r="A525" s="91">
        <v>2364</v>
      </c>
      <c r="B525" s="91"/>
      <c r="C525" s="92" t="s">
        <v>12656</v>
      </c>
      <c r="D525" s="92" t="s">
        <v>6692</v>
      </c>
    </row>
    <row r="526" spans="1:5" ht="38.25" x14ac:dyDescent="0.2">
      <c r="A526" s="91">
        <v>2364</v>
      </c>
      <c r="B526" s="91"/>
      <c r="C526" s="92" t="s">
        <v>12657</v>
      </c>
      <c r="D526" s="92" t="s">
        <v>6692</v>
      </c>
    </row>
    <row r="527" spans="1:5" ht="38.25" x14ac:dyDescent="0.2">
      <c r="A527" s="91">
        <v>2364</v>
      </c>
      <c r="B527" s="91"/>
      <c r="C527" s="92" t="s">
        <v>12658</v>
      </c>
      <c r="D527" s="92" t="s">
        <v>6692</v>
      </c>
    </row>
    <row r="528" spans="1:5" ht="25.5" x14ac:dyDescent="0.2">
      <c r="A528" s="91">
        <v>2364</v>
      </c>
      <c r="B528" s="91">
        <v>2365</v>
      </c>
      <c r="C528" s="92" t="s">
        <v>12659</v>
      </c>
      <c r="D528" s="92" t="s">
        <v>6692</v>
      </c>
    </row>
    <row r="529" spans="1:4" ht="25.5" x14ac:dyDescent="0.2">
      <c r="A529" s="91">
        <v>2365</v>
      </c>
      <c r="B529" s="91"/>
      <c r="C529" s="92" t="s">
        <v>12660</v>
      </c>
      <c r="D529" s="92" t="s">
        <v>6692</v>
      </c>
    </row>
    <row r="530" spans="1:4" ht="25.5" x14ac:dyDescent="0.2">
      <c r="A530" s="91">
        <v>2365</v>
      </c>
      <c r="B530" s="91"/>
      <c r="C530" s="92" t="s">
        <v>12661</v>
      </c>
      <c r="D530" s="92" t="s">
        <v>6692</v>
      </c>
    </row>
    <row r="531" spans="1:4" x14ac:dyDescent="0.2">
      <c r="A531" s="91">
        <v>2365</v>
      </c>
      <c r="B531" s="91"/>
      <c r="C531" s="92" t="s">
        <v>12662</v>
      </c>
      <c r="D531" s="92" t="s">
        <v>6692</v>
      </c>
    </row>
    <row r="532" spans="1:4" ht="76.5" x14ac:dyDescent="0.2">
      <c r="A532" s="91">
        <v>2366</v>
      </c>
      <c r="B532" s="91"/>
      <c r="C532" s="92" t="s">
        <v>12663</v>
      </c>
      <c r="D532" s="92" t="s">
        <v>6692</v>
      </c>
    </row>
    <row r="533" spans="1:4" ht="63.75" x14ac:dyDescent="0.2">
      <c r="A533" s="91">
        <v>2366</v>
      </c>
      <c r="B533" s="91"/>
      <c r="C533" s="92" t="s">
        <v>12664</v>
      </c>
      <c r="D533" s="92" t="s">
        <v>6692</v>
      </c>
    </row>
    <row r="534" spans="1:4" ht="25.5" x14ac:dyDescent="0.2">
      <c r="A534" s="91">
        <v>2366</v>
      </c>
      <c r="B534" s="91"/>
      <c r="C534" s="95" t="s">
        <v>12665</v>
      </c>
      <c r="D534" s="92" t="s">
        <v>6690</v>
      </c>
    </row>
    <row r="535" spans="1:4" ht="38.25" x14ac:dyDescent="0.2">
      <c r="A535" s="91">
        <v>2367</v>
      </c>
      <c r="B535" s="91"/>
      <c r="C535" s="92" t="s">
        <v>12666</v>
      </c>
      <c r="D535" s="92" t="s">
        <v>6692</v>
      </c>
    </row>
    <row r="536" spans="1:4" ht="25.5" x14ac:dyDescent="0.2">
      <c r="A536" s="91">
        <v>2367</v>
      </c>
      <c r="B536" s="91"/>
      <c r="C536" s="92" t="s">
        <v>12667</v>
      </c>
      <c r="D536" s="92"/>
    </row>
    <row r="537" spans="1:4" ht="25.5" x14ac:dyDescent="0.2">
      <c r="A537" s="91">
        <v>2368</v>
      </c>
      <c r="B537" s="91"/>
      <c r="C537" s="95" t="s">
        <v>13050</v>
      </c>
      <c r="D537" s="92"/>
    </row>
    <row r="538" spans="1:4" ht="25.5" x14ac:dyDescent="0.2">
      <c r="A538" s="91">
        <v>2369</v>
      </c>
      <c r="B538" s="91"/>
      <c r="C538" s="92" t="s">
        <v>12668</v>
      </c>
      <c r="D538" s="92"/>
    </row>
  </sheetData>
  <phoneticPr fontId="11" type="noConversion"/>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92"/>
  <sheetViews>
    <sheetView zoomScale="80" zoomScaleNormal="80" workbookViewId="0"/>
  </sheetViews>
  <sheetFormatPr defaultRowHeight="12.75" x14ac:dyDescent="0.2"/>
  <cols>
    <col min="1" max="1" width="19.28515625" customWidth="1"/>
    <col min="3" max="3" width="6" customWidth="1"/>
    <col min="4" max="4" width="16.28515625" customWidth="1"/>
    <col min="5" max="5" width="19.85546875" customWidth="1"/>
    <col min="6" max="6" width="38" customWidth="1"/>
    <col min="7" max="7" width="26.5703125" customWidth="1"/>
    <col min="8" max="8" width="17.42578125" customWidth="1"/>
    <col min="9" max="9" width="20" customWidth="1"/>
    <col min="10" max="10" width="11.5703125" customWidth="1"/>
    <col min="11" max="11" width="39.140625" customWidth="1"/>
    <col min="12" max="12" width="11.28515625" customWidth="1"/>
  </cols>
  <sheetData>
    <row r="1" spans="1:12" x14ac:dyDescent="0.2">
      <c r="A1" s="1" t="s">
        <v>9419</v>
      </c>
      <c r="F1" s="7"/>
    </row>
    <row r="3" spans="1:12" x14ac:dyDescent="0.2">
      <c r="A3" s="7" t="s">
        <v>5711</v>
      </c>
      <c r="B3" s="7" t="s">
        <v>5709</v>
      </c>
      <c r="C3" s="13" t="s">
        <v>5712</v>
      </c>
      <c r="D3" s="7" t="s">
        <v>3454</v>
      </c>
      <c r="E3" s="7" t="s">
        <v>116</v>
      </c>
      <c r="F3" s="7" t="s">
        <v>5597</v>
      </c>
      <c r="G3" s="7" t="s">
        <v>7875</v>
      </c>
      <c r="H3" s="7" t="s">
        <v>5885</v>
      </c>
      <c r="I3" s="7" t="s">
        <v>5714</v>
      </c>
      <c r="J3" s="7" t="s">
        <v>5715</v>
      </c>
      <c r="K3" s="7" t="s">
        <v>16</v>
      </c>
      <c r="L3" s="7" t="s">
        <v>488</v>
      </c>
    </row>
    <row r="4" spans="1:12" x14ac:dyDescent="0.2">
      <c r="A4" s="7" t="s">
        <v>7986</v>
      </c>
      <c r="B4" s="7" t="s">
        <v>277</v>
      </c>
      <c r="C4" s="5">
        <v>9</v>
      </c>
      <c r="D4" s="7" t="s">
        <v>7980</v>
      </c>
      <c r="E4" s="7" t="s">
        <v>7984</v>
      </c>
      <c r="F4" s="7" t="s">
        <v>7981</v>
      </c>
      <c r="G4" s="7" t="s">
        <v>7983</v>
      </c>
      <c r="H4" s="7"/>
      <c r="I4" s="7" t="s">
        <v>7982</v>
      </c>
      <c r="J4" t="s">
        <v>393</v>
      </c>
      <c r="K4" s="7" t="s">
        <v>7985</v>
      </c>
      <c r="L4" s="7" t="s">
        <v>7856</v>
      </c>
    </row>
    <row r="5" spans="1:12" x14ac:dyDescent="0.2">
      <c r="A5" t="s">
        <v>10775</v>
      </c>
      <c r="B5" t="s">
        <v>277</v>
      </c>
      <c r="C5" s="5">
        <v>38</v>
      </c>
      <c r="D5" t="s">
        <v>8367</v>
      </c>
      <c r="E5" t="s">
        <v>8368</v>
      </c>
      <c r="F5" t="s">
        <v>8369</v>
      </c>
      <c r="G5" t="s">
        <v>8370</v>
      </c>
      <c r="I5" t="s">
        <v>8371</v>
      </c>
      <c r="J5" t="s">
        <v>393</v>
      </c>
      <c r="K5" t="s">
        <v>8372</v>
      </c>
      <c r="L5" t="s">
        <v>6690</v>
      </c>
    </row>
    <row r="6" spans="1:12" x14ac:dyDescent="0.2">
      <c r="A6" t="s">
        <v>8271</v>
      </c>
      <c r="B6" t="s">
        <v>277</v>
      </c>
      <c r="C6" s="5">
        <v>16</v>
      </c>
      <c r="D6" t="s">
        <v>8272</v>
      </c>
      <c r="E6" t="s">
        <v>8273</v>
      </c>
      <c r="F6" t="s">
        <v>8277</v>
      </c>
      <c r="G6" t="s">
        <v>8278</v>
      </c>
      <c r="H6" t="s">
        <v>8275</v>
      </c>
      <c r="I6" t="s">
        <v>8274</v>
      </c>
      <c r="J6" t="s">
        <v>393</v>
      </c>
      <c r="K6" t="s">
        <v>8276</v>
      </c>
      <c r="L6" s="7" t="s">
        <v>7856</v>
      </c>
    </row>
    <row r="7" spans="1:12" x14ac:dyDescent="0.2">
      <c r="A7" t="s">
        <v>9171</v>
      </c>
      <c r="B7" t="s">
        <v>277</v>
      </c>
      <c r="C7" s="5">
        <v>63</v>
      </c>
      <c r="D7" t="s">
        <v>9172</v>
      </c>
      <c r="E7" t="s">
        <v>9173</v>
      </c>
      <c r="F7" t="s">
        <v>9174</v>
      </c>
      <c r="G7" t="s">
        <v>9175</v>
      </c>
      <c r="H7" t="s">
        <v>9176</v>
      </c>
      <c r="J7" t="s">
        <v>393</v>
      </c>
      <c r="K7" t="s">
        <v>9177</v>
      </c>
      <c r="L7" t="s">
        <v>6690</v>
      </c>
    </row>
    <row r="8" spans="1:12" x14ac:dyDescent="0.2">
      <c r="A8" t="s">
        <v>7881</v>
      </c>
      <c r="B8" t="s">
        <v>277</v>
      </c>
      <c r="C8" s="5">
        <v>8</v>
      </c>
      <c r="D8" t="s">
        <v>7877</v>
      </c>
      <c r="F8" t="s">
        <v>7878</v>
      </c>
      <c r="G8" t="s">
        <v>7879</v>
      </c>
      <c r="H8" t="s">
        <v>7882</v>
      </c>
      <c r="I8" t="s">
        <v>7880</v>
      </c>
      <c r="J8" t="s">
        <v>393</v>
      </c>
      <c r="K8" t="s">
        <v>7909</v>
      </c>
      <c r="L8" s="7" t="s">
        <v>6690</v>
      </c>
    </row>
    <row r="9" spans="1:12" x14ac:dyDescent="0.2">
      <c r="A9" t="s">
        <v>8265</v>
      </c>
      <c r="B9" t="s">
        <v>277</v>
      </c>
      <c r="C9" s="5">
        <v>15</v>
      </c>
      <c r="D9" t="s">
        <v>8266</v>
      </c>
      <c r="E9" t="s">
        <v>8268</v>
      </c>
      <c r="F9" t="s">
        <v>8267</v>
      </c>
      <c r="G9" t="s">
        <v>8269</v>
      </c>
      <c r="J9" t="s">
        <v>393</v>
      </c>
      <c r="K9" t="s">
        <v>8270</v>
      </c>
      <c r="L9" s="7" t="s">
        <v>7856</v>
      </c>
    </row>
    <row r="10" spans="1:12" x14ac:dyDescent="0.2">
      <c r="A10" t="s">
        <v>8301</v>
      </c>
      <c r="B10" t="s">
        <v>277</v>
      </c>
      <c r="C10" s="5">
        <v>6</v>
      </c>
      <c r="D10" t="s">
        <v>7899</v>
      </c>
      <c r="E10" t="s">
        <v>7900</v>
      </c>
      <c r="F10" t="s">
        <v>7901</v>
      </c>
      <c r="G10" t="s">
        <v>7902</v>
      </c>
      <c r="I10" t="s">
        <v>7904</v>
      </c>
      <c r="J10" t="s">
        <v>393</v>
      </c>
      <c r="K10" t="s">
        <v>7903</v>
      </c>
      <c r="L10" s="7" t="s">
        <v>6690</v>
      </c>
    </row>
    <row r="11" spans="1:12" x14ac:dyDescent="0.2">
      <c r="A11" s="7" t="s">
        <v>7998</v>
      </c>
      <c r="B11" s="7" t="s">
        <v>277</v>
      </c>
      <c r="C11" s="5">
        <v>12</v>
      </c>
      <c r="D11" s="7" t="s">
        <v>7999</v>
      </c>
      <c r="E11" s="7" t="s">
        <v>8002</v>
      </c>
      <c r="F11" s="7" t="s">
        <v>8003</v>
      </c>
      <c r="G11" s="7" t="s">
        <v>8340</v>
      </c>
      <c r="H11" s="7" t="s">
        <v>8001</v>
      </c>
      <c r="I11" s="7" t="s">
        <v>8000</v>
      </c>
      <c r="J11" s="7" t="s">
        <v>393</v>
      </c>
      <c r="K11" s="7" t="s">
        <v>8004</v>
      </c>
      <c r="L11" s="7" t="s">
        <v>7856</v>
      </c>
    </row>
    <row r="12" spans="1:12" x14ac:dyDescent="0.2">
      <c r="A12" t="s">
        <v>7885</v>
      </c>
      <c r="B12" t="s">
        <v>277</v>
      </c>
      <c r="C12" s="5">
        <v>4</v>
      </c>
      <c r="D12" t="s">
        <v>7886</v>
      </c>
      <c r="E12" t="s">
        <v>7887</v>
      </c>
      <c r="F12" t="s">
        <v>7888</v>
      </c>
      <c r="G12" t="s">
        <v>7891</v>
      </c>
      <c r="H12" t="s">
        <v>7890</v>
      </c>
      <c r="I12" t="s">
        <v>7889</v>
      </c>
      <c r="J12" t="s">
        <v>393</v>
      </c>
      <c r="K12" t="s">
        <v>7896</v>
      </c>
      <c r="L12" s="7" t="s">
        <v>6690</v>
      </c>
    </row>
    <row r="13" spans="1:12" x14ac:dyDescent="0.2">
      <c r="A13" t="s">
        <v>8339</v>
      </c>
      <c r="B13" t="s">
        <v>277</v>
      </c>
      <c r="C13" s="5">
        <v>32</v>
      </c>
      <c r="D13" t="s">
        <v>8332</v>
      </c>
      <c r="E13" t="s">
        <v>8333</v>
      </c>
      <c r="F13" t="s">
        <v>8334</v>
      </c>
      <c r="G13" t="s">
        <v>8335</v>
      </c>
      <c r="H13" t="s">
        <v>8336</v>
      </c>
      <c r="I13" t="s">
        <v>8337</v>
      </c>
      <c r="J13" t="s">
        <v>393</v>
      </c>
      <c r="K13" t="s">
        <v>8338</v>
      </c>
      <c r="L13" t="s">
        <v>6690</v>
      </c>
    </row>
    <row r="14" spans="1:12" x14ac:dyDescent="0.2">
      <c r="A14" t="s">
        <v>8348</v>
      </c>
      <c r="B14" t="s">
        <v>277</v>
      </c>
      <c r="C14" s="5">
        <v>34</v>
      </c>
      <c r="D14" t="s">
        <v>8349</v>
      </c>
      <c r="E14" t="s">
        <v>8350</v>
      </c>
      <c r="F14" t="s">
        <v>2856</v>
      </c>
      <c r="G14" t="s">
        <v>8351</v>
      </c>
      <c r="I14" t="s">
        <v>8352</v>
      </c>
      <c r="J14" t="s">
        <v>393</v>
      </c>
      <c r="K14" t="s">
        <v>8353</v>
      </c>
      <c r="L14" t="s">
        <v>6690</v>
      </c>
    </row>
    <row r="15" spans="1:12" x14ac:dyDescent="0.2">
      <c r="A15" s="7" t="s">
        <v>7993</v>
      </c>
      <c r="B15" s="7" t="s">
        <v>277</v>
      </c>
      <c r="C15" s="5">
        <v>11</v>
      </c>
      <c r="D15" s="7" t="s">
        <v>7994</v>
      </c>
      <c r="E15" s="7" t="s">
        <v>8312</v>
      </c>
      <c r="F15" s="7" t="s">
        <v>7995</v>
      </c>
      <c r="G15" s="7" t="s">
        <v>7996</v>
      </c>
      <c r="H15" s="7"/>
      <c r="J15" s="7" t="s">
        <v>393</v>
      </c>
      <c r="K15" s="7" t="s">
        <v>7997</v>
      </c>
      <c r="L15" s="7" t="s">
        <v>7856</v>
      </c>
    </row>
    <row r="16" spans="1:12" x14ac:dyDescent="0.2">
      <c r="A16" s="7" t="s">
        <v>8010</v>
      </c>
      <c r="B16" s="7" t="s">
        <v>277</v>
      </c>
      <c r="C16" s="5">
        <v>13</v>
      </c>
      <c r="D16" s="7" t="s">
        <v>8005</v>
      </c>
      <c r="E16" s="7" t="s">
        <v>8006</v>
      </c>
      <c r="F16" s="7" t="s">
        <v>8007</v>
      </c>
      <c r="G16" s="7" t="s">
        <v>8009</v>
      </c>
      <c r="H16" s="7" t="s">
        <v>8008</v>
      </c>
      <c r="J16" s="7" t="s">
        <v>393</v>
      </c>
      <c r="K16" s="7"/>
      <c r="L16" s="7" t="s">
        <v>7856</v>
      </c>
    </row>
    <row r="17" spans="1:12" x14ac:dyDescent="0.2">
      <c r="A17" t="s">
        <v>8326</v>
      </c>
      <c r="B17" t="s">
        <v>277</v>
      </c>
      <c r="C17" s="5">
        <v>31</v>
      </c>
      <c r="D17" t="s">
        <v>8325</v>
      </c>
      <c r="E17" t="s">
        <v>8329</v>
      </c>
      <c r="F17" t="s">
        <v>8327</v>
      </c>
      <c r="G17" t="s">
        <v>8328</v>
      </c>
      <c r="I17" t="s">
        <v>8330</v>
      </c>
      <c r="J17" t="s">
        <v>393</v>
      </c>
      <c r="K17" t="s">
        <v>8331</v>
      </c>
      <c r="L17" t="s">
        <v>6690</v>
      </c>
    </row>
    <row r="18" spans="1:12" x14ac:dyDescent="0.2">
      <c r="A18" t="s">
        <v>8399</v>
      </c>
      <c r="B18" t="s">
        <v>277</v>
      </c>
      <c r="C18" s="5">
        <v>51</v>
      </c>
      <c r="D18" t="s">
        <v>9141</v>
      </c>
      <c r="E18" t="s">
        <v>8400</v>
      </c>
      <c r="F18" t="s">
        <v>8401</v>
      </c>
      <c r="G18" t="s">
        <v>8402</v>
      </c>
      <c r="H18" t="s">
        <v>8403</v>
      </c>
      <c r="J18" t="s">
        <v>393</v>
      </c>
      <c r="K18" t="s">
        <v>8404</v>
      </c>
      <c r="L18" t="s">
        <v>6690</v>
      </c>
    </row>
    <row r="19" spans="1:12" x14ac:dyDescent="0.2">
      <c r="A19" t="s">
        <v>7861</v>
      </c>
      <c r="B19" t="s">
        <v>277</v>
      </c>
      <c r="C19" s="5">
        <v>2</v>
      </c>
      <c r="D19" t="s">
        <v>7862</v>
      </c>
      <c r="E19" t="s">
        <v>7863</v>
      </c>
      <c r="F19" t="s">
        <v>7864</v>
      </c>
      <c r="G19" t="s">
        <v>7874</v>
      </c>
      <c r="I19" t="s">
        <v>7871</v>
      </c>
      <c r="J19" t="s">
        <v>393</v>
      </c>
      <c r="L19" s="7" t="s">
        <v>6690</v>
      </c>
    </row>
    <row r="20" spans="1:12" x14ac:dyDescent="0.2">
      <c r="A20" t="s">
        <v>10772</v>
      </c>
      <c r="B20" s="7" t="s">
        <v>277</v>
      </c>
      <c r="C20" s="5">
        <v>14</v>
      </c>
      <c r="D20" t="s">
        <v>8264</v>
      </c>
      <c r="E20" t="s">
        <v>8260</v>
      </c>
      <c r="F20" t="s">
        <v>8261</v>
      </c>
      <c r="G20" s="7" t="s">
        <v>8259</v>
      </c>
      <c r="H20" s="7"/>
      <c r="I20" t="s">
        <v>8262</v>
      </c>
      <c r="J20" s="7" t="s">
        <v>393</v>
      </c>
      <c r="K20" s="7" t="s">
        <v>8263</v>
      </c>
      <c r="L20" s="7" t="s">
        <v>7856</v>
      </c>
    </row>
    <row r="21" spans="1:12" x14ac:dyDescent="0.2">
      <c r="A21" t="s">
        <v>8362</v>
      </c>
      <c r="B21" t="s">
        <v>277</v>
      </c>
      <c r="C21" s="5">
        <v>36</v>
      </c>
      <c r="D21" t="s">
        <v>8361</v>
      </c>
      <c r="E21" t="s">
        <v>8363</v>
      </c>
      <c r="F21" t="s">
        <v>8364</v>
      </c>
      <c r="G21" t="s">
        <v>8366</v>
      </c>
      <c r="J21" t="s">
        <v>393</v>
      </c>
      <c r="K21" t="s">
        <v>8365</v>
      </c>
      <c r="L21" t="s">
        <v>6690</v>
      </c>
    </row>
    <row r="22" spans="1:12" x14ac:dyDescent="0.2">
      <c r="A22" t="s">
        <v>8310</v>
      </c>
      <c r="B22" t="s">
        <v>277</v>
      </c>
      <c r="C22" s="5">
        <v>29</v>
      </c>
      <c r="D22" t="s">
        <v>8311</v>
      </c>
      <c r="E22" t="s">
        <v>8313</v>
      </c>
      <c r="F22" t="s">
        <v>8314</v>
      </c>
      <c r="G22" t="s">
        <v>8316</v>
      </c>
      <c r="H22" t="s">
        <v>8321</v>
      </c>
      <c r="I22" t="s">
        <v>8315</v>
      </c>
      <c r="J22" t="s">
        <v>393</v>
      </c>
      <c r="K22" t="s">
        <v>8317</v>
      </c>
      <c r="L22" t="s">
        <v>6690</v>
      </c>
    </row>
    <row r="23" spans="1:12" x14ac:dyDescent="0.2">
      <c r="A23" t="s">
        <v>8298</v>
      </c>
      <c r="B23" t="s">
        <v>277</v>
      </c>
      <c r="C23" s="5">
        <v>27</v>
      </c>
      <c r="D23" t="s">
        <v>8299</v>
      </c>
      <c r="E23" t="s">
        <v>8302</v>
      </c>
      <c r="F23" t="s">
        <v>8303</v>
      </c>
      <c r="G23" t="s">
        <v>8304</v>
      </c>
      <c r="H23" t="s">
        <v>8305</v>
      </c>
      <c r="I23" t="s">
        <v>8306</v>
      </c>
      <c r="J23" t="s">
        <v>393</v>
      </c>
      <c r="K23" t="s">
        <v>8307</v>
      </c>
      <c r="L23" t="s">
        <v>6690</v>
      </c>
    </row>
    <row r="24" spans="1:12" x14ac:dyDescent="0.2">
      <c r="A24" t="s">
        <v>9163</v>
      </c>
      <c r="B24" t="s">
        <v>277</v>
      </c>
      <c r="C24" s="5">
        <v>62</v>
      </c>
      <c r="D24" t="s">
        <v>9164</v>
      </c>
      <c r="E24" t="s">
        <v>9165</v>
      </c>
      <c r="F24" t="s">
        <v>9166</v>
      </c>
      <c r="G24" t="s">
        <v>9167</v>
      </c>
      <c r="H24" t="s">
        <v>9168</v>
      </c>
      <c r="I24" t="s">
        <v>9169</v>
      </c>
      <c r="J24" t="s">
        <v>393</v>
      </c>
      <c r="K24" t="s">
        <v>9170</v>
      </c>
      <c r="L24" t="s">
        <v>6690</v>
      </c>
    </row>
    <row r="25" spans="1:12" x14ac:dyDescent="0.2">
      <c r="A25" t="s">
        <v>8373</v>
      </c>
      <c r="B25" t="s">
        <v>277</v>
      </c>
      <c r="C25" s="5">
        <v>47</v>
      </c>
      <c r="D25" t="s">
        <v>8374</v>
      </c>
      <c r="E25" t="s">
        <v>8375</v>
      </c>
      <c r="F25" t="s">
        <v>8376</v>
      </c>
      <c r="G25" t="s">
        <v>8377</v>
      </c>
      <c r="I25" t="s">
        <v>8378</v>
      </c>
      <c r="J25" t="s">
        <v>393</v>
      </c>
      <c r="K25" t="s">
        <v>8379</v>
      </c>
      <c r="L25" t="s">
        <v>6690</v>
      </c>
    </row>
    <row r="26" spans="1:12" x14ac:dyDescent="0.2">
      <c r="A26" t="s">
        <v>8300</v>
      </c>
      <c r="B26" t="s">
        <v>277</v>
      </c>
      <c r="C26" s="5">
        <v>7</v>
      </c>
      <c r="D26" t="s">
        <v>7905</v>
      </c>
      <c r="E26" t="s">
        <v>7908</v>
      </c>
      <c r="F26" t="s">
        <v>7906</v>
      </c>
      <c r="G26" t="s">
        <v>7907</v>
      </c>
      <c r="I26" s="7" t="s">
        <v>10930</v>
      </c>
      <c r="J26" t="s">
        <v>393</v>
      </c>
      <c r="L26" s="7" t="s">
        <v>6690</v>
      </c>
    </row>
    <row r="27" spans="1:12" x14ac:dyDescent="0.2">
      <c r="A27" s="7" t="s">
        <v>7987</v>
      </c>
      <c r="B27" s="7" t="s">
        <v>277</v>
      </c>
      <c r="C27" s="5">
        <v>10</v>
      </c>
      <c r="D27" s="7" t="s">
        <v>7988</v>
      </c>
      <c r="E27" s="7" t="s">
        <v>7989</v>
      </c>
      <c r="F27" s="7" t="s">
        <v>7990</v>
      </c>
      <c r="G27" s="7" t="s">
        <v>7992</v>
      </c>
      <c r="H27" s="7"/>
      <c r="J27" s="7" t="s">
        <v>393</v>
      </c>
      <c r="K27" s="7" t="s">
        <v>7991</v>
      </c>
      <c r="L27" s="7" t="s">
        <v>7856</v>
      </c>
    </row>
    <row r="28" spans="1:12" x14ac:dyDescent="0.2">
      <c r="A28" t="s">
        <v>9156</v>
      </c>
      <c r="B28" t="s">
        <v>277</v>
      </c>
      <c r="C28" s="5">
        <v>61</v>
      </c>
      <c r="D28" t="s">
        <v>9157</v>
      </c>
      <c r="E28" t="s">
        <v>9159</v>
      </c>
      <c r="F28" t="s">
        <v>9158</v>
      </c>
      <c r="G28" t="s">
        <v>9160</v>
      </c>
      <c r="I28" t="s">
        <v>9161</v>
      </c>
      <c r="J28" t="s">
        <v>393</v>
      </c>
      <c r="K28" t="s">
        <v>9162</v>
      </c>
      <c r="L28" t="s">
        <v>6690</v>
      </c>
    </row>
    <row r="29" spans="1:12" x14ac:dyDescent="0.2">
      <c r="A29" t="s">
        <v>10776</v>
      </c>
      <c r="B29" t="s">
        <v>277</v>
      </c>
      <c r="C29" s="5">
        <v>48</v>
      </c>
      <c r="D29" t="s">
        <v>8380</v>
      </c>
      <c r="E29" t="s">
        <v>8382</v>
      </c>
      <c r="F29" t="s">
        <v>8381</v>
      </c>
      <c r="J29" t="s">
        <v>393</v>
      </c>
      <c r="K29" t="s">
        <v>8383</v>
      </c>
      <c r="L29" t="s">
        <v>6690</v>
      </c>
    </row>
    <row r="30" spans="1:12" x14ac:dyDescent="0.2">
      <c r="A30" t="s">
        <v>10774</v>
      </c>
      <c r="B30" t="s">
        <v>277</v>
      </c>
      <c r="C30" s="5">
        <v>30</v>
      </c>
      <c r="D30" t="s">
        <v>8318</v>
      </c>
      <c r="E30" t="s">
        <v>8323</v>
      </c>
      <c r="F30" t="s">
        <v>8319</v>
      </c>
      <c r="G30" t="s">
        <v>8322</v>
      </c>
      <c r="H30" t="s">
        <v>8320</v>
      </c>
      <c r="J30" t="s">
        <v>393</v>
      </c>
      <c r="K30" t="s">
        <v>8296</v>
      </c>
      <c r="L30" t="s">
        <v>6690</v>
      </c>
    </row>
    <row r="31" spans="1:12" x14ac:dyDescent="0.2">
      <c r="A31" t="s">
        <v>8390</v>
      </c>
      <c r="B31" t="s">
        <v>277</v>
      </c>
      <c r="C31" s="5">
        <v>50</v>
      </c>
      <c r="D31" t="s">
        <v>8391</v>
      </c>
      <c r="E31" t="s">
        <v>8393</v>
      </c>
      <c r="F31" t="s">
        <v>8394</v>
      </c>
      <c r="G31" t="s">
        <v>8396</v>
      </c>
      <c r="H31" t="s">
        <v>8397</v>
      </c>
      <c r="I31" t="s">
        <v>8395</v>
      </c>
      <c r="J31" t="s">
        <v>393</v>
      </c>
      <c r="K31" t="s">
        <v>8398</v>
      </c>
      <c r="L31" t="s">
        <v>6690</v>
      </c>
    </row>
    <row r="32" spans="1:12" x14ac:dyDescent="0.2">
      <c r="A32" t="s">
        <v>8347</v>
      </c>
      <c r="B32" t="s">
        <v>277</v>
      </c>
      <c r="C32" s="5">
        <v>33</v>
      </c>
      <c r="D32" t="s">
        <v>8341</v>
      </c>
      <c r="E32" t="s">
        <v>8342</v>
      </c>
      <c r="F32" t="s">
        <v>8343</v>
      </c>
      <c r="G32" t="s">
        <v>8344</v>
      </c>
      <c r="H32" t="s">
        <v>3476</v>
      </c>
      <c r="I32" t="s">
        <v>8345</v>
      </c>
      <c r="J32" t="s">
        <v>393</v>
      </c>
      <c r="K32" t="s">
        <v>8346</v>
      </c>
      <c r="L32" t="s">
        <v>6690</v>
      </c>
    </row>
    <row r="33" spans="1:12" x14ac:dyDescent="0.2">
      <c r="A33" t="s">
        <v>9143</v>
      </c>
      <c r="B33" t="s">
        <v>277</v>
      </c>
      <c r="C33" s="5">
        <v>59</v>
      </c>
      <c r="D33" t="s">
        <v>9144</v>
      </c>
      <c r="E33" t="s">
        <v>9145</v>
      </c>
      <c r="F33" t="s">
        <v>9146</v>
      </c>
      <c r="H33" t="s">
        <v>7173</v>
      </c>
      <c r="J33" t="s">
        <v>393</v>
      </c>
      <c r="K33" t="s">
        <v>9147</v>
      </c>
      <c r="L33" t="s">
        <v>6690</v>
      </c>
    </row>
    <row r="34" spans="1:12" x14ac:dyDescent="0.2">
      <c r="A34" t="s">
        <v>7892</v>
      </c>
      <c r="B34" t="s">
        <v>277</v>
      </c>
      <c r="C34" s="5">
        <v>5</v>
      </c>
      <c r="D34" t="s">
        <v>7895</v>
      </c>
      <c r="E34" t="s">
        <v>8324</v>
      </c>
      <c r="F34" t="s">
        <v>7894</v>
      </c>
      <c r="G34" t="s">
        <v>7897</v>
      </c>
      <c r="H34" t="s">
        <v>7893</v>
      </c>
      <c r="I34" t="s">
        <v>7889</v>
      </c>
      <c r="J34" t="s">
        <v>393</v>
      </c>
      <c r="K34" t="s">
        <v>7898</v>
      </c>
      <c r="L34" s="7" t="s">
        <v>6690</v>
      </c>
    </row>
    <row r="35" spans="1:12" x14ac:dyDescent="0.2">
      <c r="A35" t="s">
        <v>8308</v>
      </c>
      <c r="B35" t="s">
        <v>277</v>
      </c>
      <c r="C35" s="5">
        <v>28</v>
      </c>
      <c r="J35" t="s">
        <v>393</v>
      </c>
      <c r="K35" t="s">
        <v>8309</v>
      </c>
      <c r="L35" t="s">
        <v>6690</v>
      </c>
    </row>
    <row r="36" spans="1:12" x14ac:dyDescent="0.2">
      <c r="A36" t="s">
        <v>8285</v>
      </c>
      <c r="B36" t="s">
        <v>277</v>
      </c>
      <c r="C36" s="5">
        <v>25</v>
      </c>
      <c r="D36" t="s">
        <v>8286</v>
      </c>
      <c r="E36" t="s">
        <v>8287</v>
      </c>
      <c r="F36" t="s">
        <v>8292</v>
      </c>
      <c r="G36" t="s">
        <v>8288</v>
      </c>
      <c r="H36" t="s">
        <v>8289</v>
      </c>
      <c r="I36" t="s">
        <v>8290</v>
      </c>
      <c r="J36" t="s">
        <v>393</v>
      </c>
      <c r="L36" t="s">
        <v>6690</v>
      </c>
    </row>
    <row r="37" spans="1:12" x14ac:dyDescent="0.2">
      <c r="A37" t="s">
        <v>10773</v>
      </c>
      <c r="B37" t="s">
        <v>277</v>
      </c>
      <c r="C37" s="5">
        <v>26</v>
      </c>
      <c r="D37" t="s">
        <v>8291</v>
      </c>
      <c r="E37" t="s">
        <v>8293</v>
      </c>
      <c r="F37" t="s">
        <v>8294</v>
      </c>
      <c r="G37" t="s">
        <v>8297</v>
      </c>
      <c r="I37" t="s">
        <v>8295</v>
      </c>
      <c r="J37" t="s">
        <v>393</v>
      </c>
      <c r="K37" t="s">
        <v>8296</v>
      </c>
      <c r="L37" t="s">
        <v>6690</v>
      </c>
    </row>
    <row r="38" spans="1:12" x14ac:dyDescent="0.2">
      <c r="A38" t="s">
        <v>7858</v>
      </c>
      <c r="B38" t="s">
        <v>277</v>
      </c>
      <c r="C38" s="5">
        <v>1</v>
      </c>
      <c r="E38" t="s">
        <v>7859</v>
      </c>
      <c r="F38" t="s">
        <v>7860</v>
      </c>
      <c r="G38" t="s">
        <v>7873</v>
      </c>
      <c r="I38" t="s">
        <v>7865</v>
      </c>
      <c r="J38" t="s">
        <v>393</v>
      </c>
      <c r="L38" s="7" t="s">
        <v>6690</v>
      </c>
    </row>
    <row r="39" spans="1:12" x14ac:dyDescent="0.2">
      <c r="A39" t="s">
        <v>8279</v>
      </c>
      <c r="B39" t="s">
        <v>277</v>
      </c>
      <c r="C39" s="5">
        <v>17</v>
      </c>
      <c r="D39" t="s">
        <v>8280</v>
      </c>
      <c r="E39" t="s">
        <v>8282</v>
      </c>
      <c r="F39" t="s">
        <v>8281</v>
      </c>
      <c r="G39" t="s">
        <v>8283</v>
      </c>
      <c r="J39" t="s">
        <v>393</v>
      </c>
      <c r="K39" t="s">
        <v>8284</v>
      </c>
      <c r="L39" s="7" t="s">
        <v>7856</v>
      </c>
    </row>
    <row r="40" spans="1:12" x14ac:dyDescent="0.2">
      <c r="A40" t="s">
        <v>7866</v>
      </c>
      <c r="B40" t="s">
        <v>277</v>
      </c>
      <c r="C40" s="5">
        <v>3</v>
      </c>
      <c r="D40" t="s">
        <v>1990</v>
      </c>
      <c r="E40" t="s">
        <v>7867</v>
      </c>
      <c r="F40" t="s">
        <v>7868</v>
      </c>
      <c r="G40" t="s">
        <v>7870</v>
      </c>
      <c r="H40" t="s">
        <v>7884</v>
      </c>
      <c r="I40" t="s">
        <v>7869</v>
      </c>
      <c r="J40" t="s">
        <v>393</v>
      </c>
      <c r="K40" t="s">
        <v>7883</v>
      </c>
      <c r="L40" s="7" t="s">
        <v>6690</v>
      </c>
    </row>
    <row r="41" spans="1:12" x14ac:dyDescent="0.2">
      <c r="A41" t="s">
        <v>2491</v>
      </c>
      <c r="B41" t="s">
        <v>277</v>
      </c>
      <c r="C41" s="5"/>
      <c r="D41" t="s">
        <v>9178</v>
      </c>
      <c r="E41" t="s">
        <v>9179</v>
      </c>
      <c r="F41" t="s">
        <v>9180</v>
      </c>
      <c r="G41" t="s">
        <v>9181</v>
      </c>
      <c r="J41" t="s">
        <v>393</v>
      </c>
      <c r="K41" t="s">
        <v>9182</v>
      </c>
      <c r="L41" t="s">
        <v>6690</v>
      </c>
    </row>
    <row r="42" spans="1:12" x14ac:dyDescent="0.2">
      <c r="A42" t="s">
        <v>8354</v>
      </c>
      <c r="B42" t="s">
        <v>277</v>
      </c>
      <c r="C42" s="5">
        <v>35</v>
      </c>
      <c r="D42" t="s">
        <v>8355</v>
      </c>
      <c r="E42" t="s">
        <v>8356</v>
      </c>
      <c r="F42" t="s">
        <v>8358</v>
      </c>
      <c r="G42" t="s">
        <v>8359</v>
      </c>
      <c r="H42" t="s">
        <v>8357</v>
      </c>
      <c r="J42" t="s">
        <v>393</v>
      </c>
      <c r="K42" t="s">
        <v>8360</v>
      </c>
      <c r="L42" t="s">
        <v>6690</v>
      </c>
    </row>
    <row r="43" spans="1:12" x14ac:dyDescent="0.2">
      <c r="A43" t="s">
        <v>9148</v>
      </c>
      <c r="B43" t="s">
        <v>277</v>
      </c>
      <c r="C43" s="5">
        <v>60</v>
      </c>
      <c r="D43" t="s">
        <v>9149</v>
      </c>
      <c r="E43" t="s">
        <v>9150</v>
      </c>
      <c r="F43" t="s">
        <v>9151</v>
      </c>
      <c r="G43" t="s">
        <v>9152</v>
      </c>
      <c r="H43" t="s">
        <v>9153</v>
      </c>
      <c r="I43" t="s">
        <v>9154</v>
      </c>
      <c r="J43" t="s">
        <v>393</v>
      </c>
      <c r="K43" t="s">
        <v>9155</v>
      </c>
      <c r="L43" t="s">
        <v>6690</v>
      </c>
    </row>
    <row r="44" spans="1:12" x14ac:dyDescent="0.2">
      <c r="A44" t="s">
        <v>8384</v>
      </c>
      <c r="B44" t="s">
        <v>277</v>
      </c>
      <c r="C44" s="5">
        <v>49</v>
      </c>
      <c r="D44" t="s">
        <v>9142</v>
      </c>
      <c r="E44" t="s">
        <v>8385</v>
      </c>
      <c r="F44" t="s">
        <v>8392</v>
      </c>
      <c r="G44" t="s">
        <v>8387</v>
      </c>
      <c r="H44" t="s">
        <v>8386</v>
      </c>
      <c r="I44" t="s">
        <v>8388</v>
      </c>
      <c r="J44" t="s">
        <v>393</v>
      </c>
      <c r="K44" t="s">
        <v>8389</v>
      </c>
      <c r="L44" t="s">
        <v>6690</v>
      </c>
    </row>
    <row r="45" spans="1:12" x14ac:dyDescent="0.2">
      <c r="A45" t="s">
        <v>9589</v>
      </c>
      <c r="B45" t="s">
        <v>285</v>
      </c>
      <c r="C45" s="5">
        <v>18</v>
      </c>
      <c r="D45" t="s">
        <v>9593</v>
      </c>
      <c r="E45" t="s">
        <v>9596</v>
      </c>
      <c r="F45" t="s">
        <v>9597</v>
      </c>
      <c r="G45" t="s">
        <v>9601</v>
      </c>
      <c r="J45" t="s">
        <v>393</v>
      </c>
      <c r="K45" t="s">
        <v>9603</v>
      </c>
      <c r="L45" t="s">
        <v>6690</v>
      </c>
    </row>
    <row r="46" spans="1:12" x14ac:dyDescent="0.2">
      <c r="A46" t="s">
        <v>9607</v>
      </c>
      <c r="B46" t="s">
        <v>285</v>
      </c>
      <c r="C46" s="5">
        <v>36</v>
      </c>
      <c r="D46" t="s">
        <v>9610</v>
      </c>
      <c r="F46" t="s">
        <v>9612</v>
      </c>
      <c r="G46" t="s">
        <v>9615</v>
      </c>
      <c r="J46" t="s">
        <v>393</v>
      </c>
      <c r="L46" t="s">
        <v>6690</v>
      </c>
    </row>
    <row r="47" spans="1:12" x14ac:dyDescent="0.2">
      <c r="A47" t="s">
        <v>9606</v>
      </c>
      <c r="B47" t="s">
        <v>285</v>
      </c>
      <c r="C47" s="5">
        <v>28</v>
      </c>
      <c r="D47" t="s">
        <v>9609</v>
      </c>
      <c r="F47" t="s">
        <v>9577</v>
      </c>
      <c r="G47" t="s">
        <v>9614</v>
      </c>
      <c r="J47" t="s">
        <v>393</v>
      </c>
      <c r="L47" t="s">
        <v>6690</v>
      </c>
    </row>
    <row r="48" spans="1:12" x14ac:dyDescent="0.2">
      <c r="A48" t="s">
        <v>9590</v>
      </c>
      <c r="B48" t="s">
        <v>285</v>
      </c>
      <c r="C48" s="5">
        <v>19</v>
      </c>
      <c r="D48" t="s">
        <v>9594</v>
      </c>
      <c r="E48" t="s">
        <v>9598</v>
      </c>
      <c r="F48" t="s">
        <v>9602</v>
      </c>
      <c r="G48" t="s">
        <v>9599</v>
      </c>
      <c r="H48" t="s">
        <v>18155</v>
      </c>
      <c r="J48" t="s">
        <v>393</v>
      </c>
      <c r="L48" t="s">
        <v>6690</v>
      </c>
    </row>
    <row r="49" spans="1:12" x14ac:dyDescent="0.2">
      <c r="A49" t="s">
        <v>9573</v>
      </c>
      <c r="B49" t="s">
        <v>285</v>
      </c>
      <c r="C49" s="5">
        <v>4</v>
      </c>
      <c r="D49" t="s">
        <v>9573</v>
      </c>
      <c r="E49" t="s">
        <v>9578</v>
      </c>
      <c r="F49" t="s">
        <v>9579</v>
      </c>
      <c r="G49" t="s">
        <v>9584</v>
      </c>
      <c r="I49" t="s">
        <v>9585</v>
      </c>
      <c r="J49" t="s">
        <v>393</v>
      </c>
      <c r="L49" t="s">
        <v>6690</v>
      </c>
    </row>
    <row r="50" spans="1:12" x14ac:dyDescent="0.2">
      <c r="A50" t="s">
        <v>9588</v>
      </c>
      <c r="B50" t="s">
        <v>285</v>
      </c>
      <c r="C50" s="5">
        <v>11</v>
      </c>
      <c r="D50" t="s">
        <v>9592</v>
      </c>
      <c r="F50" t="s">
        <v>9595</v>
      </c>
      <c r="G50" t="s">
        <v>9600</v>
      </c>
      <c r="J50" t="s">
        <v>393</v>
      </c>
      <c r="L50" t="s">
        <v>6690</v>
      </c>
    </row>
    <row r="51" spans="1:12" x14ac:dyDescent="0.2">
      <c r="A51" t="s">
        <v>9591</v>
      </c>
      <c r="B51" t="s">
        <v>285</v>
      </c>
      <c r="C51" s="5">
        <v>20</v>
      </c>
      <c r="E51" t="s">
        <v>9604</v>
      </c>
      <c r="F51" t="s">
        <v>9602</v>
      </c>
      <c r="G51" t="s">
        <v>9605</v>
      </c>
      <c r="J51" t="s">
        <v>393</v>
      </c>
      <c r="L51" t="s">
        <v>6690</v>
      </c>
    </row>
    <row r="52" spans="1:12" x14ac:dyDescent="0.2">
      <c r="A52" t="s">
        <v>9572</v>
      </c>
      <c r="B52" t="s">
        <v>285</v>
      </c>
      <c r="C52" s="5">
        <v>3</v>
      </c>
      <c r="D52" t="s">
        <v>9575</v>
      </c>
      <c r="E52" t="s">
        <v>9576</v>
      </c>
      <c r="F52" t="s">
        <v>9577</v>
      </c>
      <c r="G52" t="s">
        <v>9582</v>
      </c>
      <c r="I52" t="s">
        <v>9583</v>
      </c>
      <c r="J52" t="s">
        <v>393</v>
      </c>
      <c r="L52" t="s">
        <v>6690</v>
      </c>
    </row>
    <row r="53" spans="1:12" x14ac:dyDescent="0.2">
      <c r="A53" t="s">
        <v>9608</v>
      </c>
      <c r="B53" t="s">
        <v>285</v>
      </c>
      <c r="C53" s="5">
        <v>41</v>
      </c>
      <c r="D53" t="s">
        <v>9611</v>
      </c>
      <c r="F53" t="s">
        <v>9613</v>
      </c>
      <c r="G53" t="s">
        <v>9616</v>
      </c>
      <c r="I53" t="s">
        <v>9617</v>
      </c>
      <c r="J53" t="s">
        <v>393</v>
      </c>
      <c r="L53" t="s">
        <v>6690</v>
      </c>
    </row>
    <row r="54" spans="1:12" x14ac:dyDescent="0.2">
      <c r="A54" t="s">
        <v>9574</v>
      </c>
      <c r="B54" t="s">
        <v>285</v>
      </c>
      <c r="C54" s="5">
        <v>7</v>
      </c>
      <c r="E54" t="s">
        <v>9580</v>
      </c>
      <c r="F54" t="s">
        <v>9581</v>
      </c>
      <c r="G54" t="s">
        <v>9586</v>
      </c>
      <c r="J54" t="s">
        <v>393</v>
      </c>
      <c r="K54" t="s">
        <v>9587</v>
      </c>
      <c r="L54" t="s">
        <v>6690</v>
      </c>
    </row>
    <row r="55" spans="1:12" x14ac:dyDescent="0.2">
      <c r="A55" t="s">
        <v>9859</v>
      </c>
      <c r="B55" t="s">
        <v>1309</v>
      </c>
      <c r="C55" s="5"/>
      <c r="D55" t="s">
        <v>9874</v>
      </c>
      <c r="E55" t="s">
        <v>9879</v>
      </c>
      <c r="F55" t="s">
        <v>9878</v>
      </c>
      <c r="G55" t="s">
        <v>9880</v>
      </c>
      <c r="I55" t="s">
        <v>9881</v>
      </c>
      <c r="J55" t="s">
        <v>393</v>
      </c>
      <c r="L55" t="s">
        <v>6690</v>
      </c>
    </row>
    <row r="56" spans="1:12" x14ac:dyDescent="0.2">
      <c r="A56" t="s">
        <v>9855</v>
      </c>
      <c r="B56" t="s">
        <v>1309</v>
      </c>
      <c r="C56" s="5"/>
      <c r="E56" t="s">
        <v>9860</v>
      </c>
      <c r="F56" t="s">
        <v>9866</v>
      </c>
      <c r="G56" t="s">
        <v>9867</v>
      </c>
      <c r="I56" t="s">
        <v>9868</v>
      </c>
      <c r="J56" t="s">
        <v>393</v>
      </c>
      <c r="L56" t="s">
        <v>6690</v>
      </c>
    </row>
    <row r="57" spans="1:12" x14ac:dyDescent="0.2">
      <c r="A57" t="s">
        <v>9858</v>
      </c>
      <c r="B57" t="s">
        <v>1309</v>
      </c>
      <c r="C57" s="5"/>
      <c r="F57" t="s">
        <v>9863</v>
      </c>
      <c r="G57" t="s">
        <v>9871</v>
      </c>
      <c r="J57" t="s">
        <v>393</v>
      </c>
      <c r="K57" t="s">
        <v>9873</v>
      </c>
      <c r="L57" t="s">
        <v>6690</v>
      </c>
    </row>
    <row r="58" spans="1:12" x14ac:dyDescent="0.2">
      <c r="A58" t="s">
        <v>9857</v>
      </c>
      <c r="B58" t="s">
        <v>1309</v>
      </c>
      <c r="C58" s="5"/>
      <c r="E58" t="s">
        <v>9862</v>
      </c>
      <c r="F58" t="s">
        <v>9864</v>
      </c>
      <c r="G58" t="s">
        <v>9870</v>
      </c>
      <c r="I58" t="s">
        <v>8345</v>
      </c>
      <c r="J58" t="s">
        <v>393</v>
      </c>
      <c r="L58" t="s">
        <v>6690</v>
      </c>
    </row>
    <row r="59" spans="1:12" x14ac:dyDescent="0.2">
      <c r="A59" t="s">
        <v>9875</v>
      </c>
      <c r="B59" t="s">
        <v>1309</v>
      </c>
      <c r="C59" s="5"/>
      <c r="E59" t="s">
        <v>9876</v>
      </c>
      <c r="F59" t="s">
        <v>9877</v>
      </c>
      <c r="I59" t="s">
        <v>9169</v>
      </c>
      <c r="J59" t="s">
        <v>393</v>
      </c>
      <c r="L59" t="s">
        <v>6690</v>
      </c>
    </row>
    <row r="60" spans="1:12" x14ac:dyDescent="0.2">
      <c r="A60" t="s">
        <v>9856</v>
      </c>
      <c r="B60" t="s">
        <v>1309</v>
      </c>
      <c r="C60" s="5"/>
      <c r="E60" t="s">
        <v>9861</v>
      </c>
      <c r="F60" t="s">
        <v>9865</v>
      </c>
      <c r="G60" t="s">
        <v>9869</v>
      </c>
      <c r="I60" t="s">
        <v>9872</v>
      </c>
      <c r="J60" t="s">
        <v>393</v>
      </c>
      <c r="L60" t="s">
        <v>6690</v>
      </c>
    </row>
    <row r="61" spans="1:12" x14ac:dyDescent="0.2">
      <c r="A61" t="s">
        <v>10556</v>
      </c>
      <c r="B61" t="s">
        <v>708</v>
      </c>
      <c r="C61" s="5">
        <v>9</v>
      </c>
      <c r="D61" t="s">
        <v>10559</v>
      </c>
      <c r="E61" t="s">
        <v>10561</v>
      </c>
      <c r="F61" t="s">
        <v>10568</v>
      </c>
      <c r="G61" t="s">
        <v>10569</v>
      </c>
      <c r="J61" t="s">
        <v>393</v>
      </c>
      <c r="L61" s="7" t="s">
        <v>6690</v>
      </c>
    </row>
    <row r="62" spans="1:12" x14ac:dyDescent="0.2">
      <c r="A62" t="s">
        <v>10539</v>
      </c>
      <c r="B62" t="s">
        <v>708</v>
      </c>
      <c r="C62" s="5">
        <v>5</v>
      </c>
      <c r="D62" t="s">
        <v>10541</v>
      </c>
      <c r="F62" t="s">
        <v>469</v>
      </c>
      <c r="G62" t="s">
        <v>10547</v>
      </c>
      <c r="J62" t="s">
        <v>393</v>
      </c>
      <c r="L62" s="7" t="s">
        <v>6690</v>
      </c>
    </row>
    <row r="63" spans="1:12" x14ac:dyDescent="0.2">
      <c r="A63" t="s">
        <v>10554</v>
      </c>
      <c r="B63" t="s">
        <v>708</v>
      </c>
      <c r="C63" s="5">
        <v>7</v>
      </c>
      <c r="D63" t="s">
        <v>10557</v>
      </c>
      <c r="E63" t="s">
        <v>10560</v>
      </c>
      <c r="F63" t="s">
        <v>10566</v>
      </c>
      <c r="J63" t="s">
        <v>393</v>
      </c>
      <c r="L63" s="7" t="s">
        <v>6690</v>
      </c>
    </row>
    <row r="64" spans="1:12" x14ac:dyDescent="0.2">
      <c r="A64" t="s">
        <v>10522</v>
      </c>
      <c r="B64" t="s">
        <v>708</v>
      </c>
      <c r="C64" s="5">
        <v>1</v>
      </c>
      <c r="D64" t="s">
        <v>10523</v>
      </c>
      <c r="E64" t="s">
        <v>10524</v>
      </c>
      <c r="F64" t="s">
        <v>10525</v>
      </c>
      <c r="G64" t="s">
        <v>10526</v>
      </c>
      <c r="J64" s="7" t="s">
        <v>393</v>
      </c>
      <c r="L64" s="7" t="s">
        <v>6690</v>
      </c>
    </row>
    <row r="65" spans="1:12" x14ac:dyDescent="0.2">
      <c r="A65" t="s">
        <v>10572</v>
      </c>
      <c r="B65" t="s">
        <v>708</v>
      </c>
      <c r="C65" s="5">
        <v>10</v>
      </c>
      <c r="D65" t="s">
        <v>10574</v>
      </c>
      <c r="E65" t="s">
        <v>10573</v>
      </c>
      <c r="F65" t="s">
        <v>10575</v>
      </c>
      <c r="G65" t="s">
        <v>10576</v>
      </c>
      <c r="J65" t="s">
        <v>393</v>
      </c>
      <c r="K65" t="s">
        <v>10577</v>
      </c>
      <c r="L65" s="7" t="s">
        <v>6690</v>
      </c>
    </row>
    <row r="66" spans="1:12" x14ac:dyDescent="0.2">
      <c r="A66" t="s">
        <v>10555</v>
      </c>
      <c r="B66" t="s">
        <v>708</v>
      </c>
      <c r="C66" s="5">
        <v>8</v>
      </c>
      <c r="D66" t="s">
        <v>10558</v>
      </c>
      <c r="F66" t="s">
        <v>896</v>
      </c>
      <c r="G66" t="s">
        <v>896</v>
      </c>
      <c r="H66" t="s">
        <v>10567</v>
      </c>
      <c r="J66" t="s">
        <v>393</v>
      </c>
      <c r="K66" t="s">
        <v>10570</v>
      </c>
      <c r="L66" s="7" t="s">
        <v>6690</v>
      </c>
    </row>
    <row r="67" spans="1:12" x14ac:dyDescent="0.2">
      <c r="A67" t="s">
        <v>10537</v>
      </c>
      <c r="B67" t="s">
        <v>708</v>
      </c>
      <c r="C67" s="5">
        <v>4</v>
      </c>
      <c r="E67" t="s">
        <v>10538</v>
      </c>
      <c r="F67" t="s">
        <v>10544</v>
      </c>
      <c r="G67" t="s">
        <v>10546</v>
      </c>
      <c r="H67" t="s">
        <v>7173</v>
      </c>
      <c r="I67" t="s">
        <v>10549</v>
      </c>
      <c r="J67" s="7" t="s">
        <v>393</v>
      </c>
      <c r="L67" s="7" t="s">
        <v>6690</v>
      </c>
    </row>
    <row r="68" spans="1:12" x14ac:dyDescent="0.2">
      <c r="A68" t="s">
        <v>10540</v>
      </c>
      <c r="B68" t="s">
        <v>708</v>
      </c>
      <c r="C68" s="5">
        <v>6</v>
      </c>
      <c r="D68" t="s">
        <v>10542</v>
      </c>
      <c r="E68" t="s">
        <v>10543</v>
      </c>
      <c r="F68" t="s">
        <v>10545</v>
      </c>
      <c r="G68" t="s">
        <v>10548</v>
      </c>
      <c r="J68" t="s">
        <v>393</v>
      </c>
      <c r="K68" t="s">
        <v>10550</v>
      </c>
      <c r="L68" s="7" t="s">
        <v>6690</v>
      </c>
    </row>
    <row r="69" spans="1:12" x14ac:dyDescent="0.2">
      <c r="A69" t="s">
        <v>10532</v>
      </c>
      <c r="B69" t="s">
        <v>708</v>
      </c>
      <c r="C69" s="5">
        <v>3</v>
      </c>
      <c r="E69" t="s">
        <v>10533</v>
      </c>
      <c r="F69" t="s">
        <v>10534</v>
      </c>
      <c r="G69" t="s">
        <v>10535</v>
      </c>
      <c r="H69" t="s">
        <v>10536</v>
      </c>
      <c r="J69" s="7" t="s">
        <v>393</v>
      </c>
      <c r="L69" s="7" t="s">
        <v>6690</v>
      </c>
    </row>
    <row r="70" spans="1:12" x14ac:dyDescent="0.2">
      <c r="A70" t="s">
        <v>10527</v>
      </c>
      <c r="B70" t="s">
        <v>708</v>
      </c>
      <c r="C70" s="5">
        <v>2</v>
      </c>
      <c r="D70" t="s">
        <v>10528</v>
      </c>
      <c r="E70" t="s">
        <v>10529</v>
      </c>
      <c r="F70" t="s">
        <v>10530</v>
      </c>
      <c r="G70" t="s">
        <v>10531</v>
      </c>
      <c r="J70" s="7" t="s">
        <v>393</v>
      </c>
      <c r="L70" s="7" t="s">
        <v>6690</v>
      </c>
    </row>
    <row r="71" spans="1:12" x14ac:dyDescent="0.2">
      <c r="A71" t="s">
        <v>9184</v>
      </c>
      <c r="B71" t="s">
        <v>1424</v>
      </c>
      <c r="C71" s="5"/>
      <c r="D71" t="s">
        <v>9185</v>
      </c>
      <c r="E71" t="s">
        <v>9203</v>
      </c>
      <c r="F71" t="s">
        <v>9204</v>
      </c>
      <c r="G71" t="s">
        <v>9205</v>
      </c>
      <c r="H71" t="s">
        <v>9207</v>
      </c>
      <c r="I71" t="s">
        <v>9206</v>
      </c>
      <c r="J71" t="s">
        <v>393</v>
      </c>
      <c r="L71" t="s">
        <v>6690</v>
      </c>
    </row>
    <row r="72" spans="1:12" x14ac:dyDescent="0.2">
      <c r="A72" t="s">
        <v>9191</v>
      </c>
      <c r="B72" t="s">
        <v>1424</v>
      </c>
      <c r="C72" s="5"/>
      <c r="D72" t="s">
        <v>9190</v>
      </c>
      <c r="E72" t="s">
        <v>9197</v>
      </c>
      <c r="F72" t="s">
        <v>9198</v>
      </c>
      <c r="G72" t="s">
        <v>9199</v>
      </c>
      <c r="I72" t="s">
        <v>9196</v>
      </c>
      <c r="J72" t="s">
        <v>393</v>
      </c>
      <c r="L72" t="s">
        <v>6690</v>
      </c>
    </row>
    <row r="73" spans="1:12" x14ac:dyDescent="0.2">
      <c r="A73" t="s">
        <v>9188</v>
      </c>
      <c r="B73" t="s">
        <v>1424</v>
      </c>
      <c r="C73" s="5"/>
      <c r="D73" t="s">
        <v>9189</v>
      </c>
      <c r="F73" t="s">
        <v>9208</v>
      </c>
      <c r="G73" t="s">
        <v>9209</v>
      </c>
      <c r="I73" t="s">
        <v>9210</v>
      </c>
      <c r="J73" t="s">
        <v>393</v>
      </c>
      <c r="L73" t="s">
        <v>6690</v>
      </c>
    </row>
    <row r="74" spans="1:12" x14ac:dyDescent="0.2">
      <c r="A74" t="s">
        <v>9187</v>
      </c>
      <c r="B74" t="s">
        <v>1424</v>
      </c>
      <c r="C74" s="5"/>
      <c r="D74" t="s">
        <v>9186</v>
      </c>
      <c r="E74" t="s">
        <v>9200</v>
      </c>
      <c r="F74" t="s">
        <v>9201</v>
      </c>
      <c r="G74" t="s">
        <v>9199</v>
      </c>
      <c r="I74" t="s">
        <v>9202</v>
      </c>
      <c r="J74" t="s">
        <v>393</v>
      </c>
      <c r="L74" t="s">
        <v>6690</v>
      </c>
    </row>
    <row r="75" spans="1:12" x14ac:dyDescent="0.2">
      <c r="A75" t="s">
        <v>9183</v>
      </c>
      <c r="B75" t="s">
        <v>1424</v>
      </c>
      <c r="C75" s="5"/>
      <c r="D75" t="s">
        <v>9192</v>
      </c>
      <c r="E75" t="s">
        <v>9193</v>
      </c>
      <c r="F75" t="s">
        <v>9194</v>
      </c>
      <c r="G75" t="s">
        <v>9195</v>
      </c>
      <c r="I75" t="s">
        <v>9196</v>
      </c>
      <c r="J75" t="s">
        <v>393</v>
      </c>
      <c r="L75" t="s">
        <v>6690</v>
      </c>
    </row>
    <row r="76" spans="1:12" x14ac:dyDescent="0.2">
      <c r="A76" t="s">
        <v>10628</v>
      </c>
      <c r="B76" t="s">
        <v>291</v>
      </c>
      <c r="C76" s="5">
        <v>2</v>
      </c>
      <c r="D76" t="s">
        <v>10629</v>
      </c>
      <c r="E76" t="s">
        <v>10630</v>
      </c>
      <c r="F76" t="s">
        <v>10631</v>
      </c>
      <c r="G76" t="s">
        <v>10634</v>
      </c>
      <c r="I76" t="s">
        <v>10633</v>
      </c>
      <c r="J76" t="s">
        <v>393</v>
      </c>
      <c r="K76" t="s">
        <v>10632</v>
      </c>
      <c r="L76" s="7" t="s">
        <v>6690</v>
      </c>
    </row>
    <row r="77" spans="1:12" x14ac:dyDescent="0.2">
      <c r="A77" t="s">
        <v>10708</v>
      </c>
      <c r="B77" t="s">
        <v>291</v>
      </c>
      <c r="C77" s="5"/>
      <c r="D77" t="s">
        <v>10711</v>
      </c>
      <c r="E77" t="s">
        <v>10719</v>
      </c>
      <c r="F77" t="s">
        <v>10717</v>
      </c>
      <c r="G77" t="s">
        <v>10722</v>
      </c>
      <c r="I77" t="s">
        <v>10742</v>
      </c>
      <c r="J77" t="s">
        <v>393</v>
      </c>
      <c r="L77" s="7" t="s">
        <v>6690</v>
      </c>
    </row>
    <row r="78" spans="1:12" x14ac:dyDescent="0.2">
      <c r="A78" t="s">
        <v>9414</v>
      </c>
      <c r="B78" t="s">
        <v>291</v>
      </c>
      <c r="C78" s="5"/>
      <c r="D78" t="s">
        <v>9417</v>
      </c>
      <c r="E78" t="s">
        <v>9415</v>
      </c>
      <c r="F78" t="s">
        <v>9416</v>
      </c>
      <c r="G78" t="s">
        <v>9418</v>
      </c>
      <c r="J78" t="s">
        <v>393</v>
      </c>
      <c r="K78" t="s">
        <v>9420</v>
      </c>
      <c r="L78" t="s">
        <v>6690</v>
      </c>
    </row>
    <row r="79" spans="1:12" x14ac:dyDescent="0.2">
      <c r="A79" t="s">
        <v>10689</v>
      </c>
      <c r="B79" t="s">
        <v>291</v>
      </c>
      <c r="C79" s="5"/>
      <c r="D79" t="s">
        <v>10693</v>
      </c>
      <c r="E79" t="s">
        <v>10720</v>
      </c>
      <c r="F79" t="s">
        <v>10704</v>
      </c>
      <c r="G79" t="s">
        <v>10703</v>
      </c>
      <c r="I79" t="s">
        <v>10705</v>
      </c>
      <c r="J79" t="s">
        <v>393</v>
      </c>
      <c r="K79" t="s">
        <v>10706</v>
      </c>
      <c r="L79" s="7" t="s">
        <v>6690</v>
      </c>
    </row>
    <row r="80" spans="1:12" x14ac:dyDescent="0.2">
      <c r="A80" t="s">
        <v>10665</v>
      </c>
      <c r="B80" t="s">
        <v>291</v>
      </c>
      <c r="C80" s="5">
        <v>48</v>
      </c>
      <c r="D80" t="s">
        <v>10670</v>
      </c>
      <c r="E80" t="s">
        <v>10681</v>
      </c>
      <c r="F80" t="s">
        <v>10680</v>
      </c>
      <c r="G80" t="s">
        <v>10682</v>
      </c>
      <c r="I80" t="s">
        <v>10683</v>
      </c>
      <c r="J80" t="s">
        <v>393</v>
      </c>
      <c r="K80" t="s">
        <v>10685</v>
      </c>
      <c r="L80" s="7" t="s">
        <v>6690</v>
      </c>
    </row>
    <row r="81" spans="1:12" x14ac:dyDescent="0.2">
      <c r="A81" t="s">
        <v>10686</v>
      </c>
      <c r="B81" t="s">
        <v>291</v>
      </c>
      <c r="C81" s="5"/>
      <c r="D81" t="s">
        <v>10690</v>
      </c>
      <c r="E81" t="s">
        <v>10694</v>
      </c>
      <c r="F81" t="s">
        <v>10697</v>
      </c>
      <c r="G81" t="s">
        <v>10700</v>
      </c>
      <c r="J81" t="s">
        <v>393</v>
      </c>
      <c r="L81" s="7" t="s">
        <v>6690</v>
      </c>
    </row>
    <row r="82" spans="1:12" x14ac:dyDescent="0.2">
      <c r="A82" t="s">
        <v>10709</v>
      </c>
      <c r="B82" t="s">
        <v>291</v>
      </c>
      <c r="C82" s="5"/>
      <c r="D82" t="s">
        <v>10712</v>
      </c>
      <c r="E82" t="s">
        <v>10715</v>
      </c>
      <c r="F82" t="s">
        <v>10716</v>
      </c>
      <c r="G82" t="s">
        <v>10723</v>
      </c>
      <c r="J82" t="s">
        <v>393</v>
      </c>
      <c r="L82" s="7" t="s">
        <v>6690</v>
      </c>
    </row>
    <row r="83" spans="1:12" x14ac:dyDescent="0.2">
      <c r="A83" t="s">
        <v>10635</v>
      </c>
      <c r="B83" t="s">
        <v>291</v>
      </c>
      <c r="C83" s="5"/>
      <c r="D83" t="s">
        <v>10638</v>
      </c>
      <c r="F83" t="s">
        <v>10639</v>
      </c>
      <c r="G83" t="s">
        <v>10649</v>
      </c>
      <c r="I83" t="s">
        <v>10648</v>
      </c>
      <c r="J83" t="s">
        <v>393</v>
      </c>
      <c r="K83" t="s">
        <v>10960</v>
      </c>
      <c r="L83" s="7" t="s">
        <v>6690</v>
      </c>
    </row>
    <row r="84" spans="1:12" x14ac:dyDescent="0.2">
      <c r="A84" t="s">
        <v>10726</v>
      </c>
      <c r="B84" t="s">
        <v>291</v>
      </c>
      <c r="C84" s="5"/>
      <c r="D84" t="s">
        <v>10729</v>
      </c>
      <c r="F84" t="s">
        <v>10732</v>
      </c>
      <c r="G84" t="s">
        <v>10734</v>
      </c>
      <c r="I84" t="s">
        <v>10738</v>
      </c>
      <c r="J84" t="s">
        <v>393</v>
      </c>
      <c r="L84" s="7" t="s">
        <v>6690</v>
      </c>
    </row>
    <row r="85" spans="1:12" x14ac:dyDescent="0.2">
      <c r="A85" t="s">
        <v>10663</v>
      </c>
      <c r="B85" t="s">
        <v>291</v>
      </c>
      <c r="C85" s="5">
        <v>19</v>
      </c>
      <c r="D85" t="s">
        <v>10668</v>
      </c>
      <c r="E85" t="s">
        <v>10675</v>
      </c>
      <c r="F85" t="s">
        <v>10713</v>
      </c>
      <c r="G85" t="s">
        <v>10673</v>
      </c>
      <c r="J85" t="s">
        <v>393</v>
      </c>
      <c r="K85" t="s">
        <v>10678</v>
      </c>
      <c r="L85" s="7" t="s">
        <v>6690</v>
      </c>
    </row>
    <row r="86" spans="1:12" x14ac:dyDescent="0.2">
      <c r="A86" t="s">
        <v>10664</v>
      </c>
      <c r="B86" t="s">
        <v>291</v>
      </c>
      <c r="C86" s="5">
        <v>34</v>
      </c>
      <c r="D86" t="s">
        <v>10669</v>
      </c>
      <c r="E86" t="s">
        <v>10676</v>
      </c>
      <c r="F86" t="s">
        <v>10674</v>
      </c>
      <c r="G86" t="s">
        <v>10677</v>
      </c>
      <c r="I86" t="s">
        <v>10684</v>
      </c>
      <c r="J86" t="s">
        <v>393</v>
      </c>
      <c r="L86" s="7" t="s">
        <v>6690</v>
      </c>
    </row>
    <row r="87" spans="1:12" x14ac:dyDescent="0.2">
      <c r="A87" t="s">
        <v>10662</v>
      </c>
      <c r="B87" t="s">
        <v>291</v>
      </c>
      <c r="C87" s="5">
        <v>18</v>
      </c>
      <c r="D87" t="s">
        <v>10667</v>
      </c>
      <c r="F87" t="s">
        <v>10671</v>
      </c>
      <c r="G87" t="s">
        <v>10672</v>
      </c>
      <c r="I87" t="s">
        <v>10679</v>
      </c>
      <c r="J87" t="s">
        <v>393</v>
      </c>
      <c r="L87" s="7" t="s">
        <v>6690</v>
      </c>
    </row>
    <row r="88" spans="1:12" x14ac:dyDescent="0.2">
      <c r="A88" t="s">
        <v>10637</v>
      </c>
      <c r="B88" t="s">
        <v>291</v>
      </c>
      <c r="C88" s="5"/>
      <c r="D88" t="s">
        <v>10641</v>
      </c>
      <c r="E88" t="s">
        <v>10645</v>
      </c>
      <c r="F88" t="s">
        <v>10643</v>
      </c>
      <c r="G88" t="s">
        <v>10646</v>
      </c>
      <c r="I88" t="s">
        <v>10647</v>
      </c>
      <c r="J88" t="s">
        <v>393</v>
      </c>
      <c r="L88" s="7" t="s">
        <v>6690</v>
      </c>
    </row>
    <row r="89" spans="1:12" x14ac:dyDescent="0.2">
      <c r="A89" t="s">
        <v>10687</v>
      </c>
      <c r="B89" t="s">
        <v>291</v>
      </c>
      <c r="C89" s="5"/>
      <c r="D89" t="s">
        <v>10691</v>
      </c>
      <c r="E89" t="s">
        <v>10695</v>
      </c>
      <c r="F89" t="s">
        <v>10698</v>
      </c>
      <c r="G89" t="s">
        <v>10701</v>
      </c>
      <c r="J89" t="s">
        <v>393</v>
      </c>
      <c r="L89" s="7" t="s">
        <v>6690</v>
      </c>
    </row>
    <row r="90" spans="1:12" x14ac:dyDescent="0.2">
      <c r="A90" t="s">
        <v>10688</v>
      </c>
      <c r="B90" t="s">
        <v>291</v>
      </c>
      <c r="C90" s="5"/>
      <c r="D90" t="s">
        <v>10692</v>
      </c>
      <c r="E90" t="s">
        <v>10696</v>
      </c>
      <c r="F90" t="s">
        <v>10699</v>
      </c>
      <c r="G90" t="s">
        <v>10702</v>
      </c>
      <c r="I90" t="s">
        <v>10743</v>
      </c>
      <c r="J90" t="s">
        <v>393</v>
      </c>
      <c r="L90" s="7" t="s">
        <v>6690</v>
      </c>
    </row>
    <row r="91" spans="1:12" x14ac:dyDescent="0.2">
      <c r="A91" t="s">
        <v>10728</v>
      </c>
      <c r="B91" t="s">
        <v>291</v>
      </c>
      <c r="C91" s="5"/>
      <c r="D91" t="s">
        <v>10731</v>
      </c>
      <c r="F91" t="s">
        <v>10739</v>
      </c>
      <c r="G91" t="s">
        <v>10741</v>
      </c>
      <c r="I91" t="s">
        <v>10740</v>
      </c>
      <c r="J91" t="s">
        <v>393</v>
      </c>
      <c r="L91" s="7" t="s">
        <v>6690</v>
      </c>
    </row>
    <row r="92" spans="1:12" x14ac:dyDescent="0.2">
      <c r="A92" t="s">
        <v>10652</v>
      </c>
      <c r="B92" t="s">
        <v>291</v>
      </c>
      <c r="C92" s="5">
        <v>8</v>
      </c>
      <c r="D92" t="s">
        <v>10653</v>
      </c>
      <c r="E92" t="s">
        <v>10666</v>
      </c>
      <c r="F92" t="s">
        <v>10656</v>
      </c>
      <c r="G92" t="s">
        <v>10657</v>
      </c>
      <c r="I92" t="s">
        <v>10659</v>
      </c>
      <c r="J92" t="s">
        <v>393</v>
      </c>
      <c r="K92" t="s">
        <v>10660</v>
      </c>
      <c r="L92" s="7" t="s">
        <v>6690</v>
      </c>
    </row>
    <row r="93" spans="1:12" x14ac:dyDescent="0.2">
      <c r="A93" t="s">
        <v>10727</v>
      </c>
      <c r="B93" t="s">
        <v>291</v>
      </c>
      <c r="C93" s="5"/>
      <c r="D93" t="s">
        <v>10730</v>
      </c>
      <c r="F93" t="s">
        <v>10733</v>
      </c>
      <c r="G93" t="s">
        <v>10735</v>
      </c>
      <c r="H93" t="s">
        <v>10736</v>
      </c>
      <c r="I93" t="s">
        <v>10737</v>
      </c>
      <c r="J93" t="s">
        <v>393</v>
      </c>
      <c r="L93" s="7" t="s">
        <v>6690</v>
      </c>
    </row>
    <row r="94" spans="1:12" x14ac:dyDescent="0.2">
      <c r="A94" t="s">
        <v>10651</v>
      </c>
      <c r="B94" t="s">
        <v>291</v>
      </c>
      <c r="C94" s="5"/>
      <c r="D94" t="s">
        <v>10654</v>
      </c>
      <c r="E94" t="s">
        <v>10655</v>
      </c>
      <c r="G94" t="s">
        <v>10658</v>
      </c>
      <c r="I94" t="s">
        <v>8330</v>
      </c>
      <c r="J94" t="s">
        <v>393</v>
      </c>
      <c r="K94" t="s">
        <v>10661</v>
      </c>
      <c r="L94" s="7" t="s">
        <v>6690</v>
      </c>
    </row>
    <row r="95" spans="1:12" x14ac:dyDescent="0.2">
      <c r="A95" t="s">
        <v>10707</v>
      </c>
      <c r="B95" t="s">
        <v>291</v>
      </c>
      <c r="C95" s="5"/>
      <c r="D95" t="s">
        <v>10710</v>
      </c>
      <c r="E95" t="s">
        <v>10718</v>
      </c>
      <c r="F95" t="s">
        <v>10714</v>
      </c>
      <c r="G95" t="s">
        <v>10721</v>
      </c>
      <c r="I95" t="s">
        <v>10724</v>
      </c>
      <c r="J95" t="s">
        <v>393</v>
      </c>
      <c r="K95" t="s">
        <v>10725</v>
      </c>
      <c r="L95" s="7" t="s">
        <v>6690</v>
      </c>
    </row>
    <row r="96" spans="1:12" x14ac:dyDescent="0.2">
      <c r="A96" t="s">
        <v>10636</v>
      </c>
      <c r="B96" t="s">
        <v>291</v>
      </c>
      <c r="C96" s="5"/>
      <c r="D96" t="s">
        <v>10640</v>
      </c>
      <c r="F96" t="s">
        <v>10642</v>
      </c>
      <c r="G96" t="s">
        <v>10644</v>
      </c>
      <c r="J96" t="s">
        <v>393</v>
      </c>
      <c r="K96" t="s">
        <v>10650</v>
      </c>
      <c r="L96" s="7" t="s">
        <v>6690</v>
      </c>
    </row>
    <row r="97" spans="1:12" x14ac:dyDescent="0.2">
      <c r="A97" s="7" t="s">
        <v>10332</v>
      </c>
      <c r="B97" s="7" t="s">
        <v>710</v>
      </c>
      <c r="C97" s="5">
        <v>4</v>
      </c>
      <c r="E97" s="7" t="s">
        <v>10335</v>
      </c>
      <c r="F97" s="7" t="s">
        <v>10338</v>
      </c>
      <c r="G97" s="7" t="s">
        <v>10343</v>
      </c>
      <c r="H97" s="7"/>
      <c r="J97" s="7" t="s">
        <v>393</v>
      </c>
      <c r="K97" s="7"/>
      <c r="L97" s="7" t="s">
        <v>6690</v>
      </c>
    </row>
    <row r="98" spans="1:12" x14ac:dyDescent="0.2">
      <c r="A98" s="7" t="s">
        <v>10320</v>
      </c>
      <c r="B98" s="7" t="s">
        <v>710</v>
      </c>
      <c r="C98" s="5">
        <v>3</v>
      </c>
      <c r="E98" s="7" t="s">
        <v>10323</v>
      </c>
      <c r="F98" s="7" t="s">
        <v>10324</v>
      </c>
      <c r="G98" s="7" t="s">
        <v>10328</v>
      </c>
      <c r="H98" s="7"/>
      <c r="J98" s="7" t="s">
        <v>393</v>
      </c>
      <c r="K98" s="7" t="s">
        <v>10331</v>
      </c>
      <c r="L98" s="7" t="s">
        <v>6690</v>
      </c>
    </row>
    <row r="99" spans="1:12" x14ac:dyDescent="0.2">
      <c r="A99" s="7" t="s">
        <v>10378</v>
      </c>
      <c r="B99" s="7" t="s">
        <v>710</v>
      </c>
      <c r="C99" s="5">
        <v>14</v>
      </c>
      <c r="E99" s="7" t="s">
        <v>10395</v>
      </c>
      <c r="F99" s="7" t="s">
        <v>10398</v>
      </c>
      <c r="G99" s="7" t="s">
        <v>10405</v>
      </c>
      <c r="H99" s="7"/>
      <c r="J99" s="7" t="s">
        <v>393</v>
      </c>
      <c r="K99" s="7"/>
      <c r="L99" s="7" t="s">
        <v>6690</v>
      </c>
    </row>
    <row r="100" spans="1:12" x14ac:dyDescent="0.2">
      <c r="A100" s="7" t="s">
        <v>10352</v>
      </c>
      <c r="B100" s="7" t="s">
        <v>710</v>
      </c>
      <c r="C100" s="5">
        <v>7</v>
      </c>
      <c r="E100" s="7" t="s">
        <v>10358</v>
      </c>
      <c r="F100" s="7" t="s">
        <v>10359</v>
      </c>
      <c r="G100" s="7" t="s">
        <v>10362</v>
      </c>
      <c r="H100" s="7"/>
      <c r="J100" s="7" t="s">
        <v>393</v>
      </c>
      <c r="K100" s="7" t="s">
        <v>10366</v>
      </c>
      <c r="L100" s="7" t="s">
        <v>6690</v>
      </c>
    </row>
    <row r="101" spans="1:12" x14ac:dyDescent="0.2">
      <c r="A101" s="7" t="s">
        <v>10353</v>
      </c>
      <c r="B101" s="7" t="s">
        <v>710</v>
      </c>
      <c r="C101" s="5">
        <v>8</v>
      </c>
      <c r="E101" s="7" t="s">
        <v>10357</v>
      </c>
      <c r="F101" s="7" t="s">
        <v>4660</v>
      </c>
      <c r="G101" s="7" t="s">
        <v>10363</v>
      </c>
      <c r="H101" s="7"/>
      <c r="J101" s="7" t="s">
        <v>393</v>
      </c>
      <c r="K101" s="7"/>
      <c r="L101" s="7" t="s">
        <v>6690</v>
      </c>
    </row>
    <row r="102" spans="1:12" x14ac:dyDescent="0.2">
      <c r="A102" s="7" t="s">
        <v>10368</v>
      </c>
      <c r="B102" s="7" t="s">
        <v>710</v>
      </c>
      <c r="C102" s="5">
        <v>10</v>
      </c>
      <c r="E102" s="7" t="s">
        <v>10369</v>
      </c>
      <c r="F102" s="7" t="s">
        <v>10370</v>
      </c>
      <c r="G102" s="7" t="s">
        <v>10371</v>
      </c>
      <c r="H102" s="7"/>
      <c r="J102" s="7" t="s">
        <v>366</v>
      </c>
      <c r="K102" s="7" t="s">
        <v>10374</v>
      </c>
      <c r="L102" s="7" t="s">
        <v>6690</v>
      </c>
    </row>
    <row r="103" spans="1:12" x14ac:dyDescent="0.2">
      <c r="A103" s="7" t="s">
        <v>10318</v>
      </c>
      <c r="B103" s="7" t="s">
        <v>710</v>
      </c>
      <c r="C103" s="5">
        <v>1</v>
      </c>
      <c r="E103" s="7" t="s">
        <v>10321</v>
      </c>
      <c r="F103" s="7" t="s">
        <v>469</v>
      </c>
      <c r="G103" s="7" t="s">
        <v>10325</v>
      </c>
      <c r="H103" s="7"/>
      <c r="J103" s="7" t="s">
        <v>393</v>
      </c>
      <c r="K103" s="7" t="s">
        <v>10330</v>
      </c>
      <c r="L103" s="7" t="s">
        <v>6690</v>
      </c>
    </row>
    <row r="104" spans="1:12" x14ac:dyDescent="0.2">
      <c r="A104" s="7" t="s">
        <v>10354</v>
      </c>
      <c r="B104" s="7" t="s">
        <v>710</v>
      </c>
      <c r="C104" s="5">
        <v>9</v>
      </c>
      <c r="E104" s="7" t="s">
        <v>10355</v>
      </c>
      <c r="F104" s="7" t="s">
        <v>10361</v>
      </c>
      <c r="G104" s="7" t="s">
        <v>10364</v>
      </c>
      <c r="H104" s="7"/>
      <c r="I104" s="7" t="s">
        <v>10365</v>
      </c>
      <c r="J104" s="7" t="s">
        <v>393</v>
      </c>
      <c r="K104" s="7" t="s">
        <v>10367</v>
      </c>
      <c r="L104" s="7" t="s">
        <v>6690</v>
      </c>
    </row>
    <row r="105" spans="1:12" x14ac:dyDescent="0.2">
      <c r="A105" s="7" t="s">
        <v>10379</v>
      </c>
      <c r="B105" s="7" t="s">
        <v>710</v>
      </c>
      <c r="C105" s="5">
        <v>15</v>
      </c>
      <c r="E105" s="7" t="s">
        <v>10396</v>
      </c>
      <c r="F105" s="7" t="s">
        <v>10399</v>
      </c>
      <c r="G105" s="7" t="s">
        <v>10404</v>
      </c>
      <c r="H105" s="7"/>
      <c r="J105" s="7" t="s">
        <v>393</v>
      </c>
      <c r="K105" s="7" t="s">
        <v>10406</v>
      </c>
      <c r="L105" s="7" t="s">
        <v>6690</v>
      </c>
    </row>
    <row r="106" spans="1:12" x14ac:dyDescent="0.2">
      <c r="A106" s="7" t="s">
        <v>10333</v>
      </c>
      <c r="B106" s="7" t="s">
        <v>710</v>
      </c>
      <c r="C106" s="5">
        <v>5</v>
      </c>
      <c r="E106" s="7" t="s">
        <v>10336</v>
      </c>
      <c r="F106" s="7" t="s">
        <v>10339</v>
      </c>
      <c r="G106" s="7" t="s">
        <v>10344</v>
      </c>
      <c r="H106" s="7"/>
      <c r="J106" s="7" t="s">
        <v>393</v>
      </c>
      <c r="K106" s="7"/>
      <c r="L106" s="7" t="s">
        <v>6690</v>
      </c>
    </row>
    <row r="107" spans="1:12" x14ac:dyDescent="0.2">
      <c r="A107" s="7" t="s">
        <v>10334</v>
      </c>
      <c r="B107" s="7" t="s">
        <v>710</v>
      </c>
      <c r="C107" s="5">
        <v>6</v>
      </c>
      <c r="E107" s="7" t="s">
        <v>10337</v>
      </c>
      <c r="F107" s="7" t="s">
        <v>10360</v>
      </c>
      <c r="G107" s="7" t="s">
        <v>10345</v>
      </c>
      <c r="H107" s="7"/>
      <c r="J107" s="7" t="s">
        <v>393</v>
      </c>
      <c r="K107" s="7"/>
      <c r="L107" s="7" t="s">
        <v>6690</v>
      </c>
    </row>
    <row r="108" spans="1:12" x14ac:dyDescent="0.2">
      <c r="A108" s="7" t="s">
        <v>10375</v>
      </c>
      <c r="B108" s="7" t="s">
        <v>710</v>
      </c>
      <c r="C108" s="5">
        <v>11</v>
      </c>
      <c r="E108" s="7" t="s">
        <v>10382</v>
      </c>
      <c r="F108" s="7" t="s">
        <v>10387</v>
      </c>
      <c r="G108" s="7" t="s">
        <v>10390</v>
      </c>
      <c r="H108" s="7"/>
      <c r="J108" s="7" t="s">
        <v>366</v>
      </c>
      <c r="K108" s="7" t="s">
        <v>10391</v>
      </c>
      <c r="L108" s="7" t="s">
        <v>6690</v>
      </c>
    </row>
    <row r="109" spans="1:12" x14ac:dyDescent="0.2">
      <c r="A109" s="7" t="s">
        <v>10319</v>
      </c>
      <c r="B109" s="7" t="s">
        <v>710</v>
      </c>
      <c r="C109" s="5">
        <v>2</v>
      </c>
      <c r="E109" s="7" t="s">
        <v>10322</v>
      </c>
      <c r="F109" s="7" t="s">
        <v>10327</v>
      </c>
      <c r="G109" s="7" t="s">
        <v>10326</v>
      </c>
      <c r="H109" s="7"/>
      <c r="I109" s="7" t="s">
        <v>10329</v>
      </c>
      <c r="J109" s="7" t="s">
        <v>393</v>
      </c>
      <c r="K109" s="7"/>
      <c r="L109" s="7" t="s">
        <v>6690</v>
      </c>
    </row>
    <row r="110" spans="1:12" x14ac:dyDescent="0.2">
      <c r="A110" s="7" t="s">
        <v>10380</v>
      </c>
      <c r="B110" s="7" t="s">
        <v>710</v>
      </c>
      <c r="C110" s="5">
        <v>16</v>
      </c>
      <c r="D110" s="7" t="s">
        <v>10381</v>
      </c>
      <c r="E110" s="7" t="s">
        <v>10397</v>
      </c>
      <c r="F110" s="7" t="s">
        <v>10400</v>
      </c>
      <c r="G110" s="7" t="s">
        <v>10403</v>
      </c>
      <c r="H110" s="7"/>
      <c r="I110" s="7" t="s">
        <v>10407</v>
      </c>
      <c r="J110" s="7" t="s">
        <v>393</v>
      </c>
      <c r="K110" s="7" t="s">
        <v>10408</v>
      </c>
      <c r="L110" s="7" t="s">
        <v>6690</v>
      </c>
    </row>
    <row r="111" spans="1:12" x14ac:dyDescent="0.2">
      <c r="A111" s="7" t="s">
        <v>10376</v>
      </c>
      <c r="B111" s="7" t="s">
        <v>710</v>
      </c>
      <c r="C111" s="5">
        <v>12</v>
      </c>
      <c r="E111" s="7" t="s">
        <v>10383</v>
      </c>
      <c r="F111" s="7" t="s">
        <v>10388</v>
      </c>
      <c r="G111" s="7" t="s">
        <v>10371</v>
      </c>
      <c r="H111" s="7"/>
      <c r="J111" s="7" t="s">
        <v>393</v>
      </c>
      <c r="K111" s="7"/>
      <c r="L111" s="7" t="s">
        <v>6690</v>
      </c>
    </row>
    <row r="112" spans="1:12" x14ac:dyDescent="0.2">
      <c r="A112" s="7" t="s">
        <v>10377</v>
      </c>
      <c r="B112" s="7" t="s">
        <v>710</v>
      </c>
      <c r="C112" s="5">
        <v>13</v>
      </c>
      <c r="E112" s="7" t="s">
        <v>10384</v>
      </c>
      <c r="F112" s="7" t="s">
        <v>10389</v>
      </c>
      <c r="G112" s="7" t="s">
        <v>10390</v>
      </c>
      <c r="H112" s="7"/>
      <c r="J112" s="7" t="s">
        <v>393</v>
      </c>
      <c r="K112" s="7"/>
      <c r="L112" s="7" t="s">
        <v>6690</v>
      </c>
    </row>
    <row r="113" spans="1:12" x14ac:dyDescent="0.2">
      <c r="A113" s="7" t="s">
        <v>10108</v>
      </c>
      <c r="B113" s="7" t="s">
        <v>707</v>
      </c>
      <c r="C113" s="5"/>
      <c r="D113" s="7" t="s">
        <v>10109</v>
      </c>
      <c r="E113" s="7" t="s">
        <v>10114</v>
      </c>
      <c r="F113" s="7" t="s">
        <v>2665</v>
      </c>
      <c r="G113" s="7" t="s">
        <v>10115</v>
      </c>
      <c r="H113" s="7"/>
      <c r="I113" s="7" t="s">
        <v>9832</v>
      </c>
      <c r="J113" t="s">
        <v>393</v>
      </c>
      <c r="K113" s="7"/>
      <c r="L113" t="s">
        <v>6690</v>
      </c>
    </row>
    <row r="114" spans="1:12" x14ac:dyDescent="0.2">
      <c r="A114" s="7" t="s">
        <v>10089</v>
      </c>
      <c r="B114" s="7" t="s">
        <v>707</v>
      </c>
      <c r="C114" s="5"/>
      <c r="D114" s="7" t="s">
        <v>10090</v>
      </c>
      <c r="E114" s="7" t="s">
        <v>10097</v>
      </c>
      <c r="F114" s="7" t="s">
        <v>5603</v>
      </c>
      <c r="G114" s="7" t="s">
        <v>10120</v>
      </c>
      <c r="H114" s="7"/>
      <c r="I114" s="7" t="s">
        <v>9461</v>
      </c>
      <c r="J114" t="s">
        <v>393</v>
      </c>
      <c r="K114" s="7" t="s">
        <v>10122</v>
      </c>
      <c r="L114" t="s">
        <v>6690</v>
      </c>
    </row>
    <row r="115" spans="1:12" x14ac:dyDescent="0.2">
      <c r="A115" s="7" t="s">
        <v>10076</v>
      </c>
      <c r="B115" s="7" t="s">
        <v>707</v>
      </c>
      <c r="C115" s="5"/>
      <c r="D115" s="7" t="s">
        <v>10077</v>
      </c>
      <c r="E115" s="7" t="s">
        <v>10082</v>
      </c>
      <c r="F115" s="7" t="s">
        <v>10084</v>
      </c>
      <c r="G115" s="7" t="s">
        <v>10086</v>
      </c>
      <c r="H115" s="7"/>
      <c r="J115" t="s">
        <v>393</v>
      </c>
      <c r="K115" s="7"/>
      <c r="L115" t="s">
        <v>6690</v>
      </c>
    </row>
    <row r="116" spans="1:12" x14ac:dyDescent="0.2">
      <c r="A116" s="7" t="s">
        <v>10107</v>
      </c>
      <c r="B116" s="7" t="s">
        <v>707</v>
      </c>
      <c r="C116" s="5"/>
      <c r="E116" s="7" t="s">
        <v>10113</v>
      </c>
      <c r="F116" s="7" t="s">
        <v>229</v>
      </c>
      <c r="G116" s="7" t="s">
        <v>10116</v>
      </c>
      <c r="H116" s="7" t="s">
        <v>10119</v>
      </c>
      <c r="J116" t="s">
        <v>393</v>
      </c>
      <c r="K116" s="7" t="s">
        <v>10124</v>
      </c>
      <c r="L116" t="s">
        <v>6690</v>
      </c>
    </row>
    <row r="117" spans="1:12" x14ac:dyDescent="0.2">
      <c r="A117" s="7" t="s">
        <v>10126</v>
      </c>
      <c r="B117" s="7" t="s">
        <v>707</v>
      </c>
      <c r="C117" s="5"/>
      <c r="D117" s="7" t="s">
        <v>10128</v>
      </c>
      <c r="E117" s="7" t="s">
        <v>10134</v>
      </c>
      <c r="F117" s="7" t="s">
        <v>10084</v>
      </c>
      <c r="G117" s="7" t="s">
        <v>10135</v>
      </c>
      <c r="H117" s="7"/>
      <c r="J117" t="s">
        <v>393</v>
      </c>
      <c r="K117" s="7" t="s">
        <v>10138</v>
      </c>
      <c r="L117" t="s">
        <v>6690</v>
      </c>
    </row>
    <row r="118" spans="1:12" x14ac:dyDescent="0.2">
      <c r="A118" s="7" t="s">
        <v>10125</v>
      </c>
      <c r="B118" s="7" t="s">
        <v>707</v>
      </c>
      <c r="C118" s="5"/>
      <c r="D118" s="7" t="s">
        <v>10127</v>
      </c>
      <c r="E118" s="7" t="s">
        <v>10133</v>
      </c>
      <c r="F118" s="7" t="s">
        <v>469</v>
      </c>
      <c r="G118" s="7" t="s">
        <v>10136</v>
      </c>
      <c r="H118" s="7"/>
      <c r="J118" t="s">
        <v>393</v>
      </c>
      <c r="K118" s="7" t="s">
        <v>10137</v>
      </c>
      <c r="L118" t="s">
        <v>6690</v>
      </c>
    </row>
    <row r="119" spans="1:12" x14ac:dyDescent="0.2">
      <c r="A119" s="7" t="s">
        <v>10075</v>
      </c>
      <c r="B119" s="7" t="s">
        <v>707</v>
      </c>
      <c r="C119" s="5"/>
      <c r="D119" s="7" t="s">
        <v>10078</v>
      </c>
      <c r="E119" s="7" t="s">
        <v>10081</v>
      </c>
      <c r="F119" s="7" t="s">
        <v>5603</v>
      </c>
      <c r="G119" s="7" t="s">
        <v>10121</v>
      </c>
      <c r="H119" s="7"/>
      <c r="I119" s="7" t="s">
        <v>9461</v>
      </c>
      <c r="J119" t="s">
        <v>393</v>
      </c>
      <c r="K119" s="7"/>
      <c r="L119" t="s">
        <v>6690</v>
      </c>
    </row>
    <row r="120" spans="1:12" x14ac:dyDescent="0.2">
      <c r="A120" s="7" t="s">
        <v>10087</v>
      </c>
      <c r="B120" s="7" t="s">
        <v>707</v>
      </c>
      <c r="C120" s="5"/>
      <c r="D120" s="7" t="s">
        <v>10093</v>
      </c>
      <c r="E120" s="7" t="s">
        <v>10094</v>
      </c>
      <c r="F120" s="7" t="s">
        <v>10098</v>
      </c>
      <c r="G120" s="7" t="s">
        <v>10101</v>
      </c>
      <c r="H120" s="7"/>
      <c r="J120" t="s">
        <v>393</v>
      </c>
      <c r="K120" s="7"/>
      <c r="L120" t="s">
        <v>6690</v>
      </c>
    </row>
    <row r="121" spans="1:12" x14ac:dyDescent="0.2">
      <c r="A121" s="7" t="s">
        <v>10074</v>
      </c>
      <c r="B121" s="7" t="s">
        <v>707</v>
      </c>
      <c r="C121" s="5"/>
      <c r="D121" s="7" t="s">
        <v>10079</v>
      </c>
      <c r="E121" s="7" t="s">
        <v>10080</v>
      </c>
      <c r="F121" s="7" t="s">
        <v>10083</v>
      </c>
      <c r="G121" s="7" t="s">
        <v>10085</v>
      </c>
      <c r="H121" s="7"/>
      <c r="J121" t="s">
        <v>393</v>
      </c>
      <c r="K121" s="7"/>
      <c r="L121" t="s">
        <v>6690</v>
      </c>
    </row>
    <row r="122" spans="1:12" x14ac:dyDescent="0.2">
      <c r="A122" s="7" t="s">
        <v>3107</v>
      </c>
      <c r="B122" s="7" t="s">
        <v>707</v>
      </c>
      <c r="C122" s="5"/>
      <c r="D122" s="7" t="s">
        <v>10091</v>
      </c>
      <c r="E122" s="7" t="s">
        <v>10096</v>
      </c>
      <c r="F122" s="7" t="s">
        <v>8593</v>
      </c>
      <c r="G122" s="7" t="s">
        <v>10104</v>
      </c>
      <c r="H122" s="7"/>
      <c r="J122" t="s">
        <v>393</v>
      </c>
      <c r="K122" s="7" t="s">
        <v>10105</v>
      </c>
      <c r="L122" t="s">
        <v>6690</v>
      </c>
    </row>
    <row r="123" spans="1:12" x14ac:dyDescent="0.2">
      <c r="A123" s="7" t="s">
        <v>10106</v>
      </c>
      <c r="B123" s="7" t="s">
        <v>707</v>
      </c>
      <c r="C123" s="5"/>
      <c r="D123" s="7" t="s">
        <v>10110</v>
      </c>
      <c r="E123" s="7" t="s">
        <v>10112</v>
      </c>
      <c r="F123" s="7" t="s">
        <v>10111</v>
      </c>
      <c r="G123" s="7" t="s">
        <v>10117</v>
      </c>
      <c r="H123" s="7" t="s">
        <v>10118</v>
      </c>
      <c r="J123" t="s">
        <v>393</v>
      </c>
      <c r="K123" s="7"/>
      <c r="L123" t="s">
        <v>6690</v>
      </c>
    </row>
    <row r="124" spans="1:12" x14ac:dyDescent="0.2">
      <c r="A124" s="7" t="s">
        <v>10088</v>
      </c>
      <c r="B124" s="7" t="s">
        <v>707</v>
      </c>
      <c r="C124" s="5"/>
      <c r="D124" s="7" t="s">
        <v>10092</v>
      </c>
      <c r="E124" s="7" t="s">
        <v>10095</v>
      </c>
      <c r="F124" s="7" t="s">
        <v>10102</v>
      </c>
      <c r="G124" s="7" t="s">
        <v>10103</v>
      </c>
      <c r="H124" s="7"/>
      <c r="I124" s="7" t="s">
        <v>9461</v>
      </c>
      <c r="J124" t="s">
        <v>393</v>
      </c>
      <c r="K124" s="7" t="s">
        <v>10123</v>
      </c>
      <c r="L124" t="s">
        <v>6690</v>
      </c>
    </row>
    <row r="125" spans="1:12" x14ac:dyDescent="0.2">
      <c r="A125" t="s">
        <v>5918</v>
      </c>
      <c r="B125" t="s">
        <v>311</v>
      </c>
      <c r="C125" s="11" t="s">
        <v>5919</v>
      </c>
      <c r="F125" t="s">
        <v>5922</v>
      </c>
      <c r="G125" t="s">
        <v>5920</v>
      </c>
      <c r="H125" t="s">
        <v>5921</v>
      </c>
      <c r="J125" t="s">
        <v>393</v>
      </c>
      <c r="L125" s="7" t="s">
        <v>6690</v>
      </c>
    </row>
    <row r="126" spans="1:12" x14ac:dyDescent="0.2">
      <c r="A126" t="s">
        <v>5912</v>
      </c>
      <c r="B126" t="s">
        <v>311</v>
      </c>
      <c r="C126" s="5">
        <v>12</v>
      </c>
      <c r="D126" t="s">
        <v>5913</v>
      </c>
      <c r="E126" t="s">
        <v>5914</v>
      </c>
      <c r="F126" t="s">
        <v>5916</v>
      </c>
      <c r="G126" t="s">
        <v>5917</v>
      </c>
      <c r="J126" t="s">
        <v>393</v>
      </c>
      <c r="K126" t="s">
        <v>5915</v>
      </c>
      <c r="L126" s="7" t="s">
        <v>6690</v>
      </c>
    </row>
    <row r="127" spans="1:12" x14ac:dyDescent="0.2">
      <c r="A127" t="s">
        <v>5886</v>
      </c>
      <c r="B127" t="s">
        <v>311</v>
      </c>
      <c r="C127" s="5">
        <v>2</v>
      </c>
      <c r="D127" t="s">
        <v>5887</v>
      </c>
      <c r="F127" t="s">
        <v>5892</v>
      </c>
      <c r="G127" t="s">
        <v>5889</v>
      </c>
      <c r="H127" t="s">
        <v>5888</v>
      </c>
      <c r="I127" t="s">
        <v>5891</v>
      </c>
      <c r="J127" t="s">
        <v>393</v>
      </c>
      <c r="K127" t="s">
        <v>5890</v>
      </c>
      <c r="L127" s="7" t="s">
        <v>6690</v>
      </c>
    </row>
    <row r="128" spans="1:12" x14ac:dyDescent="0.2">
      <c r="A128" t="s">
        <v>5923</v>
      </c>
      <c r="B128" t="s">
        <v>311</v>
      </c>
      <c r="C128" s="5">
        <v>32</v>
      </c>
      <c r="D128" t="s">
        <v>5924</v>
      </c>
      <c r="F128" t="s">
        <v>5925</v>
      </c>
      <c r="G128" t="s">
        <v>5926</v>
      </c>
      <c r="J128" t="s">
        <v>393</v>
      </c>
      <c r="L128" s="7" t="s">
        <v>6690</v>
      </c>
    </row>
    <row r="129" spans="1:12" x14ac:dyDescent="0.2">
      <c r="A129" t="s">
        <v>5893</v>
      </c>
      <c r="B129" t="s">
        <v>311</v>
      </c>
      <c r="C129" s="5">
        <v>7</v>
      </c>
      <c r="D129" t="s">
        <v>5894</v>
      </c>
      <c r="F129" t="s">
        <v>5898</v>
      </c>
      <c r="G129" t="s">
        <v>5899</v>
      </c>
      <c r="I129" t="s">
        <v>5900</v>
      </c>
      <c r="J129" t="s">
        <v>393</v>
      </c>
      <c r="K129" t="s">
        <v>5931</v>
      </c>
      <c r="L129" s="7" t="s">
        <v>6690</v>
      </c>
    </row>
    <row r="130" spans="1:12" x14ac:dyDescent="0.2">
      <c r="A130" t="s">
        <v>5927</v>
      </c>
      <c r="B130" t="s">
        <v>311</v>
      </c>
      <c r="C130" s="5">
        <v>40</v>
      </c>
      <c r="D130" t="s">
        <v>5928</v>
      </c>
      <c r="E130" t="s">
        <v>4168</v>
      </c>
      <c r="F130" t="s">
        <v>5930</v>
      </c>
      <c r="G130" t="s">
        <v>5929</v>
      </c>
      <c r="J130" t="s">
        <v>393</v>
      </c>
      <c r="L130" s="7" t="s">
        <v>6690</v>
      </c>
    </row>
    <row r="131" spans="1:12" x14ac:dyDescent="0.2">
      <c r="A131" t="s">
        <v>5906</v>
      </c>
      <c r="B131" t="s">
        <v>311</v>
      </c>
      <c r="C131" s="5">
        <v>10</v>
      </c>
      <c r="D131" t="s">
        <v>5907</v>
      </c>
      <c r="F131" t="s">
        <v>5909</v>
      </c>
      <c r="G131" t="s">
        <v>5910</v>
      </c>
      <c r="I131" t="s">
        <v>5908</v>
      </c>
      <c r="J131" t="s">
        <v>393</v>
      </c>
      <c r="K131" t="s">
        <v>5911</v>
      </c>
      <c r="L131" s="7" t="s">
        <v>6690</v>
      </c>
    </row>
    <row r="132" spans="1:12" x14ac:dyDescent="0.2">
      <c r="A132" t="s">
        <v>5901</v>
      </c>
      <c r="B132" t="s">
        <v>311</v>
      </c>
      <c r="C132" s="5">
        <v>9</v>
      </c>
      <c r="D132" t="s">
        <v>5902</v>
      </c>
      <c r="F132" t="s">
        <v>5904</v>
      </c>
      <c r="G132" t="s">
        <v>5905</v>
      </c>
      <c r="I132" t="s">
        <v>5903</v>
      </c>
      <c r="J132" t="s">
        <v>393</v>
      </c>
      <c r="L132" s="7" t="s">
        <v>6690</v>
      </c>
    </row>
    <row r="133" spans="1:12" x14ac:dyDescent="0.2">
      <c r="A133" t="s">
        <v>10777</v>
      </c>
      <c r="B133" t="s">
        <v>778</v>
      </c>
      <c r="C133" s="5">
        <v>2</v>
      </c>
      <c r="D133" t="s">
        <v>10778</v>
      </c>
      <c r="E133" t="s">
        <v>10779</v>
      </c>
      <c r="F133" t="s">
        <v>3493</v>
      </c>
      <c r="G133" t="s">
        <v>10780</v>
      </c>
      <c r="H133" t="s">
        <v>10782</v>
      </c>
      <c r="I133" t="s">
        <v>10781</v>
      </c>
      <c r="J133" t="s">
        <v>393</v>
      </c>
      <c r="K133" t="s">
        <v>10783</v>
      </c>
      <c r="L133" t="s">
        <v>6690</v>
      </c>
    </row>
    <row r="134" spans="1:12" x14ac:dyDescent="0.2">
      <c r="A134" t="s">
        <v>10806</v>
      </c>
      <c r="B134" t="s">
        <v>778</v>
      </c>
      <c r="C134" s="5">
        <v>6</v>
      </c>
      <c r="D134" t="s">
        <v>10810</v>
      </c>
      <c r="E134" t="s">
        <v>10811</v>
      </c>
      <c r="F134" t="s">
        <v>10814</v>
      </c>
      <c r="G134" t="s">
        <v>10815</v>
      </c>
      <c r="H134" t="s">
        <v>10872</v>
      </c>
      <c r="I134" t="s">
        <v>10816</v>
      </c>
      <c r="J134" t="s">
        <v>393</v>
      </c>
      <c r="K134" t="s">
        <v>10817</v>
      </c>
      <c r="L134" t="s">
        <v>6690</v>
      </c>
    </row>
    <row r="135" spans="1:12" x14ac:dyDescent="0.2">
      <c r="A135" t="s">
        <v>10824</v>
      </c>
      <c r="B135" t="s">
        <v>778</v>
      </c>
      <c r="C135" s="5">
        <v>11</v>
      </c>
      <c r="D135" t="s">
        <v>10826</v>
      </c>
      <c r="E135" t="s">
        <v>10828</v>
      </c>
      <c r="F135" t="s">
        <v>10829</v>
      </c>
      <c r="G135" t="s">
        <v>10830</v>
      </c>
      <c r="H135" t="s">
        <v>10834</v>
      </c>
      <c r="J135" t="s">
        <v>393</v>
      </c>
      <c r="K135" t="s">
        <v>10835</v>
      </c>
      <c r="L135" t="s">
        <v>6690</v>
      </c>
    </row>
    <row r="136" spans="1:12" x14ac:dyDescent="0.2">
      <c r="A136" t="s">
        <v>10900</v>
      </c>
      <c r="B136" t="s">
        <v>778</v>
      </c>
      <c r="C136" s="5">
        <v>29</v>
      </c>
      <c r="E136" t="s">
        <v>10907</v>
      </c>
      <c r="F136" t="s">
        <v>10908</v>
      </c>
      <c r="G136" t="s">
        <v>10914</v>
      </c>
      <c r="I136" t="s">
        <v>10913</v>
      </c>
      <c r="J136" t="s">
        <v>393</v>
      </c>
      <c r="K136" t="s">
        <v>10920</v>
      </c>
      <c r="L136" t="s">
        <v>6690</v>
      </c>
    </row>
    <row r="137" spans="1:12" x14ac:dyDescent="0.2">
      <c r="A137" t="s">
        <v>10790</v>
      </c>
      <c r="B137" t="s">
        <v>778</v>
      </c>
      <c r="C137" s="5">
        <v>5</v>
      </c>
      <c r="F137" t="s">
        <v>10808</v>
      </c>
      <c r="G137" t="s">
        <v>10809</v>
      </c>
      <c r="H137" t="s">
        <v>10818</v>
      </c>
      <c r="J137" t="s">
        <v>393</v>
      </c>
      <c r="K137" t="s">
        <v>10819</v>
      </c>
      <c r="L137" t="s">
        <v>6690</v>
      </c>
    </row>
    <row r="138" spans="1:12" x14ac:dyDescent="0.2">
      <c r="A138" t="s">
        <v>10896</v>
      </c>
      <c r="B138" t="s">
        <v>778</v>
      </c>
      <c r="C138" s="5">
        <v>22</v>
      </c>
      <c r="D138" t="s">
        <v>10898</v>
      </c>
      <c r="E138" t="s">
        <v>10899</v>
      </c>
      <c r="F138" t="s">
        <v>10909</v>
      </c>
      <c r="G138" t="s">
        <v>10910</v>
      </c>
      <c r="J138" t="s">
        <v>393</v>
      </c>
      <c r="K138" t="s">
        <v>10911</v>
      </c>
      <c r="L138" t="s">
        <v>6690</v>
      </c>
    </row>
    <row r="139" spans="1:12" x14ac:dyDescent="0.2">
      <c r="A139" t="s">
        <v>10875</v>
      </c>
      <c r="B139" t="s">
        <v>778</v>
      </c>
      <c r="C139" s="5">
        <v>19</v>
      </c>
      <c r="E139" t="s">
        <v>10880</v>
      </c>
      <c r="F139" t="s">
        <v>10867</v>
      </c>
      <c r="G139" t="s">
        <v>10882</v>
      </c>
      <c r="H139" t="s">
        <v>10493</v>
      </c>
      <c r="I139" t="s">
        <v>10885</v>
      </c>
      <c r="J139" t="s">
        <v>393</v>
      </c>
      <c r="K139" t="s">
        <v>10886</v>
      </c>
      <c r="L139" t="s">
        <v>6690</v>
      </c>
    </row>
    <row r="140" spans="1:12" x14ac:dyDescent="0.2">
      <c r="A140" t="s">
        <v>10791</v>
      </c>
      <c r="B140" t="s">
        <v>778</v>
      </c>
      <c r="C140" s="5">
        <v>4</v>
      </c>
      <c r="E140" t="s">
        <v>10792</v>
      </c>
      <c r="F140" t="s">
        <v>10793</v>
      </c>
      <c r="G140" t="s">
        <v>10797</v>
      </c>
      <c r="I140" t="s">
        <v>8330</v>
      </c>
      <c r="J140" t="s">
        <v>393</v>
      </c>
      <c r="K140" t="s">
        <v>10798</v>
      </c>
      <c r="L140" t="s">
        <v>6690</v>
      </c>
    </row>
    <row r="141" spans="1:12" x14ac:dyDescent="0.2">
      <c r="A141" t="s">
        <v>10863</v>
      </c>
      <c r="B141" t="s">
        <v>778</v>
      </c>
      <c r="C141" s="5">
        <v>18</v>
      </c>
      <c r="D141" t="s">
        <v>10862</v>
      </c>
      <c r="E141" t="s">
        <v>10866</v>
      </c>
      <c r="F141" t="s">
        <v>10867</v>
      </c>
      <c r="G141" t="s">
        <v>10869</v>
      </c>
      <c r="H141" t="s">
        <v>10870</v>
      </c>
      <c r="I141" t="s">
        <v>10873</v>
      </c>
      <c r="J141" t="s">
        <v>393</v>
      </c>
      <c r="K141" t="s">
        <v>10874</v>
      </c>
      <c r="L141" t="s">
        <v>6690</v>
      </c>
    </row>
    <row r="142" spans="1:12" x14ac:dyDescent="0.2">
      <c r="A142" t="s">
        <v>10887</v>
      </c>
      <c r="B142" t="s">
        <v>778</v>
      </c>
      <c r="C142" s="5">
        <v>20</v>
      </c>
      <c r="E142" t="s">
        <v>10881</v>
      </c>
      <c r="F142" t="s">
        <v>10883</v>
      </c>
      <c r="G142" t="s">
        <v>10884</v>
      </c>
      <c r="I142" t="s">
        <v>10888</v>
      </c>
      <c r="J142" t="s">
        <v>393</v>
      </c>
      <c r="K142" t="s">
        <v>14064</v>
      </c>
      <c r="L142" t="s">
        <v>6690</v>
      </c>
    </row>
    <row r="143" spans="1:12" x14ac:dyDescent="0.2">
      <c r="A143" t="s">
        <v>10838</v>
      </c>
      <c r="B143" t="s">
        <v>778</v>
      </c>
      <c r="C143" s="5"/>
      <c r="E143" t="s">
        <v>10840</v>
      </c>
      <c r="F143" t="s">
        <v>10841</v>
      </c>
      <c r="G143" t="s">
        <v>10848</v>
      </c>
      <c r="I143" t="s">
        <v>10851</v>
      </c>
      <c r="J143" t="s">
        <v>393</v>
      </c>
      <c r="L143" t="s">
        <v>6690</v>
      </c>
    </row>
    <row r="144" spans="1:12" x14ac:dyDescent="0.2">
      <c r="A144" t="s">
        <v>10825</v>
      </c>
      <c r="B144" t="s">
        <v>778</v>
      </c>
      <c r="C144" s="5">
        <v>12</v>
      </c>
      <c r="D144" t="s">
        <v>10827</v>
      </c>
      <c r="E144" t="s">
        <v>10831</v>
      </c>
      <c r="F144" t="s">
        <v>10833</v>
      </c>
      <c r="G144" t="s">
        <v>10832</v>
      </c>
      <c r="H144" t="s">
        <v>10837</v>
      </c>
      <c r="J144" t="s">
        <v>393</v>
      </c>
      <c r="K144" t="s">
        <v>10836</v>
      </c>
      <c r="L144" t="s">
        <v>6690</v>
      </c>
    </row>
    <row r="145" spans="1:12" x14ac:dyDescent="0.2">
      <c r="A145" t="s">
        <v>10847</v>
      </c>
      <c r="B145" t="s">
        <v>778</v>
      </c>
      <c r="C145" s="5">
        <v>14</v>
      </c>
      <c r="E145" t="s">
        <v>10861</v>
      </c>
      <c r="F145" t="s">
        <v>10865</v>
      </c>
      <c r="G145" t="s">
        <v>10868</v>
      </c>
      <c r="H145" t="s">
        <v>10871</v>
      </c>
      <c r="I145" t="s">
        <v>10742</v>
      </c>
      <c r="J145" t="s">
        <v>393</v>
      </c>
      <c r="L145" t="s">
        <v>6690</v>
      </c>
    </row>
    <row r="146" spans="1:12" x14ac:dyDescent="0.2">
      <c r="A146" t="s">
        <v>2126</v>
      </c>
      <c r="B146" t="s">
        <v>778</v>
      </c>
      <c r="C146" s="5">
        <v>1</v>
      </c>
      <c r="D146" t="s">
        <v>10763</v>
      </c>
      <c r="E146" t="s">
        <v>10764</v>
      </c>
      <c r="F146" t="s">
        <v>10771</v>
      </c>
      <c r="G146" t="s">
        <v>10765</v>
      </c>
      <c r="H146" t="s">
        <v>10766</v>
      </c>
      <c r="I146" t="s">
        <v>10767</v>
      </c>
      <c r="J146" t="s">
        <v>393</v>
      </c>
      <c r="K146" t="s">
        <v>10768</v>
      </c>
      <c r="L146" t="s">
        <v>6690</v>
      </c>
    </row>
    <row r="147" spans="1:12" x14ac:dyDescent="0.2">
      <c r="A147" t="s">
        <v>10906</v>
      </c>
      <c r="B147" t="s">
        <v>778</v>
      </c>
      <c r="C147" s="5">
        <v>33</v>
      </c>
      <c r="E147" t="s">
        <v>10918</v>
      </c>
      <c r="F147" t="s">
        <v>10919</v>
      </c>
      <c r="G147" t="s">
        <v>10919</v>
      </c>
      <c r="H147" t="s">
        <v>10493</v>
      </c>
      <c r="J147" t="s">
        <v>393</v>
      </c>
      <c r="K147" t="s">
        <v>10921</v>
      </c>
      <c r="L147" t="s">
        <v>6690</v>
      </c>
    </row>
    <row r="148" spans="1:12" x14ac:dyDescent="0.2">
      <c r="A148" t="s">
        <v>10876</v>
      </c>
      <c r="B148" t="s">
        <v>778</v>
      </c>
      <c r="C148" s="5">
        <v>21</v>
      </c>
      <c r="D148" t="s">
        <v>10890</v>
      </c>
      <c r="E148" t="s">
        <v>10891</v>
      </c>
      <c r="F148" t="s">
        <v>10892</v>
      </c>
      <c r="G148" t="s">
        <v>10893</v>
      </c>
      <c r="I148" t="s">
        <v>10894</v>
      </c>
      <c r="J148" t="s">
        <v>393</v>
      </c>
      <c r="K148" t="s">
        <v>10895</v>
      </c>
      <c r="L148" t="s">
        <v>6690</v>
      </c>
    </row>
    <row r="149" spans="1:12" x14ac:dyDescent="0.2">
      <c r="A149" t="s">
        <v>10807</v>
      </c>
      <c r="B149" t="s">
        <v>778</v>
      </c>
      <c r="C149" s="5">
        <v>10</v>
      </c>
      <c r="D149" t="s">
        <v>10813</v>
      </c>
      <c r="E149" t="s">
        <v>10812</v>
      </c>
      <c r="F149" t="s">
        <v>10821</v>
      </c>
      <c r="G149" t="s">
        <v>10820</v>
      </c>
      <c r="H149" t="s">
        <v>10822</v>
      </c>
      <c r="J149" t="s">
        <v>393</v>
      </c>
      <c r="K149" t="s">
        <v>10823</v>
      </c>
      <c r="L149" t="s">
        <v>6690</v>
      </c>
    </row>
    <row r="150" spans="1:12" x14ac:dyDescent="0.2">
      <c r="A150" t="s">
        <v>10839</v>
      </c>
      <c r="B150" t="s">
        <v>778</v>
      </c>
      <c r="C150" s="5"/>
      <c r="E150" t="s">
        <v>10846</v>
      </c>
      <c r="F150" t="s">
        <v>10842</v>
      </c>
      <c r="G150" t="s">
        <v>10864</v>
      </c>
      <c r="H150" t="s">
        <v>10855</v>
      </c>
      <c r="I150" t="s">
        <v>10849</v>
      </c>
      <c r="J150" t="s">
        <v>393</v>
      </c>
      <c r="K150" t="s">
        <v>10850</v>
      </c>
      <c r="L150" t="s">
        <v>6690</v>
      </c>
    </row>
    <row r="151" spans="1:12" x14ac:dyDescent="0.2">
      <c r="A151" t="s">
        <v>10784</v>
      </c>
      <c r="B151" t="s">
        <v>778</v>
      </c>
      <c r="C151" s="5">
        <v>3</v>
      </c>
      <c r="D151" t="s">
        <v>10788</v>
      </c>
      <c r="E151" t="s">
        <v>10787</v>
      </c>
      <c r="F151" t="s">
        <v>10789</v>
      </c>
      <c r="G151" t="s">
        <v>10794</v>
      </c>
      <c r="H151" t="s">
        <v>10795</v>
      </c>
      <c r="J151" t="s">
        <v>393</v>
      </c>
      <c r="K151" t="s">
        <v>10796</v>
      </c>
      <c r="L151" t="s">
        <v>6690</v>
      </c>
    </row>
    <row r="152" spans="1:12" x14ac:dyDescent="0.2">
      <c r="A152" t="s">
        <v>10897</v>
      </c>
      <c r="B152" t="s">
        <v>778</v>
      </c>
      <c r="C152" s="5">
        <v>25</v>
      </c>
      <c r="E152" t="s">
        <v>10904</v>
      </c>
      <c r="F152" t="s">
        <v>10903</v>
      </c>
      <c r="G152" t="s">
        <v>10905</v>
      </c>
      <c r="J152" t="s">
        <v>393</v>
      </c>
      <c r="K152" t="s">
        <v>10912</v>
      </c>
      <c r="L152" t="s">
        <v>6690</v>
      </c>
    </row>
    <row r="153" spans="1:12" x14ac:dyDescent="0.2">
      <c r="A153" t="s">
        <v>5710</v>
      </c>
      <c r="B153" s="7" t="s">
        <v>1765</v>
      </c>
      <c r="C153" s="5">
        <v>21</v>
      </c>
      <c r="F153" s="7" t="s">
        <v>5713</v>
      </c>
      <c r="G153" s="7"/>
      <c r="H153" s="7"/>
      <c r="J153" s="7" t="s">
        <v>4144</v>
      </c>
      <c r="K153" s="7"/>
      <c r="L153" s="7" t="s">
        <v>5705</v>
      </c>
    </row>
    <row r="154" spans="1:12" x14ac:dyDescent="0.2">
      <c r="A154" t="s">
        <v>14033</v>
      </c>
      <c r="B154" t="s">
        <v>1765</v>
      </c>
      <c r="C154" s="5"/>
      <c r="D154" t="s">
        <v>14034</v>
      </c>
      <c r="H154" t="s">
        <v>10493</v>
      </c>
      <c r="J154" t="s">
        <v>4144</v>
      </c>
      <c r="K154" t="s">
        <v>14035</v>
      </c>
      <c r="L154" s="7" t="s">
        <v>14036</v>
      </c>
    </row>
    <row r="155" spans="1:12" x14ac:dyDescent="0.2">
      <c r="A155" t="s">
        <v>5981</v>
      </c>
      <c r="B155" t="s">
        <v>313</v>
      </c>
      <c r="C155" s="5"/>
      <c r="D155" t="s">
        <v>5985</v>
      </c>
      <c r="F155" t="s">
        <v>5993</v>
      </c>
      <c r="J155" t="s">
        <v>393</v>
      </c>
      <c r="K155" t="s">
        <v>5994</v>
      </c>
      <c r="L155" s="7" t="s">
        <v>6690</v>
      </c>
    </row>
    <row r="156" spans="1:12" x14ac:dyDescent="0.2">
      <c r="A156" t="s">
        <v>9904</v>
      </c>
      <c r="B156" t="s">
        <v>313</v>
      </c>
      <c r="C156" s="5"/>
      <c r="D156" t="s">
        <v>5971</v>
      </c>
      <c r="F156" t="s">
        <v>5974</v>
      </c>
      <c r="I156" t="s">
        <v>2719</v>
      </c>
      <c r="J156" t="s">
        <v>393</v>
      </c>
      <c r="K156" t="s">
        <v>10924</v>
      </c>
      <c r="L156" s="7" t="s">
        <v>6690</v>
      </c>
    </row>
    <row r="157" spans="1:12" x14ac:dyDescent="0.2">
      <c r="A157" t="s">
        <v>5946</v>
      </c>
      <c r="B157" t="s">
        <v>313</v>
      </c>
      <c r="C157" s="5">
        <v>5</v>
      </c>
      <c r="J157" t="s">
        <v>393</v>
      </c>
      <c r="K157" t="s">
        <v>5947</v>
      </c>
      <c r="L157" s="7" t="s">
        <v>6690</v>
      </c>
    </row>
    <row r="158" spans="1:12" x14ac:dyDescent="0.2">
      <c r="A158" t="s">
        <v>5979</v>
      </c>
      <c r="B158" t="s">
        <v>313</v>
      </c>
      <c r="C158" s="5"/>
      <c r="D158" t="s">
        <v>5983</v>
      </c>
      <c r="E158" t="s">
        <v>5991</v>
      </c>
      <c r="F158" t="s">
        <v>896</v>
      </c>
      <c r="G158" t="s">
        <v>896</v>
      </c>
      <c r="J158" t="s">
        <v>393</v>
      </c>
      <c r="K158" t="s">
        <v>5987</v>
      </c>
      <c r="L158" s="7" t="s">
        <v>6690</v>
      </c>
    </row>
    <row r="159" spans="1:12" x14ac:dyDescent="0.2">
      <c r="A159" t="s">
        <v>5948</v>
      </c>
      <c r="B159" t="s">
        <v>313</v>
      </c>
      <c r="C159" s="5"/>
      <c r="D159" t="s">
        <v>5949</v>
      </c>
      <c r="E159" t="s">
        <v>5951</v>
      </c>
      <c r="F159" t="s">
        <v>5952</v>
      </c>
      <c r="G159" t="s">
        <v>7876</v>
      </c>
      <c r="I159" t="s">
        <v>5953</v>
      </c>
      <c r="J159" t="s">
        <v>393</v>
      </c>
      <c r="K159" t="s">
        <v>5950</v>
      </c>
      <c r="L159" s="7" t="s">
        <v>6690</v>
      </c>
    </row>
    <row r="160" spans="1:12" x14ac:dyDescent="0.2">
      <c r="A160" t="s">
        <v>5980</v>
      </c>
      <c r="B160" t="s">
        <v>313</v>
      </c>
      <c r="C160" s="5"/>
      <c r="D160" t="s">
        <v>5984</v>
      </c>
      <c r="J160" t="s">
        <v>393</v>
      </c>
      <c r="K160" t="s">
        <v>5992</v>
      </c>
      <c r="L160" s="7" t="s">
        <v>6690</v>
      </c>
    </row>
    <row r="161" spans="1:12" x14ac:dyDescent="0.2">
      <c r="A161" t="s">
        <v>5970</v>
      </c>
      <c r="B161" t="s">
        <v>313</v>
      </c>
      <c r="C161" s="5"/>
      <c r="D161" t="s">
        <v>5971</v>
      </c>
      <c r="F161" t="s">
        <v>5974</v>
      </c>
      <c r="I161" t="s">
        <v>2719</v>
      </c>
      <c r="J161" t="s">
        <v>393</v>
      </c>
      <c r="K161" t="s">
        <v>5973</v>
      </c>
      <c r="L161" s="7" t="s">
        <v>6690</v>
      </c>
    </row>
    <row r="162" spans="1:12" x14ac:dyDescent="0.2">
      <c r="A162" t="s">
        <v>5969</v>
      </c>
      <c r="B162" t="s">
        <v>313</v>
      </c>
      <c r="C162" s="5"/>
      <c r="D162" t="s">
        <v>5971</v>
      </c>
      <c r="F162" t="s">
        <v>5974</v>
      </c>
      <c r="I162" t="s">
        <v>2719</v>
      </c>
      <c r="J162" t="s">
        <v>393</v>
      </c>
      <c r="K162" t="s">
        <v>5972</v>
      </c>
      <c r="L162" s="7" t="s">
        <v>6690</v>
      </c>
    </row>
    <row r="163" spans="1:12" x14ac:dyDescent="0.2">
      <c r="A163" t="s">
        <v>5963</v>
      </c>
      <c r="B163" t="s">
        <v>313</v>
      </c>
      <c r="C163" s="5"/>
      <c r="D163" t="s">
        <v>5964</v>
      </c>
      <c r="E163" t="s">
        <v>5965</v>
      </c>
      <c r="F163" t="s">
        <v>5966</v>
      </c>
      <c r="G163" t="s">
        <v>5967</v>
      </c>
      <c r="I163" t="s">
        <v>5968</v>
      </c>
      <c r="J163" t="s">
        <v>393</v>
      </c>
      <c r="K163" t="s">
        <v>5950</v>
      </c>
      <c r="L163" s="7" t="s">
        <v>6690</v>
      </c>
    </row>
    <row r="164" spans="1:12" x14ac:dyDescent="0.2">
      <c r="A164" t="s">
        <v>5954</v>
      </c>
      <c r="B164" t="s">
        <v>313</v>
      </c>
      <c r="C164" s="5"/>
      <c r="D164" t="s">
        <v>5955</v>
      </c>
      <c r="F164" t="s">
        <v>5957</v>
      </c>
      <c r="G164" s="7" t="s">
        <v>5956</v>
      </c>
      <c r="I164" t="s">
        <v>8195</v>
      </c>
      <c r="J164" t="s">
        <v>393</v>
      </c>
      <c r="K164" t="s">
        <v>5950</v>
      </c>
      <c r="L164" s="7" t="s">
        <v>6690</v>
      </c>
    </row>
    <row r="165" spans="1:12" x14ac:dyDescent="0.2">
      <c r="A165" t="s">
        <v>5958</v>
      </c>
      <c r="B165" t="s">
        <v>313</v>
      </c>
      <c r="C165" s="5"/>
      <c r="D165" t="s">
        <v>5959</v>
      </c>
      <c r="F165" t="s">
        <v>5960</v>
      </c>
      <c r="G165" t="s">
        <v>5962</v>
      </c>
      <c r="I165" t="s">
        <v>5961</v>
      </c>
      <c r="J165" t="s">
        <v>393</v>
      </c>
      <c r="K165" t="s">
        <v>5950</v>
      </c>
      <c r="L165" s="7" t="s">
        <v>6690</v>
      </c>
    </row>
    <row r="166" spans="1:12" x14ac:dyDescent="0.2">
      <c r="A166" t="s">
        <v>5982</v>
      </c>
      <c r="B166" t="s">
        <v>313</v>
      </c>
      <c r="C166" s="5"/>
      <c r="D166" t="s">
        <v>5986</v>
      </c>
      <c r="E166" t="s">
        <v>5988</v>
      </c>
      <c r="F166" t="s">
        <v>5990</v>
      </c>
      <c r="G166" t="s">
        <v>7872</v>
      </c>
      <c r="I166" t="s">
        <v>5989</v>
      </c>
      <c r="J166" t="s">
        <v>393</v>
      </c>
      <c r="K166" t="s">
        <v>5987</v>
      </c>
      <c r="L166" s="7" t="s">
        <v>6690</v>
      </c>
    </row>
    <row r="167" spans="1:12" x14ac:dyDescent="0.2">
      <c r="A167" t="s">
        <v>9834</v>
      </c>
      <c r="B167" t="s">
        <v>327</v>
      </c>
      <c r="C167" s="5"/>
      <c r="D167" t="s">
        <v>9842</v>
      </c>
      <c r="J167" t="s">
        <v>393</v>
      </c>
      <c r="K167" t="s">
        <v>9843</v>
      </c>
      <c r="L167" t="s">
        <v>6690</v>
      </c>
    </row>
    <row r="168" spans="1:12" x14ac:dyDescent="0.2">
      <c r="A168" t="s">
        <v>9807</v>
      </c>
      <c r="B168" t="s">
        <v>327</v>
      </c>
      <c r="C168" s="5">
        <v>26</v>
      </c>
      <c r="D168" t="s">
        <v>9808</v>
      </c>
      <c r="E168" t="s">
        <v>9809</v>
      </c>
      <c r="F168" t="s">
        <v>9810</v>
      </c>
      <c r="G168" t="s">
        <v>9811</v>
      </c>
      <c r="I168" t="s">
        <v>9812</v>
      </c>
      <c r="J168" t="s">
        <v>393</v>
      </c>
      <c r="L168" t="s">
        <v>6690</v>
      </c>
    </row>
    <row r="169" spans="1:12" x14ac:dyDescent="0.2">
      <c r="A169" t="s">
        <v>9814</v>
      </c>
      <c r="B169" t="s">
        <v>327</v>
      </c>
      <c r="C169" s="5">
        <v>29</v>
      </c>
      <c r="D169" t="s">
        <v>9820</v>
      </c>
      <c r="E169" t="s">
        <v>9823</v>
      </c>
      <c r="F169" t="s">
        <v>9826</v>
      </c>
      <c r="I169" t="s">
        <v>9506</v>
      </c>
      <c r="J169" t="s">
        <v>393</v>
      </c>
      <c r="L169" t="s">
        <v>6690</v>
      </c>
    </row>
    <row r="170" spans="1:12" x14ac:dyDescent="0.2">
      <c r="A170" t="s">
        <v>9847</v>
      </c>
      <c r="B170" t="s">
        <v>327</v>
      </c>
      <c r="C170" s="5"/>
      <c r="J170" t="s">
        <v>393</v>
      </c>
      <c r="K170" t="s">
        <v>9850</v>
      </c>
      <c r="L170" t="s">
        <v>6690</v>
      </c>
    </row>
    <row r="171" spans="1:12" x14ac:dyDescent="0.2">
      <c r="A171" t="s">
        <v>9789</v>
      </c>
      <c r="B171" t="s">
        <v>327</v>
      </c>
      <c r="C171" s="5">
        <v>19</v>
      </c>
      <c r="D171" t="s">
        <v>9793</v>
      </c>
      <c r="E171" t="s">
        <v>9794</v>
      </c>
      <c r="F171" t="s">
        <v>9795</v>
      </c>
      <c r="G171" t="s">
        <v>9796</v>
      </c>
      <c r="J171" t="s">
        <v>393</v>
      </c>
      <c r="L171" t="s">
        <v>6690</v>
      </c>
    </row>
    <row r="172" spans="1:12" x14ac:dyDescent="0.2">
      <c r="A172" t="s">
        <v>9837</v>
      </c>
      <c r="B172" t="s">
        <v>327</v>
      </c>
      <c r="C172" s="5"/>
      <c r="F172" t="s">
        <v>9836</v>
      </c>
      <c r="J172" t="s">
        <v>393</v>
      </c>
      <c r="L172" t="s">
        <v>6690</v>
      </c>
    </row>
    <row r="173" spans="1:12" x14ac:dyDescent="0.2">
      <c r="A173" t="s">
        <v>9786</v>
      </c>
      <c r="B173" t="s">
        <v>327</v>
      </c>
      <c r="C173" s="5">
        <v>3</v>
      </c>
      <c r="D173" t="s">
        <v>9790</v>
      </c>
      <c r="J173" t="s">
        <v>393</v>
      </c>
      <c r="K173" t="s">
        <v>9803</v>
      </c>
      <c r="L173" t="s">
        <v>6690</v>
      </c>
    </row>
    <row r="174" spans="1:12" x14ac:dyDescent="0.2">
      <c r="A174" t="s">
        <v>9815</v>
      </c>
      <c r="B174" t="s">
        <v>327</v>
      </c>
      <c r="C174" s="5">
        <v>34</v>
      </c>
      <c r="D174" t="s">
        <v>9821</v>
      </c>
      <c r="E174" t="s">
        <v>9824</v>
      </c>
      <c r="F174" t="s">
        <v>9827</v>
      </c>
      <c r="G174" t="s">
        <v>9830</v>
      </c>
      <c r="I174" t="s">
        <v>9832</v>
      </c>
      <c r="J174" t="s">
        <v>393</v>
      </c>
      <c r="L174" t="s">
        <v>6690</v>
      </c>
    </row>
    <row r="175" spans="1:12" x14ac:dyDescent="0.2">
      <c r="A175" t="s">
        <v>9788</v>
      </c>
      <c r="B175" t="s">
        <v>327</v>
      </c>
      <c r="C175" s="5">
        <v>18</v>
      </c>
      <c r="D175" t="s">
        <v>9792</v>
      </c>
      <c r="E175" t="s">
        <v>9797</v>
      </c>
      <c r="F175" t="s">
        <v>9798</v>
      </c>
      <c r="G175" t="s">
        <v>9799</v>
      </c>
      <c r="I175" t="s">
        <v>9805</v>
      </c>
      <c r="J175" t="s">
        <v>393</v>
      </c>
      <c r="K175" t="s">
        <v>9806</v>
      </c>
      <c r="L175" t="s">
        <v>6690</v>
      </c>
    </row>
    <row r="176" spans="1:12" x14ac:dyDescent="0.2">
      <c r="A176" t="s">
        <v>9816</v>
      </c>
      <c r="B176" t="s">
        <v>327</v>
      </c>
      <c r="C176" s="5">
        <v>40</v>
      </c>
      <c r="D176" t="s">
        <v>9822</v>
      </c>
      <c r="F176" t="s">
        <v>9828</v>
      </c>
      <c r="G176" t="s">
        <v>9829</v>
      </c>
      <c r="I176" t="s">
        <v>9833</v>
      </c>
      <c r="J176" t="s">
        <v>393</v>
      </c>
      <c r="L176" t="s">
        <v>6690</v>
      </c>
    </row>
    <row r="177" spans="1:12" x14ac:dyDescent="0.2">
      <c r="A177" t="s">
        <v>9787</v>
      </c>
      <c r="B177" t="s">
        <v>327</v>
      </c>
      <c r="C177" s="5">
        <v>14</v>
      </c>
      <c r="D177" t="s">
        <v>9791</v>
      </c>
      <c r="E177" t="s">
        <v>9800</v>
      </c>
      <c r="F177" t="s">
        <v>9801</v>
      </c>
      <c r="G177" t="s">
        <v>9802</v>
      </c>
      <c r="I177" t="s">
        <v>9804</v>
      </c>
      <c r="J177" t="s">
        <v>393</v>
      </c>
      <c r="L177" t="s">
        <v>6690</v>
      </c>
    </row>
    <row r="178" spans="1:12" x14ac:dyDescent="0.2">
      <c r="A178" t="s">
        <v>9817</v>
      </c>
      <c r="B178" t="s">
        <v>327</v>
      </c>
      <c r="C178" s="5"/>
      <c r="E178" t="s">
        <v>9835</v>
      </c>
      <c r="F178" t="s">
        <v>9838</v>
      </c>
      <c r="G178" t="s">
        <v>9839</v>
      </c>
      <c r="I178" t="s">
        <v>9840</v>
      </c>
      <c r="J178" t="s">
        <v>393</v>
      </c>
      <c r="L178" t="s">
        <v>6690</v>
      </c>
    </row>
    <row r="179" spans="1:12" x14ac:dyDescent="0.2">
      <c r="A179" t="s">
        <v>9846</v>
      </c>
      <c r="B179" t="s">
        <v>327</v>
      </c>
      <c r="C179" s="5"/>
      <c r="J179" t="s">
        <v>393</v>
      </c>
      <c r="K179" t="s">
        <v>9851</v>
      </c>
      <c r="L179" t="s">
        <v>6690</v>
      </c>
    </row>
    <row r="180" spans="1:12" x14ac:dyDescent="0.2">
      <c r="A180" t="s">
        <v>9813</v>
      </c>
      <c r="B180" t="s">
        <v>327</v>
      </c>
      <c r="C180" s="5">
        <v>28</v>
      </c>
      <c r="D180" t="s">
        <v>9819</v>
      </c>
      <c r="E180" t="s">
        <v>9818</v>
      </c>
      <c r="F180" t="s">
        <v>9825</v>
      </c>
      <c r="I180" t="s">
        <v>9831</v>
      </c>
      <c r="J180" t="s">
        <v>393</v>
      </c>
      <c r="L180" t="s">
        <v>6690</v>
      </c>
    </row>
    <row r="181" spans="1:12" x14ac:dyDescent="0.2">
      <c r="A181" t="s">
        <v>9841</v>
      </c>
      <c r="B181" t="s">
        <v>327</v>
      </c>
      <c r="C181" s="5"/>
      <c r="E181" t="s">
        <v>9844</v>
      </c>
      <c r="J181" t="s">
        <v>393</v>
      </c>
      <c r="L181" t="s">
        <v>6690</v>
      </c>
    </row>
    <row r="182" spans="1:12" x14ac:dyDescent="0.2">
      <c r="A182" t="s">
        <v>9845</v>
      </c>
      <c r="B182" t="s">
        <v>327</v>
      </c>
      <c r="C182" s="5"/>
      <c r="J182" t="s">
        <v>393</v>
      </c>
      <c r="K182" t="s">
        <v>9849</v>
      </c>
      <c r="L182" t="s">
        <v>6690</v>
      </c>
    </row>
    <row r="183" spans="1:12" x14ac:dyDescent="0.2">
      <c r="A183" t="s">
        <v>9848</v>
      </c>
      <c r="B183" t="s">
        <v>327</v>
      </c>
      <c r="C183" s="5"/>
      <c r="J183" t="s">
        <v>393</v>
      </c>
      <c r="K183" t="s">
        <v>9850</v>
      </c>
      <c r="L183" t="s">
        <v>6690</v>
      </c>
    </row>
    <row r="184" spans="1:12" x14ac:dyDescent="0.2">
      <c r="A184" t="s">
        <v>9529</v>
      </c>
      <c r="B184" t="s">
        <v>1839</v>
      </c>
      <c r="C184" s="5"/>
      <c r="E184" t="s">
        <v>9546</v>
      </c>
      <c r="F184" t="s">
        <v>9547</v>
      </c>
      <c r="G184" t="s">
        <v>229</v>
      </c>
      <c r="H184" t="s">
        <v>9548</v>
      </c>
      <c r="J184" t="s">
        <v>393</v>
      </c>
      <c r="K184" t="s">
        <v>9549</v>
      </c>
      <c r="L184" t="s">
        <v>6690</v>
      </c>
    </row>
    <row r="185" spans="1:12" x14ac:dyDescent="0.2">
      <c r="A185" t="s">
        <v>9528</v>
      </c>
      <c r="B185" t="s">
        <v>1839</v>
      </c>
      <c r="C185" s="5"/>
      <c r="F185" t="s">
        <v>9550</v>
      </c>
      <c r="G185" t="s">
        <v>229</v>
      </c>
      <c r="J185" t="s">
        <v>393</v>
      </c>
      <c r="K185" t="s">
        <v>9551</v>
      </c>
      <c r="L185" t="s">
        <v>6690</v>
      </c>
    </row>
    <row r="186" spans="1:12" x14ac:dyDescent="0.2">
      <c r="A186" t="s">
        <v>9532</v>
      </c>
      <c r="B186" t="s">
        <v>1839</v>
      </c>
      <c r="C186" s="5"/>
      <c r="E186" t="s">
        <v>9533</v>
      </c>
      <c r="F186" t="s">
        <v>9534</v>
      </c>
      <c r="G186" t="s">
        <v>229</v>
      </c>
      <c r="H186" t="s">
        <v>9537</v>
      </c>
      <c r="I186" t="s">
        <v>9535</v>
      </c>
      <c r="J186" t="s">
        <v>393</v>
      </c>
      <c r="K186" t="s">
        <v>9536</v>
      </c>
      <c r="L186" t="s">
        <v>6690</v>
      </c>
    </row>
    <row r="187" spans="1:12" x14ac:dyDescent="0.2">
      <c r="A187" t="s">
        <v>9530</v>
      </c>
      <c r="B187" t="s">
        <v>1839</v>
      </c>
      <c r="C187" s="5"/>
      <c r="E187" t="s">
        <v>9542</v>
      </c>
      <c r="F187" t="s">
        <v>9543</v>
      </c>
      <c r="G187" t="s">
        <v>229</v>
      </c>
      <c r="I187" t="s">
        <v>9545</v>
      </c>
      <c r="J187" t="s">
        <v>393</v>
      </c>
      <c r="K187" t="s">
        <v>9544</v>
      </c>
      <c r="L187" t="s">
        <v>6690</v>
      </c>
    </row>
    <row r="188" spans="1:12" x14ac:dyDescent="0.2">
      <c r="A188" t="s">
        <v>9531</v>
      </c>
      <c r="B188" t="s">
        <v>1839</v>
      </c>
      <c r="C188" s="5"/>
      <c r="E188" t="s">
        <v>9538</v>
      </c>
      <c r="F188" t="s">
        <v>9539</v>
      </c>
      <c r="G188" t="s">
        <v>9540</v>
      </c>
      <c r="I188" t="s">
        <v>9541</v>
      </c>
      <c r="J188" t="s">
        <v>393</v>
      </c>
      <c r="L188" t="s">
        <v>6690</v>
      </c>
    </row>
    <row r="189" spans="1:12" x14ac:dyDescent="0.2">
      <c r="A189" t="s">
        <v>9524</v>
      </c>
      <c r="B189" t="s">
        <v>1839</v>
      </c>
      <c r="C189" s="5"/>
      <c r="F189" t="s">
        <v>9525</v>
      </c>
      <c r="G189" t="s">
        <v>9526</v>
      </c>
      <c r="J189" t="s">
        <v>393</v>
      </c>
      <c r="K189" t="s">
        <v>9527</v>
      </c>
      <c r="L189" t="s">
        <v>6690</v>
      </c>
    </row>
    <row r="190" spans="1:12" x14ac:dyDescent="0.2">
      <c r="A190" t="s">
        <v>10001</v>
      </c>
      <c r="B190" t="s">
        <v>331</v>
      </c>
      <c r="C190" s="5"/>
      <c r="D190" t="s">
        <v>10003</v>
      </c>
      <c r="E190" t="s">
        <v>10002</v>
      </c>
      <c r="F190" t="s">
        <v>10004</v>
      </c>
      <c r="J190" t="s">
        <v>393</v>
      </c>
      <c r="L190" t="s">
        <v>6690</v>
      </c>
    </row>
    <row r="191" spans="1:12" x14ac:dyDescent="0.2">
      <c r="A191" t="s">
        <v>10030</v>
      </c>
      <c r="B191" t="s">
        <v>331</v>
      </c>
      <c r="C191" s="5"/>
      <c r="E191" t="s">
        <v>10034</v>
      </c>
      <c r="G191" t="s">
        <v>9357</v>
      </c>
      <c r="J191" t="s">
        <v>393</v>
      </c>
      <c r="L191" t="s">
        <v>6690</v>
      </c>
    </row>
    <row r="192" spans="1:12" x14ac:dyDescent="0.2">
      <c r="A192" t="s">
        <v>10031</v>
      </c>
      <c r="B192" t="s">
        <v>331</v>
      </c>
      <c r="C192" s="5"/>
      <c r="E192" t="s">
        <v>10034</v>
      </c>
      <c r="G192" t="s">
        <v>9357</v>
      </c>
      <c r="J192" t="s">
        <v>393</v>
      </c>
      <c r="L192" t="s">
        <v>6690</v>
      </c>
    </row>
    <row r="193" spans="1:12" x14ac:dyDescent="0.2">
      <c r="A193" t="s">
        <v>10032</v>
      </c>
      <c r="B193" t="s">
        <v>331</v>
      </c>
      <c r="C193" s="5"/>
      <c r="E193" t="s">
        <v>10034</v>
      </c>
      <c r="G193" t="s">
        <v>9357</v>
      </c>
      <c r="J193" t="s">
        <v>393</v>
      </c>
      <c r="L193" t="s">
        <v>6690</v>
      </c>
    </row>
    <row r="194" spans="1:12" x14ac:dyDescent="0.2">
      <c r="A194" t="s">
        <v>10033</v>
      </c>
      <c r="B194" t="s">
        <v>331</v>
      </c>
      <c r="C194" s="5"/>
      <c r="E194" t="s">
        <v>10034</v>
      </c>
      <c r="G194" t="s">
        <v>9357</v>
      </c>
      <c r="J194" t="s">
        <v>393</v>
      </c>
      <c r="L194" t="s">
        <v>6690</v>
      </c>
    </row>
    <row r="195" spans="1:12" x14ac:dyDescent="0.2">
      <c r="A195" t="s">
        <v>10005</v>
      </c>
      <c r="B195" t="s">
        <v>331</v>
      </c>
      <c r="C195" s="5"/>
      <c r="D195" t="s">
        <v>10006</v>
      </c>
      <c r="E195" t="s">
        <v>10007</v>
      </c>
      <c r="F195" t="s">
        <v>10008</v>
      </c>
      <c r="G195" t="s">
        <v>10009</v>
      </c>
      <c r="J195" t="s">
        <v>393</v>
      </c>
      <c r="L195" t="s">
        <v>6690</v>
      </c>
    </row>
    <row r="196" spans="1:12" x14ac:dyDescent="0.2">
      <c r="A196" t="s">
        <v>10010</v>
      </c>
      <c r="B196" t="s">
        <v>331</v>
      </c>
      <c r="C196" s="5"/>
      <c r="D196" t="s">
        <v>10011</v>
      </c>
      <c r="E196" t="s">
        <v>10012</v>
      </c>
      <c r="F196" t="s">
        <v>10013</v>
      </c>
      <c r="G196" t="s">
        <v>10014</v>
      </c>
      <c r="J196" t="s">
        <v>393</v>
      </c>
      <c r="L196" t="s">
        <v>6690</v>
      </c>
    </row>
    <row r="197" spans="1:12" x14ac:dyDescent="0.2">
      <c r="A197" t="s">
        <v>10022</v>
      </c>
      <c r="B197" t="s">
        <v>331</v>
      </c>
      <c r="C197" s="5"/>
      <c r="F197" t="s">
        <v>10024</v>
      </c>
      <c r="J197" t="s">
        <v>393</v>
      </c>
      <c r="K197" t="s">
        <v>10025</v>
      </c>
      <c r="L197" t="s">
        <v>6690</v>
      </c>
    </row>
    <row r="198" spans="1:12" x14ac:dyDescent="0.2">
      <c r="A198" t="s">
        <v>18391</v>
      </c>
      <c r="B198" t="s">
        <v>331</v>
      </c>
      <c r="C198" s="5"/>
      <c r="D198" t="s">
        <v>18392</v>
      </c>
      <c r="F198" t="s">
        <v>18393</v>
      </c>
      <c r="I198" t="s">
        <v>12836</v>
      </c>
      <c r="J198" t="s">
        <v>393</v>
      </c>
      <c r="K198" s="7" t="s">
        <v>18396</v>
      </c>
      <c r="L198" t="s">
        <v>6636</v>
      </c>
    </row>
    <row r="199" spans="1:12" x14ac:dyDescent="0.2">
      <c r="A199" t="s">
        <v>10026</v>
      </c>
      <c r="B199" t="s">
        <v>331</v>
      </c>
      <c r="C199" s="5"/>
      <c r="E199" t="s">
        <v>10027</v>
      </c>
      <c r="F199" t="s">
        <v>10028</v>
      </c>
      <c r="G199" t="s">
        <v>10029</v>
      </c>
      <c r="J199" t="s">
        <v>393</v>
      </c>
      <c r="L199" t="s">
        <v>6690</v>
      </c>
    </row>
    <row r="200" spans="1:12" x14ac:dyDescent="0.2">
      <c r="A200" t="s">
        <v>16914</v>
      </c>
      <c r="B200" t="s">
        <v>331</v>
      </c>
      <c r="C200" s="5"/>
      <c r="J200" t="s">
        <v>393</v>
      </c>
      <c r="K200" t="s">
        <v>16915</v>
      </c>
      <c r="L200" t="s">
        <v>14007</v>
      </c>
    </row>
    <row r="201" spans="1:12" x14ac:dyDescent="0.2">
      <c r="A201" s="7" t="s">
        <v>18405</v>
      </c>
      <c r="B201" s="7" t="s">
        <v>331</v>
      </c>
      <c r="C201" s="5"/>
      <c r="D201" s="7" t="s">
        <v>18406</v>
      </c>
      <c r="F201" s="7" t="s">
        <v>18407</v>
      </c>
      <c r="G201" s="7" t="s">
        <v>18408</v>
      </c>
      <c r="H201" s="7"/>
      <c r="I201" s="7" t="s">
        <v>18409</v>
      </c>
      <c r="J201" s="7" t="s">
        <v>393</v>
      </c>
      <c r="K201" s="7" t="s">
        <v>18410</v>
      </c>
      <c r="L201" s="7" t="s">
        <v>6636</v>
      </c>
    </row>
    <row r="202" spans="1:12" x14ac:dyDescent="0.2">
      <c r="A202" s="221" t="s">
        <v>18394</v>
      </c>
      <c r="B202" s="7" t="s">
        <v>331</v>
      </c>
      <c r="C202" s="5"/>
      <c r="D202" s="7" t="s">
        <v>18395</v>
      </c>
      <c r="E202" s="7" t="s">
        <v>18398</v>
      </c>
      <c r="F202" s="7" t="s">
        <v>18399</v>
      </c>
      <c r="G202" s="7" t="s">
        <v>18401</v>
      </c>
      <c r="I202" s="7" t="s">
        <v>18397</v>
      </c>
      <c r="J202" s="7" t="s">
        <v>393</v>
      </c>
      <c r="K202" s="7" t="s">
        <v>18400</v>
      </c>
      <c r="L202" s="7" t="s">
        <v>6636</v>
      </c>
    </row>
    <row r="203" spans="1:12" x14ac:dyDescent="0.2">
      <c r="A203" t="s">
        <v>10023</v>
      </c>
      <c r="B203" t="s">
        <v>331</v>
      </c>
      <c r="C203" s="5"/>
      <c r="F203" t="s">
        <v>10020</v>
      </c>
      <c r="J203" t="s">
        <v>393</v>
      </c>
      <c r="K203" t="s">
        <v>10021</v>
      </c>
      <c r="L203" t="s">
        <v>6690</v>
      </c>
    </row>
    <row r="204" spans="1:12" x14ac:dyDescent="0.2">
      <c r="A204" s="7" t="s">
        <v>18402</v>
      </c>
      <c r="B204" s="7" t="s">
        <v>331</v>
      </c>
      <c r="C204" s="5"/>
      <c r="F204" s="7" t="s">
        <v>18403</v>
      </c>
      <c r="G204" s="7"/>
      <c r="H204" s="7"/>
      <c r="I204" s="7" t="s">
        <v>12793</v>
      </c>
      <c r="J204" s="7" t="s">
        <v>393</v>
      </c>
      <c r="K204" s="7" t="s">
        <v>18404</v>
      </c>
      <c r="L204" s="7" t="s">
        <v>6636</v>
      </c>
    </row>
    <row r="205" spans="1:12" x14ac:dyDescent="0.2">
      <c r="A205" s="7" t="s">
        <v>18415</v>
      </c>
      <c r="B205" s="7" t="s">
        <v>331</v>
      </c>
      <c r="C205" s="5"/>
      <c r="E205" s="7" t="s">
        <v>18416</v>
      </c>
      <c r="F205" s="7" t="s">
        <v>18417</v>
      </c>
      <c r="G205" s="7" t="s">
        <v>18418</v>
      </c>
      <c r="H205" s="7"/>
      <c r="I205" s="7" t="s">
        <v>9196</v>
      </c>
      <c r="J205" s="7" t="s">
        <v>393</v>
      </c>
      <c r="K205" s="7" t="s">
        <v>18404</v>
      </c>
      <c r="L205" s="7" t="s">
        <v>6636</v>
      </c>
    </row>
    <row r="206" spans="1:12" x14ac:dyDescent="0.2">
      <c r="A206" s="7" t="s">
        <v>18411</v>
      </c>
      <c r="B206" s="7" t="s">
        <v>331</v>
      </c>
      <c r="C206" s="5"/>
      <c r="E206" s="7" t="s">
        <v>18412</v>
      </c>
      <c r="F206" s="7" t="s">
        <v>18413</v>
      </c>
      <c r="G206" s="7" t="s">
        <v>18414</v>
      </c>
      <c r="H206" s="7"/>
      <c r="I206" s="7"/>
      <c r="J206" s="7" t="s">
        <v>393</v>
      </c>
      <c r="K206" s="7" t="s">
        <v>18404</v>
      </c>
      <c r="L206" s="7" t="s">
        <v>6636</v>
      </c>
    </row>
    <row r="207" spans="1:12" x14ac:dyDescent="0.2">
      <c r="A207" t="s">
        <v>10015</v>
      </c>
      <c r="B207" t="s">
        <v>331</v>
      </c>
      <c r="C207" s="5"/>
      <c r="D207" t="s">
        <v>10016</v>
      </c>
      <c r="E207" t="s">
        <v>10017</v>
      </c>
      <c r="F207" t="s">
        <v>9502</v>
      </c>
      <c r="G207" t="s">
        <v>10018</v>
      </c>
      <c r="H207" t="s">
        <v>10019</v>
      </c>
      <c r="J207" t="s">
        <v>393</v>
      </c>
      <c r="L207" t="s">
        <v>6690</v>
      </c>
    </row>
    <row r="208" spans="1:12" x14ac:dyDescent="0.2">
      <c r="A208" t="s">
        <v>9656</v>
      </c>
      <c r="B208" t="s">
        <v>2274</v>
      </c>
      <c r="C208" s="5">
        <v>1</v>
      </c>
      <c r="F208" t="s">
        <v>9660</v>
      </c>
      <c r="G208" t="s">
        <v>9664</v>
      </c>
      <c r="J208" t="s">
        <v>393</v>
      </c>
      <c r="L208" t="s">
        <v>6690</v>
      </c>
    </row>
    <row r="209" spans="1:12" x14ac:dyDescent="0.2">
      <c r="A209" t="s">
        <v>9743</v>
      </c>
      <c r="B209" t="s">
        <v>2274</v>
      </c>
      <c r="C209" s="5">
        <v>17</v>
      </c>
      <c r="D209" t="s">
        <v>9747</v>
      </c>
      <c r="E209" t="s">
        <v>9750</v>
      </c>
      <c r="F209" t="s">
        <v>9751</v>
      </c>
      <c r="G209" t="s">
        <v>9755</v>
      </c>
      <c r="J209" t="s">
        <v>393</v>
      </c>
      <c r="L209" t="s">
        <v>6690</v>
      </c>
    </row>
    <row r="210" spans="1:12" x14ac:dyDescent="0.2">
      <c r="A210" t="s">
        <v>9716</v>
      </c>
      <c r="B210" t="s">
        <v>2274</v>
      </c>
      <c r="C210" s="5">
        <v>15</v>
      </c>
      <c r="D210" t="s">
        <v>9593</v>
      </c>
      <c r="E210" t="s">
        <v>9721</v>
      </c>
      <c r="F210" t="s">
        <v>9732</v>
      </c>
      <c r="G210" t="s">
        <v>9733</v>
      </c>
      <c r="J210" t="s">
        <v>393</v>
      </c>
      <c r="K210" t="s">
        <v>9734</v>
      </c>
      <c r="L210" t="s">
        <v>6690</v>
      </c>
    </row>
    <row r="211" spans="1:12" x14ac:dyDescent="0.2">
      <c r="A211" t="s">
        <v>9746</v>
      </c>
      <c r="B211" t="s">
        <v>2274</v>
      </c>
      <c r="C211" s="5"/>
      <c r="D211" t="s">
        <v>9762</v>
      </c>
      <c r="F211" t="s">
        <v>9761</v>
      </c>
      <c r="J211" t="s">
        <v>393</v>
      </c>
      <c r="K211" t="s">
        <v>9760</v>
      </c>
      <c r="L211" t="s">
        <v>6690</v>
      </c>
    </row>
    <row r="212" spans="1:12" x14ac:dyDescent="0.2">
      <c r="A212" t="s">
        <v>9681</v>
      </c>
      <c r="B212" t="s">
        <v>2274</v>
      </c>
      <c r="C212" s="5">
        <v>7</v>
      </c>
      <c r="D212" t="s">
        <v>9684</v>
      </c>
      <c r="E212" t="s">
        <v>9687</v>
      </c>
      <c r="F212" t="s">
        <v>9738</v>
      </c>
      <c r="G212" t="s">
        <v>9691</v>
      </c>
      <c r="J212" t="s">
        <v>393</v>
      </c>
      <c r="L212" t="s">
        <v>6690</v>
      </c>
    </row>
    <row r="213" spans="1:12" x14ac:dyDescent="0.2">
      <c r="A213" t="s">
        <v>9698</v>
      </c>
      <c r="B213" t="s">
        <v>2274</v>
      </c>
      <c r="C213" s="5">
        <v>10</v>
      </c>
      <c r="D213" t="s">
        <v>9700</v>
      </c>
      <c r="E213" t="s">
        <v>9703</v>
      </c>
      <c r="F213" t="s">
        <v>469</v>
      </c>
      <c r="G213" t="s">
        <v>9708</v>
      </c>
      <c r="J213" t="s">
        <v>393</v>
      </c>
      <c r="L213" t="s">
        <v>6690</v>
      </c>
    </row>
    <row r="214" spans="1:12" x14ac:dyDescent="0.2">
      <c r="A214" t="s">
        <v>9735</v>
      </c>
      <c r="B214" t="s">
        <v>2274</v>
      </c>
      <c r="C214" s="5">
        <v>16</v>
      </c>
      <c r="D214" t="s">
        <v>9736</v>
      </c>
      <c r="E214" t="s">
        <v>9737</v>
      </c>
      <c r="F214" t="s">
        <v>9739</v>
      </c>
      <c r="G214" t="s">
        <v>9740</v>
      </c>
      <c r="J214" t="s">
        <v>393</v>
      </c>
      <c r="L214" t="s">
        <v>6690</v>
      </c>
    </row>
    <row r="215" spans="1:12" x14ac:dyDescent="0.2">
      <c r="A215" t="s">
        <v>9657</v>
      </c>
      <c r="B215" t="s">
        <v>2274</v>
      </c>
      <c r="C215" s="5">
        <v>2</v>
      </c>
      <c r="E215" t="s">
        <v>9661</v>
      </c>
      <c r="F215" t="s">
        <v>9663</v>
      </c>
      <c r="G215" t="s">
        <v>9662</v>
      </c>
      <c r="J215" t="s">
        <v>393</v>
      </c>
      <c r="L215" t="s">
        <v>6690</v>
      </c>
    </row>
    <row r="216" spans="1:12" x14ac:dyDescent="0.2">
      <c r="A216" t="s">
        <v>9658</v>
      </c>
      <c r="B216" t="s">
        <v>2274</v>
      </c>
      <c r="C216" s="5">
        <v>3</v>
      </c>
      <c r="D216" t="s">
        <v>9665</v>
      </c>
      <c r="E216" t="s">
        <v>9666</v>
      </c>
      <c r="F216" t="s">
        <v>9667</v>
      </c>
      <c r="G216" t="s">
        <v>9668</v>
      </c>
      <c r="I216" t="s">
        <v>9669</v>
      </c>
      <c r="J216" t="s">
        <v>393</v>
      </c>
      <c r="L216" t="s">
        <v>6690</v>
      </c>
    </row>
    <row r="217" spans="1:12" x14ac:dyDescent="0.2">
      <c r="A217" t="s">
        <v>9714</v>
      </c>
      <c r="B217" t="s">
        <v>2274</v>
      </c>
      <c r="C217" s="5">
        <v>13</v>
      </c>
      <c r="F217" t="s">
        <v>9726</v>
      </c>
      <c r="G217" t="s">
        <v>9723</v>
      </c>
      <c r="I217" t="s">
        <v>9729</v>
      </c>
      <c r="J217" t="s">
        <v>393</v>
      </c>
      <c r="K217" t="s">
        <v>9741</v>
      </c>
      <c r="L217" t="s">
        <v>6690</v>
      </c>
    </row>
    <row r="218" spans="1:12" x14ac:dyDescent="0.2">
      <c r="A218" t="s">
        <v>9682</v>
      </c>
      <c r="B218" t="s">
        <v>2274</v>
      </c>
      <c r="C218" s="5">
        <v>8</v>
      </c>
      <c r="D218" t="s">
        <v>9685</v>
      </c>
      <c r="E218" t="s">
        <v>9688</v>
      </c>
      <c r="F218" t="s">
        <v>9692</v>
      </c>
      <c r="G218" t="s">
        <v>9693</v>
      </c>
      <c r="H218" t="s">
        <v>9694</v>
      </c>
      <c r="J218" t="s">
        <v>393</v>
      </c>
      <c r="L218" t="s">
        <v>6690</v>
      </c>
    </row>
    <row r="219" spans="1:12" x14ac:dyDescent="0.2">
      <c r="A219" t="s">
        <v>9744</v>
      </c>
      <c r="B219" t="s">
        <v>2274</v>
      </c>
      <c r="C219" s="5">
        <v>18</v>
      </c>
      <c r="D219" t="s">
        <v>9748</v>
      </c>
      <c r="E219" t="s">
        <v>9754</v>
      </c>
      <c r="F219" t="s">
        <v>9757</v>
      </c>
      <c r="G219" t="s">
        <v>9756</v>
      </c>
      <c r="I219" t="s">
        <v>9758</v>
      </c>
      <c r="J219" t="s">
        <v>393</v>
      </c>
      <c r="L219" t="s">
        <v>6690</v>
      </c>
    </row>
    <row r="220" spans="1:12" x14ac:dyDescent="0.2">
      <c r="A220" t="s">
        <v>9715</v>
      </c>
      <c r="B220" t="s">
        <v>2274</v>
      </c>
      <c r="C220" s="5">
        <v>14</v>
      </c>
      <c r="D220" t="s">
        <v>9719</v>
      </c>
      <c r="E220" t="s">
        <v>9720</v>
      </c>
      <c r="F220" t="s">
        <v>9724</v>
      </c>
      <c r="G220" t="s">
        <v>9725</v>
      </c>
      <c r="I220" t="s">
        <v>9731</v>
      </c>
      <c r="J220" t="s">
        <v>393</v>
      </c>
      <c r="K220" t="s">
        <v>9730</v>
      </c>
      <c r="L220" t="s">
        <v>6690</v>
      </c>
    </row>
    <row r="221" spans="1:12" x14ac:dyDescent="0.2">
      <c r="A221" t="s">
        <v>9659</v>
      </c>
      <c r="B221" t="s">
        <v>2274</v>
      </c>
      <c r="C221" s="5">
        <v>4</v>
      </c>
      <c r="D221" t="s">
        <v>9670</v>
      </c>
      <c r="E221" t="s">
        <v>9673</v>
      </c>
      <c r="F221" t="s">
        <v>9675</v>
      </c>
      <c r="G221" t="s">
        <v>13218</v>
      </c>
      <c r="I221" t="s">
        <v>9677</v>
      </c>
      <c r="J221" t="s">
        <v>393</v>
      </c>
      <c r="L221" t="s">
        <v>6690</v>
      </c>
    </row>
    <row r="222" spans="1:12" x14ac:dyDescent="0.2">
      <c r="A222" t="s">
        <v>9697</v>
      </c>
      <c r="B222" t="s">
        <v>2274</v>
      </c>
      <c r="C222" s="5">
        <v>9</v>
      </c>
      <c r="D222" t="s">
        <v>9704</v>
      </c>
      <c r="E222" t="s">
        <v>9702</v>
      </c>
      <c r="F222" t="s">
        <v>9705</v>
      </c>
      <c r="G222" t="s">
        <v>9706</v>
      </c>
      <c r="I222" t="s">
        <v>9709</v>
      </c>
      <c r="J222" t="s">
        <v>393</v>
      </c>
      <c r="L222" t="s">
        <v>6690</v>
      </c>
    </row>
    <row r="223" spans="1:12" x14ac:dyDescent="0.2">
      <c r="A223" t="s">
        <v>9671</v>
      </c>
      <c r="B223" t="s">
        <v>2274</v>
      </c>
      <c r="C223" s="5">
        <v>5</v>
      </c>
      <c r="D223" t="s">
        <v>9674</v>
      </c>
      <c r="E223" t="s">
        <v>9672</v>
      </c>
      <c r="F223" t="s">
        <v>9676</v>
      </c>
      <c r="G223" t="s">
        <v>9678</v>
      </c>
      <c r="J223" t="s">
        <v>393</v>
      </c>
      <c r="K223" t="s">
        <v>9679</v>
      </c>
      <c r="L223" t="s">
        <v>6690</v>
      </c>
    </row>
    <row r="224" spans="1:12" x14ac:dyDescent="0.2">
      <c r="A224" t="s">
        <v>9713</v>
      </c>
      <c r="B224" t="s">
        <v>2274</v>
      </c>
      <c r="C224" s="5">
        <v>12</v>
      </c>
      <c r="D224" t="s">
        <v>9717</v>
      </c>
      <c r="E224" t="s">
        <v>9718</v>
      </c>
      <c r="F224" t="s">
        <v>9727</v>
      </c>
      <c r="G224" t="s">
        <v>9722</v>
      </c>
      <c r="I224" t="s">
        <v>9677</v>
      </c>
      <c r="J224" t="s">
        <v>393</v>
      </c>
      <c r="K224" t="s">
        <v>9742</v>
      </c>
      <c r="L224" t="s">
        <v>6690</v>
      </c>
    </row>
    <row r="225" spans="1:12" x14ac:dyDescent="0.2">
      <c r="A225" t="s">
        <v>9699</v>
      </c>
      <c r="B225" t="s">
        <v>2274</v>
      </c>
      <c r="C225" s="5">
        <v>11</v>
      </c>
      <c r="D225" t="s">
        <v>9701</v>
      </c>
      <c r="E225" t="s">
        <v>9707</v>
      </c>
      <c r="F225" t="s">
        <v>9710</v>
      </c>
      <c r="G225" t="s">
        <v>9711</v>
      </c>
      <c r="I225" t="s">
        <v>9728</v>
      </c>
      <c r="J225" t="s">
        <v>393</v>
      </c>
      <c r="K225" t="s">
        <v>9712</v>
      </c>
      <c r="L225" t="s">
        <v>6690</v>
      </c>
    </row>
    <row r="226" spans="1:12" x14ac:dyDescent="0.2">
      <c r="A226" t="s">
        <v>9680</v>
      </c>
      <c r="B226" t="s">
        <v>2274</v>
      </c>
      <c r="C226" s="5">
        <v>6</v>
      </c>
      <c r="D226" t="s">
        <v>9683</v>
      </c>
      <c r="E226" t="s">
        <v>9686</v>
      </c>
      <c r="F226" t="s">
        <v>9689</v>
      </c>
      <c r="G226" t="s">
        <v>9690</v>
      </c>
      <c r="J226" t="s">
        <v>393</v>
      </c>
      <c r="L226" t="s">
        <v>6690</v>
      </c>
    </row>
    <row r="227" spans="1:12" x14ac:dyDescent="0.2">
      <c r="A227" t="s">
        <v>9745</v>
      </c>
      <c r="B227" t="s">
        <v>2274</v>
      </c>
      <c r="C227" s="5">
        <v>19</v>
      </c>
      <c r="D227" t="s">
        <v>9749</v>
      </c>
      <c r="E227" t="s">
        <v>9752</v>
      </c>
      <c r="F227" t="s">
        <v>9753</v>
      </c>
      <c r="G227" t="s">
        <v>9759</v>
      </c>
      <c r="J227" t="s">
        <v>393</v>
      </c>
      <c r="L227" t="s">
        <v>6690</v>
      </c>
    </row>
    <row r="228" spans="1:12" x14ac:dyDescent="0.2">
      <c r="A228" t="s">
        <v>10200</v>
      </c>
      <c r="B228" s="7" t="s">
        <v>362</v>
      </c>
      <c r="C228" s="5">
        <v>7</v>
      </c>
      <c r="D228" t="s">
        <v>10204</v>
      </c>
      <c r="F228" t="s">
        <v>10209</v>
      </c>
      <c r="G228" s="7" t="s">
        <v>10212</v>
      </c>
      <c r="H228" s="7"/>
      <c r="J228" t="s">
        <v>393</v>
      </c>
      <c r="K228" s="7"/>
      <c r="L228" t="s">
        <v>6690</v>
      </c>
    </row>
    <row r="229" spans="1:12" x14ac:dyDescent="0.2">
      <c r="A229" t="s">
        <v>10253</v>
      </c>
      <c r="B229" t="s">
        <v>362</v>
      </c>
      <c r="C229" s="5"/>
      <c r="D229" t="s">
        <v>10257</v>
      </c>
      <c r="E229" t="s">
        <v>10262</v>
      </c>
      <c r="F229" t="s">
        <v>10263</v>
      </c>
      <c r="G229" t="s">
        <v>10274</v>
      </c>
      <c r="J229" t="s">
        <v>393</v>
      </c>
      <c r="L229" t="s">
        <v>6690</v>
      </c>
    </row>
    <row r="230" spans="1:12" x14ac:dyDescent="0.2">
      <c r="A230" t="s">
        <v>10203</v>
      </c>
      <c r="B230" s="7" t="s">
        <v>362</v>
      </c>
      <c r="C230" s="5">
        <v>10</v>
      </c>
      <c r="D230" t="s">
        <v>10207</v>
      </c>
      <c r="F230" t="s">
        <v>10084</v>
      </c>
      <c r="G230" s="7" t="s">
        <v>10216</v>
      </c>
      <c r="H230" s="7"/>
      <c r="J230" t="s">
        <v>393</v>
      </c>
      <c r="K230" s="7"/>
      <c r="L230" t="s">
        <v>6690</v>
      </c>
    </row>
    <row r="231" spans="1:12" x14ac:dyDescent="0.2">
      <c r="A231" t="s">
        <v>10238</v>
      </c>
      <c r="B231" t="s">
        <v>362</v>
      </c>
      <c r="C231" s="5"/>
      <c r="D231" t="s">
        <v>10242</v>
      </c>
      <c r="E231" t="s">
        <v>10244</v>
      </c>
      <c r="F231" t="s">
        <v>10249</v>
      </c>
      <c r="G231" t="s">
        <v>10246</v>
      </c>
      <c r="I231" t="s">
        <v>10250</v>
      </c>
      <c r="J231" t="s">
        <v>393</v>
      </c>
      <c r="K231" t="s">
        <v>10252</v>
      </c>
      <c r="L231" t="s">
        <v>6690</v>
      </c>
    </row>
    <row r="232" spans="1:12" x14ac:dyDescent="0.2">
      <c r="A232" t="s">
        <v>10254</v>
      </c>
      <c r="B232" t="s">
        <v>362</v>
      </c>
      <c r="C232" s="5"/>
      <c r="D232" t="s">
        <v>10264</v>
      </c>
      <c r="F232" t="s">
        <v>10271</v>
      </c>
      <c r="G232" t="s">
        <v>10275</v>
      </c>
      <c r="J232" t="s">
        <v>393</v>
      </c>
      <c r="L232" t="s">
        <v>6690</v>
      </c>
    </row>
    <row r="233" spans="1:12" x14ac:dyDescent="0.2">
      <c r="A233" t="s">
        <v>10178</v>
      </c>
      <c r="B233" s="7" t="s">
        <v>362</v>
      </c>
      <c r="C233" s="5">
        <v>2</v>
      </c>
      <c r="D233" t="s">
        <v>10179</v>
      </c>
      <c r="F233" t="s">
        <v>469</v>
      </c>
      <c r="G233" s="7" t="s">
        <v>10181</v>
      </c>
      <c r="H233" s="7"/>
      <c r="J233" t="s">
        <v>393</v>
      </c>
      <c r="K233" s="7" t="s">
        <v>10182</v>
      </c>
      <c r="L233" t="s">
        <v>6690</v>
      </c>
    </row>
    <row r="234" spans="1:12" x14ac:dyDescent="0.2">
      <c r="A234" t="s">
        <v>10198</v>
      </c>
      <c r="B234" s="7" t="s">
        <v>362</v>
      </c>
      <c r="C234" s="5">
        <v>6</v>
      </c>
      <c r="D234" t="s">
        <v>10199</v>
      </c>
      <c r="F234" t="s">
        <v>10208</v>
      </c>
      <c r="G234" s="7" t="s">
        <v>10211</v>
      </c>
      <c r="H234" s="7"/>
      <c r="J234" t="s">
        <v>393</v>
      </c>
      <c r="K234" s="7"/>
      <c r="L234" t="s">
        <v>6690</v>
      </c>
    </row>
    <row r="235" spans="1:12" x14ac:dyDescent="0.2">
      <c r="A235" t="s">
        <v>10256</v>
      </c>
      <c r="B235" t="s">
        <v>362</v>
      </c>
      <c r="C235" s="5"/>
      <c r="D235" t="s">
        <v>10266</v>
      </c>
      <c r="E235" t="s">
        <v>10267</v>
      </c>
      <c r="F235" t="s">
        <v>10270</v>
      </c>
      <c r="G235" t="s">
        <v>10272</v>
      </c>
      <c r="J235" t="s">
        <v>393</v>
      </c>
      <c r="L235" t="s">
        <v>6690</v>
      </c>
    </row>
    <row r="236" spans="1:12" x14ac:dyDescent="0.2">
      <c r="A236" t="s">
        <v>10177</v>
      </c>
      <c r="B236" s="7" t="s">
        <v>362</v>
      </c>
      <c r="C236" s="5">
        <v>1</v>
      </c>
      <c r="E236" t="s">
        <v>10180</v>
      </c>
      <c r="G236" s="7"/>
      <c r="H236" s="7"/>
      <c r="J236" t="s">
        <v>393</v>
      </c>
      <c r="K236" s="7"/>
      <c r="L236" t="s">
        <v>6690</v>
      </c>
    </row>
    <row r="237" spans="1:12" x14ac:dyDescent="0.2">
      <c r="A237" t="s">
        <v>10217</v>
      </c>
      <c r="B237" s="7" t="s">
        <v>362</v>
      </c>
      <c r="C237" s="5"/>
      <c r="J237" t="s">
        <v>4144</v>
      </c>
      <c r="K237" t="s">
        <v>10221</v>
      </c>
      <c r="L237" t="s">
        <v>6690</v>
      </c>
    </row>
    <row r="238" spans="1:12" x14ac:dyDescent="0.2">
      <c r="A238" t="s">
        <v>10197</v>
      </c>
      <c r="B238" s="7" t="s">
        <v>362</v>
      </c>
      <c r="C238" s="5">
        <v>4</v>
      </c>
      <c r="D238" t="s">
        <v>10186</v>
      </c>
      <c r="E238" t="s">
        <v>10190</v>
      </c>
      <c r="F238" t="s">
        <v>10189</v>
      </c>
      <c r="G238" s="7" t="s">
        <v>10194</v>
      </c>
      <c r="H238" s="7"/>
      <c r="J238" t="s">
        <v>393</v>
      </c>
      <c r="K238" s="7"/>
      <c r="L238" t="s">
        <v>6690</v>
      </c>
    </row>
    <row r="239" spans="1:12" x14ac:dyDescent="0.2">
      <c r="A239" t="s">
        <v>10184</v>
      </c>
      <c r="B239" s="7" t="s">
        <v>362</v>
      </c>
      <c r="C239" s="5">
        <v>5</v>
      </c>
      <c r="D239" t="s">
        <v>10185</v>
      </c>
      <c r="E239" t="s">
        <v>10191</v>
      </c>
      <c r="F239" t="s">
        <v>10192</v>
      </c>
      <c r="G239" s="7" t="s">
        <v>10193</v>
      </c>
      <c r="H239" s="7"/>
      <c r="J239" t="s">
        <v>393</v>
      </c>
      <c r="K239" s="7"/>
      <c r="L239" t="s">
        <v>6690</v>
      </c>
    </row>
    <row r="240" spans="1:12" x14ac:dyDescent="0.2">
      <c r="A240" t="s">
        <v>10219</v>
      </c>
      <c r="B240" s="7" t="s">
        <v>362</v>
      </c>
      <c r="C240" s="5"/>
      <c r="D240" t="s">
        <v>10223</v>
      </c>
      <c r="E240" t="s">
        <v>10225</v>
      </c>
      <c r="F240" t="s">
        <v>10228</v>
      </c>
      <c r="G240" t="s">
        <v>10232</v>
      </c>
      <c r="J240" t="s">
        <v>393</v>
      </c>
      <c r="L240" t="s">
        <v>6690</v>
      </c>
    </row>
    <row r="241" spans="1:12" x14ac:dyDescent="0.2">
      <c r="A241" t="s">
        <v>10218</v>
      </c>
      <c r="B241" s="7" t="s">
        <v>362</v>
      </c>
      <c r="C241" s="5"/>
      <c r="D241" t="s">
        <v>10222</v>
      </c>
      <c r="E241" t="s">
        <v>10226</v>
      </c>
      <c r="F241" t="s">
        <v>10227</v>
      </c>
      <c r="G241" t="s">
        <v>10233</v>
      </c>
      <c r="H241" t="s">
        <v>10234</v>
      </c>
      <c r="I241" t="s">
        <v>10235</v>
      </c>
      <c r="J241" t="s">
        <v>393</v>
      </c>
      <c r="K241" t="s">
        <v>15599</v>
      </c>
      <c r="L241" t="s">
        <v>6690</v>
      </c>
    </row>
    <row r="242" spans="1:12" x14ac:dyDescent="0.2">
      <c r="A242" t="s">
        <v>10201</v>
      </c>
      <c r="B242" s="7" t="s">
        <v>362</v>
      </c>
      <c r="C242" s="5">
        <v>8</v>
      </c>
      <c r="D242" t="s">
        <v>10205</v>
      </c>
      <c r="F242" t="s">
        <v>10245</v>
      </c>
      <c r="G242" s="7" t="s">
        <v>10213</v>
      </c>
      <c r="H242" s="7"/>
      <c r="I242" t="s">
        <v>10214</v>
      </c>
      <c r="J242" t="s">
        <v>393</v>
      </c>
      <c r="K242" s="7"/>
      <c r="L242" t="s">
        <v>6690</v>
      </c>
    </row>
    <row r="243" spans="1:12" x14ac:dyDescent="0.2">
      <c r="A243" t="s">
        <v>10239</v>
      </c>
      <c r="B243" t="s">
        <v>362</v>
      </c>
      <c r="C243" s="5"/>
      <c r="D243" t="s">
        <v>10240</v>
      </c>
      <c r="E243" t="s">
        <v>10243</v>
      </c>
      <c r="F243" t="s">
        <v>10248</v>
      </c>
      <c r="G243" t="s">
        <v>10247</v>
      </c>
      <c r="H243" t="s">
        <v>10251</v>
      </c>
      <c r="J243" t="s">
        <v>393</v>
      </c>
      <c r="L243" t="s">
        <v>6690</v>
      </c>
    </row>
    <row r="244" spans="1:12" x14ac:dyDescent="0.2">
      <c r="A244" t="s">
        <v>10255</v>
      </c>
      <c r="B244" t="s">
        <v>362</v>
      </c>
      <c r="C244" s="5"/>
      <c r="D244" t="s">
        <v>10265</v>
      </c>
      <c r="F244" t="s">
        <v>4660</v>
      </c>
      <c r="G244" t="s">
        <v>10273</v>
      </c>
      <c r="J244" t="s">
        <v>393</v>
      </c>
      <c r="K244" t="s">
        <v>10276</v>
      </c>
      <c r="L244" t="s">
        <v>6690</v>
      </c>
    </row>
    <row r="245" spans="1:12" x14ac:dyDescent="0.2">
      <c r="A245" t="s">
        <v>10183</v>
      </c>
      <c r="B245" s="7" t="s">
        <v>362</v>
      </c>
      <c r="C245" s="5">
        <v>3</v>
      </c>
      <c r="D245" t="s">
        <v>10187</v>
      </c>
      <c r="F245" t="s">
        <v>10188</v>
      </c>
      <c r="G245" s="7" t="s">
        <v>10195</v>
      </c>
      <c r="H245" s="7"/>
      <c r="J245" t="s">
        <v>393</v>
      </c>
      <c r="K245" s="7" t="s">
        <v>10196</v>
      </c>
      <c r="L245" t="s">
        <v>6690</v>
      </c>
    </row>
    <row r="246" spans="1:12" x14ac:dyDescent="0.2">
      <c r="A246" t="s">
        <v>10220</v>
      </c>
      <c r="B246" t="s">
        <v>362</v>
      </c>
      <c r="C246" s="5"/>
      <c r="D246" t="s">
        <v>10224</v>
      </c>
      <c r="E246" t="s">
        <v>10229</v>
      </c>
      <c r="F246" t="s">
        <v>10231</v>
      </c>
      <c r="G246" t="s">
        <v>10236</v>
      </c>
      <c r="I246" t="s">
        <v>10237</v>
      </c>
      <c r="J246" t="s">
        <v>393</v>
      </c>
      <c r="L246" t="s">
        <v>6690</v>
      </c>
    </row>
    <row r="247" spans="1:12" x14ac:dyDescent="0.2">
      <c r="A247" t="s">
        <v>10279</v>
      </c>
      <c r="B247" t="s">
        <v>362</v>
      </c>
      <c r="C247" s="5"/>
      <c r="E247" t="s">
        <v>10281</v>
      </c>
      <c r="F247" t="s">
        <v>10282</v>
      </c>
      <c r="G247" t="s">
        <v>10280</v>
      </c>
      <c r="J247" t="s">
        <v>393</v>
      </c>
      <c r="L247" t="s">
        <v>6690</v>
      </c>
    </row>
    <row r="248" spans="1:12" x14ac:dyDescent="0.2">
      <c r="A248" t="s">
        <v>10202</v>
      </c>
      <c r="B248" s="7" t="s">
        <v>362</v>
      </c>
      <c r="C248" s="5">
        <v>9</v>
      </c>
      <c r="D248" t="s">
        <v>10206</v>
      </c>
      <c r="F248" t="s">
        <v>10210</v>
      </c>
      <c r="G248" s="7" t="s">
        <v>10215</v>
      </c>
      <c r="H248" s="7"/>
      <c r="I248" t="s">
        <v>7904</v>
      </c>
      <c r="J248" t="s">
        <v>393</v>
      </c>
      <c r="K248" s="7"/>
      <c r="L248" t="s">
        <v>6690</v>
      </c>
    </row>
    <row r="249" spans="1:12" x14ac:dyDescent="0.2">
      <c r="A249" t="s">
        <v>9483</v>
      </c>
      <c r="B249" t="s">
        <v>385</v>
      </c>
      <c r="C249" s="5">
        <v>23</v>
      </c>
      <c r="D249" t="s">
        <v>9484</v>
      </c>
      <c r="E249" t="s">
        <v>9485</v>
      </c>
      <c r="F249" t="s">
        <v>9486</v>
      </c>
      <c r="G249" t="s">
        <v>9487</v>
      </c>
      <c r="J249" t="s">
        <v>393</v>
      </c>
      <c r="L249" t="s">
        <v>6690</v>
      </c>
    </row>
    <row r="250" spans="1:12" x14ac:dyDescent="0.2">
      <c r="A250" t="s">
        <v>9335</v>
      </c>
      <c r="B250" t="s">
        <v>385</v>
      </c>
      <c r="C250" s="5">
        <v>2</v>
      </c>
      <c r="D250" t="s">
        <v>9338</v>
      </c>
      <c r="E250" t="s">
        <v>9344</v>
      </c>
      <c r="F250" t="s">
        <v>9363</v>
      </c>
      <c r="G250" t="s">
        <v>9364</v>
      </c>
      <c r="J250" t="s">
        <v>393</v>
      </c>
      <c r="K250" t="s">
        <v>9365</v>
      </c>
      <c r="L250" t="s">
        <v>6690</v>
      </c>
    </row>
    <row r="251" spans="1:12" x14ac:dyDescent="0.2">
      <c r="A251" t="s">
        <v>9477</v>
      </c>
      <c r="B251" t="s">
        <v>385</v>
      </c>
      <c r="C251" s="5">
        <v>22</v>
      </c>
      <c r="E251" t="s">
        <v>9479</v>
      </c>
      <c r="F251" t="s">
        <v>9480</v>
      </c>
      <c r="G251" t="s">
        <v>9481</v>
      </c>
      <c r="J251" t="s">
        <v>393</v>
      </c>
      <c r="K251" t="s">
        <v>9482</v>
      </c>
      <c r="L251" t="s">
        <v>6690</v>
      </c>
    </row>
    <row r="252" spans="1:12" x14ac:dyDescent="0.2">
      <c r="A252" t="s">
        <v>9381</v>
      </c>
      <c r="B252" t="s">
        <v>385</v>
      </c>
      <c r="C252" s="5">
        <v>7</v>
      </c>
      <c r="D252" t="s">
        <v>9382</v>
      </c>
      <c r="E252" t="s">
        <v>9383</v>
      </c>
      <c r="F252" t="s">
        <v>9384</v>
      </c>
      <c r="G252" t="s">
        <v>9385</v>
      </c>
      <c r="H252" t="s">
        <v>9386</v>
      </c>
      <c r="I252" t="s">
        <v>9387</v>
      </c>
      <c r="J252" t="s">
        <v>393</v>
      </c>
      <c r="K252" t="s">
        <v>9388</v>
      </c>
      <c r="L252" t="s">
        <v>6690</v>
      </c>
    </row>
    <row r="253" spans="1:12" x14ac:dyDescent="0.2">
      <c r="A253" t="s">
        <v>9445</v>
      </c>
      <c r="B253" t="s">
        <v>385</v>
      </c>
      <c r="C253" s="5">
        <v>13</v>
      </c>
      <c r="D253" t="s">
        <v>9446</v>
      </c>
      <c r="E253" t="s">
        <v>9447</v>
      </c>
      <c r="F253" t="s">
        <v>9448</v>
      </c>
      <c r="G253" t="s">
        <v>9449</v>
      </c>
      <c r="H253" t="s">
        <v>9450</v>
      </c>
      <c r="J253" t="s">
        <v>393</v>
      </c>
      <c r="L253" t="s">
        <v>6690</v>
      </c>
    </row>
    <row r="254" spans="1:12" x14ac:dyDescent="0.2">
      <c r="A254" t="s">
        <v>9392</v>
      </c>
      <c r="B254" t="s">
        <v>385</v>
      </c>
      <c r="C254" s="5">
        <v>12</v>
      </c>
      <c r="E254" t="s">
        <v>9440</v>
      </c>
      <c r="F254" t="s">
        <v>9441</v>
      </c>
      <c r="G254" t="s">
        <v>9443</v>
      </c>
      <c r="H254" t="s">
        <v>9442</v>
      </c>
      <c r="I254" t="s">
        <v>8395</v>
      </c>
      <c r="J254" t="s">
        <v>393</v>
      </c>
      <c r="K254" t="s">
        <v>9444</v>
      </c>
      <c r="L254" t="s">
        <v>6690</v>
      </c>
    </row>
    <row r="255" spans="1:12" x14ac:dyDescent="0.2">
      <c r="A255" t="s">
        <v>9389</v>
      </c>
      <c r="B255" t="s">
        <v>385</v>
      </c>
      <c r="C255" s="5">
        <v>8</v>
      </c>
      <c r="D255" t="s">
        <v>9393</v>
      </c>
      <c r="E255" t="s">
        <v>9394</v>
      </c>
      <c r="F255" t="s">
        <v>9395</v>
      </c>
      <c r="G255" t="s">
        <v>9396</v>
      </c>
      <c r="H255" t="s">
        <v>9398</v>
      </c>
      <c r="I255" t="s">
        <v>9397</v>
      </c>
      <c r="J255" t="s">
        <v>393</v>
      </c>
      <c r="L255" t="s">
        <v>6690</v>
      </c>
    </row>
    <row r="256" spans="1:12" x14ac:dyDescent="0.2">
      <c r="A256" t="s">
        <v>9336</v>
      </c>
      <c r="B256" t="s">
        <v>385</v>
      </c>
      <c r="C256" s="5">
        <v>3</v>
      </c>
      <c r="E256" t="s">
        <v>9345</v>
      </c>
      <c r="F256" t="s">
        <v>9366</v>
      </c>
      <c r="G256" t="s">
        <v>9367</v>
      </c>
      <c r="J256" t="s">
        <v>393</v>
      </c>
      <c r="K256" t="s">
        <v>9368</v>
      </c>
      <c r="L256" t="s">
        <v>6690</v>
      </c>
    </row>
    <row r="257" spans="1:12" x14ac:dyDescent="0.2">
      <c r="A257" t="s">
        <v>9348</v>
      </c>
      <c r="B257" t="s">
        <v>385</v>
      </c>
      <c r="C257" s="5">
        <v>4</v>
      </c>
      <c r="E257" t="s">
        <v>9353</v>
      </c>
      <c r="F257" t="s">
        <v>9354</v>
      </c>
      <c r="G257" t="s">
        <v>9357</v>
      </c>
      <c r="H257" t="s">
        <v>9355</v>
      </c>
      <c r="I257" t="s">
        <v>9356</v>
      </c>
      <c r="J257" t="s">
        <v>393</v>
      </c>
      <c r="K257" t="s">
        <v>9358</v>
      </c>
      <c r="L257" t="s">
        <v>6690</v>
      </c>
    </row>
    <row r="258" spans="1:12" x14ac:dyDescent="0.2">
      <c r="A258" t="s">
        <v>9348</v>
      </c>
      <c r="B258" t="s">
        <v>385</v>
      </c>
      <c r="C258" s="5">
        <v>19</v>
      </c>
      <c r="D258" t="s">
        <v>9471</v>
      </c>
      <c r="E258" t="s">
        <v>9472</v>
      </c>
      <c r="F258" t="s">
        <v>9473</v>
      </c>
      <c r="G258" t="s">
        <v>9474</v>
      </c>
      <c r="I258" t="s">
        <v>9475</v>
      </c>
      <c r="J258" t="s">
        <v>393</v>
      </c>
      <c r="K258" t="s">
        <v>9476</v>
      </c>
      <c r="L258" t="s">
        <v>6690</v>
      </c>
    </row>
    <row r="259" spans="1:12" x14ac:dyDescent="0.2">
      <c r="A259" t="s">
        <v>9350</v>
      </c>
      <c r="B259" t="s">
        <v>385</v>
      </c>
      <c r="C259" s="5">
        <v>6</v>
      </c>
      <c r="D259" t="s">
        <v>9351</v>
      </c>
      <c r="E259" t="s">
        <v>9373</v>
      </c>
      <c r="F259" t="s">
        <v>9374</v>
      </c>
      <c r="G259" t="s">
        <v>9375</v>
      </c>
      <c r="I259" t="s">
        <v>9376</v>
      </c>
      <c r="J259" t="s">
        <v>393</v>
      </c>
      <c r="L259" t="s">
        <v>6690</v>
      </c>
    </row>
    <row r="260" spans="1:12" x14ac:dyDescent="0.2">
      <c r="A260" t="s">
        <v>9463</v>
      </c>
      <c r="B260" t="s">
        <v>385</v>
      </c>
      <c r="C260" s="5">
        <v>18</v>
      </c>
      <c r="D260" t="s">
        <v>9464</v>
      </c>
      <c r="E260" t="s">
        <v>9465</v>
      </c>
      <c r="F260" t="s">
        <v>9466</v>
      </c>
      <c r="G260" t="s">
        <v>9467</v>
      </c>
      <c r="H260" t="s">
        <v>9468</v>
      </c>
      <c r="I260" t="s">
        <v>9469</v>
      </c>
      <c r="J260" t="s">
        <v>393</v>
      </c>
      <c r="K260" t="s">
        <v>9470</v>
      </c>
      <c r="L260" t="s">
        <v>6690</v>
      </c>
    </row>
    <row r="261" spans="1:12" x14ac:dyDescent="0.2">
      <c r="A261" t="s">
        <v>9493</v>
      </c>
      <c r="B261" t="s">
        <v>385</v>
      </c>
      <c r="C261" s="5">
        <v>46</v>
      </c>
      <c r="D261" t="s">
        <v>9514</v>
      </c>
      <c r="E261" t="s">
        <v>9515</v>
      </c>
      <c r="F261" t="s">
        <v>9518</v>
      </c>
      <c r="G261" t="s">
        <v>9516</v>
      </c>
      <c r="H261" t="s">
        <v>9517</v>
      </c>
      <c r="J261" t="s">
        <v>393</v>
      </c>
      <c r="K261" t="s">
        <v>9519</v>
      </c>
      <c r="L261" t="s">
        <v>6690</v>
      </c>
    </row>
    <row r="262" spans="1:12" x14ac:dyDescent="0.2">
      <c r="A262" t="s">
        <v>9390</v>
      </c>
      <c r="B262" t="s">
        <v>385</v>
      </c>
      <c r="C262" s="5">
        <v>9</v>
      </c>
      <c r="D262" t="s">
        <v>9421</v>
      </c>
      <c r="E262" t="s">
        <v>9422</v>
      </c>
      <c r="F262" t="s">
        <v>9424</v>
      </c>
      <c r="G262" t="s">
        <v>9426</v>
      </c>
      <c r="H262" t="s">
        <v>9425</v>
      </c>
      <c r="I262" t="s">
        <v>9423</v>
      </c>
      <c r="J262" t="s">
        <v>393</v>
      </c>
      <c r="K262" s="32" t="s">
        <v>9427</v>
      </c>
      <c r="L262" t="s">
        <v>6690</v>
      </c>
    </row>
    <row r="263" spans="1:12" x14ac:dyDescent="0.2">
      <c r="A263" t="s">
        <v>9456</v>
      </c>
      <c r="B263" t="s">
        <v>385</v>
      </c>
      <c r="C263" s="5">
        <v>17</v>
      </c>
      <c r="D263" t="s">
        <v>9457</v>
      </c>
      <c r="E263" t="s">
        <v>9458</v>
      </c>
      <c r="F263" t="s">
        <v>9459</v>
      </c>
      <c r="G263" t="s">
        <v>9460</v>
      </c>
      <c r="I263" t="s">
        <v>9461</v>
      </c>
      <c r="J263" t="s">
        <v>393</v>
      </c>
      <c r="K263" t="s">
        <v>9462</v>
      </c>
      <c r="L263" t="s">
        <v>6690</v>
      </c>
    </row>
    <row r="264" spans="1:12" x14ac:dyDescent="0.2">
      <c r="A264" t="s">
        <v>9349</v>
      </c>
      <c r="B264" t="s">
        <v>385</v>
      </c>
      <c r="C264" s="5">
        <v>5</v>
      </c>
      <c r="D264" t="s">
        <v>9352</v>
      </c>
      <c r="E264" t="s">
        <v>9369</v>
      </c>
      <c r="F264" t="s">
        <v>9370</v>
      </c>
      <c r="G264" t="s">
        <v>9371</v>
      </c>
      <c r="H264" t="s">
        <v>9372</v>
      </c>
      <c r="J264" t="s">
        <v>393</v>
      </c>
      <c r="L264" t="s">
        <v>6690</v>
      </c>
    </row>
    <row r="265" spans="1:12" x14ac:dyDescent="0.2">
      <c r="A265" t="s">
        <v>9489</v>
      </c>
      <c r="B265" t="s">
        <v>385</v>
      </c>
      <c r="C265" s="5">
        <v>26</v>
      </c>
      <c r="D265" t="s">
        <v>9494</v>
      </c>
      <c r="E265" t="s">
        <v>9495</v>
      </c>
      <c r="F265" t="s">
        <v>9496</v>
      </c>
      <c r="G265" t="s">
        <v>9497</v>
      </c>
      <c r="H265" t="s">
        <v>9498</v>
      </c>
      <c r="J265" t="s">
        <v>393</v>
      </c>
      <c r="K265" t="s">
        <v>9499</v>
      </c>
      <c r="L265" t="s">
        <v>6690</v>
      </c>
    </row>
    <row r="266" spans="1:12" x14ac:dyDescent="0.2">
      <c r="A266" t="s">
        <v>9453</v>
      </c>
      <c r="B266" t="s">
        <v>385</v>
      </c>
      <c r="C266" s="5">
        <v>15</v>
      </c>
      <c r="D266" t="s">
        <v>9454</v>
      </c>
      <c r="E266" t="s">
        <v>4178</v>
      </c>
      <c r="F266" t="s">
        <v>1788</v>
      </c>
      <c r="J266" t="s">
        <v>393</v>
      </c>
      <c r="K266" t="s">
        <v>9455</v>
      </c>
      <c r="L266" t="s">
        <v>6690</v>
      </c>
    </row>
    <row r="267" spans="1:12" x14ac:dyDescent="0.2">
      <c r="A267" t="s">
        <v>9451</v>
      </c>
      <c r="B267" t="s">
        <v>385</v>
      </c>
      <c r="C267" s="5">
        <v>14</v>
      </c>
      <c r="D267" t="s">
        <v>9452</v>
      </c>
      <c r="F267" t="s">
        <v>1788</v>
      </c>
      <c r="J267" t="s">
        <v>393</v>
      </c>
      <c r="K267" t="s">
        <v>9455</v>
      </c>
      <c r="L267" t="s">
        <v>6690</v>
      </c>
    </row>
    <row r="268" spans="1:12" x14ac:dyDescent="0.2">
      <c r="A268" t="s">
        <v>9490</v>
      </c>
      <c r="B268" t="s">
        <v>385</v>
      </c>
      <c r="C268" s="5">
        <v>31</v>
      </c>
      <c r="D268" t="s">
        <v>9500</v>
      </c>
      <c r="E268" t="s">
        <v>9501</v>
      </c>
      <c r="F268" t="s">
        <v>9502</v>
      </c>
      <c r="G268" t="s">
        <v>9503</v>
      </c>
      <c r="J268" t="s">
        <v>393</v>
      </c>
      <c r="L268" t="s">
        <v>6690</v>
      </c>
    </row>
    <row r="269" spans="1:12" x14ac:dyDescent="0.2">
      <c r="A269" t="s">
        <v>9334</v>
      </c>
      <c r="B269" t="s">
        <v>385</v>
      </c>
      <c r="C269" s="5">
        <v>1</v>
      </c>
      <c r="D269" t="s">
        <v>9337</v>
      </c>
      <c r="E269" t="s">
        <v>9343</v>
      </c>
      <c r="F269" t="s">
        <v>9359</v>
      </c>
      <c r="G269" t="s">
        <v>9360</v>
      </c>
      <c r="I269" t="s">
        <v>9361</v>
      </c>
      <c r="J269" t="s">
        <v>393</v>
      </c>
      <c r="K269" t="s">
        <v>9362</v>
      </c>
      <c r="L269" t="s">
        <v>6690</v>
      </c>
    </row>
    <row r="270" spans="1:12" x14ac:dyDescent="0.2">
      <c r="A270" t="s">
        <v>9492</v>
      </c>
      <c r="B270" t="s">
        <v>385</v>
      </c>
      <c r="C270" s="5">
        <v>42</v>
      </c>
      <c r="D270" t="s">
        <v>9509</v>
      </c>
      <c r="E270" t="s">
        <v>9510</v>
      </c>
      <c r="F270" t="s">
        <v>9511</v>
      </c>
      <c r="G270" t="s">
        <v>9512</v>
      </c>
      <c r="I270" t="s">
        <v>9513</v>
      </c>
      <c r="J270" t="s">
        <v>393</v>
      </c>
      <c r="L270" t="s">
        <v>6690</v>
      </c>
    </row>
    <row r="271" spans="1:12" x14ac:dyDescent="0.2">
      <c r="A271" t="s">
        <v>9491</v>
      </c>
      <c r="B271" t="s">
        <v>385</v>
      </c>
      <c r="C271" s="5">
        <v>37</v>
      </c>
      <c r="E271" t="s">
        <v>9504</v>
      </c>
      <c r="F271" t="s">
        <v>9505</v>
      </c>
      <c r="G271" t="s">
        <v>9508</v>
      </c>
      <c r="H271" t="s">
        <v>9507</v>
      </c>
      <c r="I271" t="s">
        <v>9506</v>
      </c>
      <c r="J271" t="s">
        <v>393</v>
      </c>
      <c r="L271" t="s">
        <v>6690</v>
      </c>
    </row>
    <row r="272" spans="1:12" x14ac:dyDescent="0.2">
      <c r="A272" t="s">
        <v>9391</v>
      </c>
      <c r="B272" t="s">
        <v>385</v>
      </c>
      <c r="C272" s="5">
        <v>11</v>
      </c>
      <c r="D272" t="s">
        <v>9436</v>
      </c>
      <c r="E272" t="s">
        <v>9439</v>
      </c>
      <c r="F272" t="s">
        <v>9438</v>
      </c>
      <c r="G272" t="s">
        <v>9437</v>
      </c>
      <c r="H272" t="s">
        <v>3476</v>
      </c>
      <c r="I272" t="s">
        <v>9423</v>
      </c>
      <c r="J272" t="s">
        <v>393</v>
      </c>
      <c r="L272" t="s">
        <v>6690</v>
      </c>
    </row>
    <row r="273" spans="1:12" x14ac:dyDescent="0.2">
      <c r="A273" t="s">
        <v>10467</v>
      </c>
      <c r="B273" s="7" t="s">
        <v>397</v>
      </c>
      <c r="C273" s="5">
        <v>6</v>
      </c>
      <c r="D273" t="s">
        <v>10470</v>
      </c>
      <c r="E273" t="s">
        <v>10472</v>
      </c>
      <c r="F273" t="s">
        <v>10477</v>
      </c>
      <c r="G273" t="s">
        <v>10478</v>
      </c>
      <c r="I273" t="s">
        <v>9169</v>
      </c>
      <c r="J273" s="7" t="s">
        <v>393</v>
      </c>
      <c r="L273" s="7" t="s">
        <v>6690</v>
      </c>
    </row>
    <row r="274" spans="1:12" x14ac:dyDescent="0.2">
      <c r="A274" s="7" t="s">
        <v>10438</v>
      </c>
      <c r="B274" s="7" t="s">
        <v>397</v>
      </c>
      <c r="C274" s="5">
        <v>4</v>
      </c>
      <c r="D274" t="s">
        <v>10441</v>
      </c>
      <c r="E274" t="s">
        <v>10447</v>
      </c>
      <c r="F274" t="s">
        <v>10448</v>
      </c>
      <c r="G274" t="s">
        <v>10455</v>
      </c>
      <c r="I274" t="s">
        <v>10456</v>
      </c>
      <c r="J274" s="7" t="s">
        <v>393</v>
      </c>
      <c r="L274" s="7" t="s">
        <v>6690</v>
      </c>
    </row>
    <row r="275" spans="1:12" x14ac:dyDescent="0.2">
      <c r="A275" t="s">
        <v>10435</v>
      </c>
      <c r="B275" s="7" t="s">
        <v>397</v>
      </c>
      <c r="C275" s="5">
        <v>1</v>
      </c>
      <c r="D275" t="s">
        <v>1960</v>
      </c>
      <c r="E275" t="s">
        <v>10445</v>
      </c>
      <c r="F275" t="s">
        <v>10451</v>
      </c>
      <c r="G275" s="7" t="s">
        <v>10452</v>
      </c>
      <c r="H275" s="7" t="s">
        <v>10457</v>
      </c>
      <c r="J275" s="7" t="s">
        <v>393</v>
      </c>
      <c r="K275" s="7" t="s">
        <v>10458</v>
      </c>
      <c r="L275" s="7" t="s">
        <v>6690</v>
      </c>
    </row>
    <row r="276" spans="1:12" x14ac:dyDescent="0.2">
      <c r="A276" t="s">
        <v>3646</v>
      </c>
      <c r="B276" t="s">
        <v>397</v>
      </c>
      <c r="C276" s="5"/>
      <c r="D276" t="s">
        <v>10498</v>
      </c>
      <c r="E276" t="s">
        <v>10499</v>
      </c>
      <c r="F276" t="s">
        <v>10500</v>
      </c>
      <c r="G276" t="s">
        <v>10501</v>
      </c>
      <c r="H276" t="s">
        <v>10493</v>
      </c>
      <c r="J276" s="7" t="s">
        <v>393</v>
      </c>
      <c r="K276" t="s">
        <v>10502</v>
      </c>
      <c r="L276" s="7" t="s">
        <v>6690</v>
      </c>
    </row>
    <row r="277" spans="1:12" x14ac:dyDescent="0.2">
      <c r="A277" t="s">
        <v>10484</v>
      </c>
      <c r="B277" s="7" t="s">
        <v>397</v>
      </c>
      <c r="C277" s="5">
        <v>9</v>
      </c>
      <c r="D277" t="s">
        <v>10486</v>
      </c>
      <c r="E277" t="s">
        <v>10488</v>
      </c>
      <c r="F277" t="s">
        <v>10490</v>
      </c>
      <c r="G277" t="s">
        <v>10491</v>
      </c>
      <c r="H277" t="s">
        <v>10492</v>
      </c>
      <c r="J277" s="7" t="s">
        <v>393</v>
      </c>
      <c r="L277" s="7" t="s">
        <v>6690</v>
      </c>
    </row>
    <row r="278" spans="1:12" x14ac:dyDescent="0.2">
      <c r="A278" t="s">
        <v>10468</v>
      </c>
      <c r="B278" s="7" t="s">
        <v>397</v>
      </c>
      <c r="C278" s="5">
        <v>7</v>
      </c>
      <c r="D278" t="s">
        <v>10471</v>
      </c>
      <c r="E278" t="s">
        <v>10473</v>
      </c>
      <c r="F278" t="s">
        <v>10476</v>
      </c>
      <c r="G278" t="s">
        <v>10480</v>
      </c>
      <c r="I278" t="s">
        <v>10481</v>
      </c>
      <c r="J278" s="7" t="s">
        <v>393</v>
      </c>
      <c r="K278" t="s">
        <v>10483</v>
      </c>
      <c r="L278" s="7" t="s">
        <v>6690</v>
      </c>
    </row>
    <row r="279" spans="1:12" x14ac:dyDescent="0.2">
      <c r="A279" t="s">
        <v>10437</v>
      </c>
      <c r="B279" s="7" t="s">
        <v>397</v>
      </c>
      <c r="C279" s="5">
        <v>3</v>
      </c>
      <c r="D279" t="s">
        <v>10440</v>
      </c>
      <c r="E279" t="s">
        <v>10446</v>
      </c>
      <c r="F279" t="s">
        <v>10449</v>
      </c>
      <c r="G279" t="s">
        <v>10454</v>
      </c>
      <c r="J279" s="7" t="s">
        <v>393</v>
      </c>
      <c r="L279" s="7" t="s">
        <v>6690</v>
      </c>
    </row>
    <row r="280" spans="1:12" x14ac:dyDescent="0.2">
      <c r="A280" t="s">
        <v>10485</v>
      </c>
      <c r="B280" t="s">
        <v>397</v>
      </c>
      <c r="C280" s="5">
        <v>10</v>
      </c>
      <c r="D280" t="s">
        <v>10487</v>
      </c>
      <c r="E280" t="s">
        <v>10489</v>
      </c>
      <c r="F280" t="s">
        <v>4654</v>
      </c>
      <c r="G280" t="s">
        <v>10494</v>
      </c>
      <c r="H280" t="s">
        <v>10495</v>
      </c>
      <c r="J280" s="7" t="s">
        <v>393</v>
      </c>
      <c r="L280" s="7" t="s">
        <v>6690</v>
      </c>
    </row>
    <row r="281" spans="1:12" x14ac:dyDescent="0.2">
      <c r="A281" t="s">
        <v>10436</v>
      </c>
      <c r="B281" s="7" t="s">
        <v>397</v>
      </c>
      <c r="C281" s="5">
        <v>2</v>
      </c>
      <c r="D281" t="s">
        <v>10439</v>
      </c>
      <c r="E281" t="s">
        <v>10444</v>
      </c>
      <c r="F281" t="s">
        <v>10450</v>
      </c>
      <c r="G281" t="s">
        <v>10453</v>
      </c>
      <c r="I281" t="s">
        <v>10460</v>
      </c>
      <c r="J281" s="7" t="s">
        <v>393</v>
      </c>
      <c r="K281" t="s">
        <v>10459</v>
      </c>
      <c r="L281" s="7" t="s">
        <v>6690</v>
      </c>
    </row>
    <row r="282" spans="1:12" x14ac:dyDescent="0.2">
      <c r="A282" t="s">
        <v>10469</v>
      </c>
      <c r="B282" s="7" t="s">
        <v>397</v>
      </c>
      <c r="C282" s="5">
        <v>8</v>
      </c>
      <c r="E282" t="s">
        <v>10474</v>
      </c>
      <c r="F282" t="s">
        <v>10475</v>
      </c>
      <c r="G282" t="s">
        <v>10479</v>
      </c>
      <c r="I282" t="s">
        <v>10482</v>
      </c>
      <c r="J282" s="7" t="s">
        <v>393</v>
      </c>
      <c r="L282" s="7" t="s">
        <v>6690</v>
      </c>
    </row>
    <row r="283" spans="1:12" x14ac:dyDescent="0.2">
      <c r="A283" t="s">
        <v>10461</v>
      </c>
      <c r="B283" s="7" t="s">
        <v>397</v>
      </c>
      <c r="C283" s="5">
        <v>5</v>
      </c>
      <c r="D283" t="s">
        <v>10462</v>
      </c>
      <c r="E283" t="s">
        <v>10463</v>
      </c>
      <c r="F283" t="s">
        <v>10464</v>
      </c>
      <c r="G283" t="s">
        <v>10465</v>
      </c>
      <c r="H283" t="s">
        <v>10466</v>
      </c>
      <c r="I283" t="s">
        <v>9169</v>
      </c>
      <c r="J283" s="7" t="s">
        <v>393</v>
      </c>
      <c r="L283" s="7" t="s">
        <v>6690</v>
      </c>
    </row>
    <row r="284" spans="1:12" x14ac:dyDescent="0.2">
      <c r="A284" s="7" t="s">
        <v>9935</v>
      </c>
      <c r="B284" s="7" t="s">
        <v>724</v>
      </c>
      <c r="C284" s="5"/>
      <c r="D284" s="7" t="s">
        <v>9939</v>
      </c>
      <c r="E284" s="7" t="s">
        <v>9940</v>
      </c>
      <c r="F284" s="7" t="s">
        <v>9948</v>
      </c>
      <c r="J284" t="s">
        <v>393</v>
      </c>
      <c r="L284" t="s">
        <v>6690</v>
      </c>
    </row>
    <row r="285" spans="1:12" x14ac:dyDescent="0.2">
      <c r="A285" s="7" t="s">
        <v>9936</v>
      </c>
      <c r="B285" s="7" t="s">
        <v>724</v>
      </c>
      <c r="C285" s="5"/>
      <c r="D285" s="7" t="s">
        <v>9938</v>
      </c>
      <c r="E285" s="7" t="s">
        <v>9941</v>
      </c>
      <c r="F285" s="7" t="s">
        <v>9942</v>
      </c>
      <c r="G285" s="7" t="s">
        <v>9947</v>
      </c>
      <c r="J285" t="s">
        <v>393</v>
      </c>
      <c r="L285" t="s">
        <v>6690</v>
      </c>
    </row>
    <row r="286" spans="1:12" x14ac:dyDescent="0.2">
      <c r="A286" s="7" t="s">
        <v>9918</v>
      </c>
      <c r="B286" s="7" t="s">
        <v>724</v>
      </c>
      <c r="C286" s="5"/>
      <c r="D286" s="7" t="s">
        <v>9923</v>
      </c>
      <c r="E286" s="7" t="s">
        <v>9924</v>
      </c>
      <c r="F286" s="7" t="s">
        <v>9926</v>
      </c>
      <c r="G286" s="7" t="s">
        <v>9927</v>
      </c>
      <c r="J286" t="s">
        <v>393</v>
      </c>
      <c r="L286" t="s">
        <v>6690</v>
      </c>
    </row>
    <row r="287" spans="1:12" x14ac:dyDescent="0.2">
      <c r="A287" s="7" t="s">
        <v>9960</v>
      </c>
      <c r="B287" s="7" t="s">
        <v>724</v>
      </c>
      <c r="C287" s="5"/>
      <c r="D287" s="7" t="s">
        <v>9961</v>
      </c>
      <c r="E287" s="7" t="s">
        <v>9962</v>
      </c>
      <c r="F287" s="7" t="s">
        <v>469</v>
      </c>
      <c r="G287" s="7" t="s">
        <v>9963</v>
      </c>
      <c r="H287" s="7"/>
      <c r="J287" t="s">
        <v>393</v>
      </c>
      <c r="K287" s="7" t="s">
        <v>9964</v>
      </c>
      <c r="L287" t="s">
        <v>6690</v>
      </c>
    </row>
    <row r="288" spans="1:12" x14ac:dyDescent="0.2">
      <c r="A288" s="7" t="s">
        <v>9950</v>
      </c>
      <c r="B288" s="7" t="s">
        <v>724</v>
      </c>
      <c r="C288" s="5"/>
      <c r="D288" s="7" t="s">
        <v>9951</v>
      </c>
      <c r="E288" s="7" t="s">
        <v>9954</v>
      </c>
      <c r="F288" s="7" t="s">
        <v>9727</v>
      </c>
      <c r="G288" s="7" t="s">
        <v>9957</v>
      </c>
      <c r="H288" s="7" t="s">
        <v>9958</v>
      </c>
      <c r="J288" t="s">
        <v>393</v>
      </c>
      <c r="K288" s="7" t="s">
        <v>9959</v>
      </c>
      <c r="L288" t="s">
        <v>6690</v>
      </c>
    </row>
    <row r="289" spans="1:12" x14ac:dyDescent="0.2">
      <c r="A289" s="7" t="s">
        <v>9920</v>
      </c>
      <c r="B289" s="7" t="s">
        <v>724</v>
      </c>
      <c r="C289" s="5"/>
      <c r="D289" s="7" t="s">
        <v>9921</v>
      </c>
      <c r="E289" s="7" t="s">
        <v>9929</v>
      </c>
      <c r="F289" s="7" t="s">
        <v>9930</v>
      </c>
      <c r="G289" s="7" t="s">
        <v>9932</v>
      </c>
      <c r="I289" s="7" t="s">
        <v>9933</v>
      </c>
      <c r="J289" t="s">
        <v>393</v>
      </c>
      <c r="K289" s="7" t="s">
        <v>9934</v>
      </c>
      <c r="L289" t="s">
        <v>6690</v>
      </c>
    </row>
    <row r="290" spans="1:12" x14ac:dyDescent="0.2">
      <c r="A290" s="7" t="s">
        <v>9937</v>
      </c>
      <c r="B290" s="7" t="s">
        <v>724</v>
      </c>
      <c r="C290" s="5"/>
      <c r="D290" s="7" t="s">
        <v>9943</v>
      </c>
      <c r="E290" s="7" t="s">
        <v>9944</v>
      </c>
      <c r="F290" s="7" t="s">
        <v>9945</v>
      </c>
      <c r="G290" s="7" t="s">
        <v>9946</v>
      </c>
      <c r="J290" t="s">
        <v>393</v>
      </c>
      <c r="L290" t="s">
        <v>6690</v>
      </c>
    </row>
    <row r="291" spans="1:12" x14ac:dyDescent="0.2">
      <c r="A291" s="7" t="s">
        <v>9919</v>
      </c>
      <c r="B291" s="7" t="s">
        <v>724</v>
      </c>
      <c r="C291" s="5"/>
      <c r="D291" s="7" t="s">
        <v>9922</v>
      </c>
      <c r="F291" s="7" t="s">
        <v>9925</v>
      </c>
      <c r="G291" s="7" t="s">
        <v>9931</v>
      </c>
      <c r="H291" s="7" t="s">
        <v>9928</v>
      </c>
      <c r="J291" t="s">
        <v>393</v>
      </c>
      <c r="L291" t="s">
        <v>6690</v>
      </c>
    </row>
    <row r="292" spans="1:12" x14ac:dyDescent="0.2">
      <c r="A292" s="7" t="s">
        <v>9949</v>
      </c>
      <c r="B292" s="7" t="s">
        <v>724</v>
      </c>
      <c r="C292" s="5"/>
      <c r="D292" s="7" t="s">
        <v>9952</v>
      </c>
      <c r="E292" s="7" t="s">
        <v>9953</v>
      </c>
      <c r="F292" s="7" t="s">
        <v>9955</v>
      </c>
      <c r="G292" s="7" t="s">
        <v>9956</v>
      </c>
      <c r="H292" s="7"/>
      <c r="J292" t="s">
        <v>393</v>
      </c>
      <c r="K292" s="7"/>
      <c r="L292" t="s">
        <v>6690</v>
      </c>
    </row>
  </sheetData>
  <pageMargins left="0.7" right="0.7" top="0.75" bottom="0.75" header="0.3" footer="0.3"/>
  <pageSetup paperSize="9" orientation="portrait" verticalDpi="0"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254"/>
  <sheetViews>
    <sheetView zoomScale="80" zoomScaleNormal="80" workbookViewId="0"/>
  </sheetViews>
  <sheetFormatPr defaultRowHeight="12.75" x14ac:dyDescent="0.2"/>
  <cols>
    <col min="1" max="1" width="41.28515625" customWidth="1"/>
    <col min="2" max="2" width="11.140625" customWidth="1"/>
    <col min="3" max="3" width="120.85546875" customWidth="1"/>
    <col min="4" max="4" width="18.42578125" customWidth="1"/>
  </cols>
  <sheetData>
    <row r="1" spans="1:5" x14ac:dyDescent="0.2">
      <c r="A1" s="1" t="s">
        <v>8614</v>
      </c>
    </row>
    <row r="3" spans="1:5" x14ac:dyDescent="0.2">
      <c r="A3" t="s">
        <v>1</v>
      </c>
      <c r="B3" s="7" t="s">
        <v>115</v>
      </c>
      <c r="C3" s="7" t="s">
        <v>5059</v>
      </c>
      <c r="D3" t="s">
        <v>488</v>
      </c>
      <c r="E3" t="s">
        <v>2835</v>
      </c>
    </row>
    <row r="4" spans="1:5" ht="38.25" x14ac:dyDescent="0.2">
      <c r="A4" s="58" t="s">
        <v>8988</v>
      </c>
      <c r="B4" s="58" t="s">
        <v>3501</v>
      </c>
      <c r="C4" s="32" t="s">
        <v>8768</v>
      </c>
      <c r="E4" s="14"/>
    </row>
    <row r="5" spans="1:5" x14ac:dyDescent="0.2">
      <c r="A5" s="57" t="s">
        <v>7468</v>
      </c>
      <c r="B5" s="57"/>
      <c r="C5" s="10" t="s">
        <v>8649</v>
      </c>
      <c r="D5" s="7" t="s">
        <v>4067</v>
      </c>
      <c r="E5" s="14" t="s">
        <v>1170</v>
      </c>
    </row>
    <row r="6" spans="1:5" x14ac:dyDescent="0.2">
      <c r="A6" s="58" t="s">
        <v>8804</v>
      </c>
      <c r="B6" s="58"/>
      <c r="C6" s="32"/>
      <c r="E6" s="14"/>
    </row>
    <row r="7" spans="1:5" ht="51" x14ac:dyDescent="0.2">
      <c r="A7" s="57" t="s">
        <v>8764</v>
      </c>
      <c r="B7" s="79" t="s">
        <v>10304</v>
      </c>
      <c r="C7" s="32" t="s">
        <v>10303</v>
      </c>
      <c r="E7" s="14"/>
    </row>
    <row r="8" spans="1:5" ht="25.5" x14ac:dyDescent="0.2">
      <c r="A8" s="79" t="s">
        <v>10305</v>
      </c>
      <c r="B8" s="79" t="s">
        <v>10304</v>
      </c>
      <c r="C8" s="32" t="s">
        <v>8827</v>
      </c>
      <c r="E8" s="14"/>
    </row>
    <row r="9" spans="1:5" ht="51" x14ac:dyDescent="0.2">
      <c r="A9" s="79" t="s">
        <v>10310</v>
      </c>
      <c r="B9" s="79" t="s">
        <v>10304</v>
      </c>
      <c r="C9" s="32" t="s">
        <v>10302</v>
      </c>
      <c r="E9" s="14"/>
    </row>
    <row r="10" spans="1:5" ht="25.5" x14ac:dyDescent="0.2">
      <c r="A10" s="79" t="s">
        <v>8766</v>
      </c>
      <c r="B10" s="79" t="s">
        <v>10304</v>
      </c>
      <c r="C10" s="32" t="s">
        <v>8828</v>
      </c>
      <c r="E10" s="14"/>
    </row>
    <row r="11" spans="1:5" ht="25.5" x14ac:dyDescent="0.2">
      <c r="A11" s="79" t="s">
        <v>10311</v>
      </c>
      <c r="B11" s="79" t="s">
        <v>10304</v>
      </c>
      <c r="C11" s="32" t="s">
        <v>8829</v>
      </c>
      <c r="E11" s="14"/>
    </row>
    <row r="12" spans="1:5" ht="51" x14ac:dyDescent="0.2">
      <c r="A12" s="79" t="s">
        <v>10306</v>
      </c>
      <c r="B12" s="79" t="s">
        <v>10304</v>
      </c>
      <c r="C12" s="74" t="s">
        <v>10301</v>
      </c>
      <c r="E12" s="14"/>
    </row>
    <row r="13" spans="1:5" ht="25.5" x14ac:dyDescent="0.2">
      <c r="A13" s="79" t="s">
        <v>10312</v>
      </c>
      <c r="B13" s="79" t="s">
        <v>10304</v>
      </c>
      <c r="C13" s="32" t="s">
        <v>8830</v>
      </c>
      <c r="E13" s="14"/>
    </row>
    <row r="14" spans="1:5" ht="38.25" x14ac:dyDescent="0.2">
      <c r="A14" s="58" t="s">
        <v>10307</v>
      </c>
      <c r="B14" s="79" t="s">
        <v>10304</v>
      </c>
      <c r="C14" s="32" t="s">
        <v>10300</v>
      </c>
      <c r="E14" s="14"/>
    </row>
    <row r="15" spans="1:5" ht="25.5" x14ac:dyDescent="0.2">
      <c r="A15" s="79" t="s">
        <v>10308</v>
      </c>
      <c r="B15" s="79" t="s">
        <v>10304</v>
      </c>
      <c r="C15" s="32" t="s">
        <v>8831</v>
      </c>
      <c r="E15" s="14"/>
    </row>
    <row r="16" spans="1:5" ht="25.5" x14ac:dyDescent="0.2">
      <c r="A16" s="79" t="s">
        <v>10313</v>
      </c>
      <c r="B16" s="79" t="s">
        <v>10304</v>
      </c>
      <c r="C16" s="32" t="s">
        <v>8832</v>
      </c>
      <c r="E16" s="14"/>
    </row>
    <row r="17" spans="1:5" ht="25.5" x14ac:dyDescent="0.2">
      <c r="A17" s="79" t="s">
        <v>10309</v>
      </c>
      <c r="B17" s="79" t="s">
        <v>10304</v>
      </c>
      <c r="C17" s="32" t="s">
        <v>8833</v>
      </c>
      <c r="E17" s="14"/>
    </row>
    <row r="18" spans="1:5" x14ac:dyDescent="0.2">
      <c r="A18" t="s">
        <v>8765</v>
      </c>
      <c r="C18" s="32"/>
      <c r="E18" s="14"/>
    </row>
    <row r="19" spans="1:5" ht="25.5" x14ac:dyDescent="0.2">
      <c r="A19" s="58" t="s">
        <v>8623</v>
      </c>
      <c r="B19" s="58"/>
      <c r="C19" s="10" t="s">
        <v>8650</v>
      </c>
      <c r="D19" s="7" t="s">
        <v>6588</v>
      </c>
      <c r="E19" s="14"/>
    </row>
    <row r="20" spans="1:5" ht="25.5" x14ac:dyDescent="0.2">
      <c r="A20" s="79" t="s">
        <v>8767</v>
      </c>
      <c r="B20" s="79" t="s">
        <v>10304</v>
      </c>
      <c r="C20" s="32" t="s">
        <v>8834</v>
      </c>
      <c r="E20" s="14"/>
    </row>
    <row r="21" spans="1:5" x14ac:dyDescent="0.2">
      <c r="A21" s="58" t="s">
        <v>8624</v>
      </c>
      <c r="B21" s="58"/>
      <c r="C21" s="10" t="s">
        <v>8625</v>
      </c>
      <c r="D21" s="7" t="s">
        <v>6588</v>
      </c>
      <c r="E21" s="14"/>
    </row>
    <row r="22" spans="1:5" x14ac:dyDescent="0.2">
      <c r="A22" s="57" t="s">
        <v>1228</v>
      </c>
      <c r="B22" s="57"/>
      <c r="C22" s="32" t="s">
        <v>10314</v>
      </c>
      <c r="D22" s="7" t="s">
        <v>4067</v>
      </c>
      <c r="E22" s="14">
        <v>78</v>
      </c>
    </row>
    <row r="23" spans="1:5" x14ac:dyDescent="0.2">
      <c r="A23" s="57" t="s">
        <v>1264</v>
      </c>
      <c r="B23" s="58" t="s">
        <v>3457</v>
      </c>
      <c r="C23" s="32" t="s">
        <v>10521</v>
      </c>
      <c r="D23" s="7" t="s">
        <v>4067</v>
      </c>
      <c r="E23" s="14">
        <v>52.125999999999998</v>
      </c>
    </row>
    <row r="24" spans="1:5" x14ac:dyDescent="0.2">
      <c r="A24" s="58" t="s">
        <v>1264</v>
      </c>
      <c r="B24" t="s">
        <v>3457</v>
      </c>
      <c r="C24" s="32" t="s">
        <v>10521</v>
      </c>
      <c r="D24" s="7"/>
      <c r="E24" s="14"/>
    </row>
    <row r="25" spans="1:5" x14ac:dyDescent="0.2">
      <c r="A25" s="58" t="s">
        <v>8626</v>
      </c>
      <c r="B25" s="58" t="s">
        <v>3457</v>
      </c>
      <c r="C25" s="10" t="s">
        <v>8651</v>
      </c>
      <c r="D25" s="7" t="s">
        <v>6588</v>
      </c>
      <c r="E25" s="14"/>
    </row>
    <row r="26" spans="1:5" x14ac:dyDescent="0.2">
      <c r="A26" s="58" t="s">
        <v>8805</v>
      </c>
      <c r="B26" s="58" t="s">
        <v>3457</v>
      </c>
      <c r="C26" s="32"/>
      <c r="E26" s="14"/>
    </row>
    <row r="27" spans="1:5" x14ac:dyDescent="0.2">
      <c r="A27" s="58" t="s">
        <v>8806</v>
      </c>
      <c r="B27" s="58" t="s">
        <v>3457</v>
      </c>
      <c r="C27" s="32"/>
      <c r="E27" s="14"/>
    </row>
    <row r="28" spans="1:5" x14ac:dyDescent="0.2">
      <c r="A28" s="58" t="s">
        <v>8807</v>
      </c>
      <c r="B28" s="58" t="s">
        <v>3457</v>
      </c>
      <c r="C28" s="32"/>
      <c r="E28" s="14"/>
    </row>
    <row r="29" spans="1:5" ht="25.5" x14ac:dyDescent="0.2">
      <c r="A29" s="58" t="s">
        <v>8627</v>
      </c>
      <c r="B29" s="58" t="s">
        <v>3457</v>
      </c>
      <c r="C29" s="10" t="s">
        <v>8628</v>
      </c>
      <c r="D29" s="7" t="s">
        <v>6588</v>
      </c>
      <c r="E29" s="14"/>
    </row>
    <row r="30" spans="1:5" x14ac:dyDescent="0.2">
      <c r="A30" s="58" t="s">
        <v>8613</v>
      </c>
      <c r="B30" s="58" t="s">
        <v>3457</v>
      </c>
      <c r="C30" s="10" t="s">
        <v>8612</v>
      </c>
      <c r="D30" s="7" t="s">
        <v>6588</v>
      </c>
      <c r="E30" s="14"/>
    </row>
    <row r="31" spans="1:5" x14ac:dyDescent="0.2">
      <c r="A31" s="58" t="s">
        <v>8808</v>
      </c>
      <c r="B31" s="58" t="s">
        <v>3457</v>
      </c>
      <c r="C31" s="32"/>
      <c r="E31" s="14"/>
    </row>
    <row r="32" spans="1:5" x14ac:dyDescent="0.2">
      <c r="A32" s="58" t="s">
        <v>8809</v>
      </c>
      <c r="B32" s="58" t="s">
        <v>3457</v>
      </c>
      <c r="C32" s="32"/>
      <c r="E32" s="14"/>
    </row>
    <row r="33" spans="1:5" x14ac:dyDescent="0.2">
      <c r="A33" s="58" t="s">
        <v>8608</v>
      </c>
      <c r="B33" s="58" t="s">
        <v>3457</v>
      </c>
      <c r="C33" s="10" t="s">
        <v>8607</v>
      </c>
      <c r="D33" s="7" t="s">
        <v>6588</v>
      </c>
      <c r="E33" s="14"/>
    </row>
    <row r="34" spans="1:5" x14ac:dyDescent="0.2">
      <c r="A34" s="57" t="s">
        <v>1435</v>
      </c>
      <c r="B34" s="58" t="s">
        <v>3457</v>
      </c>
      <c r="C34" s="32"/>
      <c r="D34" s="7" t="s">
        <v>4067</v>
      </c>
      <c r="E34" s="14">
        <v>103</v>
      </c>
    </row>
    <row r="35" spans="1:5" x14ac:dyDescent="0.2">
      <c r="A35" s="57" t="s">
        <v>1498</v>
      </c>
      <c r="B35" s="58" t="s">
        <v>3457</v>
      </c>
      <c r="C35" s="10" t="s">
        <v>8652</v>
      </c>
      <c r="D35" s="7" t="s">
        <v>4067</v>
      </c>
      <c r="E35" s="14" t="s">
        <v>1499</v>
      </c>
    </row>
    <row r="36" spans="1:5" x14ac:dyDescent="0.2">
      <c r="A36" s="57" t="s">
        <v>4723</v>
      </c>
      <c r="B36" s="58" t="s">
        <v>3457</v>
      </c>
      <c r="C36" s="32"/>
      <c r="D36" s="7" t="s">
        <v>6653</v>
      </c>
    </row>
    <row r="37" spans="1:5" x14ac:dyDescent="0.2">
      <c r="A37" s="58" t="s">
        <v>8810</v>
      </c>
      <c r="B37" s="58" t="s">
        <v>3457</v>
      </c>
      <c r="C37" s="32"/>
      <c r="E37" s="14"/>
    </row>
    <row r="38" spans="1:5" x14ac:dyDescent="0.2">
      <c r="A38" s="58" t="s">
        <v>7472</v>
      </c>
      <c r="B38" s="58"/>
      <c r="C38" s="32" t="s">
        <v>7471</v>
      </c>
      <c r="D38" s="7" t="s">
        <v>4067</v>
      </c>
      <c r="E38" s="14">
        <v>11</v>
      </c>
    </row>
    <row r="39" spans="1:5" ht="25.5" x14ac:dyDescent="0.2">
      <c r="A39" s="58" t="s">
        <v>8989</v>
      </c>
      <c r="B39" s="58" t="s">
        <v>3501</v>
      </c>
      <c r="C39" s="32" t="s">
        <v>8780</v>
      </c>
      <c r="E39" s="14"/>
    </row>
    <row r="40" spans="1:5" ht="25.5" x14ac:dyDescent="0.2">
      <c r="A40" s="58" t="s">
        <v>8990</v>
      </c>
      <c r="B40" s="58" t="s">
        <v>3501</v>
      </c>
      <c r="C40" s="32" t="s">
        <v>8792</v>
      </c>
      <c r="E40" s="14"/>
    </row>
    <row r="41" spans="1:5" ht="25.5" x14ac:dyDescent="0.2">
      <c r="A41" s="58" t="s">
        <v>8991</v>
      </c>
      <c r="B41" s="58" t="s">
        <v>3501</v>
      </c>
      <c r="C41" s="32" t="s">
        <v>8769</v>
      </c>
      <c r="E41" s="14"/>
    </row>
    <row r="42" spans="1:5" ht="25.5" x14ac:dyDescent="0.2">
      <c r="A42" s="58" t="s">
        <v>9022</v>
      </c>
      <c r="B42" s="58" t="s">
        <v>3501</v>
      </c>
      <c r="C42" s="32" t="s">
        <v>8781</v>
      </c>
      <c r="E42" s="14"/>
    </row>
    <row r="43" spans="1:5" ht="25.5" x14ac:dyDescent="0.2">
      <c r="A43" s="58" t="s">
        <v>8992</v>
      </c>
      <c r="B43" s="58" t="s">
        <v>3501</v>
      </c>
      <c r="C43" s="32" t="s">
        <v>8782</v>
      </c>
      <c r="E43" s="14"/>
    </row>
    <row r="44" spans="1:5" ht="38.25" x14ac:dyDescent="0.2">
      <c r="A44" s="58" t="s">
        <v>8993</v>
      </c>
      <c r="B44" s="58" t="s">
        <v>3501</v>
      </c>
      <c r="C44" s="32" t="s">
        <v>8793</v>
      </c>
      <c r="E44" s="14"/>
    </row>
    <row r="45" spans="1:5" ht="38.25" x14ac:dyDescent="0.2">
      <c r="A45" s="58" t="s">
        <v>8994</v>
      </c>
      <c r="B45" s="58" t="s">
        <v>3501</v>
      </c>
      <c r="C45" s="32" t="s">
        <v>8794</v>
      </c>
      <c r="E45" s="14"/>
    </row>
    <row r="46" spans="1:5" ht="51" x14ac:dyDescent="0.2">
      <c r="A46" s="58" t="s">
        <v>9015</v>
      </c>
      <c r="B46" s="58" t="s">
        <v>3501</v>
      </c>
      <c r="C46" s="32" t="s">
        <v>8795</v>
      </c>
      <c r="E46" s="14"/>
    </row>
    <row r="47" spans="1:5" ht="38.25" x14ac:dyDescent="0.2">
      <c r="A47" s="58" t="s">
        <v>8995</v>
      </c>
      <c r="B47" s="58" t="s">
        <v>3501</v>
      </c>
      <c r="C47" s="32" t="s">
        <v>8770</v>
      </c>
      <c r="E47" s="14"/>
    </row>
    <row r="48" spans="1:5" ht="25.5" x14ac:dyDescent="0.2">
      <c r="A48" s="58" t="s">
        <v>8996</v>
      </c>
      <c r="B48" s="58" t="s">
        <v>3501</v>
      </c>
      <c r="C48" s="32" t="s">
        <v>8783</v>
      </c>
      <c r="E48" s="14"/>
    </row>
    <row r="49" spans="1:5" ht="25.5" x14ac:dyDescent="0.2">
      <c r="A49" s="58" t="s">
        <v>8997</v>
      </c>
      <c r="B49" s="58" t="s">
        <v>3501</v>
      </c>
      <c r="C49" s="32" t="s">
        <v>8796</v>
      </c>
      <c r="E49" s="14"/>
    </row>
    <row r="50" spans="1:5" ht="25.5" x14ac:dyDescent="0.2">
      <c r="A50" s="58" t="s">
        <v>8998</v>
      </c>
      <c r="B50" s="58" t="s">
        <v>3501</v>
      </c>
      <c r="C50" s="32" t="s">
        <v>8797</v>
      </c>
      <c r="E50" s="14"/>
    </row>
    <row r="51" spans="1:5" ht="25.5" x14ac:dyDescent="0.2">
      <c r="A51" s="58" t="s">
        <v>8999</v>
      </c>
      <c r="B51" s="58" t="s">
        <v>3501</v>
      </c>
      <c r="C51" s="32" t="s">
        <v>8784</v>
      </c>
      <c r="E51" s="14"/>
    </row>
    <row r="52" spans="1:5" ht="25.5" x14ac:dyDescent="0.2">
      <c r="A52" s="58" t="s">
        <v>9000</v>
      </c>
      <c r="B52" s="58" t="s">
        <v>3501</v>
      </c>
      <c r="C52" s="32" t="s">
        <v>8785</v>
      </c>
      <c r="E52" s="14"/>
    </row>
    <row r="53" spans="1:5" ht="38.25" x14ac:dyDescent="0.2">
      <c r="A53" s="58" t="s">
        <v>9001</v>
      </c>
      <c r="B53" s="58" t="s">
        <v>3501</v>
      </c>
      <c r="C53" s="32" t="s">
        <v>8786</v>
      </c>
      <c r="E53" s="14"/>
    </row>
    <row r="54" spans="1:5" ht="38.25" x14ac:dyDescent="0.2">
      <c r="A54" s="58" t="s">
        <v>9002</v>
      </c>
      <c r="B54" s="58" t="s">
        <v>3501</v>
      </c>
      <c r="C54" s="32" t="s">
        <v>8787</v>
      </c>
      <c r="E54" s="14"/>
    </row>
    <row r="55" spans="1:5" ht="25.5" x14ac:dyDescent="0.2">
      <c r="A55" s="58" t="s">
        <v>9003</v>
      </c>
      <c r="B55" s="58" t="s">
        <v>3501</v>
      </c>
      <c r="C55" s="32" t="s">
        <v>8788</v>
      </c>
      <c r="E55" s="14"/>
    </row>
    <row r="56" spans="1:5" ht="38.25" x14ac:dyDescent="0.2">
      <c r="A56" s="58" t="s">
        <v>9004</v>
      </c>
      <c r="B56" s="58" t="s">
        <v>3501</v>
      </c>
      <c r="C56" s="32" t="s">
        <v>8771</v>
      </c>
      <c r="E56" s="14"/>
    </row>
    <row r="57" spans="1:5" x14ac:dyDescent="0.2">
      <c r="A57" s="58" t="s">
        <v>9005</v>
      </c>
      <c r="B57" s="58" t="s">
        <v>3501</v>
      </c>
      <c r="C57" s="32" t="s">
        <v>8772</v>
      </c>
      <c r="E57" s="14"/>
    </row>
    <row r="58" spans="1:5" ht="25.5" x14ac:dyDescent="0.2">
      <c r="A58" s="58" t="s">
        <v>9006</v>
      </c>
      <c r="B58" s="58" t="s">
        <v>3501</v>
      </c>
      <c r="C58" s="32" t="s">
        <v>8773</v>
      </c>
      <c r="E58" s="14"/>
    </row>
    <row r="59" spans="1:5" ht="38.25" x14ac:dyDescent="0.2">
      <c r="A59" s="58" t="s">
        <v>9007</v>
      </c>
      <c r="B59" s="58" t="s">
        <v>3501</v>
      </c>
      <c r="C59" s="32" t="s">
        <v>8774</v>
      </c>
      <c r="E59" s="14"/>
    </row>
    <row r="60" spans="1:5" ht="25.5" x14ac:dyDescent="0.2">
      <c r="A60" s="58" t="s">
        <v>9008</v>
      </c>
      <c r="B60" s="58" t="s">
        <v>3501</v>
      </c>
      <c r="C60" s="32" t="s">
        <v>8798</v>
      </c>
      <c r="E60" s="14"/>
    </row>
    <row r="61" spans="1:5" ht="38.25" x14ac:dyDescent="0.2">
      <c r="A61" s="58" t="s">
        <v>9009</v>
      </c>
      <c r="B61" s="58" t="s">
        <v>3501</v>
      </c>
      <c r="C61" s="32" t="s">
        <v>8775</v>
      </c>
      <c r="E61" s="14"/>
    </row>
    <row r="62" spans="1:5" ht="25.5" x14ac:dyDescent="0.2">
      <c r="A62" s="58" t="s">
        <v>9010</v>
      </c>
      <c r="B62" s="58" t="s">
        <v>3501</v>
      </c>
      <c r="C62" s="32" t="s">
        <v>8776</v>
      </c>
      <c r="E62" s="14"/>
    </row>
    <row r="63" spans="1:5" ht="25.5" x14ac:dyDescent="0.2">
      <c r="A63" s="58" t="s">
        <v>9011</v>
      </c>
      <c r="B63" s="58" t="s">
        <v>3501</v>
      </c>
      <c r="C63" s="32" t="s">
        <v>8777</v>
      </c>
      <c r="E63" s="14"/>
    </row>
    <row r="64" spans="1:5" ht="25.5" x14ac:dyDescent="0.2">
      <c r="A64" s="58" t="s">
        <v>9012</v>
      </c>
      <c r="B64" s="58" t="s">
        <v>3501</v>
      </c>
      <c r="C64" s="32" t="s">
        <v>8789</v>
      </c>
      <c r="E64" s="14"/>
    </row>
    <row r="65" spans="1:5" ht="25.5" x14ac:dyDescent="0.2">
      <c r="A65" s="58" t="s">
        <v>9013</v>
      </c>
      <c r="B65" s="58" t="s">
        <v>3501</v>
      </c>
      <c r="C65" s="32" t="s">
        <v>8799</v>
      </c>
      <c r="E65" s="14"/>
    </row>
    <row r="66" spans="1:5" ht="25.5" x14ac:dyDescent="0.2">
      <c r="A66" s="58" t="s">
        <v>9014</v>
      </c>
      <c r="B66" s="58" t="s">
        <v>3501</v>
      </c>
      <c r="C66" s="32" t="s">
        <v>8778</v>
      </c>
      <c r="E66" s="14"/>
    </row>
    <row r="67" spans="1:5" ht="25.5" x14ac:dyDescent="0.2">
      <c r="A67" s="58" t="s">
        <v>8629</v>
      </c>
      <c r="B67" s="58" t="s">
        <v>3501</v>
      </c>
      <c r="C67" s="10" t="s">
        <v>8630</v>
      </c>
      <c r="D67" s="7" t="s">
        <v>6588</v>
      </c>
      <c r="E67" s="14"/>
    </row>
    <row r="68" spans="1:5" ht="25.5" x14ac:dyDescent="0.2">
      <c r="A68" s="58" t="s">
        <v>9016</v>
      </c>
      <c r="B68" s="58" t="s">
        <v>3501</v>
      </c>
      <c r="C68" s="32" t="s">
        <v>8800</v>
      </c>
      <c r="E68" s="14"/>
    </row>
    <row r="69" spans="1:5" ht="25.5" x14ac:dyDescent="0.2">
      <c r="A69" s="58" t="s">
        <v>9017</v>
      </c>
      <c r="B69" s="58" t="s">
        <v>3501</v>
      </c>
      <c r="C69" s="32" t="s">
        <v>8790</v>
      </c>
      <c r="E69" s="14"/>
    </row>
    <row r="70" spans="1:5" ht="25.5" x14ac:dyDescent="0.2">
      <c r="A70" s="58" t="s">
        <v>8632</v>
      </c>
      <c r="B70" s="58" t="s">
        <v>3457</v>
      </c>
      <c r="C70" s="10" t="s">
        <v>8631</v>
      </c>
      <c r="D70" s="7" t="s">
        <v>6588</v>
      </c>
      <c r="E70" s="14"/>
    </row>
    <row r="71" spans="1:5" x14ac:dyDescent="0.2">
      <c r="A71" s="58" t="s">
        <v>8609</v>
      </c>
      <c r="B71" s="58" t="s">
        <v>3457</v>
      </c>
      <c r="C71" s="10" t="s">
        <v>8610</v>
      </c>
      <c r="D71" s="7" t="s">
        <v>6639</v>
      </c>
      <c r="E71" s="14"/>
    </row>
    <row r="72" spans="1:5" x14ac:dyDescent="0.2">
      <c r="A72" s="57" t="s">
        <v>1606</v>
      </c>
      <c r="B72" s="57"/>
      <c r="C72" s="10" t="s">
        <v>8633</v>
      </c>
      <c r="D72" s="7" t="s">
        <v>4067</v>
      </c>
      <c r="E72" s="14">
        <v>17</v>
      </c>
    </row>
    <row r="73" spans="1:5" x14ac:dyDescent="0.2">
      <c r="A73" s="58" t="s">
        <v>8811</v>
      </c>
      <c r="B73" s="58"/>
      <c r="C73" s="32"/>
      <c r="E73" s="14"/>
    </row>
    <row r="74" spans="1:5" x14ac:dyDescent="0.2">
      <c r="A74" s="58" t="s">
        <v>8812</v>
      </c>
      <c r="B74" s="58" t="s">
        <v>3457</v>
      </c>
      <c r="C74" s="32"/>
      <c r="E74" s="14"/>
    </row>
    <row r="75" spans="1:5" x14ac:dyDescent="0.2">
      <c r="A75" s="58" t="s">
        <v>8813</v>
      </c>
      <c r="B75" s="58" t="s">
        <v>3457</v>
      </c>
      <c r="C75" s="32"/>
      <c r="E75" s="14"/>
    </row>
    <row r="76" spans="1:5" x14ac:dyDescent="0.2">
      <c r="A76" s="58" t="s">
        <v>8814</v>
      </c>
      <c r="B76" s="58"/>
      <c r="C76" s="32"/>
      <c r="E76" s="14"/>
    </row>
    <row r="77" spans="1:5" ht="25.5" x14ac:dyDescent="0.2">
      <c r="A77" s="58" t="s">
        <v>9018</v>
      </c>
      <c r="B77" s="58" t="s">
        <v>3501</v>
      </c>
      <c r="C77" s="32" t="s">
        <v>8801</v>
      </c>
      <c r="E77" s="14"/>
    </row>
    <row r="78" spans="1:5" x14ac:dyDescent="0.2">
      <c r="A78" s="58" t="s">
        <v>8634</v>
      </c>
      <c r="B78" s="58"/>
      <c r="C78" s="10" t="s">
        <v>8635</v>
      </c>
      <c r="D78" s="7" t="s">
        <v>5161</v>
      </c>
      <c r="E78" s="14">
        <v>255</v>
      </c>
    </row>
    <row r="79" spans="1:5" ht="25.5" x14ac:dyDescent="0.2">
      <c r="A79" s="58" t="s">
        <v>9019</v>
      </c>
      <c r="B79" s="58" t="s">
        <v>3501</v>
      </c>
      <c r="C79" s="32" t="s">
        <v>8791</v>
      </c>
      <c r="E79" s="14"/>
    </row>
    <row r="80" spans="1:5" ht="25.5" x14ac:dyDescent="0.2">
      <c r="A80" s="58" t="s">
        <v>8636</v>
      </c>
      <c r="B80" s="58"/>
      <c r="C80" s="10" t="s">
        <v>8637</v>
      </c>
      <c r="D80" s="7" t="s">
        <v>6588</v>
      </c>
      <c r="E80" s="14"/>
    </row>
    <row r="81" spans="1:5" x14ac:dyDescent="0.2">
      <c r="A81" s="57" t="s">
        <v>1796</v>
      </c>
      <c r="B81" s="58" t="s">
        <v>3457</v>
      </c>
      <c r="C81" s="10" t="s">
        <v>8685</v>
      </c>
      <c r="D81" s="7" t="s">
        <v>4067</v>
      </c>
      <c r="E81" s="14">
        <v>12</v>
      </c>
    </row>
    <row r="82" spans="1:5" x14ac:dyDescent="0.2">
      <c r="A82" s="58" t="s">
        <v>8815</v>
      </c>
      <c r="B82" s="58"/>
      <c r="C82" s="32"/>
      <c r="E82" s="14"/>
    </row>
    <row r="83" spans="1:5" x14ac:dyDescent="0.2">
      <c r="A83" s="58" t="s">
        <v>8816</v>
      </c>
      <c r="B83" s="58"/>
      <c r="C83" s="32"/>
      <c r="E83" s="14"/>
    </row>
    <row r="84" spans="1:5" x14ac:dyDescent="0.2">
      <c r="A84" s="58" t="s">
        <v>8817</v>
      </c>
      <c r="B84" s="58"/>
      <c r="C84" s="32"/>
      <c r="E84" s="14"/>
    </row>
    <row r="85" spans="1:5" x14ac:dyDescent="0.2">
      <c r="A85" s="58" t="s">
        <v>8193</v>
      </c>
      <c r="B85" s="58"/>
      <c r="C85" s="10" t="s">
        <v>8194</v>
      </c>
      <c r="D85" s="7" t="s">
        <v>4067</v>
      </c>
      <c r="E85" s="14"/>
    </row>
    <row r="86" spans="1:5" x14ac:dyDescent="0.2">
      <c r="A86" s="58" t="s">
        <v>8818</v>
      </c>
      <c r="B86" s="58"/>
      <c r="C86" s="32"/>
      <c r="E86" s="14"/>
    </row>
    <row r="87" spans="1:5" x14ac:dyDescent="0.2">
      <c r="A87" s="58" t="s">
        <v>8819</v>
      </c>
      <c r="B87" s="58"/>
      <c r="C87" s="32"/>
      <c r="E87" s="14"/>
    </row>
    <row r="88" spans="1:5" x14ac:dyDescent="0.2">
      <c r="A88" s="58" t="s">
        <v>8820</v>
      </c>
      <c r="B88" s="58"/>
      <c r="C88" s="32"/>
      <c r="E88" s="14"/>
    </row>
    <row r="89" spans="1:5" x14ac:dyDescent="0.2">
      <c r="A89" s="58" t="s">
        <v>8821</v>
      </c>
      <c r="B89" s="58"/>
      <c r="C89" s="32"/>
      <c r="E89" s="14"/>
    </row>
    <row r="90" spans="1:5" x14ac:dyDescent="0.2">
      <c r="A90" s="58" t="s">
        <v>8822</v>
      </c>
      <c r="B90" s="58" t="s">
        <v>3457</v>
      </c>
      <c r="C90" s="32"/>
      <c r="E90" s="14"/>
    </row>
    <row r="91" spans="1:5" x14ac:dyDescent="0.2">
      <c r="A91" s="58" t="s">
        <v>8639</v>
      </c>
      <c r="B91" s="58" t="s">
        <v>3457</v>
      </c>
      <c r="C91" s="10" t="s">
        <v>8686</v>
      </c>
      <c r="D91" s="7" t="s">
        <v>6588</v>
      </c>
      <c r="E91" s="14"/>
    </row>
    <row r="92" spans="1:5" x14ac:dyDescent="0.2">
      <c r="A92" t="s">
        <v>11236</v>
      </c>
      <c r="B92" t="s">
        <v>3457</v>
      </c>
      <c r="C92" s="32" t="s">
        <v>11237</v>
      </c>
      <c r="E92" s="14"/>
    </row>
    <row r="93" spans="1:5" x14ac:dyDescent="0.2">
      <c r="A93" s="59" t="s">
        <v>4764</v>
      </c>
      <c r="B93" s="58" t="s">
        <v>3457</v>
      </c>
      <c r="C93" s="32"/>
      <c r="D93" s="7" t="s">
        <v>6653</v>
      </c>
      <c r="E93" s="14">
        <v>58</v>
      </c>
    </row>
    <row r="94" spans="1:5" x14ac:dyDescent="0.2">
      <c r="A94" s="60" t="s">
        <v>5996</v>
      </c>
      <c r="B94" s="60"/>
      <c r="C94" s="32"/>
      <c r="D94" s="7" t="s">
        <v>487</v>
      </c>
    </row>
    <row r="95" spans="1:5" x14ac:dyDescent="0.2">
      <c r="A95" t="s">
        <v>10562</v>
      </c>
      <c r="B95" t="s">
        <v>3457</v>
      </c>
      <c r="C95" s="32" t="s">
        <v>10563</v>
      </c>
      <c r="D95" t="s">
        <v>6690</v>
      </c>
      <c r="E95" s="14">
        <v>206</v>
      </c>
    </row>
    <row r="96" spans="1:5" x14ac:dyDescent="0.2">
      <c r="A96" s="57" t="s">
        <v>2353</v>
      </c>
      <c r="B96" s="58" t="s">
        <v>3457</v>
      </c>
      <c r="C96" s="10" t="s">
        <v>8611</v>
      </c>
      <c r="D96" s="7" t="s">
        <v>4067</v>
      </c>
      <c r="E96" s="14" t="s">
        <v>2354</v>
      </c>
    </row>
    <row r="97" spans="1:5" x14ac:dyDescent="0.2">
      <c r="A97" s="58" t="s">
        <v>8638</v>
      </c>
      <c r="B97" s="58"/>
      <c r="C97" s="10" t="s">
        <v>8612</v>
      </c>
      <c r="D97" s="7" t="s">
        <v>6588</v>
      </c>
      <c r="E97" s="14"/>
    </row>
    <row r="98" spans="1:5" x14ac:dyDescent="0.2">
      <c r="A98" s="58" t="s">
        <v>8823</v>
      </c>
      <c r="B98" s="58" t="s">
        <v>3457</v>
      </c>
      <c r="C98" s="32"/>
      <c r="E98" s="14"/>
    </row>
    <row r="99" spans="1:5" x14ac:dyDescent="0.2">
      <c r="A99" s="58" t="s">
        <v>8695</v>
      </c>
      <c r="B99" s="58"/>
      <c r="C99" s="32"/>
      <c r="D99" s="7" t="s">
        <v>6637</v>
      </c>
      <c r="E99" s="22" t="s">
        <v>8696</v>
      </c>
    </row>
    <row r="100" spans="1:5" x14ac:dyDescent="0.2">
      <c r="A100" s="58" t="s">
        <v>8824</v>
      </c>
      <c r="B100" s="58" t="s">
        <v>3457</v>
      </c>
      <c r="C100" s="32"/>
      <c r="E100" s="14"/>
    </row>
    <row r="101" spans="1:5" ht="25.5" x14ac:dyDescent="0.2">
      <c r="A101" s="58" t="s">
        <v>9023</v>
      </c>
      <c r="B101" s="58" t="s">
        <v>3501</v>
      </c>
      <c r="C101" s="32" t="s">
        <v>8779</v>
      </c>
      <c r="E101" s="14"/>
    </row>
    <row r="102" spans="1:5" x14ac:dyDescent="0.2">
      <c r="A102" t="s">
        <v>10564</v>
      </c>
      <c r="B102" t="s">
        <v>3457</v>
      </c>
      <c r="C102" s="32" t="s">
        <v>10565</v>
      </c>
      <c r="E102" s="14">
        <v>206</v>
      </c>
    </row>
    <row r="103" spans="1:5" x14ac:dyDescent="0.2">
      <c r="A103" s="58" t="s">
        <v>8615</v>
      </c>
      <c r="B103" s="58"/>
      <c r="C103" s="10" t="s">
        <v>8616</v>
      </c>
      <c r="D103" s="7" t="s">
        <v>6535</v>
      </c>
      <c r="E103" s="14"/>
    </row>
    <row r="104" spans="1:5" x14ac:dyDescent="0.2">
      <c r="A104" s="58" t="s">
        <v>8617</v>
      </c>
      <c r="B104" s="58"/>
      <c r="C104" s="54" t="s">
        <v>8618</v>
      </c>
      <c r="D104" s="7" t="s">
        <v>6588</v>
      </c>
      <c r="E104" s="14"/>
    </row>
    <row r="105" spans="1:5" ht="38.25" x14ac:dyDescent="0.2">
      <c r="A105" s="58" t="s">
        <v>9020</v>
      </c>
      <c r="B105" s="58" t="s">
        <v>3501</v>
      </c>
      <c r="C105" s="32" t="s">
        <v>8802</v>
      </c>
      <c r="E105" s="14"/>
    </row>
    <row r="106" spans="1:5" ht="25.5" x14ac:dyDescent="0.2">
      <c r="A106" s="58" t="s">
        <v>9021</v>
      </c>
      <c r="B106" s="58" t="s">
        <v>3501</v>
      </c>
      <c r="C106" s="32" t="s">
        <v>8803</v>
      </c>
      <c r="E106" s="14"/>
    </row>
    <row r="107" spans="1:5" x14ac:dyDescent="0.2">
      <c r="A107" t="s">
        <v>10602</v>
      </c>
      <c r="B107" t="s">
        <v>3457</v>
      </c>
      <c r="C107" s="32" t="s">
        <v>10603</v>
      </c>
      <c r="D107" t="s">
        <v>6690</v>
      </c>
      <c r="E107" s="14">
        <v>213</v>
      </c>
    </row>
    <row r="108" spans="1:5" ht="25.5" x14ac:dyDescent="0.2">
      <c r="A108" s="58" t="s">
        <v>8619</v>
      </c>
      <c r="B108" s="58"/>
      <c r="C108" s="54" t="s">
        <v>8620</v>
      </c>
      <c r="D108" s="7" t="s">
        <v>6588</v>
      </c>
      <c r="E108" s="14"/>
    </row>
    <row r="109" spans="1:5" x14ac:dyDescent="0.2">
      <c r="A109" s="58" t="s">
        <v>8825</v>
      </c>
      <c r="B109" s="58" t="s">
        <v>3457</v>
      </c>
      <c r="C109" s="32"/>
      <c r="E109" s="14"/>
    </row>
    <row r="110" spans="1:5" ht="25.5" x14ac:dyDescent="0.2">
      <c r="A110" s="58" t="s">
        <v>8188</v>
      </c>
      <c r="B110" s="58" t="s">
        <v>3457</v>
      </c>
      <c r="C110" s="10" t="s">
        <v>8642</v>
      </c>
      <c r="D110" s="7" t="s">
        <v>6588</v>
      </c>
      <c r="E110" s="14"/>
    </row>
    <row r="111" spans="1:5" x14ac:dyDescent="0.2">
      <c r="A111" s="58" t="s">
        <v>8188</v>
      </c>
      <c r="B111" s="58"/>
      <c r="C111" s="54" t="s">
        <v>8192</v>
      </c>
      <c r="D111" s="17" t="s">
        <v>6588</v>
      </c>
      <c r="E111" s="14"/>
    </row>
    <row r="112" spans="1:5" x14ac:dyDescent="0.2">
      <c r="A112" s="57" t="s">
        <v>5995</v>
      </c>
      <c r="B112" s="57"/>
      <c r="C112" s="32"/>
      <c r="D112" s="7" t="s">
        <v>4067</v>
      </c>
      <c r="E112" s="14" t="s">
        <v>2598</v>
      </c>
    </row>
    <row r="113" spans="1:5" x14ac:dyDescent="0.2">
      <c r="A113" s="79" t="s">
        <v>10298</v>
      </c>
      <c r="B113" s="79" t="s">
        <v>3457</v>
      </c>
      <c r="C113" s="32" t="s">
        <v>10299</v>
      </c>
      <c r="D113" t="s">
        <v>6690</v>
      </c>
      <c r="E113" s="14">
        <v>183</v>
      </c>
    </row>
    <row r="114" spans="1:5" x14ac:dyDescent="0.2">
      <c r="A114" s="79" t="s">
        <v>9885</v>
      </c>
      <c r="B114" s="79" t="s">
        <v>3457</v>
      </c>
      <c r="C114" s="32" t="s">
        <v>9886</v>
      </c>
      <c r="D114" s="7" t="s">
        <v>4067</v>
      </c>
      <c r="E114" s="14"/>
    </row>
    <row r="115" spans="1:5" x14ac:dyDescent="0.2">
      <c r="A115" s="58" t="s">
        <v>8621</v>
      </c>
      <c r="B115" s="58"/>
      <c r="C115" s="54" t="s">
        <v>8622</v>
      </c>
      <c r="D115" s="7" t="s">
        <v>6588</v>
      </c>
      <c r="E115" s="14"/>
    </row>
    <row r="116" spans="1:5" x14ac:dyDescent="0.2">
      <c r="A116" s="58" t="s">
        <v>8826</v>
      </c>
      <c r="B116" s="58"/>
      <c r="C116" s="32" t="s">
        <v>15933</v>
      </c>
      <c r="E116" s="14"/>
    </row>
    <row r="117" spans="1:5" x14ac:dyDescent="0.2">
      <c r="A117" s="113"/>
      <c r="B117" s="113"/>
      <c r="C117" s="32"/>
      <c r="E117" s="14"/>
    </row>
    <row r="122" spans="1:5" x14ac:dyDescent="0.2">
      <c r="A122" s="7" t="s">
        <v>3501</v>
      </c>
      <c r="B122" s="7" t="s">
        <v>13131</v>
      </c>
    </row>
    <row r="123" spans="1:5" x14ac:dyDescent="0.2">
      <c r="A123" t="s">
        <v>13137</v>
      </c>
      <c r="B123" s="7" t="s">
        <v>28</v>
      </c>
    </row>
    <row r="124" spans="1:5" x14ac:dyDescent="0.2">
      <c r="A124" t="s">
        <v>13138</v>
      </c>
      <c r="B124" s="7" t="s">
        <v>13217</v>
      </c>
    </row>
    <row r="125" spans="1:5" x14ac:dyDescent="0.2">
      <c r="A125" t="s">
        <v>13139</v>
      </c>
      <c r="B125" s="7" t="s">
        <v>13217</v>
      </c>
    </row>
    <row r="126" spans="1:5" x14ac:dyDescent="0.2">
      <c r="A126" s="7" t="s">
        <v>13140</v>
      </c>
      <c r="B126" s="7" t="s">
        <v>13217</v>
      </c>
    </row>
    <row r="127" spans="1:5" x14ac:dyDescent="0.2">
      <c r="A127" t="s">
        <v>13134</v>
      </c>
      <c r="B127" s="7" t="s">
        <v>13133</v>
      </c>
    </row>
    <row r="128" spans="1:5" x14ac:dyDescent="0.2">
      <c r="A128" t="s">
        <v>13141</v>
      </c>
      <c r="B128" s="7" t="s">
        <v>13217</v>
      </c>
    </row>
    <row r="129" spans="1:2" x14ac:dyDescent="0.2">
      <c r="A129" t="s">
        <v>13142</v>
      </c>
      <c r="B129" s="7" t="s">
        <v>28</v>
      </c>
    </row>
    <row r="130" spans="1:2" x14ac:dyDescent="0.2">
      <c r="A130" t="s">
        <v>13143</v>
      </c>
      <c r="B130" s="7" t="s">
        <v>28</v>
      </c>
    </row>
    <row r="131" spans="1:2" x14ac:dyDescent="0.2">
      <c r="A131" t="s">
        <v>13144</v>
      </c>
      <c r="B131" s="7" t="s">
        <v>28</v>
      </c>
    </row>
    <row r="132" spans="1:2" x14ac:dyDescent="0.2">
      <c r="A132" t="s">
        <v>13145</v>
      </c>
      <c r="B132" s="7" t="s">
        <v>13217</v>
      </c>
    </row>
    <row r="133" spans="1:2" x14ac:dyDescent="0.2">
      <c r="A133" t="s">
        <v>13146</v>
      </c>
      <c r="B133" s="7" t="s">
        <v>13217</v>
      </c>
    </row>
    <row r="134" spans="1:2" x14ac:dyDescent="0.2">
      <c r="A134" t="s">
        <v>13147</v>
      </c>
      <c r="B134" s="7" t="s">
        <v>13217</v>
      </c>
    </row>
    <row r="135" spans="1:2" x14ac:dyDescent="0.2">
      <c r="A135" t="s">
        <v>13148</v>
      </c>
      <c r="B135" s="7" t="s">
        <v>28</v>
      </c>
    </row>
    <row r="136" spans="1:2" x14ac:dyDescent="0.2">
      <c r="A136" t="s">
        <v>13149</v>
      </c>
      <c r="B136" s="7" t="s">
        <v>13217</v>
      </c>
    </row>
    <row r="137" spans="1:2" x14ac:dyDescent="0.2">
      <c r="A137" t="s">
        <v>13150</v>
      </c>
      <c r="B137" s="7" t="s">
        <v>13217</v>
      </c>
    </row>
    <row r="138" spans="1:2" x14ac:dyDescent="0.2">
      <c r="A138" t="s">
        <v>13151</v>
      </c>
      <c r="B138" s="7" t="s">
        <v>67</v>
      </c>
    </row>
    <row r="139" spans="1:2" x14ac:dyDescent="0.2">
      <c r="A139" t="s">
        <v>13152</v>
      </c>
      <c r="B139" s="7" t="s">
        <v>28</v>
      </c>
    </row>
    <row r="140" spans="1:2" x14ac:dyDescent="0.2">
      <c r="A140" t="s">
        <v>13153</v>
      </c>
      <c r="B140" s="7" t="s">
        <v>28</v>
      </c>
    </row>
    <row r="141" spans="1:2" x14ac:dyDescent="0.2">
      <c r="A141" t="s">
        <v>13154</v>
      </c>
      <c r="B141" s="7" t="s">
        <v>28</v>
      </c>
    </row>
    <row r="142" spans="1:2" x14ac:dyDescent="0.2">
      <c r="A142" t="s">
        <v>13155</v>
      </c>
      <c r="B142" s="7" t="s">
        <v>13217</v>
      </c>
    </row>
    <row r="143" spans="1:2" x14ac:dyDescent="0.2">
      <c r="A143" t="s">
        <v>13156</v>
      </c>
      <c r="B143" s="7" t="s">
        <v>13217</v>
      </c>
    </row>
    <row r="144" spans="1:2" x14ac:dyDescent="0.2">
      <c r="A144" t="s">
        <v>13157</v>
      </c>
      <c r="B144" s="7" t="s">
        <v>28</v>
      </c>
    </row>
    <row r="145" spans="1:2" x14ac:dyDescent="0.2">
      <c r="A145" t="s">
        <v>13158</v>
      </c>
      <c r="B145" s="7" t="s">
        <v>13217</v>
      </c>
    </row>
    <row r="146" spans="1:2" x14ac:dyDescent="0.2">
      <c r="A146" t="s">
        <v>13159</v>
      </c>
      <c r="B146" s="7" t="s">
        <v>28</v>
      </c>
    </row>
    <row r="147" spans="1:2" x14ac:dyDescent="0.2">
      <c r="A147" t="s">
        <v>13160</v>
      </c>
      <c r="B147" s="7" t="s">
        <v>13132</v>
      </c>
    </row>
    <row r="148" spans="1:2" x14ac:dyDescent="0.2">
      <c r="A148" t="s">
        <v>13161</v>
      </c>
      <c r="B148" s="7" t="s">
        <v>13133</v>
      </c>
    </row>
    <row r="149" spans="1:2" x14ac:dyDescent="0.2">
      <c r="A149" s="7" t="s">
        <v>13162</v>
      </c>
      <c r="B149" s="7" t="s">
        <v>13217</v>
      </c>
    </row>
    <row r="150" spans="1:2" x14ac:dyDescent="0.2">
      <c r="A150" t="s">
        <v>13163</v>
      </c>
      <c r="B150" s="7" t="s">
        <v>13217</v>
      </c>
    </row>
    <row r="151" spans="1:2" x14ac:dyDescent="0.2">
      <c r="A151" t="s">
        <v>13164</v>
      </c>
      <c r="B151" s="7" t="s">
        <v>13217</v>
      </c>
    </row>
    <row r="152" spans="1:2" x14ac:dyDescent="0.2">
      <c r="A152" t="s">
        <v>13165</v>
      </c>
      <c r="B152" s="7" t="s">
        <v>28</v>
      </c>
    </row>
    <row r="153" spans="1:2" x14ac:dyDescent="0.2">
      <c r="A153" t="s">
        <v>13166</v>
      </c>
      <c r="B153" s="7" t="s">
        <v>13217</v>
      </c>
    </row>
    <row r="154" spans="1:2" x14ac:dyDescent="0.2">
      <c r="A154" t="s">
        <v>13167</v>
      </c>
      <c r="B154" s="7" t="s">
        <v>28</v>
      </c>
    </row>
    <row r="155" spans="1:2" x14ac:dyDescent="0.2">
      <c r="A155" t="s">
        <v>13168</v>
      </c>
      <c r="B155" s="7" t="s">
        <v>13132</v>
      </c>
    </row>
    <row r="156" spans="1:2" x14ac:dyDescent="0.2">
      <c r="A156" t="s">
        <v>13169</v>
      </c>
      <c r="B156" s="7" t="s">
        <v>28</v>
      </c>
    </row>
    <row r="157" spans="1:2" x14ac:dyDescent="0.2">
      <c r="A157" t="s">
        <v>13170</v>
      </c>
      <c r="B157" s="7" t="s">
        <v>13217</v>
      </c>
    </row>
    <row r="158" spans="1:2" x14ac:dyDescent="0.2">
      <c r="A158" t="s">
        <v>13171</v>
      </c>
      <c r="B158" s="7" t="s">
        <v>28</v>
      </c>
    </row>
    <row r="159" spans="1:2" x14ac:dyDescent="0.2">
      <c r="A159" t="s">
        <v>13172</v>
      </c>
      <c r="B159" s="7" t="s">
        <v>13217</v>
      </c>
    </row>
    <row r="160" spans="1:2" x14ac:dyDescent="0.2">
      <c r="A160" t="s">
        <v>13173</v>
      </c>
      <c r="B160" s="7" t="s">
        <v>13217</v>
      </c>
    </row>
    <row r="161" spans="1:2" x14ac:dyDescent="0.2">
      <c r="A161" t="s">
        <v>13174</v>
      </c>
      <c r="B161" s="7" t="s">
        <v>13217</v>
      </c>
    </row>
    <row r="162" spans="1:2" x14ac:dyDescent="0.2">
      <c r="A162" t="s">
        <v>13175</v>
      </c>
      <c r="B162" s="7" t="s">
        <v>28</v>
      </c>
    </row>
    <row r="163" spans="1:2" x14ac:dyDescent="0.2">
      <c r="A163" t="s">
        <v>13176</v>
      </c>
      <c r="B163" s="7" t="s">
        <v>28</v>
      </c>
    </row>
    <row r="164" spans="1:2" x14ac:dyDescent="0.2">
      <c r="A164" t="s">
        <v>13177</v>
      </c>
      <c r="B164" s="7" t="s">
        <v>28</v>
      </c>
    </row>
    <row r="165" spans="1:2" x14ac:dyDescent="0.2">
      <c r="A165" t="s">
        <v>13178</v>
      </c>
      <c r="B165" s="7" t="s">
        <v>13217</v>
      </c>
    </row>
    <row r="166" spans="1:2" x14ac:dyDescent="0.2">
      <c r="A166" t="s">
        <v>13179</v>
      </c>
      <c r="B166" s="7" t="s">
        <v>13217</v>
      </c>
    </row>
    <row r="167" spans="1:2" x14ac:dyDescent="0.2">
      <c r="A167" t="s">
        <v>9005</v>
      </c>
      <c r="B167" s="7" t="s">
        <v>13132</v>
      </c>
    </row>
    <row r="168" spans="1:2" x14ac:dyDescent="0.2">
      <c r="A168" t="s">
        <v>13180</v>
      </c>
      <c r="B168" s="7" t="s">
        <v>28</v>
      </c>
    </row>
    <row r="169" spans="1:2" x14ac:dyDescent="0.2">
      <c r="A169" t="s">
        <v>13181</v>
      </c>
      <c r="B169" s="7" t="s">
        <v>13217</v>
      </c>
    </row>
    <row r="170" spans="1:2" x14ac:dyDescent="0.2">
      <c r="A170" t="s">
        <v>13182</v>
      </c>
      <c r="B170" s="7" t="s">
        <v>13217</v>
      </c>
    </row>
    <row r="171" spans="1:2" x14ac:dyDescent="0.2">
      <c r="A171" t="s">
        <v>13183</v>
      </c>
      <c r="B171" s="7" t="s">
        <v>13217</v>
      </c>
    </row>
    <row r="172" spans="1:2" x14ac:dyDescent="0.2">
      <c r="A172" t="s">
        <v>13184</v>
      </c>
      <c r="B172" s="7" t="s">
        <v>28</v>
      </c>
    </row>
    <row r="173" spans="1:2" x14ac:dyDescent="0.2">
      <c r="A173" t="s">
        <v>13185</v>
      </c>
      <c r="B173" s="7" t="s">
        <v>13217</v>
      </c>
    </row>
    <row r="174" spans="1:2" x14ac:dyDescent="0.2">
      <c r="A174" t="s">
        <v>13186</v>
      </c>
      <c r="B174" s="7" t="s">
        <v>13132</v>
      </c>
    </row>
    <row r="175" spans="1:2" x14ac:dyDescent="0.2">
      <c r="A175" t="s">
        <v>13187</v>
      </c>
      <c r="B175" s="7" t="s">
        <v>13217</v>
      </c>
    </row>
    <row r="176" spans="1:2" x14ac:dyDescent="0.2">
      <c r="A176" t="s">
        <v>13188</v>
      </c>
      <c r="B176" s="7" t="s">
        <v>13217</v>
      </c>
    </row>
    <row r="177" spans="1:2" x14ac:dyDescent="0.2">
      <c r="A177" t="s">
        <v>13189</v>
      </c>
      <c r="B177" s="7" t="s">
        <v>28</v>
      </c>
    </row>
    <row r="178" spans="1:2" x14ac:dyDescent="0.2">
      <c r="A178" t="s">
        <v>13190</v>
      </c>
      <c r="B178" s="7" t="s">
        <v>13217</v>
      </c>
    </row>
    <row r="179" spans="1:2" x14ac:dyDescent="0.2">
      <c r="A179" t="s">
        <v>13191</v>
      </c>
      <c r="B179" s="7" t="s">
        <v>28</v>
      </c>
    </row>
    <row r="180" spans="1:2" x14ac:dyDescent="0.2">
      <c r="A180" t="s">
        <v>13192</v>
      </c>
      <c r="B180" s="7" t="s">
        <v>28</v>
      </c>
    </row>
    <row r="181" spans="1:2" x14ac:dyDescent="0.2">
      <c r="A181" t="s">
        <v>13193</v>
      </c>
      <c r="B181" s="7" t="s">
        <v>13132</v>
      </c>
    </row>
    <row r="182" spans="1:2" x14ac:dyDescent="0.2">
      <c r="A182" t="s">
        <v>13194</v>
      </c>
      <c r="B182" s="7" t="s">
        <v>13132</v>
      </c>
    </row>
    <row r="183" spans="1:2" x14ac:dyDescent="0.2">
      <c r="A183" t="s">
        <v>13195</v>
      </c>
      <c r="B183" s="7" t="s">
        <v>13217</v>
      </c>
    </row>
    <row r="184" spans="1:2" x14ac:dyDescent="0.2">
      <c r="A184" t="s">
        <v>13196</v>
      </c>
      <c r="B184" s="7" t="s">
        <v>13217</v>
      </c>
    </row>
    <row r="185" spans="1:2" x14ac:dyDescent="0.2">
      <c r="A185" t="s">
        <v>13197</v>
      </c>
      <c r="B185" s="7" t="s">
        <v>13132</v>
      </c>
    </row>
    <row r="186" spans="1:2" x14ac:dyDescent="0.2">
      <c r="A186" t="s">
        <v>13198</v>
      </c>
      <c r="B186" s="7" t="s">
        <v>13217</v>
      </c>
    </row>
    <row r="187" spans="1:2" x14ac:dyDescent="0.2">
      <c r="A187" t="s">
        <v>13199</v>
      </c>
      <c r="B187" s="7" t="s">
        <v>13217</v>
      </c>
    </row>
    <row r="188" spans="1:2" x14ac:dyDescent="0.2">
      <c r="A188" t="s">
        <v>13200</v>
      </c>
      <c r="B188" s="7" t="s">
        <v>13217</v>
      </c>
    </row>
    <row r="189" spans="1:2" x14ac:dyDescent="0.2">
      <c r="A189" t="s">
        <v>13201</v>
      </c>
      <c r="B189" s="7" t="s">
        <v>13132</v>
      </c>
    </row>
    <row r="190" spans="1:2" x14ac:dyDescent="0.2">
      <c r="A190" t="s">
        <v>13202</v>
      </c>
      <c r="B190" s="7" t="s">
        <v>13217</v>
      </c>
    </row>
    <row r="191" spans="1:2" x14ac:dyDescent="0.2">
      <c r="A191" t="s">
        <v>13203</v>
      </c>
      <c r="B191" s="7" t="s">
        <v>13217</v>
      </c>
    </row>
    <row r="192" spans="1:2" x14ac:dyDescent="0.2">
      <c r="A192" t="s">
        <v>13204</v>
      </c>
      <c r="B192" s="7" t="s">
        <v>13217</v>
      </c>
    </row>
    <row r="193" spans="1:2" x14ac:dyDescent="0.2">
      <c r="A193" t="s">
        <v>13205</v>
      </c>
      <c r="B193" s="7" t="s">
        <v>13217</v>
      </c>
    </row>
    <row r="194" spans="1:2" x14ac:dyDescent="0.2">
      <c r="A194" t="s">
        <v>13206</v>
      </c>
      <c r="B194" s="7" t="s">
        <v>28</v>
      </c>
    </row>
    <row r="195" spans="1:2" x14ac:dyDescent="0.2">
      <c r="A195" t="s">
        <v>13207</v>
      </c>
      <c r="B195" s="7" t="s">
        <v>13132</v>
      </c>
    </row>
    <row r="196" spans="1:2" x14ac:dyDescent="0.2">
      <c r="A196" t="s">
        <v>13208</v>
      </c>
      <c r="B196" s="7" t="s">
        <v>13217</v>
      </c>
    </row>
    <row r="197" spans="1:2" x14ac:dyDescent="0.2">
      <c r="A197" t="s">
        <v>13209</v>
      </c>
      <c r="B197" s="7" t="s">
        <v>13217</v>
      </c>
    </row>
    <row r="198" spans="1:2" x14ac:dyDescent="0.2">
      <c r="A198" t="s">
        <v>13210</v>
      </c>
      <c r="B198" s="7" t="s">
        <v>13217</v>
      </c>
    </row>
    <row r="199" spans="1:2" x14ac:dyDescent="0.2">
      <c r="A199" t="s">
        <v>13211</v>
      </c>
      <c r="B199" s="7" t="s">
        <v>13132</v>
      </c>
    </row>
    <row r="200" spans="1:2" x14ac:dyDescent="0.2">
      <c r="A200" t="s">
        <v>13212</v>
      </c>
      <c r="B200" s="7" t="s">
        <v>13132</v>
      </c>
    </row>
    <row r="201" spans="1:2" x14ac:dyDescent="0.2">
      <c r="A201" t="s">
        <v>13213</v>
      </c>
      <c r="B201" s="7" t="s">
        <v>13217</v>
      </c>
    </row>
    <row r="202" spans="1:2" x14ac:dyDescent="0.2">
      <c r="A202" t="s">
        <v>13214</v>
      </c>
      <c r="B202" s="7" t="s">
        <v>13132</v>
      </c>
    </row>
    <row r="203" spans="1:2" x14ac:dyDescent="0.2">
      <c r="A203" t="s">
        <v>13215</v>
      </c>
      <c r="B203" s="7" t="s">
        <v>13217</v>
      </c>
    </row>
    <row r="204" spans="1:2" x14ac:dyDescent="0.2">
      <c r="A204" t="s">
        <v>13216</v>
      </c>
      <c r="B204" s="7" t="s">
        <v>13132</v>
      </c>
    </row>
    <row r="205" spans="1:2" x14ac:dyDescent="0.2">
      <c r="A205" t="s">
        <v>13135</v>
      </c>
      <c r="B205" s="7" t="s">
        <v>67</v>
      </c>
    </row>
    <row r="206" spans="1:2" x14ac:dyDescent="0.2">
      <c r="A206" t="s">
        <v>13136</v>
      </c>
      <c r="B206" s="7" t="s">
        <v>28</v>
      </c>
    </row>
    <row r="218" spans="1:1" x14ac:dyDescent="0.2">
      <c r="A218" s="7"/>
    </row>
    <row r="254" spans="1:1" x14ac:dyDescent="0.2">
      <c r="A254" s="7"/>
    </row>
  </sheetData>
  <sortState xmlns:xlrd2="http://schemas.microsoft.com/office/spreadsheetml/2017/richdata2" ref="A210:B376">
    <sortCondition ref="A210"/>
  </sortState>
  <printOptions gridLines="1" gridLinesSet="0"/>
  <pageMargins left="0.75" right="0.75" top="1" bottom="1" header="0.5" footer="0.5"/>
  <pageSetup paperSize="9" orientation="portrait" verticalDpi="0" r:id="rId1"/>
  <headerFooter alignWithMargins="0"/>
  <tableParts count="2">
    <tablePart r:id="rId2"/>
    <tablePart r:id="rId3"/>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R172"/>
  <sheetViews>
    <sheetView zoomScale="80" zoomScaleNormal="80" workbookViewId="0"/>
  </sheetViews>
  <sheetFormatPr defaultRowHeight="12.75" x14ac:dyDescent="0.2"/>
  <cols>
    <col min="1" max="1" width="34.140625" customWidth="1"/>
    <col min="2" max="2" width="33" customWidth="1"/>
    <col min="4" max="5" width="16.42578125" customWidth="1"/>
    <col min="6" max="6" width="4.7109375" customWidth="1"/>
    <col min="7" max="7" width="11.85546875" customWidth="1"/>
    <col min="8" max="9" width="10.140625" customWidth="1"/>
    <col min="12" max="12" width="47.85546875" customWidth="1"/>
    <col min="13" max="13" width="36.85546875" customWidth="1"/>
    <col min="14" max="14" width="11" customWidth="1"/>
    <col min="15" max="15" width="17.140625" customWidth="1"/>
    <col min="16" max="16" width="31.7109375" customWidth="1"/>
  </cols>
  <sheetData>
    <row r="1" spans="1:18" x14ac:dyDescent="0.2">
      <c r="A1" s="1" t="s">
        <v>8574</v>
      </c>
      <c r="B1" s="8" t="s">
        <v>6154</v>
      </c>
      <c r="D1" s="7" t="s">
        <v>8575</v>
      </c>
    </row>
    <row r="3" spans="1:18" x14ac:dyDescent="0.2">
      <c r="A3" s="7" t="s">
        <v>1</v>
      </c>
      <c r="B3" s="7" t="s">
        <v>3454</v>
      </c>
      <c r="C3" s="7" t="s">
        <v>3464</v>
      </c>
      <c r="D3" s="7" t="s">
        <v>5580</v>
      </c>
      <c r="E3" s="7" t="s">
        <v>115</v>
      </c>
      <c r="F3" s="7" t="s">
        <v>6086</v>
      </c>
      <c r="G3" s="7" t="s">
        <v>6000</v>
      </c>
      <c r="H3" s="7" t="s">
        <v>6001</v>
      </c>
      <c r="I3" s="7" t="s">
        <v>1377</v>
      </c>
      <c r="J3" s="7" t="s">
        <v>16688</v>
      </c>
      <c r="K3" s="7" t="s">
        <v>5715</v>
      </c>
      <c r="L3" s="7" t="s">
        <v>3069</v>
      </c>
      <c r="M3" s="7" t="s">
        <v>3494</v>
      </c>
      <c r="N3" s="7" t="s">
        <v>2</v>
      </c>
      <c r="O3" s="7" t="s">
        <v>6006</v>
      </c>
      <c r="P3" s="7" t="s">
        <v>16</v>
      </c>
      <c r="Q3" s="7" t="s">
        <v>488</v>
      </c>
      <c r="R3" s="7" t="s">
        <v>2835</v>
      </c>
    </row>
    <row r="4" spans="1:18" x14ac:dyDescent="0.2">
      <c r="A4" t="s">
        <v>6096</v>
      </c>
      <c r="B4" s="7"/>
      <c r="C4" s="7" t="s">
        <v>393</v>
      </c>
      <c r="D4" s="7" t="s">
        <v>16497</v>
      </c>
      <c r="E4" s="7"/>
      <c r="F4" s="7"/>
      <c r="Q4" s="7" t="s">
        <v>6653</v>
      </c>
      <c r="R4" s="14">
        <v>47.48</v>
      </c>
    </row>
    <row r="5" spans="1:18" x14ac:dyDescent="0.2">
      <c r="A5" t="s">
        <v>6002</v>
      </c>
      <c r="B5" s="7" t="s">
        <v>6003</v>
      </c>
      <c r="C5" s="7" t="s">
        <v>393</v>
      </c>
      <c r="D5" s="7" t="s">
        <v>16497</v>
      </c>
      <c r="E5" s="7" t="s">
        <v>6004</v>
      </c>
      <c r="F5" s="7" t="s">
        <v>6087</v>
      </c>
      <c r="G5">
        <v>29</v>
      </c>
      <c r="H5" s="7" t="s">
        <v>6005</v>
      </c>
      <c r="I5" s="7"/>
      <c r="J5" s="7"/>
      <c r="K5" s="7" t="s">
        <v>6005</v>
      </c>
      <c r="L5" s="7"/>
      <c r="M5" s="7" t="s">
        <v>257</v>
      </c>
      <c r="O5" s="7" t="s">
        <v>6007</v>
      </c>
      <c r="P5" s="7" t="s">
        <v>6008</v>
      </c>
      <c r="Q5" s="7" t="s">
        <v>6653</v>
      </c>
      <c r="R5" s="14">
        <v>102</v>
      </c>
    </row>
    <row r="6" spans="1:18" x14ac:dyDescent="0.2">
      <c r="A6" t="s">
        <v>6097</v>
      </c>
      <c r="B6" s="7"/>
      <c r="C6" s="7" t="s">
        <v>393</v>
      </c>
      <c r="D6" s="7" t="s">
        <v>16497</v>
      </c>
      <c r="E6" s="7"/>
      <c r="F6" s="7"/>
      <c r="Q6" s="7" t="s">
        <v>6653</v>
      </c>
      <c r="R6" s="14">
        <v>54.55</v>
      </c>
    </row>
    <row r="7" spans="1:18" x14ac:dyDescent="0.2">
      <c r="A7" t="s">
        <v>6098</v>
      </c>
      <c r="B7" s="7"/>
      <c r="C7" s="7" t="s">
        <v>393</v>
      </c>
      <c r="D7" s="7" t="s">
        <v>16497</v>
      </c>
      <c r="E7" s="7"/>
      <c r="F7" s="7"/>
      <c r="Q7" s="7" t="s">
        <v>6653</v>
      </c>
      <c r="R7" s="14" t="s">
        <v>4900</v>
      </c>
    </row>
    <row r="8" spans="1:18" x14ac:dyDescent="0.2">
      <c r="A8" t="s">
        <v>6099</v>
      </c>
      <c r="B8" s="7"/>
      <c r="C8" s="7" t="s">
        <v>393</v>
      </c>
      <c r="D8" s="7" t="s">
        <v>16497</v>
      </c>
      <c r="E8" s="7"/>
      <c r="F8" s="7"/>
      <c r="Q8" s="7" t="s">
        <v>6653</v>
      </c>
      <c r="R8" s="14" t="s">
        <v>4901</v>
      </c>
    </row>
    <row r="9" spans="1:18" x14ac:dyDescent="0.2">
      <c r="A9" t="s">
        <v>6100</v>
      </c>
      <c r="B9" s="7"/>
      <c r="C9" s="7" t="s">
        <v>393</v>
      </c>
      <c r="D9" s="7" t="s">
        <v>16497</v>
      </c>
      <c r="E9" s="7"/>
      <c r="F9" s="7"/>
      <c r="Q9" s="7" t="s">
        <v>6653</v>
      </c>
      <c r="R9" s="14">
        <v>43.44</v>
      </c>
    </row>
    <row r="10" spans="1:18" x14ac:dyDescent="0.2">
      <c r="A10" t="s">
        <v>6101</v>
      </c>
      <c r="B10" s="7"/>
      <c r="C10" s="7" t="s">
        <v>393</v>
      </c>
      <c r="D10" s="7" t="s">
        <v>16497</v>
      </c>
      <c r="E10" s="7"/>
      <c r="F10" s="7"/>
      <c r="Q10" s="7" t="s">
        <v>6653</v>
      </c>
      <c r="R10" s="14">
        <v>75</v>
      </c>
    </row>
    <row r="11" spans="1:18" x14ac:dyDescent="0.2">
      <c r="A11" t="s">
        <v>6102</v>
      </c>
      <c r="B11" s="7" t="s">
        <v>6153</v>
      </c>
      <c r="C11" s="7" t="s">
        <v>393</v>
      </c>
      <c r="D11" s="7" t="s">
        <v>16497</v>
      </c>
      <c r="E11" s="7" t="s">
        <v>6143</v>
      </c>
      <c r="F11" s="7" t="s">
        <v>6087</v>
      </c>
      <c r="G11">
        <v>1</v>
      </c>
      <c r="H11" t="s">
        <v>6148</v>
      </c>
      <c r="L11" t="s">
        <v>6152</v>
      </c>
      <c r="Q11" s="7" t="s">
        <v>6653</v>
      </c>
      <c r="R11" s="14" t="s">
        <v>4902</v>
      </c>
    </row>
    <row r="12" spans="1:18" x14ac:dyDescent="0.2">
      <c r="A12" s="7" t="s">
        <v>8099</v>
      </c>
      <c r="B12" s="7"/>
      <c r="C12" s="7" t="s">
        <v>4647</v>
      </c>
      <c r="D12" s="7"/>
      <c r="E12" s="7"/>
      <c r="F12" s="7"/>
      <c r="Q12" s="7" t="s">
        <v>6653</v>
      </c>
      <c r="R12" s="22">
        <v>10</v>
      </c>
    </row>
    <row r="13" spans="1:18" x14ac:dyDescent="0.2">
      <c r="A13" t="s">
        <v>6103</v>
      </c>
      <c r="B13" s="7"/>
      <c r="C13" s="7" t="s">
        <v>393</v>
      </c>
      <c r="D13" s="7" t="s">
        <v>16497</v>
      </c>
      <c r="E13" s="7" t="s">
        <v>8020</v>
      </c>
      <c r="F13" s="7"/>
      <c r="Q13" s="7" t="s">
        <v>6653</v>
      </c>
      <c r="R13" s="14">
        <v>81.819999999999993</v>
      </c>
    </row>
    <row r="14" spans="1:18" x14ac:dyDescent="0.2">
      <c r="A14" t="s">
        <v>6104</v>
      </c>
      <c r="B14" s="7"/>
      <c r="C14" s="7" t="s">
        <v>393</v>
      </c>
      <c r="D14" s="7" t="s">
        <v>16497</v>
      </c>
      <c r="E14" s="7"/>
      <c r="F14" s="7"/>
      <c r="Q14" s="7" t="s">
        <v>6653</v>
      </c>
      <c r="R14" s="14">
        <v>56</v>
      </c>
    </row>
    <row r="15" spans="1:18" x14ac:dyDescent="0.2">
      <c r="A15" t="s">
        <v>6105</v>
      </c>
      <c r="B15" s="7"/>
      <c r="C15" s="7" t="s">
        <v>393</v>
      </c>
      <c r="D15" s="7" t="s">
        <v>16497</v>
      </c>
      <c r="E15" s="7"/>
      <c r="F15" s="7"/>
      <c r="Q15" s="7" t="s">
        <v>6653</v>
      </c>
      <c r="R15" s="14">
        <v>49.81</v>
      </c>
    </row>
    <row r="16" spans="1:18" x14ac:dyDescent="0.2">
      <c r="A16" t="s">
        <v>6106</v>
      </c>
      <c r="B16" s="7"/>
      <c r="C16" s="7" t="s">
        <v>393</v>
      </c>
      <c r="D16" s="7" t="s">
        <v>16497</v>
      </c>
      <c r="E16" s="7"/>
      <c r="F16" s="7"/>
      <c r="Q16" s="7" t="s">
        <v>6653</v>
      </c>
      <c r="R16" s="14">
        <v>42.43</v>
      </c>
    </row>
    <row r="17" spans="1:18" x14ac:dyDescent="0.2">
      <c r="A17" t="s">
        <v>6107</v>
      </c>
      <c r="B17" s="7"/>
      <c r="C17" s="7" t="s">
        <v>393</v>
      </c>
      <c r="D17" s="7" t="s">
        <v>16497</v>
      </c>
      <c r="E17" s="7"/>
      <c r="F17" s="7"/>
      <c r="Q17" s="7" t="s">
        <v>6653</v>
      </c>
      <c r="R17" s="14">
        <v>87.88</v>
      </c>
    </row>
    <row r="18" spans="1:18" x14ac:dyDescent="0.2">
      <c r="A18" s="7" t="s">
        <v>8510</v>
      </c>
      <c r="B18" s="7" t="s">
        <v>8511</v>
      </c>
      <c r="C18" s="7" t="s">
        <v>342</v>
      </c>
      <c r="D18" s="7"/>
      <c r="E18" s="7"/>
      <c r="F18" s="7"/>
      <c r="Q18" s="7" t="s">
        <v>6653</v>
      </c>
      <c r="R18" s="22">
        <v>100</v>
      </c>
    </row>
    <row r="19" spans="1:18" x14ac:dyDescent="0.2">
      <c r="A19" s="7" t="s">
        <v>8512</v>
      </c>
      <c r="B19" s="7" t="s">
        <v>8513</v>
      </c>
      <c r="C19" s="7" t="s">
        <v>342</v>
      </c>
      <c r="D19" s="7"/>
      <c r="E19" s="7"/>
      <c r="F19" s="7"/>
      <c r="Q19" s="7" t="s">
        <v>6653</v>
      </c>
      <c r="R19" s="22">
        <v>85</v>
      </c>
    </row>
    <row r="20" spans="1:18" x14ac:dyDescent="0.2">
      <c r="A20" t="s">
        <v>6009</v>
      </c>
      <c r="B20" s="7"/>
      <c r="C20" s="7" t="s">
        <v>393</v>
      </c>
      <c r="D20" s="7" t="s">
        <v>16497</v>
      </c>
      <c r="E20" s="7"/>
      <c r="F20" s="7"/>
      <c r="Q20" s="7" t="s">
        <v>6653</v>
      </c>
      <c r="R20" s="14">
        <v>95.96</v>
      </c>
    </row>
    <row r="21" spans="1:18" x14ac:dyDescent="0.2">
      <c r="A21" t="s">
        <v>6010</v>
      </c>
      <c r="B21" s="7"/>
      <c r="C21" s="7" t="s">
        <v>393</v>
      </c>
      <c r="D21" s="7" t="s">
        <v>16497</v>
      </c>
      <c r="E21" s="7"/>
      <c r="F21" s="7"/>
      <c r="Q21" s="7" t="s">
        <v>6653</v>
      </c>
      <c r="R21" s="14">
        <v>51.52</v>
      </c>
    </row>
    <row r="22" spans="1:18" x14ac:dyDescent="0.2">
      <c r="A22" t="s">
        <v>6011</v>
      </c>
      <c r="B22" s="7"/>
      <c r="C22" s="7" t="s">
        <v>393</v>
      </c>
      <c r="D22" s="7" t="s">
        <v>16497</v>
      </c>
      <c r="E22" s="7"/>
      <c r="F22" s="7"/>
      <c r="Q22" s="7" t="s">
        <v>6653</v>
      </c>
      <c r="R22" s="14">
        <v>50.51</v>
      </c>
    </row>
    <row r="23" spans="1:18" x14ac:dyDescent="0.2">
      <c r="A23" t="s">
        <v>6012</v>
      </c>
      <c r="B23" s="7"/>
      <c r="C23" s="7" t="s">
        <v>393</v>
      </c>
      <c r="D23" s="7" t="s">
        <v>16497</v>
      </c>
      <c r="E23" s="7"/>
      <c r="F23" s="7"/>
      <c r="Q23" s="7" t="s">
        <v>6653</v>
      </c>
      <c r="R23" s="14">
        <v>102</v>
      </c>
    </row>
    <row r="24" spans="1:18" x14ac:dyDescent="0.2">
      <c r="A24" t="s">
        <v>6013</v>
      </c>
      <c r="B24" s="7"/>
      <c r="C24" s="7" t="s">
        <v>393</v>
      </c>
      <c r="D24" s="7" t="s">
        <v>16497</v>
      </c>
      <c r="E24" s="7"/>
      <c r="F24" s="7"/>
      <c r="Q24" s="7" t="s">
        <v>6653</v>
      </c>
      <c r="R24" s="14">
        <v>77.78</v>
      </c>
    </row>
    <row r="25" spans="1:18" x14ac:dyDescent="0.2">
      <c r="A25" t="s">
        <v>6014</v>
      </c>
      <c r="B25" s="7"/>
      <c r="C25" s="7" t="s">
        <v>393</v>
      </c>
      <c r="D25" s="7" t="s">
        <v>16497</v>
      </c>
      <c r="E25" s="7"/>
      <c r="F25" s="7"/>
      <c r="Q25" s="7" t="s">
        <v>6653</v>
      </c>
      <c r="R25" s="14">
        <v>75</v>
      </c>
    </row>
    <row r="26" spans="1:18" x14ac:dyDescent="0.2">
      <c r="A26" t="s">
        <v>6015</v>
      </c>
      <c r="B26" s="7" t="s">
        <v>6146</v>
      </c>
      <c r="C26" s="7" t="s">
        <v>393</v>
      </c>
      <c r="D26" s="7" t="s">
        <v>16497</v>
      </c>
      <c r="E26" s="7" t="s">
        <v>6004</v>
      </c>
      <c r="F26" s="7" t="s">
        <v>6147</v>
      </c>
      <c r="G26">
        <v>23</v>
      </c>
      <c r="H26" t="s">
        <v>6150</v>
      </c>
      <c r="K26" t="s">
        <v>6149</v>
      </c>
      <c r="P26" t="s">
        <v>6151</v>
      </c>
      <c r="Q26" s="7" t="s">
        <v>6653</v>
      </c>
      <c r="R26" s="14" t="s">
        <v>4221</v>
      </c>
    </row>
    <row r="27" spans="1:18" x14ac:dyDescent="0.2">
      <c r="A27" t="s">
        <v>6016</v>
      </c>
      <c r="B27" s="7"/>
      <c r="C27" s="7" t="s">
        <v>393</v>
      </c>
      <c r="D27" s="7" t="s">
        <v>16497</v>
      </c>
      <c r="E27" s="7"/>
      <c r="F27" s="7"/>
      <c r="Q27" s="7" t="s">
        <v>6653</v>
      </c>
      <c r="R27" s="14" t="s">
        <v>4903</v>
      </c>
    </row>
    <row r="28" spans="1:18" x14ac:dyDescent="0.2">
      <c r="A28" t="s">
        <v>6017</v>
      </c>
      <c r="B28" s="7"/>
      <c r="C28" s="7" t="s">
        <v>393</v>
      </c>
      <c r="D28" s="7" t="s">
        <v>16497</v>
      </c>
      <c r="E28" s="7"/>
      <c r="F28" s="7"/>
      <c r="Q28" s="7" t="s">
        <v>6653</v>
      </c>
      <c r="R28" s="14">
        <v>86</v>
      </c>
    </row>
    <row r="29" spans="1:18" x14ac:dyDescent="0.2">
      <c r="A29" t="s">
        <v>6018</v>
      </c>
      <c r="B29" s="7"/>
      <c r="C29" s="7" t="s">
        <v>393</v>
      </c>
      <c r="D29" s="7" t="s">
        <v>16497</v>
      </c>
      <c r="E29" s="7"/>
      <c r="F29" s="7"/>
      <c r="Q29" s="7" t="s">
        <v>6653</v>
      </c>
      <c r="R29" s="14" t="s">
        <v>4904</v>
      </c>
    </row>
    <row r="30" spans="1:18" x14ac:dyDescent="0.2">
      <c r="A30" t="s">
        <v>6019</v>
      </c>
      <c r="B30" s="7"/>
      <c r="C30" s="7" t="s">
        <v>393</v>
      </c>
      <c r="D30" s="7" t="s">
        <v>16497</v>
      </c>
      <c r="E30" s="7"/>
      <c r="F30" s="7"/>
      <c r="Q30" s="7" t="s">
        <v>6653</v>
      </c>
      <c r="R30" s="14">
        <v>37.380000000000003</v>
      </c>
    </row>
    <row r="31" spans="1:18" x14ac:dyDescent="0.2">
      <c r="A31" t="s">
        <v>6020</v>
      </c>
      <c r="B31" s="7"/>
      <c r="C31" s="7" t="s">
        <v>393</v>
      </c>
      <c r="D31" s="7" t="s">
        <v>16497</v>
      </c>
      <c r="E31" s="7"/>
      <c r="F31" s="7"/>
      <c r="Q31" s="7" t="s">
        <v>6653</v>
      </c>
      <c r="R31" s="14" t="s">
        <v>4905</v>
      </c>
    </row>
    <row r="32" spans="1:18" x14ac:dyDescent="0.2">
      <c r="A32" t="s">
        <v>6021</v>
      </c>
      <c r="B32" s="7"/>
      <c r="C32" s="7" t="s">
        <v>393</v>
      </c>
      <c r="D32" s="7" t="s">
        <v>16497</v>
      </c>
      <c r="E32" s="7"/>
      <c r="F32" s="7"/>
      <c r="Q32" s="7" t="s">
        <v>6653</v>
      </c>
      <c r="R32" s="14">
        <v>12.13</v>
      </c>
    </row>
    <row r="33" spans="1:18" x14ac:dyDescent="0.2">
      <c r="A33" t="s">
        <v>6022</v>
      </c>
      <c r="B33" s="7"/>
      <c r="C33" s="7" t="s">
        <v>393</v>
      </c>
      <c r="D33" s="7" t="s">
        <v>16497</v>
      </c>
      <c r="E33" s="7"/>
      <c r="F33" s="7"/>
      <c r="Q33" s="7" t="s">
        <v>6653</v>
      </c>
      <c r="R33" s="14">
        <v>53</v>
      </c>
    </row>
    <row r="34" spans="1:18" x14ac:dyDescent="0.2">
      <c r="A34" t="s">
        <v>6023</v>
      </c>
      <c r="B34" s="7"/>
      <c r="C34" s="7" t="s">
        <v>393</v>
      </c>
      <c r="D34" s="7" t="s">
        <v>16497</v>
      </c>
      <c r="E34" s="7"/>
      <c r="F34" s="7"/>
      <c r="Q34" s="7" t="s">
        <v>6653</v>
      </c>
      <c r="R34" s="14">
        <v>83.84</v>
      </c>
    </row>
    <row r="35" spans="1:18" x14ac:dyDescent="0.2">
      <c r="A35" t="s">
        <v>6024</v>
      </c>
      <c r="B35" s="7"/>
      <c r="C35" s="7" t="s">
        <v>393</v>
      </c>
      <c r="D35" s="7" t="s">
        <v>16497</v>
      </c>
      <c r="E35" s="7"/>
      <c r="F35" s="7"/>
      <c r="Q35" s="7" t="s">
        <v>6653</v>
      </c>
      <c r="R35" s="14">
        <v>79</v>
      </c>
    </row>
    <row r="36" spans="1:18" x14ac:dyDescent="0.2">
      <c r="A36" t="s">
        <v>6025</v>
      </c>
      <c r="B36" s="7"/>
      <c r="C36" s="7" t="s">
        <v>393</v>
      </c>
      <c r="D36" s="7" t="s">
        <v>16497</v>
      </c>
      <c r="E36" s="7"/>
      <c r="F36" s="7"/>
      <c r="Q36" s="7" t="s">
        <v>6653</v>
      </c>
      <c r="R36" s="14">
        <v>75.77</v>
      </c>
    </row>
    <row r="37" spans="1:18" x14ac:dyDescent="0.2">
      <c r="A37" t="s">
        <v>6026</v>
      </c>
      <c r="B37" s="7"/>
      <c r="C37" s="7" t="s">
        <v>393</v>
      </c>
      <c r="D37" s="7" t="s">
        <v>16497</v>
      </c>
      <c r="E37" s="7"/>
      <c r="F37" s="7"/>
      <c r="Q37" s="7" t="s">
        <v>6653</v>
      </c>
      <c r="R37" s="14">
        <v>66.67</v>
      </c>
    </row>
    <row r="38" spans="1:18" x14ac:dyDescent="0.2">
      <c r="A38" t="s">
        <v>6027</v>
      </c>
      <c r="B38" s="7"/>
      <c r="C38" s="7" t="s">
        <v>393</v>
      </c>
      <c r="D38" s="7" t="s">
        <v>16497</v>
      </c>
      <c r="E38" s="7"/>
      <c r="F38" s="7"/>
      <c r="Q38" s="7" t="s">
        <v>6653</v>
      </c>
      <c r="R38" s="14">
        <v>34.35</v>
      </c>
    </row>
    <row r="39" spans="1:18" x14ac:dyDescent="0.2">
      <c r="A39" t="s">
        <v>6028</v>
      </c>
      <c r="B39" s="7"/>
      <c r="C39" s="7" t="s">
        <v>393</v>
      </c>
      <c r="D39" s="7" t="s">
        <v>16497</v>
      </c>
      <c r="E39" s="7"/>
      <c r="F39" s="7"/>
      <c r="Q39" s="7" t="s">
        <v>6653</v>
      </c>
      <c r="R39" s="14">
        <v>39</v>
      </c>
    </row>
    <row r="40" spans="1:18" x14ac:dyDescent="0.2">
      <c r="A40" t="s">
        <v>6029</v>
      </c>
      <c r="B40" s="7"/>
      <c r="C40" s="7" t="s">
        <v>393</v>
      </c>
      <c r="D40" s="7" t="s">
        <v>16497</v>
      </c>
      <c r="E40" s="7"/>
      <c r="F40" s="7"/>
      <c r="Q40" s="7" t="s">
        <v>6653</v>
      </c>
      <c r="R40" s="14" t="s">
        <v>4906</v>
      </c>
    </row>
    <row r="41" spans="1:18" x14ac:dyDescent="0.2">
      <c r="A41" t="s">
        <v>6030</v>
      </c>
      <c r="B41" s="7"/>
      <c r="C41" s="7" t="s">
        <v>393</v>
      </c>
      <c r="D41" s="7" t="s">
        <v>16497</v>
      </c>
      <c r="E41" s="7"/>
      <c r="F41" s="7"/>
      <c r="Q41" s="7" t="s">
        <v>6653</v>
      </c>
      <c r="R41" s="14" t="s">
        <v>4907</v>
      </c>
    </row>
    <row r="42" spans="1:18" x14ac:dyDescent="0.2">
      <c r="A42" t="s">
        <v>6031</v>
      </c>
      <c r="B42" s="7" t="s">
        <v>8516</v>
      </c>
      <c r="C42" s="7" t="s">
        <v>393</v>
      </c>
      <c r="D42" s="7" t="s">
        <v>16497</v>
      </c>
      <c r="E42" s="7"/>
      <c r="F42" s="7"/>
      <c r="Q42" s="7" t="s">
        <v>6653</v>
      </c>
      <c r="R42" s="14">
        <v>41.42</v>
      </c>
    </row>
    <row r="43" spans="1:18" x14ac:dyDescent="0.2">
      <c r="A43" t="s">
        <v>6032</v>
      </c>
      <c r="B43" s="7"/>
      <c r="C43" s="7" t="s">
        <v>393</v>
      </c>
      <c r="D43" s="7" t="s">
        <v>16497</v>
      </c>
      <c r="E43" s="7"/>
      <c r="F43" s="7"/>
      <c r="Q43" s="7" t="s">
        <v>6653</v>
      </c>
      <c r="R43" s="14">
        <v>55.56</v>
      </c>
    </row>
    <row r="44" spans="1:18" x14ac:dyDescent="0.2">
      <c r="A44" t="s">
        <v>6033</v>
      </c>
      <c r="B44" s="7"/>
      <c r="C44" s="7" t="s">
        <v>393</v>
      </c>
      <c r="D44" s="7" t="s">
        <v>16497</v>
      </c>
      <c r="E44" s="7"/>
      <c r="F44" s="7"/>
      <c r="Q44" s="7" t="s">
        <v>6653</v>
      </c>
      <c r="R44" s="14">
        <v>11.12</v>
      </c>
    </row>
    <row r="45" spans="1:18" x14ac:dyDescent="0.2">
      <c r="A45" t="s">
        <v>6034</v>
      </c>
      <c r="B45" s="7"/>
      <c r="C45" s="7" t="s">
        <v>393</v>
      </c>
      <c r="D45" s="7" t="s">
        <v>16497</v>
      </c>
      <c r="E45" s="7"/>
      <c r="F45" s="7"/>
      <c r="Q45" s="7" t="s">
        <v>6653</v>
      </c>
      <c r="R45" s="14" t="s">
        <v>4908</v>
      </c>
    </row>
    <row r="46" spans="1:18" x14ac:dyDescent="0.2">
      <c r="A46" t="s">
        <v>8520</v>
      </c>
      <c r="B46" s="7"/>
      <c r="C46" s="7" t="s">
        <v>393</v>
      </c>
      <c r="D46" s="7" t="s">
        <v>16497</v>
      </c>
      <c r="E46" s="7"/>
      <c r="F46" s="7"/>
      <c r="Q46" s="7" t="s">
        <v>6653</v>
      </c>
      <c r="R46" s="14">
        <v>53.54</v>
      </c>
    </row>
    <row r="47" spans="1:18" x14ac:dyDescent="0.2">
      <c r="A47" t="s">
        <v>8521</v>
      </c>
      <c r="B47" s="7"/>
      <c r="C47" s="7" t="s">
        <v>393</v>
      </c>
      <c r="D47" s="7" t="s">
        <v>16497</v>
      </c>
      <c r="E47" s="7"/>
      <c r="F47" s="7"/>
      <c r="Q47" s="7" t="s">
        <v>6653</v>
      </c>
      <c r="R47" s="14">
        <v>56.57</v>
      </c>
    </row>
    <row r="48" spans="1:18" x14ac:dyDescent="0.2">
      <c r="A48" t="s">
        <v>8522</v>
      </c>
      <c r="B48" s="7"/>
      <c r="C48" s="7" t="s">
        <v>393</v>
      </c>
      <c r="D48" s="7" t="s">
        <v>16497</v>
      </c>
      <c r="E48" s="7"/>
      <c r="F48" s="7"/>
      <c r="Q48" s="7" t="s">
        <v>6653</v>
      </c>
      <c r="R48" s="14">
        <v>66</v>
      </c>
    </row>
    <row r="49" spans="1:18" x14ac:dyDescent="0.2">
      <c r="A49" s="7" t="s">
        <v>8523</v>
      </c>
      <c r="B49" s="7"/>
      <c r="C49" s="7" t="s">
        <v>393</v>
      </c>
      <c r="D49" s="7" t="s">
        <v>16497</v>
      </c>
      <c r="E49" s="7"/>
      <c r="F49" s="7"/>
      <c r="Q49" s="7" t="s">
        <v>6653</v>
      </c>
      <c r="R49" s="14">
        <v>38</v>
      </c>
    </row>
    <row r="50" spans="1:18" x14ac:dyDescent="0.2">
      <c r="A50" t="s">
        <v>8524</v>
      </c>
      <c r="B50" s="7"/>
      <c r="C50" s="7" t="s">
        <v>393</v>
      </c>
      <c r="D50" s="7" t="s">
        <v>16497</v>
      </c>
      <c r="E50" s="7"/>
      <c r="F50" s="7"/>
      <c r="Q50" s="7" t="s">
        <v>6653</v>
      </c>
      <c r="R50" s="14">
        <v>65.66</v>
      </c>
    </row>
    <row r="51" spans="1:18" x14ac:dyDescent="0.2">
      <c r="A51" t="s">
        <v>8525</v>
      </c>
      <c r="B51" s="7"/>
      <c r="C51" s="7" t="s">
        <v>393</v>
      </c>
      <c r="D51" s="7" t="s">
        <v>16497</v>
      </c>
      <c r="E51" s="7"/>
      <c r="F51" s="7"/>
      <c r="Q51" s="7" t="s">
        <v>6653</v>
      </c>
      <c r="R51" s="14">
        <v>86.87</v>
      </c>
    </row>
    <row r="52" spans="1:18" x14ac:dyDescent="0.2">
      <c r="A52" t="s">
        <v>8526</v>
      </c>
      <c r="B52" s="7"/>
      <c r="C52" s="7" t="s">
        <v>393</v>
      </c>
      <c r="D52" s="7" t="s">
        <v>16497</v>
      </c>
      <c r="E52" s="7"/>
      <c r="F52" s="7"/>
      <c r="Q52" s="7" t="s">
        <v>6653</v>
      </c>
      <c r="R52" s="14">
        <v>60.61</v>
      </c>
    </row>
    <row r="53" spans="1:18" x14ac:dyDescent="0.2">
      <c r="A53" t="s">
        <v>8527</v>
      </c>
      <c r="B53" s="7"/>
      <c r="C53" s="7" t="s">
        <v>393</v>
      </c>
      <c r="D53" s="7" t="s">
        <v>16497</v>
      </c>
      <c r="E53" s="7"/>
      <c r="F53" s="7"/>
      <c r="Q53" s="7" t="s">
        <v>6653</v>
      </c>
      <c r="R53" s="14">
        <v>44</v>
      </c>
    </row>
    <row r="54" spans="1:18" x14ac:dyDescent="0.2">
      <c r="A54" t="s">
        <v>8528</v>
      </c>
      <c r="B54" s="7"/>
      <c r="C54" s="7" t="s">
        <v>393</v>
      </c>
      <c r="D54" s="7" t="s">
        <v>16497</v>
      </c>
      <c r="E54" s="7"/>
      <c r="F54" s="7"/>
      <c r="Q54" s="7" t="s">
        <v>6653</v>
      </c>
      <c r="R54" s="14">
        <v>67.680000000000007</v>
      </c>
    </row>
    <row r="55" spans="1:18" x14ac:dyDescent="0.2">
      <c r="A55" t="s">
        <v>8529</v>
      </c>
      <c r="B55" s="7"/>
      <c r="C55" s="7" t="s">
        <v>393</v>
      </c>
      <c r="D55" s="7" t="s">
        <v>16497</v>
      </c>
      <c r="E55" s="7"/>
      <c r="F55" s="7"/>
      <c r="Q55" s="7" t="s">
        <v>6653</v>
      </c>
      <c r="R55" s="14">
        <v>25.26</v>
      </c>
    </row>
    <row r="56" spans="1:18" x14ac:dyDescent="0.2">
      <c r="A56" t="s">
        <v>8530</v>
      </c>
      <c r="B56" s="7"/>
      <c r="C56" s="7" t="s">
        <v>393</v>
      </c>
      <c r="D56" s="7" t="s">
        <v>16497</v>
      </c>
      <c r="E56" s="7"/>
      <c r="F56" s="7"/>
      <c r="Q56" s="7" t="s">
        <v>6653</v>
      </c>
      <c r="R56" s="14">
        <v>64</v>
      </c>
    </row>
    <row r="57" spans="1:18" x14ac:dyDescent="0.2">
      <c r="A57" t="s">
        <v>8531</v>
      </c>
      <c r="B57" s="7"/>
      <c r="C57" s="7" t="s">
        <v>393</v>
      </c>
      <c r="D57" s="7" t="s">
        <v>16497</v>
      </c>
      <c r="E57" s="7"/>
      <c r="F57" s="7"/>
      <c r="Q57" s="7" t="s">
        <v>6653</v>
      </c>
      <c r="R57" s="14" t="s">
        <v>4229</v>
      </c>
    </row>
    <row r="58" spans="1:18" x14ac:dyDescent="0.2">
      <c r="A58" t="s">
        <v>8532</v>
      </c>
      <c r="B58" s="7"/>
      <c r="C58" s="7" t="s">
        <v>393</v>
      </c>
      <c r="D58" s="7" t="s">
        <v>16497</v>
      </c>
      <c r="E58" s="7"/>
      <c r="F58" s="7"/>
      <c r="Q58" s="7" t="s">
        <v>6653</v>
      </c>
      <c r="R58" s="14" t="s">
        <v>4909</v>
      </c>
    </row>
    <row r="59" spans="1:18" x14ac:dyDescent="0.2">
      <c r="A59" t="s">
        <v>8533</v>
      </c>
      <c r="B59" s="7"/>
      <c r="C59" s="7" t="s">
        <v>393</v>
      </c>
      <c r="D59" s="7" t="s">
        <v>16497</v>
      </c>
      <c r="E59" s="7"/>
      <c r="F59" s="7"/>
      <c r="Q59" s="7" t="s">
        <v>6653</v>
      </c>
      <c r="R59" s="14" t="s">
        <v>4910</v>
      </c>
    </row>
    <row r="60" spans="1:18" x14ac:dyDescent="0.2">
      <c r="A60" t="s">
        <v>8534</v>
      </c>
      <c r="B60" s="7"/>
      <c r="C60" s="7" t="s">
        <v>393</v>
      </c>
      <c r="D60" s="7" t="s">
        <v>16497</v>
      </c>
      <c r="E60" s="7"/>
      <c r="F60" s="7"/>
      <c r="Q60" s="7" t="s">
        <v>6653</v>
      </c>
      <c r="R60" s="14">
        <v>24.25</v>
      </c>
    </row>
    <row r="61" spans="1:18" x14ac:dyDescent="0.2">
      <c r="A61" t="s">
        <v>8535</v>
      </c>
      <c r="B61" s="7"/>
      <c r="C61" s="7" t="s">
        <v>393</v>
      </c>
      <c r="D61" s="7" t="s">
        <v>16497</v>
      </c>
      <c r="E61" s="7"/>
      <c r="F61" s="7"/>
      <c r="Q61" s="7" t="s">
        <v>6653</v>
      </c>
      <c r="R61" s="14" t="s">
        <v>4911</v>
      </c>
    </row>
    <row r="62" spans="1:18" x14ac:dyDescent="0.2">
      <c r="A62" s="7" t="s">
        <v>8536</v>
      </c>
      <c r="B62" s="7"/>
      <c r="C62" s="7" t="s">
        <v>597</v>
      </c>
      <c r="D62" s="7" t="s">
        <v>16497</v>
      </c>
      <c r="E62" s="7"/>
      <c r="F62" s="7"/>
      <c r="Q62" s="7" t="s">
        <v>6653</v>
      </c>
      <c r="R62" s="22">
        <v>10</v>
      </c>
    </row>
    <row r="63" spans="1:18" x14ac:dyDescent="0.2">
      <c r="A63" t="s">
        <v>8537</v>
      </c>
      <c r="B63" s="7"/>
      <c r="C63" s="7" t="s">
        <v>393</v>
      </c>
      <c r="D63" s="7" t="s">
        <v>16497</v>
      </c>
      <c r="E63" s="7"/>
      <c r="F63" s="7"/>
      <c r="Q63" s="7" t="s">
        <v>6653</v>
      </c>
      <c r="R63" s="14">
        <v>91.92</v>
      </c>
    </row>
    <row r="64" spans="1:18" x14ac:dyDescent="0.2">
      <c r="A64" t="s">
        <v>8538</v>
      </c>
      <c r="B64" s="7" t="s">
        <v>4364</v>
      </c>
      <c r="C64" s="7" t="s">
        <v>393</v>
      </c>
      <c r="D64" s="7" t="s">
        <v>16497</v>
      </c>
      <c r="E64" s="7"/>
      <c r="F64" s="7"/>
      <c r="Q64" s="7" t="s">
        <v>6653</v>
      </c>
      <c r="R64" s="14" t="s">
        <v>4912</v>
      </c>
    </row>
    <row r="65" spans="1:18" x14ac:dyDescent="0.2">
      <c r="A65" t="s">
        <v>8539</v>
      </c>
      <c r="B65" s="7"/>
      <c r="C65" s="7" t="s">
        <v>393</v>
      </c>
      <c r="D65" s="7" t="s">
        <v>16497</v>
      </c>
      <c r="E65" s="7"/>
      <c r="F65" s="7"/>
      <c r="Q65" s="7" t="s">
        <v>6653</v>
      </c>
      <c r="R65" s="14">
        <v>85</v>
      </c>
    </row>
    <row r="66" spans="1:18" x14ac:dyDescent="0.2">
      <c r="A66" s="7" t="s">
        <v>8540</v>
      </c>
      <c r="B66" s="7"/>
      <c r="C66" s="7" t="s">
        <v>4647</v>
      </c>
      <c r="D66" s="7"/>
      <c r="E66" s="7"/>
      <c r="F66" s="7"/>
      <c r="Q66" s="7" t="s">
        <v>6653</v>
      </c>
      <c r="R66" s="22">
        <v>31</v>
      </c>
    </row>
    <row r="67" spans="1:18" x14ac:dyDescent="0.2">
      <c r="A67" t="s">
        <v>8541</v>
      </c>
      <c r="B67" s="7"/>
      <c r="C67" s="7" t="s">
        <v>393</v>
      </c>
      <c r="D67" s="7" t="s">
        <v>16497</v>
      </c>
      <c r="E67" s="7"/>
      <c r="F67" s="7"/>
      <c r="Q67" s="7" t="s">
        <v>6653</v>
      </c>
      <c r="R67" s="14" t="s">
        <v>4227</v>
      </c>
    </row>
    <row r="68" spans="1:18" x14ac:dyDescent="0.2">
      <c r="A68" t="s">
        <v>8542</v>
      </c>
      <c r="B68" s="7"/>
      <c r="C68" s="7" t="s">
        <v>393</v>
      </c>
      <c r="D68" s="7" t="s">
        <v>16497</v>
      </c>
      <c r="E68" s="7"/>
      <c r="F68" s="7"/>
      <c r="Q68" s="7" t="s">
        <v>6653</v>
      </c>
      <c r="R68" s="14" t="s">
        <v>4913</v>
      </c>
    </row>
    <row r="69" spans="1:18" x14ac:dyDescent="0.2">
      <c r="A69" s="7" t="s">
        <v>8543</v>
      </c>
      <c r="B69" s="7"/>
      <c r="C69" s="7" t="s">
        <v>8509</v>
      </c>
      <c r="D69" s="7"/>
      <c r="E69" s="7"/>
      <c r="F69" s="7"/>
      <c r="Q69" s="7" t="s">
        <v>6653</v>
      </c>
      <c r="R69" s="22">
        <v>45</v>
      </c>
    </row>
    <row r="70" spans="1:18" x14ac:dyDescent="0.2">
      <c r="A70" t="s">
        <v>8544</v>
      </c>
      <c r="B70" s="7"/>
      <c r="C70" s="7" t="s">
        <v>393</v>
      </c>
      <c r="D70" s="7" t="s">
        <v>16497</v>
      </c>
      <c r="E70" s="7"/>
      <c r="F70" s="7"/>
      <c r="Q70" s="7" t="s">
        <v>6653</v>
      </c>
      <c r="R70" s="14" t="s">
        <v>4914</v>
      </c>
    </row>
    <row r="71" spans="1:18" x14ac:dyDescent="0.2">
      <c r="A71" t="s">
        <v>8545</v>
      </c>
      <c r="B71" s="7"/>
      <c r="C71" s="7" t="s">
        <v>393</v>
      </c>
      <c r="D71" s="7" t="s">
        <v>16497</v>
      </c>
      <c r="E71" s="7"/>
      <c r="F71" s="7"/>
      <c r="Q71" s="7" t="s">
        <v>6653</v>
      </c>
      <c r="R71" s="14" t="s">
        <v>4226</v>
      </c>
    </row>
    <row r="72" spans="1:18" x14ac:dyDescent="0.2">
      <c r="A72" t="s">
        <v>8546</v>
      </c>
      <c r="B72" s="7"/>
      <c r="C72" s="7" t="s">
        <v>393</v>
      </c>
      <c r="D72" s="7" t="s">
        <v>16497</v>
      </c>
      <c r="E72" s="7"/>
      <c r="F72" s="7"/>
      <c r="Q72" s="7" t="s">
        <v>6653</v>
      </c>
      <c r="R72" s="14" t="s">
        <v>4915</v>
      </c>
    </row>
    <row r="73" spans="1:18" x14ac:dyDescent="0.2">
      <c r="A73" t="s">
        <v>8547</v>
      </c>
      <c r="B73" s="7"/>
      <c r="C73" s="7" t="s">
        <v>393</v>
      </c>
      <c r="D73" s="7" t="s">
        <v>16497</v>
      </c>
      <c r="E73" s="7"/>
      <c r="F73" s="7"/>
      <c r="Q73" s="7" t="s">
        <v>6653</v>
      </c>
      <c r="R73" s="14">
        <v>48</v>
      </c>
    </row>
    <row r="74" spans="1:18" x14ac:dyDescent="0.2">
      <c r="A74" t="s">
        <v>8548</v>
      </c>
      <c r="B74" s="7"/>
      <c r="C74" s="7" t="s">
        <v>393</v>
      </c>
      <c r="D74" s="7" t="s">
        <v>16497</v>
      </c>
      <c r="E74" s="7"/>
      <c r="F74" s="7"/>
      <c r="Q74" s="7" t="s">
        <v>6653</v>
      </c>
      <c r="R74" s="14">
        <v>36</v>
      </c>
    </row>
    <row r="75" spans="1:18" x14ac:dyDescent="0.2">
      <c r="A75" t="s">
        <v>8549</v>
      </c>
      <c r="B75" s="7"/>
      <c r="C75" s="7" t="s">
        <v>393</v>
      </c>
      <c r="D75" s="7" t="s">
        <v>16497</v>
      </c>
      <c r="E75" s="7"/>
      <c r="F75" s="7"/>
      <c r="Q75" s="7" t="s">
        <v>6653</v>
      </c>
      <c r="R75" s="14">
        <v>35</v>
      </c>
    </row>
    <row r="76" spans="1:18" x14ac:dyDescent="0.2">
      <c r="A76" t="s">
        <v>8550</v>
      </c>
      <c r="B76" s="7"/>
      <c r="C76" s="7" t="s">
        <v>393</v>
      </c>
      <c r="D76" s="7" t="s">
        <v>16497</v>
      </c>
      <c r="E76" s="7"/>
      <c r="F76" s="7"/>
      <c r="Q76" s="7" t="s">
        <v>6653</v>
      </c>
      <c r="R76" s="14" t="s">
        <v>4916</v>
      </c>
    </row>
    <row r="77" spans="1:18" x14ac:dyDescent="0.2">
      <c r="A77" t="s">
        <v>8551</v>
      </c>
      <c r="B77" s="7"/>
      <c r="C77" s="7" t="s">
        <v>393</v>
      </c>
      <c r="D77" s="7" t="s">
        <v>16497</v>
      </c>
      <c r="E77" s="7"/>
      <c r="F77" s="7"/>
      <c r="Q77" s="7" t="s">
        <v>6653</v>
      </c>
      <c r="R77" s="14">
        <v>90.91</v>
      </c>
    </row>
    <row r="78" spans="1:18" x14ac:dyDescent="0.2">
      <c r="A78" t="s">
        <v>8552</v>
      </c>
      <c r="B78" s="7"/>
      <c r="C78" s="7" t="s">
        <v>393</v>
      </c>
      <c r="D78" s="7" t="s">
        <v>16497</v>
      </c>
      <c r="E78" s="7"/>
      <c r="F78" s="7"/>
      <c r="Q78" s="7" t="s">
        <v>6653</v>
      </c>
      <c r="R78" s="14">
        <v>44.45</v>
      </c>
    </row>
    <row r="79" spans="1:18" x14ac:dyDescent="0.2">
      <c r="A79" t="s">
        <v>8553</v>
      </c>
      <c r="B79" s="7"/>
      <c r="C79" s="7" t="s">
        <v>393</v>
      </c>
      <c r="D79" s="7" t="s">
        <v>16497</v>
      </c>
      <c r="E79" s="7"/>
      <c r="F79" s="7"/>
      <c r="Q79" s="7" t="s">
        <v>6653</v>
      </c>
      <c r="R79" s="14" t="s">
        <v>4917</v>
      </c>
    </row>
    <row r="80" spans="1:18" x14ac:dyDescent="0.2">
      <c r="A80" t="s">
        <v>8554</v>
      </c>
      <c r="B80" s="7"/>
      <c r="C80" s="7" t="s">
        <v>393</v>
      </c>
      <c r="D80" s="7" t="s">
        <v>16497</v>
      </c>
      <c r="E80" s="7"/>
      <c r="F80" s="7"/>
      <c r="Q80" s="7" t="s">
        <v>6653</v>
      </c>
      <c r="R80" s="14">
        <v>14.15</v>
      </c>
    </row>
    <row r="81" spans="1:18" x14ac:dyDescent="0.2">
      <c r="A81" s="7" t="s">
        <v>8555</v>
      </c>
      <c r="B81" s="7"/>
      <c r="C81" s="7" t="s">
        <v>4647</v>
      </c>
      <c r="D81" s="7" t="s">
        <v>16497</v>
      </c>
      <c r="E81" s="7"/>
      <c r="F81" s="7"/>
      <c r="Q81" s="7" t="s">
        <v>6653</v>
      </c>
      <c r="R81" s="22">
        <v>38</v>
      </c>
    </row>
    <row r="82" spans="1:18" x14ac:dyDescent="0.2">
      <c r="A82" t="s">
        <v>8556</v>
      </c>
      <c r="B82" s="7"/>
      <c r="C82" s="7" t="s">
        <v>393</v>
      </c>
      <c r="D82" s="7" t="s">
        <v>16497</v>
      </c>
      <c r="E82" s="7"/>
      <c r="F82" s="7"/>
      <c r="Q82" s="7" t="s">
        <v>6653</v>
      </c>
      <c r="R82" s="14">
        <v>52.53</v>
      </c>
    </row>
    <row r="83" spans="1:18" x14ac:dyDescent="0.2">
      <c r="A83" t="s">
        <v>8557</v>
      </c>
      <c r="B83" s="7"/>
      <c r="C83" s="7" t="s">
        <v>393</v>
      </c>
      <c r="D83" s="7" t="s">
        <v>16497</v>
      </c>
      <c r="E83" s="7"/>
      <c r="F83" s="7"/>
      <c r="Q83" s="7" t="s">
        <v>6653</v>
      </c>
      <c r="R83" s="14">
        <v>27.28</v>
      </c>
    </row>
    <row r="84" spans="1:18" x14ac:dyDescent="0.2">
      <c r="A84" t="s">
        <v>8558</v>
      </c>
      <c r="B84" s="7"/>
      <c r="C84" s="7" t="s">
        <v>393</v>
      </c>
      <c r="D84" s="7" t="s">
        <v>16497</v>
      </c>
      <c r="E84" s="7"/>
      <c r="F84" s="7"/>
      <c r="Q84" s="7" t="s">
        <v>6653</v>
      </c>
      <c r="R84" s="14">
        <v>25</v>
      </c>
    </row>
    <row r="85" spans="1:18" x14ac:dyDescent="0.2">
      <c r="A85" t="s">
        <v>8559</v>
      </c>
      <c r="B85" s="7"/>
      <c r="C85" s="7" t="s">
        <v>393</v>
      </c>
      <c r="D85" s="7" t="s">
        <v>16497</v>
      </c>
      <c r="E85" s="7"/>
      <c r="F85" s="7"/>
      <c r="Q85" s="7" t="s">
        <v>6653</v>
      </c>
      <c r="R85" s="14">
        <v>71.72</v>
      </c>
    </row>
    <row r="86" spans="1:18" x14ac:dyDescent="0.2">
      <c r="A86" t="s">
        <v>8560</v>
      </c>
      <c r="B86" s="7"/>
      <c r="C86" s="7" t="s">
        <v>393</v>
      </c>
      <c r="D86" s="7" t="s">
        <v>16497</v>
      </c>
      <c r="E86" s="7"/>
      <c r="F86" s="7"/>
      <c r="Q86" s="7" t="s">
        <v>6653</v>
      </c>
      <c r="R86" s="14" t="s">
        <v>4918</v>
      </c>
    </row>
    <row r="87" spans="1:18" x14ac:dyDescent="0.2">
      <c r="A87" t="s">
        <v>8561</v>
      </c>
      <c r="B87" t="s">
        <v>6142</v>
      </c>
      <c r="C87" t="s">
        <v>393</v>
      </c>
      <c r="D87" s="7" t="s">
        <v>16497</v>
      </c>
      <c r="E87" t="s">
        <v>6143</v>
      </c>
      <c r="F87" t="s">
        <v>6087</v>
      </c>
      <c r="G87">
        <v>19</v>
      </c>
      <c r="H87" t="s">
        <v>6144</v>
      </c>
      <c r="M87" t="s">
        <v>253</v>
      </c>
      <c r="P87" t="s">
        <v>6145</v>
      </c>
      <c r="Q87" s="18" t="s">
        <v>4067</v>
      </c>
      <c r="R87" s="14">
        <v>18</v>
      </c>
    </row>
    <row r="88" spans="1:18" x14ac:dyDescent="0.2">
      <c r="A88" t="s">
        <v>8562</v>
      </c>
      <c r="B88" s="7"/>
      <c r="C88" s="7" t="s">
        <v>393</v>
      </c>
      <c r="D88" s="7" t="s">
        <v>16497</v>
      </c>
      <c r="E88" s="7"/>
      <c r="F88" s="7"/>
      <c r="Q88" s="7" t="s">
        <v>6653</v>
      </c>
      <c r="R88" s="14" t="s">
        <v>4919</v>
      </c>
    </row>
    <row r="89" spans="1:18" x14ac:dyDescent="0.2">
      <c r="A89" t="s">
        <v>8563</v>
      </c>
      <c r="B89" s="7"/>
      <c r="C89" s="7" t="s">
        <v>393</v>
      </c>
      <c r="D89" s="7" t="s">
        <v>16497</v>
      </c>
      <c r="E89" s="7"/>
      <c r="F89" s="7"/>
      <c r="Q89" s="7" t="s">
        <v>6653</v>
      </c>
      <c r="R89" s="14" t="s">
        <v>4920</v>
      </c>
    </row>
    <row r="90" spans="1:18" x14ac:dyDescent="0.2">
      <c r="A90" t="s">
        <v>8564</v>
      </c>
      <c r="B90" s="7"/>
      <c r="C90" s="7" t="s">
        <v>393</v>
      </c>
      <c r="D90" s="7" t="s">
        <v>16497</v>
      </c>
      <c r="E90" s="7"/>
      <c r="F90" s="7"/>
      <c r="Q90" s="7" t="s">
        <v>6653</v>
      </c>
      <c r="R90" s="14">
        <v>102</v>
      </c>
    </row>
    <row r="91" spans="1:18" x14ac:dyDescent="0.2">
      <c r="A91" t="s">
        <v>8565</v>
      </c>
      <c r="B91" s="7"/>
      <c r="C91" s="7" t="s">
        <v>393</v>
      </c>
      <c r="D91" s="7" t="s">
        <v>16497</v>
      </c>
      <c r="E91" s="7"/>
      <c r="F91" s="7"/>
      <c r="Q91" s="7" t="s">
        <v>6653</v>
      </c>
      <c r="R91" s="14">
        <v>49</v>
      </c>
    </row>
    <row r="92" spans="1:18" x14ac:dyDescent="0.2">
      <c r="A92" t="s">
        <v>8566</v>
      </c>
      <c r="B92" s="7"/>
      <c r="C92" s="7" t="s">
        <v>393</v>
      </c>
      <c r="D92" s="7" t="s">
        <v>16497</v>
      </c>
      <c r="E92" s="7"/>
      <c r="F92" s="7"/>
      <c r="Q92" s="7" t="s">
        <v>6653</v>
      </c>
      <c r="R92" s="14">
        <v>88</v>
      </c>
    </row>
    <row r="93" spans="1:18" x14ac:dyDescent="0.2">
      <c r="A93" t="s">
        <v>8567</v>
      </c>
      <c r="B93" s="7"/>
      <c r="C93" s="7" t="s">
        <v>393</v>
      </c>
      <c r="D93" s="7" t="s">
        <v>16497</v>
      </c>
      <c r="E93" s="7"/>
      <c r="F93" s="7"/>
      <c r="Q93" s="7" t="s">
        <v>6653</v>
      </c>
      <c r="R93" s="14" t="s">
        <v>4223</v>
      </c>
    </row>
    <row r="94" spans="1:18" x14ac:dyDescent="0.2">
      <c r="A94" t="s">
        <v>8568</v>
      </c>
      <c r="B94" s="7"/>
      <c r="C94" s="7" t="s">
        <v>393</v>
      </c>
      <c r="D94" s="7" t="s">
        <v>16497</v>
      </c>
      <c r="E94" s="7"/>
      <c r="F94" s="7"/>
      <c r="Q94" s="7" t="s">
        <v>6653</v>
      </c>
      <c r="R94" s="14">
        <v>70.709999999999994</v>
      </c>
    </row>
    <row r="95" spans="1:18" x14ac:dyDescent="0.2">
      <c r="A95" t="s">
        <v>8569</v>
      </c>
      <c r="B95" s="7"/>
      <c r="C95" s="7" t="s">
        <v>393</v>
      </c>
      <c r="D95" s="7" t="s">
        <v>16497</v>
      </c>
      <c r="E95" s="7"/>
      <c r="F95" s="7"/>
      <c r="Q95" s="7" t="s">
        <v>6653</v>
      </c>
      <c r="R95" s="14" t="s">
        <v>4232</v>
      </c>
    </row>
    <row r="96" spans="1:18" x14ac:dyDescent="0.2">
      <c r="A96" t="s">
        <v>8570</v>
      </c>
      <c r="B96" s="7"/>
      <c r="C96" s="7" t="s">
        <v>393</v>
      </c>
      <c r="D96" s="7" t="s">
        <v>16497</v>
      </c>
      <c r="E96" s="7"/>
      <c r="F96" s="7"/>
      <c r="Q96" s="7" t="s">
        <v>6653</v>
      </c>
      <c r="R96" s="14">
        <v>85</v>
      </c>
    </row>
    <row r="97" spans="1:18" x14ac:dyDescent="0.2">
      <c r="A97" t="s">
        <v>8571</v>
      </c>
      <c r="B97" s="7"/>
      <c r="C97" s="7" t="s">
        <v>393</v>
      </c>
      <c r="D97" s="7" t="s">
        <v>16497</v>
      </c>
      <c r="E97" s="7"/>
      <c r="F97" s="7"/>
      <c r="Q97" s="7" t="s">
        <v>6653</v>
      </c>
      <c r="R97" s="14">
        <v>77.78</v>
      </c>
    </row>
    <row r="98" spans="1:18" x14ac:dyDescent="0.2">
      <c r="A98" t="s">
        <v>8572</v>
      </c>
      <c r="B98" s="7" t="s">
        <v>6088</v>
      </c>
      <c r="C98" s="7" t="s">
        <v>393</v>
      </c>
      <c r="D98" s="7" t="s">
        <v>16497</v>
      </c>
      <c r="E98" s="7"/>
      <c r="F98" s="7" t="s">
        <v>6089</v>
      </c>
      <c r="G98">
        <v>10</v>
      </c>
      <c r="H98" s="7" t="s">
        <v>6090</v>
      </c>
      <c r="I98" s="7"/>
      <c r="J98" s="7"/>
      <c r="K98" s="7" t="s">
        <v>6090</v>
      </c>
      <c r="L98" s="7"/>
      <c r="M98" s="7" t="s">
        <v>230</v>
      </c>
      <c r="N98" s="7" t="s">
        <v>6091</v>
      </c>
      <c r="P98" s="7" t="s">
        <v>6008</v>
      </c>
      <c r="Q98" s="7" t="s">
        <v>6653</v>
      </c>
      <c r="R98" s="14">
        <v>102</v>
      </c>
    </row>
    <row r="99" spans="1:18" x14ac:dyDescent="0.2">
      <c r="A99" t="s">
        <v>8573</v>
      </c>
      <c r="B99" s="7"/>
      <c r="C99" s="7" t="s">
        <v>393</v>
      </c>
      <c r="D99" s="7" t="s">
        <v>16497</v>
      </c>
      <c r="E99" s="7"/>
      <c r="F99" s="7"/>
      <c r="Q99" s="7" t="s">
        <v>6653</v>
      </c>
      <c r="R99" s="14">
        <v>75</v>
      </c>
    </row>
    <row r="100" spans="1:18" x14ac:dyDescent="0.2">
      <c r="A100" t="s">
        <v>6084</v>
      </c>
      <c r="B100" s="7"/>
      <c r="C100" s="7" t="s">
        <v>393</v>
      </c>
      <c r="D100" s="7" t="s">
        <v>16497</v>
      </c>
      <c r="E100" s="7"/>
      <c r="F100" s="7"/>
      <c r="Q100" s="7" t="s">
        <v>6653</v>
      </c>
      <c r="R100" s="14">
        <v>92.93</v>
      </c>
    </row>
    <row r="101" spans="1:18" x14ac:dyDescent="0.2">
      <c r="A101" t="s">
        <v>6083</v>
      </c>
      <c r="B101" s="7" t="s">
        <v>4250</v>
      </c>
      <c r="C101" s="7" t="s">
        <v>393</v>
      </c>
      <c r="D101" s="7" t="s">
        <v>16497</v>
      </c>
      <c r="E101" s="7"/>
      <c r="F101" s="7"/>
      <c r="Q101" s="7" t="s">
        <v>6653</v>
      </c>
      <c r="R101" s="14" t="s">
        <v>4689</v>
      </c>
    </row>
    <row r="102" spans="1:18" x14ac:dyDescent="0.2">
      <c r="A102" s="7" t="s">
        <v>8515</v>
      </c>
      <c r="B102" s="7" t="s">
        <v>8514</v>
      </c>
      <c r="C102" s="7" t="s">
        <v>342</v>
      </c>
      <c r="D102" s="7"/>
      <c r="E102" s="7"/>
      <c r="F102" s="7"/>
      <c r="Q102" s="7" t="s">
        <v>6653</v>
      </c>
      <c r="R102" s="22">
        <v>85</v>
      </c>
    </row>
    <row r="103" spans="1:18" x14ac:dyDescent="0.2">
      <c r="A103" t="s">
        <v>6085</v>
      </c>
      <c r="B103" s="7" t="s">
        <v>6155</v>
      </c>
      <c r="C103" s="7" t="s">
        <v>393</v>
      </c>
      <c r="D103" s="7" t="s">
        <v>16497</v>
      </c>
      <c r="E103" s="7" t="s">
        <v>6156</v>
      </c>
      <c r="F103" s="7" t="s">
        <v>120</v>
      </c>
      <c r="H103" t="s">
        <v>6157</v>
      </c>
      <c r="L103" t="s">
        <v>6158</v>
      </c>
      <c r="O103" t="s">
        <v>1785</v>
      </c>
      <c r="Q103" s="7" t="s">
        <v>6653</v>
      </c>
      <c r="R103" s="14" t="s">
        <v>4921</v>
      </c>
    </row>
    <row r="104" spans="1:18" x14ac:dyDescent="0.2">
      <c r="A104" t="s">
        <v>6109</v>
      </c>
      <c r="B104" s="7"/>
      <c r="C104" s="7" t="s">
        <v>393</v>
      </c>
      <c r="D104" s="7" t="s">
        <v>16497</v>
      </c>
      <c r="E104" s="7"/>
      <c r="F104" s="7"/>
      <c r="Q104" s="7" t="s">
        <v>6653</v>
      </c>
      <c r="R104" s="14">
        <v>35.36</v>
      </c>
    </row>
    <row r="105" spans="1:18" x14ac:dyDescent="0.2">
      <c r="A105" t="s">
        <v>6110</v>
      </c>
      <c r="B105" s="7"/>
      <c r="C105" s="7" t="s">
        <v>393</v>
      </c>
      <c r="D105" s="7" t="s">
        <v>16497</v>
      </c>
      <c r="E105" s="7"/>
      <c r="F105" s="7"/>
      <c r="Q105" s="7" t="s">
        <v>6653</v>
      </c>
      <c r="R105" s="14" t="s">
        <v>4922</v>
      </c>
    </row>
    <row r="106" spans="1:18" x14ac:dyDescent="0.2">
      <c r="A106" t="s">
        <v>6111</v>
      </c>
      <c r="B106" s="7"/>
      <c r="C106" s="7" t="s">
        <v>393</v>
      </c>
      <c r="D106" s="7" t="s">
        <v>16497</v>
      </c>
      <c r="E106" s="7"/>
      <c r="F106" s="7"/>
      <c r="Q106" s="7" t="s">
        <v>6653</v>
      </c>
      <c r="R106" s="14">
        <v>49.5</v>
      </c>
    </row>
    <row r="107" spans="1:18" x14ac:dyDescent="0.2">
      <c r="A107" s="7" t="s">
        <v>8517</v>
      </c>
      <c r="B107" s="7"/>
      <c r="C107" s="7" t="s">
        <v>393</v>
      </c>
      <c r="D107" s="7" t="s">
        <v>16497</v>
      </c>
      <c r="E107" s="7"/>
      <c r="F107" s="7"/>
      <c r="Q107" s="7" t="s">
        <v>6653</v>
      </c>
      <c r="R107" s="14" t="s">
        <v>4222</v>
      </c>
    </row>
    <row r="108" spans="1:18" x14ac:dyDescent="0.2">
      <c r="A108" s="7" t="s">
        <v>8518</v>
      </c>
      <c r="B108" s="7"/>
      <c r="C108" s="7" t="s">
        <v>393</v>
      </c>
      <c r="D108" s="7" t="s">
        <v>16497</v>
      </c>
      <c r="E108" s="7"/>
      <c r="F108" s="7"/>
      <c r="Q108" s="7" t="s">
        <v>6653</v>
      </c>
      <c r="R108" s="14">
        <v>64.650000000000006</v>
      </c>
    </row>
    <row r="109" spans="1:18" x14ac:dyDescent="0.2">
      <c r="A109" t="s">
        <v>6114</v>
      </c>
      <c r="B109" s="7"/>
      <c r="C109" s="7" t="s">
        <v>393</v>
      </c>
      <c r="D109" s="7" t="s">
        <v>16497</v>
      </c>
      <c r="E109" s="7" t="s">
        <v>8020</v>
      </c>
      <c r="F109" s="7"/>
      <c r="Q109" s="7" t="s">
        <v>6653</v>
      </c>
      <c r="R109" s="14">
        <v>82.83</v>
      </c>
    </row>
    <row r="110" spans="1:18" x14ac:dyDescent="0.2">
      <c r="A110" t="s">
        <v>6115</v>
      </c>
      <c r="B110" s="7"/>
      <c r="C110" s="7" t="s">
        <v>393</v>
      </c>
      <c r="D110" s="7" t="s">
        <v>16497</v>
      </c>
      <c r="E110" s="7"/>
      <c r="F110" s="7"/>
      <c r="Q110" s="7" t="s">
        <v>6653</v>
      </c>
      <c r="R110" s="14">
        <v>80.81</v>
      </c>
    </row>
    <row r="111" spans="1:18" x14ac:dyDescent="0.2">
      <c r="A111" s="7" t="s">
        <v>8519</v>
      </c>
      <c r="B111" s="7"/>
      <c r="C111" s="7" t="s">
        <v>393</v>
      </c>
      <c r="D111" s="7" t="s">
        <v>16497</v>
      </c>
      <c r="E111" s="7"/>
      <c r="F111" s="7"/>
      <c r="Q111" s="7" t="s">
        <v>6653</v>
      </c>
      <c r="R111" s="14">
        <v>55.56</v>
      </c>
    </row>
    <row r="112" spans="1:18" x14ac:dyDescent="0.2">
      <c r="A112" s="7" t="s">
        <v>8606</v>
      </c>
      <c r="B112" s="7" t="s">
        <v>8605</v>
      </c>
      <c r="C112" s="7" t="s">
        <v>4647</v>
      </c>
      <c r="D112" s="7"/>
      <c r="E112" s="7"/>
      <c r="F112" s="7"/>
      <c r="Q112" s="7" t="s">
        <v>6709</v>
      </c>
      <c r="R112" s="14"/>
    </row>
    <row r="113" spans="1:18" x14ac:dyDescent="0.2">
      <c r="A113" t="s">
        <v>16498</v>
      </c>
      <c r="B113" t="s">
        <v>16557</v>
      </c>
      <c r="C113" s="7" t="s">
        <v>342</v>
      </c>
      <c r="D113" s="7" t="s">
        <v>1547</v>
      </c>
      <c r="E113" t="s">
        <v>7100</v>
      </c>
      <c r="G113" t="s">
        <v>16822</v>
      </c>
      <c r="H113" t="s">
        <v>16689</v>
      </c>
      <c r="I113">
        <v>10</v>
      </c>
      <c r="J113">
        <v>4</v>
      </c>
      <c r="K113" t="s">
        <v>16737</v>
      </c>
      <c r="L113" t="s">
        <v>16619</v>
      </c>
      <c r="M113" t="s">
        <v>260</v>
      </c>
      <c r="P113" s="15" t="s">
        <v>16764</v>
      </c>
      <c r="R113" s="14"/>
    </row>
    <row r="114" spans="1:18" x14ac:dyDescent="0.2">
      <c r="A114" t="s">
        <v>16499</v>
      </c>
      <c r="B114" t="s">
        <v>16558</v>
      </c>
      <c r="C114" s="7" t="s">
        <v>342</v>
      </c>
      <c r="D114" s="7" t="s">
        <v>1547</v>
      </c>
      <c r="E114" t="s">
        <v>7100</v>
      </c>
      <c r="G114" t="s">
        <v>16823</v>
      </c>
      <c r="H114" t="s">
        <v>16690</v>
      </c>
      <c r="I114">
        <v>10</v>
      </c>
      <c r="J114">
        <v>4</v>
      </c>
      <c r="K114" t="s">
        <v>16738</v>
      </c>
      <c r="L114" t="s">
        <v>16620</v>
      </c>
      <c r="P114" s="15" t="s">
        <v>16765</v>
      </c>
      <c r="R114" s="14"/>
    </row>
    <row r="115" spans="1:18" x14ac:dyDescent="0.2">
      <c r="A115" t="s">
        <v>16500</v>
      </c>
      <c r="B115" t="s">
        <v>16559</v>
      </c>
      <c r="C115" s="7" t="s">
        <v>342</v>
      </c>
      <c r="D115" s="7" t="s">
        <v>1547</v>
      </c>
      <c r="E115" t="s">
        <v>7100</v>
      </c>
      <c r="G115" t="s">
        <v>16824</v>
      </c>
      <c r="H115" t="s">
        <v>16691</v>
      </c>
      <c r="I115">
        <v>10</v>
      </c>
      <c r="J115">
        <v>4</v>
      </c>
      <c r="K115" t="s">
        <v>16739</v>
      </c>
      <c r="L115" t="s">
        <v>16621</v>
      </c>
      <c r="P115" s="15" t="s">
        <v>16766</v>
      </c>
      <c r="R115" s="14"/>
    </row>
    <row r="116" spans="1:18" x14ac:dyDescent="0.2">
      <c r="A116" t="s">
        <v>16501</v>
      </c>
      <c r="B116" t="s">
        <v>16560</v>
      </c>
      <c r="C116" s="7" t="s">
        <v>342</v>
      </c>
      <c r="D116" s="7" t="s">
        <v>2355</v>
      </c>
      <c r="E116" t="s">
        <v>16676</v>
      </c>
      <c r="G116" t="s">
        <v>16822</v>
      </c>
      <c r="H116" t="s">
        <v>16692</v>
      </c>
      <c r="I116">
        <v>10</v>
      </c>
      <c r="J116">
        <v>4</v>
      </c>
      <c r="K116" t="s">
        <v>16740</v>
      </c>
      <c r="L116" t="s">
        <v>16622</v>
      </c>
      <c r="P116" s="15" t="s">
        <v>16767</v>
      </c>
      <c r="R116" s="14"/>
    </row>
    <row r="117" spans="1:18" x14ac:dyDescent="0.2">
      <c r="A117" t="s">
        <v>16502</v>
      </c>
      <c r="B117" t="s">
        <v>16561</v>
      </c>
      <c r="C117" s="7" t="s">
        <v>342</v>
      </c>
      <c r="D117" s="7" t="s">
        <v>2355</v>
      </c>
      <c r="E117" t="s">
        <v>7100</v>
      </c>
      <c r="G117" t="s">
        <v>16823</v>
      </c>
      <c r="H117" t="s">
        <v>16693</v>
      </c>
      <c r="I117">
        <v>10</v>
      </c>
      <c r="J117">
        <v>4</v>
      </c>
      <c r="K117" t="s">
        <v>16741</v>
      </c>
      <c r="L117" t="s">
        <v>16623</v>
      </c>
      <c r="P117" s="15" t="s">
        <v>16768</v>
      </c>
      <c r="R117" s="14"/>
    </row>
    <row r="118" spans="1:18" x14ac:dyDescent="0.2">
      <c r="A118" t="s">
        <v>16503</v>
      </c>
      <c r="B118" t="s">
        <v>16562</v>
      </c>
      <c r="C118" s="7" t="s">
        <v>342</v>
      </c>
      <c r="D118" s="7" t="s">
        <v>2355</v>
      </c>
      <c r="E118" t="s">
        <v>7100</v>
      </c>
      <c r="G118" t="s">
        <v>16824</v>
      </c>
      <c r="H118" t="s">
        <v>16694</v>
      </c>
      <c r="I118">
        <v>8</v>
      </c>
      <c r="J118">
        <v>4</v>
      </c>
      <c r="K118" t="s">
        <v>16742</v>
      </c>
      <c r="L118" t="s">
        <v>16624</v>
      </c>
      <c r="P118" s="15" t="s">
        <v>16769</v>
      </c>
      <c r="R118" s="14"/>
    </row>
    <row r="119" spans="1:18" x14ac:dyDescent="0.2">
      <c r="A119" t="s">
        <v>16504</v>
      </c>
      <c r="B119" t="s">
        <v>16563</v>
      </c>
      <c r="C119" s="7" t="s">
        <v>342</v>
      </c>
      <c r="D119" s="7" t="s">
        <v>2355</v>
      </c>
      <c r="E119" t="s">
        <v>7100</v>
      </c>
      <c r="G119" t="s">
        <v>16825</v>
      </c>
      <c r="H119" t="s">
        <v>16695</v>
      </c>
      <c r="I119">
        <v>10</v>
      </c>
      <c r="J119">
        <v>4</v>
      </c>
      <c r="K119" t="s">
        <v>16743</v>
      </c>
      <c r="L119" t="s">
        <v>16625</v>
      </c>
      <c r="P119" s="15" t="s">
        <v>16770</v>
      </c>
      <c r="R119" s="14"/>
    </row>
    <row r="120" spans="1:18" x14ac:dyDescent="0.2">
      <c r="A120" t="s">
        <v>16505</v>
      </c>
      <c r="B120" t="s">
        <v>16564</v>
      </c>
      <c r="C120" s="7" t="s">
        <v>342</v>
      </c>
      <c r="D120" s="7" t="s">
        <v>2355</v>
      </c>
      <c r="E120" t="s">
        <v>7100</v>
      </c>
      <c r="G120" t="s">
        <v>16826</v>
      </c>
      <c r="H120" t="s">
        <v>16696</v>
      </c>
      <c r="I120">
        <v>5</v>
      </c>
      <c r="J120">
        <v>4</v>
      </c>
      <c r="K120" t="s">
        <v>16741</v>
      </c>
      <c r="L120" t="s">
        <v>16626</v>
      </c>
      <c r="P120" s="15" t="s">
        <v>16771</v>
      </c>
      <c r="R120" s="14"/>
    </row>
    <row r="121" spans="1:18" x14ac:dyDescent="0.2">
      <c r="A121" t="s">
        <v>16506</v>
      </c>
      <c r="B121" t="s">
        <v>16565</v>
      </c>
      <c r="C121" s="7" t="s">
        <v>342</v>
      </c>
      <c r="D121" s="7" t="s">
        <v>2518</v>
      </c>
      <c r="E121" t="s">
        <v>7100</v>
      </c>
      <c r="G121" t="s">
        <v>16822</v>
      </c>
      <c r="H121" t="s">
        <v>16697</v>
      </c>
      <c r="I121">
        <v>8</v>
      </c>
      <c r="J121">
        <v>4</v>
      </c>
      <c r="K121" t="s">
        <v>16741</v>
      </c>
      <c r="L121" t="s">
        <v>16627</v>
      </c>
      <c r="P121" s="15" t="s">
        <v>16772</v>
      </c>
      <c r="R121" s="14"/>
    </row>
    <row r="122" spans="1:18" x14ac:dyDescent="0.2">
      <c r="A122" t="s">
        <v>16507</v>
      </c>
      <c r="B122" t="s">
        <v>16566</v>
      </c>
      <c r="C122" s="7" t="s">
        <v>342</v>
      </c>
      <c r="D122" s="7" t="s">
        <v>2518</v>
      </c>
      <c r="E122" t="s">
        <v>7100</v>
      </c>
      <c r="G122" t="s">
        <v>16823</v>
      </c>
      <c r="H122" t="s">
        <v>16698</v>
      </c>
      <c r="I122">
        <v>10</v>
      </c>
      <c r="J122">
        <v>4</v>
      </c>
      <c r="K122" t="s">
        <v>16741</v>
      </c>
      <c r="L122" t="s">
        <v>16628</v>
      </c>
      <c r="M122" t="s">
        <v>16763</v>
      </c>
      <c r="P122" s="15" t="s">
        <v>16836</v>
      </c>
      <c r="R122" s="14"/>
    </row>
    <row r="123" spans="1:18" x14ac:dyDescent="0.2">
      <c r="A123" t="s">
        <v>16508</v>
      </c>
      <c r="B123" t="s">
        <v>16567</v>
      </c>
      <c r="C123" s="7" t="s">
        <v>342</v>
      </c>
      <c r="D123" s="7" t="s">
        <v>2518</v>
      </c>
      <c r="E123" t="s">
        <v>7100</v>
      </c>
      <c r="G123" t="s">
        <v>16824</v>
      </c>
      <c r="H123" t="s">
        <v>16699</v>
      </c>
      <c r="I123">
        <v>6</v>
      </c>
      <c r="J123">
        <v>4</v>
      </c>
      <c r="K123" t="s">
        <v>16741</v>
      </c>
      <c r="L123" t="s">
        <v>16629</v>
      </c>
      <c r="M123" t="s">
        <v>243</v>
      </c>
      <c r="P123" s="15" t="s">
        <v>16773</v>
      </c>
      <c r="R123" s="14"/>
    </row>
    <row r="124" spans="1:18" x14ac:dyDescent="0.2">
      <c r="A124" t="s">
        <v>16509</v>
      </c>
      <c r="B124" t="s">
        <v>16568</v>
      </c>
      <c r="C124" s="7" t="s">
        <v>342</v>
      </c>
      <c r="D124" s="7" t="s">
        <v>1575</v>
      </c>
      <c r="E124" t="s">
        <v>7100</v>
      </c>
      <c r="G124" t="s">
        <v>16822</v>
      </c>
      <c r="H124" t="s">
        <v>16700</v>
      </c>
      <c r="I124">
        <v>5</v>
      </c>
      <c r="J124">
        <v>4</v>
      </c>
      <c r="K124" t="s">
        <v>16741</v>
      </c>
      <c r="L124" t="s">
        <v>16630</v>
      </c>
      <c r="M124" t="s">
        <v>1765</v>
      </c>
      <c r="P124" s="15" t="s">
        <v>16774</v>
      </c>
      <c r="R124" s="14"/>
    </row>
    <row r="125" spans="1:18" x14ac:dyDescent="0.2">
      <c r="A125" t="s">
        <v>16510</v>
      </c>
      <c r="B125" t="s">
        <v>16569</v>
      </c>
      <c r="C125" s="7" t="s">
        <v>342</v>
      </c>
      <c r="D125" s="7" t="s">
        <v>1575</v>
      </c>
      <c r="E125" t="s">
        <v>7100</v>
      </c>
      <c r="G125" t="s">
        <v>16823</v>
      </c>
      <c r="H125" t="s">
        <v>16734</v>
      </c>
      <c r="I125">
        <v>10</v>
      </c>
      <c r="J125">
        <v>4</v>
      </c>
      <c r="K125" t="s">
        <v>16739</v>
      </c>
      <c r="L125" t="s">
        <v>16631</v>
      </c>
      <c r="P125" s="15" t="s">
        <v>16775</v>
      </c>
      <c r="R125" s="14"/>
    </row>
    <row r="126" spans="1:18" x14ac:dyDescent="0.2">
      <c r="A126" t="s">
        <v>16511</v>
      </c>
      <c r="B126" t="s">
        <v>16570</v>
      </c>
      <c r="C126" s="7" t="s">
        <v>342</v>
      </c>
      <c r="D126" s="7" t="s">
        <v>1575</v>
      </c>
      <c r="E126" t="s">
        <v>7100</v>
      </c>
      <c r="G126" t="s">
        <v>16824</v>
      </c>
      <c r="H126" t="s">
        <v>16701</v>
      </c>
      <c r="I126">
        <v>10</v>
      </c>
      <c r="J126">
        <v>4</v>
      </c>
      <c r="K126" t="s">
        <v>16739</v>
      </c>
      <c r="L126" t="s">
        <v>16632</v>
      </c>
      <c r="P126" s="15" t="s">
        <v>16776</v>
      </c>
      <c r="R126" s="14"/>
    </row>
    <row r="127" spans="1:18" x14ac:dyDescent="0.2">
      <c r="A127" t="s">
        <v>16512</v>
      </c>
      <c r="B127" t="s">
        <v>16571</v>
      </c>
      <c r="C127" s="7" t="s">
        <v>342</v>
      </c>
      <c r="D127" s="7" t="s">
        <v>16616</v>
      </c>
      <c r="E127" t="s">
        <v>7100</v>
      </c>
      <c r="G127" t="s">
        <v>16822</v>
      </c>
      <c r="H127" t="s">
        <v>16702</v>
      </c>
      <c r="I127">
        <v>10</v>
      </c>
      <c r="J127">
        <v>4</v>
      </c>
      <c r="K127" t="s">
        <v>16739</v>
      </c>
      <c r="L127" t="s">
        <v>16633</v>
      </c>
      <c r="P127" s="15" t="s">
        <v>16777</v>
      </c>
      <c r="R127" s="14"/>
    </row>
    <row r="128" spans="1:18" x14ac:dyDescent="0.2">
      <c r="A128" t="s">
        <v>16513</v>
      </c>
      <c r="B128" t="s">
        <v>16572</v>
      </c>
      <c r="C128" s="7" t="s">
        <v>342</v>
      </c>
      <c r="D128" s="7" t="s">
        <v>16616</v>
      </c>
      <c r="E128" t="s">
        <v>7100</v>
      </c>
      <c r="G128" t="s">
        <v>16823</v>
      </c>
      <c r="H128" t="s">
        <v>16702</v>
      </c>
      <c r="I128">
        <v>10</v>
      </c>
      <c r="J128">
        <v>4</v>
      </c>
      <c r="K128" t="s">
        <v>16739</v>
      </c>
      <c r="L128" t="s">
        <v>16634</v>
      </c>
      <c r="P128" s="15" t="s">
        <v>16778</v>
      </c>
      <c r="R128" s="14"/>
    </row>
    <row r="129" spans="1:18" x14ac:dyDescent="0.2">
      <c r="A129" t="s">
        <v>16514</v>
      </c>
      <c r="B129" t="s">
        <v>16573</v>
      </c>
      <c r="C129" s="7" t="s">
        <v>342</v>
      </c>
      <c r="D129" s="7" t="s">
        <v>16616</v>
      </c>
      <c r="E129" t="s">
        <v>7100</v>
      </c>
      <c r="G129" t="s">
        <v>16824</v>
      </c>
      <c r="H129" t="s">
        <v>16702</v>
      </c>
      <c r="I129">
        <v>10</v>
      </c>
      <c r="J129">
        <v>4</v>
      </c>
      <c r="K129" t="s">
        <v>16739</v>
      </c>
      <c r="L129" t="s">
        <v>16635</v>
      </c>
      <c r="P129" s="15" t="s">
        <v>16779</v>
      </c>
      <c r="R129" s="14"/>
    </row>
    <row r="130" spans="1:18" x14ac:dyDescent="0.2">
      <c r="A130" t="s">
        <v>16515</v>
      </c>
      <c r="B130" t="s">
        <v>16574</v>
      </c>
      <c r="C130" s="7" t="s">
        <v>342</v>
      </c>
      <c r="D130" s="7" t="s">
        <v>16616</v>
      </c>
      <c r="E130" t="s">
        <v>7100</v>
      </c>
      <c r="G130" t="s">
        <v>16825</v>
      </c>
      <c r="H130" t="s">
        <v>16702</v>
      </c>
      <c r="I130">
        <v>10</v>
      </c>
      <c r="J130">
        <v>4</v>
      </c>
      <c r="K130" t="s">
        <v>16739</v>
      </c>
      <c r="L130" t="s">
        <v>16636</v>
      </c>
      <c r="P130" s="15" t="s">
        <v>16780</v>
      </c>
      <c r="R130" s="14"/>
    </row>
    <row r="131" spans="1:18" x14ac:dyDescent="0.2">
      <c r="A131" t="s">
        <v>16516</v>
      </c>
      <c r="B131" t="s">
        <v>16575</v>
      </c>
      <c r="C131" s="7" t="s">
        <v>342</v>
      </c>
      <c r="D131" s="7" t="s">
        <v>1547</v>
      </c>
      <c r="E131" t="s">
        <v>7158</v>
      </c>
      <c r="G131" t="s">
        <v>16825</v>
      </c>
      <c r="H131" t="s">
        <v>16703</v>
      </c>
      <c r="I131">
        <v>8</v>
      </c>
      <c r="J131">
        <v>4</v>
      </c>
      <c r="K131" t="s">
        <v>16744</v>
      </c>
      <c r="L131" t="s">
        <v>16637</v>
      </c>
      <c r="P131" s="15" t="s">
        <v>16781</v>
      </c>
      <c r="R131" s="14"/>
    </row>
    <row r="132" spans="1:18" x14ac:dyDescent="0.2">
      <c r="A132" t="s">
        <v>16517</v>
      </c>
      <c r="B132" t="s">
        <v>16576</v>
      </c>
      <c r="C132" s="7" t="s">
        <v>342</v>
      </c>
      <c r="D132" s="7" t="s">
        <v>1547</v>
      </c>
      <c r="E132" t="s">
        <v>7158</v>
      </c>
      <c r="G132" t="s">
        <v>16826</v>
      </c>
      <c r="H132" t="s">
        <v>16704</v>
      </c>
      <c r="I132">
        <v>6</v>
      </c>
      <c r="J132">
        <v>4</v>
      </c>
      <c r="K132" t="s">
        <v>16739</v>
      </c>
      <c r="L132" t="s">
        <v>16638</v>
      </c>
      <c r="P132" s="15" t="s">
        <v>16782</v>
      </c>
      <c r="R132" s="14"/>
    </row>
    <row r="133" spans="1:18" x14ac:dyDescent="0.2">
      <c r="A133" t="s">
        <v>16518</v>
      </c>
      <c r="B133" t="s">
        <v>16577</v>
      </c>
      <c r="C133" s="7" t="s">
        <v>342</v>
      </c>
      <c r="D133" s="7" t="s">
        <v>1547</v>
      </c>
      <c r="E133" t="s">
        <v>7158</v>
      </c>
      <c r="G133" t="s">
        <v>16827</v>
      </c>
      <c r="H133" t="s">
        <v>16705</v>
      </c>
      <c r="I133">
        <v>10</v>
      </c>
      <c r="J133">
        <v>2</v>
      </c>
      <c r="K133" t="s">
        <v>16745</v>
      </c>
      <c r="L133" t="s">
        <v>16639</v>
      </c>
      <c r="P133" s="15" t="s">
        <v>16783</v>
      </c>
      <c r="R133" s="14"/>
    </row>
    <row r="134" spans="1:18" x14ac:dyDescent="0.2">
      <c r="A134" t="s">
        <v>16519</v>
      </c>
      <c r="B134" t="s">
        <v>16578</v>
      </c>
      <c r="C134" s="7" t="s">
        <v>342</v>
      </c>
      <c r="D134" s="7" t="s">
        <v>1547</v>
      </c>
      <c r="E134" t="s">
        <v>7158</v>
      </c>
      <c r="G134" t="s">
        <v>16828</v>
      </c>
      <c r="H134" t="s">
        <v>16706</v>
      </c>
      <c r="I134">
        <v>10</v>
      </c>
      <c r="J134">
        <v>2</v>
      </c>
      <c r="K134" t="s">
        <v>16739</v>
      </c>
      <c r="L134" t="s">
        <v>16640</v>
      </c>
      <c r="P134" s="15" t="s">
        <v>16784</v>
      </c>
      <c r="R134" s="14"/>
    </row>
    <row r="135" spans="1:18" x14ac:dyDescent="0.2">
      <c r="A135" t="s">
        <v>16520</v>
      </c>
      <c r="B135" t="s">
        <v>16579</v>
      </c>
      <c r="C135" s="7" t="s">
        <v>342</v>
      </c>
      <c r="D135" s="7" t="s">
        <v>2355</v>
      </c>
      <c r="E135" t="s">
        <v>7158</v>
      </c>
      <c r="G135" t="s">
        <v>16827</v>
      </c>
      <c r="H135" t="s">
        <v>16707</v>
      </c>
      <c r="I135">
        <v>6</v>
      </c>
      <c r="J135">
        <v>2</v>
      </c>
      <c r="K135" t="s">
        <v>16746</v>
      </c>
      <c r="L135" t="s">
        <v>16641</v>
      </c>
      <c r="M135" t="s">
        <v>4550</v>
      </c>
      <c r="P135" s="15" t="s">
        <v>16785</v>
      </c>
      <c r="R135" s="14"/>
    </row>
    <row r="136" spans="1:18" x14ac:dyDescent="0.2">
      <c r="A136" t="s">
        <v>16521</v>
      </c>
      <c r="B136" t="s">
        <v>16580</v>
      </c>
      <c r="C136" s="7" t="s">
        <v>342</v>
      </c>
      <c r="D136" s="7" t="s">
        <v>2355</v>
      </c>
      <c r="E136" t="s">
        <v>7158</v>
      </c>
      <c r="G136" t="s">
        <v>16828</v>
      </c>
      <c r="H136" t="s">
        <v>16695</v>
      </c>
      <c r="I136">
        <v>6</v>
      </c>
      <c r="J136">
        <v>1</v>
      </c>
      <c r="K136" t="s">
        <v>16743</v>
      </c>
      <c r="L136" t="s">
        <v>16642</v>
      </c>
      <c r="P136" s="15" t="s">
        <v>16786</v>
      </c>
      <c r="R136" s="14"/>
    </row>
    <row r="137" spans="1:18" x14ac:dyDescent="0.2">
      <c r="A137" t="s">
        <v>16522</v>
      </c>
      <c r="B137" t="s">
        <v>16581</v>
      </c>
      <c r="C137" s="7" t="s">
        <v>342</v>
      </c>
      <c r="D137" s="7" t="s">
        <v>2518</v>
      </c>
      <c r="E137" t="s">
        <v>7158</v>
      </c>
      <c r="G137" t="s">
        <v>16825</v>
      </c>
      <c r="H137" t="s">
        <v>16697</v>
      </c>
      <c r="I137">
        <v>10</v>
      </c>
      <c r="J137">
        <v>4</v>
      </c>
      <c r="K137" t="s">
        <v>16747</v>
      </c>
      <c r="L137" t="s">
        <v>16643</v>
      </c>
      <c r="P137" s="15" t="s">
        <v>16787</v>
      </c>
      <c r="R137" s="14"/>
    </row>
    <row r="138" spans="1:18" x14ac:dyDescent="0.2">
      <c r="A138" t="s">
        <v>16523</v>
      </c>
      <c r="B138" t="s">
        <v>16582</v>
      </c>
      <c r="C138" s="7" t="s">
        <v>342</v>
      </c>
      <c r="D138" s="7" t="s">
        <v>2518</v>
      </c>
      <c r="E138" t="s">
        <v>7158</v>
      </c>
      <c r="G138" t="s">
        <v>16826</v>
      </c>
      <c r="H138" t="s">
        <v>16698</v>
      </c>
      <c r="I138">
        <v>6</v>
      </c>
      <c r="J138">
        <v>2</v>
      </c>
      <c r="K138" t="s">
        <v>16748</v>
      </c>
      <c r="L138" t="s">
        <v>16644</v>
      </c>
      <c r="P138" s="15" t="s">
        <v>16788</v>
      </c>
      <c r="R138" s="14"/>
    </row>
    <row r="139" spans="1:18" x14ac:dyDescent="0.2">
      <c r="A139" t="s">
        <v>16524</v>
      </c>
      <c r="B139" t="s">
        <v>16583</v>
      </c>
      <c r="C139" s="7" t="s">
        <v>342</v>
      </c>
      <c r="D139" s="7" t="s">
        <v>2518</v>
      </c>
      <c r="E139" t="s">
        <v>7158</v>
      </c>
      <c r="G139" t="s">
        <v>16827</v>
      </c>
      <c r="H139" t="s">
        <v>16708</v>
      </c>
      <c r="I139">
        <v>4</v>
      </c>
      <c r="J139">
        <v>1</v>
      </c>
      <c r="K139" t="s">
        <v>16739</v>
      </c>
      <c r="L139" t="s">
        <v>16645</v>
      </c>
      <c r="P139" s="15" t="s">
        <v>16789</v>
      </c>
      <c r="R139" s="14"/>
    </row>
    <row r="140" spans="1:18" x14ac:dyDescent="0.2">
      <c r="A140" t="s">
        <v>16525</v>
      </c>
      <c r="B140" t="s">
        <v>16584</v>
      </c>
      <c r="C140" s="7" t="s">
        <v>342</v>
      </c>
      <c r="D140" s="7" t="s">
        <v>1575</v>
      </c>
      <c r="E140" t="s">
        <v>7158</v>
      </c>
      <c r="G140" t="s">
        <v>16825</v>
      </c>
      <c r="H140" t="s">
        <v>16709</v>
      </c>
      <c r="I140">
        <v>6</v>
      </c>
      <c r="J140">
        <v>2</v>
      </c>
      <c r="K140" t="s">
        <v>16749</v>
      </c>
      <c r="L140" t="s">
        <v>16646</v>
      </c>
      <c r="P140" s="15" t="s">
        <v>16790</v>
      </c>
      <c r="R140" s="14"/>
    </row>
    <row r="141" spans="1:18" x14ac:dyDescent="0.2">
      <c r="A141" t="s">
        <v>16526</v>
      </c>
      <c r="B141" t="s">
        <v>16585</v>
      </c>
      <c r="C141" s="7" t="s">
        <v>342</v>
      </c>
      <c r="D141" s="7" t="s">
        <v>1575</v>
      </c>
      <c r="E141" t="s">
        <v>7158</v>
      </c>
      <c r="G141" t="s">
        <v>16826</v>
      </c>
      <c r="H141" t="s">
        <v>16710</v>
      </c>
      <c r="I141">
        <v>8</v>
      </c>
      <c r="J141">
        <v>2</v>
      </c>
      <c r="K141" t="s">
        <v>16739</v>
      </c>
      <c r="L141" t="s">
        <v>16647</v>
      </c>
      <c r="P141" s="15" t="s">
        <v>16791</v>
      </c>
      <c r="R141" s="14"/>
    </row>
    <row r="142" spans="1:18" x14ac:dyDescent="0.2">
      <c r="A142" t="s">
        <v>16527</v>
      </c>
      <c r="B142" t="s">
        <v>16586</v>
      </c>
      <c r="C142" s="7" t="s">
        <v>342</v>
      </c>
      <c r="D142" s="7" t="s">
        <v>1575</v>
      </c>
      <c r="E142" t="s">
        <v>7158</v>
      </c>
      <c r="G142" t="s">
        <v>16827</v>
      </c>
      <c r="H142" t="s">
        <v>16711</v>
      </c>
      <c r="I142">
        <v>6</v>
      </c>
      <c r="J142">
        <v>4</v>
      </c>
      <c r="K142" t="s">
        <v>16739</v>
      </c>
      <c r="L142" t="s">
        <v>16648</v>
      </c>
      <c r="P142" s="15" t="s">
        <v>16792</v>
      </c>
      <c r="R142" s="14"/>
    </row>
    <row r="143" spans="1:18" x14ac:dyDescent="0.2">
      <c r="A143" t="s">
        <v>16528</v>
      </c>
      <c r="B143" t="s">
        <v>16587</v>
      </c>
      <c r="C143" s="7" t="s">
        <v>342</v>
      </c>
      <c r="D143" s="7" t="s">
        <v>1575</v>
      </c>
      <c r="E143" t="s">
        <v>7158</v>
      </c>
      <c r="G143" t="s">
        <v>16828</v>
      </c>
      <c r="H143" t="s">
        <v>16712</v>
      </c>
      <c r="I143">
        <v>6</v>
      </c>
      <c r="J143">
        <v>2</v>
      </c>
      <c r="K143" t="s">
        <v>16750</v>
      </c>
      <c r="L143" t="s">
        <v>16649</v>
      </c>
      <c r="P143" s="15" t="s">
        <v>16793</v>
      </c>
      <c r="R143" s="14"/>
    </row>
    <row r="144" spans="1:18" x14ac:dyDescent="0.2">
      <c r="A144" t="s">
        <v>16529</v>
      </c>
      <c r="B144" t="s">
        <v>16588</v>
      </c>
      <c r="C144" s="7" t="s">
        <v>342</v>
      </c>
      <c r="D144" s="7" t="s">
        <v>2355</v>
      </c>
      <c r="E144" t="s">
        <v>15994</v>
      </c>
      <c r="G144" t="s">
        <v>16829</v>
      </c>
      <c r="H144" t="s">
        <v>16712</v>
      </c>
      <c r="I144">
        <v>10</v>
      </c>
      <c r="J144">
        <v>2</v>
      </c>
      <c r="K144" t="s">
        <v>16751</v>
      </c>
      <c r="L144" t="s">
        <v>16650</v>
      </c>
      <c r="P144" s="15" t="s">
        <v>16794</v>
      </c>
      <c r="R144" s="14"/>
    </row>
    <row r="145" spans="1:18" x14ac:dyDescent="0.2">
      <c r="A145" t="s">
        <v>16530</v>
      </c>
      <c r="B145" t="s">
        <v>16589</v>
      </c>
      <c r="C145" s="7" t="s">
        <v>342</v>
      </c>
      <c r="D145" s="7" t="s">
        <v>2355</v>
      </c>
      <c r="E145" t="s">
        <v>15994</v>
      </c>
      <c r="G145" t="s">
        <v>16830</v>
      </c>
      <c r="H145" t="s">
        <v>16713</v>
      </c>
      <c r="I145">
        <v>8</v>
      </c>
      <c r="J145">
        <v>2</v>
      </c>
      <c r="K145" t="s">
        <v>16752</v>
      </c>
      <c r="L145" t="s">
        <v>16651</v>
      </c>
      <c r="P145" s="15" t="s">
        <v>16795</v>
      </c>
      <c r="R145" s="14"/>
    </row>
    <row r="146" spans="1:18" x14ac:dyDescent="0.2">
      <c r="A146" t="s">
        <v>16531</v>
      </c>
      <c r="B146" t="s">
        <v>16590</v>
      </c>
      <c r="C146" s="7" t="s">
        <v>342</v>
      </c>
      <c r="D146" s="7" t="s">
        <v>2355</v>
      </c>
      <c r="E146" t="s">
        <v>15994</v>
      </c>
      <c r="G146" t="s">
        <v>7454</v>
      </c>
      <c r="H146" t="s">
        <v>16714</v>
      </c>
      <c r="I146">
        <v>6</v>
      </c>
      <c r="J146">
        <v>4</v>
      </c>
      <c r="K146" t="s">
        <v>16753</v>
      </c>
      <c r="L146" t="s">
        <v>16652</v>
      </c>
      <c r="P146" s="15" t="s">
        <v>16796</v>
      </c>
      <c r="R146" s="14"/>
    </row>
    <row r="147" spans="1:18" x14ac:dyDescent="0.2">
      <c r="A147" t="s">
        <v>16532</v>
      </c>
      <c r="B147" t="s">
        <v>16591</v>
      </c>
      <c r="C147" s="7" t="s">
        <v>342</v>
      </c>
      <c r="D147" s="7" t="s">
        <v>2518</v>
      </c>
      <c r="E147" t="s">
        <v>15994</v>
      </c>
      <c r="G147" t="s">
        <v>16828</v>
      </c>
      <c r="H147" t="s">
        <v>16735</v>
      </c>
      <c r="I147">
        <v>8</v>
      </c>
      <c r="J147">
        <v>2</v>
      </c>
      <c r="K147" t="s">
        <v>16754</v>
      </c>
      <c r="L147" t="s">
        <v>16653</v>
      </c>
      <c r="P147" s="15" t="s">
        <v>16797</v>
      </c>
      <c r="R147" s="14"/>
    </row>
    <row r="148" spans="1:18" x14ac:dyDescent="0.2">
      <c r="A148" t="s">
        <v>16533</v>
      </c>
      <c r="B148" t="s">
        <v>16592</v>
      </c>
      <c r="C148" s="7" t="s">
        <v>342</v>
      </c>
      <c r="D148" s="7" t="s">
        <v>1575</v>
      </c>
      <c r="E148" t="s">
        <v>15994</v>
      </c>
      <c r="G148" t="s">
        <v>16829</v>
      </c>
      <c r="H148" t="s">
        <v>16715</v>
      </c>
      <c r="I148">
        <v>8</v>
      </c>
      <c r="J148">
        <v>4</v>
      </c>
      <c r="K148" t="s">
        <v>16755</v>
      </c>
      <c r="L148" t="s">
        <v>16654</v>
      </c>
      <c r="P148" s="15" t="s">
        <v>16798</v>
      </c>
      <c r="R148" s="14"/>
    </row>
    <row r="149" spans="1:18" x14ac:dyDescent="0.2">
      <c r="A149" t="s">
        <v>16534</v>
      </c>
      <c r="B149" t="s">
        <v>16593</v>
      </c>
      <c r="C149" s="7" t="s">
        <v>342</v>
      </c>
      <c r="D149" s="7" t="s">
        <v>1575</v>
      </c>
      <c r="E149" t="s">
        <v>15994</v>
      </c>
      <c r="G149" t="s">
        <v>16830</v>
      </c>
      <c r="H149" t="s">
        <v>16716</v>
      </c>
      <c r="I149">
        <v>4</v>
      </c>
      <c r="J149">
        <v>4</v>
      </c>
      <c r="K149" t="s">
        <v>16756</v>
      </c>
      <c r="L149" t="s">
        <v>16655</v>
      </c>
      <c r="P149" s="15" t="s">
        <v>16799</v>
      </c>
      <c r="R149" s="14"/>
    </row>
    <row r="150" spans="1:18" x14ac:dyDescent="0.2">
      <c r="A150" t="s">
        <v>16535</v>
      </c>
      <c r="B150" t="s">
        <v>16594</v>
      </c>
      <c r="C150" s="7" t="s">
        <v>342</v>
      </c>
      <c r="D150" s="7" t="s">
        <v>1547</v>
      </c>
      <c r="E150" t="s">
        <v>16677</v>
      </c>
      <c r="G150" t="s">
        <v>16829</v>
      </c>
      <c r="H150" t="s">
        <v>16717</v>
      </c>
      <c r="I150">
        <v>6</v>
      </c>
      <c r="J150">
        <v>1</v>
      </c>
      <c r="K150" t="s">
        <v>16757</v>
      </c>
      <c r="L150" t="s">
        <v>16656</v>
      </c>
      <c r="P150" s="15" t="s">
        <v>16800</v>
      </c>
      <c r="R150" s="14"/>
    </row>
    <row r="151" spans="1:18" x14ac:dyDescent="0.2">
      <c r="A151" t="s">
        <v>16536</v>
      </c>
      <c r="B151" t="s">
        <v>16595</v>
      </c>
      <c r="C151" s="7" t="s">
        <v>342</v>
      </c>
      <c r="D151" s="7" t="s">
        <v>1547</v>
      </c>
      <c r="E151" t="s">
        <v>16001</v>
      </c>
      <c r="G151" t="s">
        <v>16830</v>
      </c>
      <c r="H151" t="s">
        <v>16718</v>
      </c>
      <c r="I151">
        <v>4</v>
      </c>
      <c r="J151">
        <v>1</v>
      </c>
      <c r="K151" t="s">
        <v>16758</v>
      </c>
      <c r="L151" t="s">
        <v>16657</v>
      </c>
      <c r="P151" s="15" t="s">
        <v>16801</v>
      </c>
      <c r="R151" s="14"/>
    </row>
    <row r="152" spans="1:18" x14ac:dyDescent="0.2">
      <c r="A152" t="s">
        <v>16537</v>
      </c>
      <c r="B152" t="s">
        <v>16596</v>
      </c>
      <c r="C152" s="7" t="s">
        <v>342</v>
      </c>
      <c r="D152" s="7" t="s">
        <v>2355</v>
      </c>
      <c r="E152" t="s">
        <v>16001</v>
      </c>
      <c r="G152" t="s">
        <v>16831</v>
      </c>
      <c r="H152" t="s">
        <v>16719</v>
      </c>
      <c r="I152">
        <v>8</v>
      </c>
      <c r="J152">
        <v>2</v>
      </c>
      <c r="K152" t="s">
        <v>16759</v>
      </c>
      <c r="L152" t="s">
        <v>16658</v>
      </c>
      <c r="P152" s="15" t="s">
        <v>16802</v>
      </c>
      <c r="R152" s="14"/>
    </row>
    <row r="153" spans="1:18" x14ac:dyDescent="0.2">
      <c r="A153" t="s">
        <v>16538</v>
      </c>
      <c r="B153" t="s">
        <v>16597</v>
      </c>
      <c r="C153" s="7" t="s">
        <v>342</v>
      </c>
      <c r="D153" s="7" t="s">
        <v>2518</v>
      </c>
      <c r="E153" t="s">
        <v>16678</v>
      </c>
      <c r="G153" t="s">
        <v>16829</v>
      </c>
      <c r="H153" t="s">
        <v>16720</v>
      </c>
      <c r="I153">
        <v>6</v>
      </c>
      <c r="J153">
        <v>4</v>
      </c>
      <c r="K153" t="s">
        <v>16739</v>
      </c>
      <c r="L153" t="s">
        <v>16659</v>
      </c>
      <c r="P153" s="15" t="s">
        <v>16803</v>
      </c>
      <c r="R153" s="14"/>
    </row>
    <row r="154" spans="1:18" x14ac:dyDescent="0.2">
      <c r="A154" t="s">
        <v>16539</v>
      </c>
      <c r="B154" t="s">
        <v>16598</v>
      </c>
      <c r="C154" s="7" t="s">
        <v>342</v>
      </c>
      <c r="D154" s="7" t="s">
        <v>1575</v>
      </c>
      <c r="E154" t="s">
        <v>16001</v>
      </c>
      <c r="G154" t="s">
        <v>7454</v>
      </c>
      <c r="H154" t="s">
        <v>16721</v>
      </c>
      <c r="I154">
        <v>8</v>
      </c>
      <c r="J154">
        <v>4</v>
      </c>
      <c r="K154" t="s">
        <v>16739</v>
      </c>
      <c r="L154" t="s">
        <v>16660</v>
      </c>
      <c r="P154" s="15" t="s">
        <v>16804</v>
      </c>
      <c r="R154" s="14"/>
    </row>
    <row r="155" spans="1:18" x14ac:dyDescent="0.2">
      <c r="A155" t="s">
        <v>16540</v>
      </c>
      <c r="B155" t="s">
        <v>16599</v>
      </c>
      <c r="C155" s="7" t="s">
        <v>342</v>
      </c>
      <c r="D155" s="7" t="s">
        <v>1547</v>
      </c>
      <c r="E155" t="s">
        <v>16679</v>
      </c>
      <c r="G155" t="s">
        <v>7454</v>
      </c>
      <c r="H155" t="s">
        <v>16722</v>
      </c>
      <c r="I155">
        <v>10</v>
      </c>
      <c r="J155">
        <v>4</v>
      </c>
      <c r="K155" t="s">
        <v>16739</v>
      </c>
      <c r="L155" t="s">
        <v>16661</v>
      </c>
      <c r="P155" s="15" t="s">
        <v>16805</v>
      </c>
      <c r="R155" s="14"/>
    </row>
    <row r="156" spans="1:18" x14ac:dyDescent="0.2">
      <c r="A156" t="s">
        <v>16541</v>
      </c>
      <c r="B156" t="s">
        <v>16600</v>
      </c>
      <c r="C156" s="7" t="s">
        <v>342</v>
      </c>
      <c r="D156" s="7" t="s">
        <v>2355</v>
      </c>
      <c r="E156" t="s">
        <v>16679</v>
      </c>
      <c r="G156" t="s">
        <v>16832</v>
      </c>
      <c r="H156" t="s">
        <v>16723</v>
      </c>
      <c r="I156">
        <v>8</v>
      </c>
      <c r="J156">
        <v>2</v>
      </c>
      <c r="K156" t="s">
        <v>16739</v>
      </c>
      <c r="L156" t="s">
        <v>16662</v>
      </c>
      <c r="P156" s="15" t="s">
        <v>16806</v>
      </c>
      <c r="R156" s="14"/>
    </row>
    <row r="157" spans="1:18" x14ac:dyDescent="0.2">
      <c r="A157" t="s">
        <v>16542</v>
      </c>
      <c r="B157" t="s">
        <v>16601</v>
      </c>
      <c r="C157" s="7" t="s">
        <v>342</v>
      </c>
      <c r="D157" s="7" t="s">
        <v>16617</v>
      </c>
      <c r="E157" t="s">
        <v>16680</v>
      </c>
      <c r="G157" t="s">
        <v>16822</v>
      </c>
      <c r="H157" t="s">
        <v>16724</v>
      </c>
      <c r="I157">
        <v>10</v>
      </c>
      <c r="J157">
        <v>4</v>
      </c>
      <c r="K157" t="s">
        <v>16739</v>
      </c>
      <c r="L157" t="s">
        <v>16663</v>
      </c>
      <c r="P157" s="15" t="s">
        <v>16807</v>
      </c>
      <c r="R157" s="14"/>
    </row>
    <row r="158" spans="1:18" x14ac:dyDescent="0.2">
      <c r="A158" t="s">
        <v>16543</v>
      </c>
      <c r="B158" t="s">
        <v>16602</v>
      </c>
      <c r="C158" s="7" t="s">
        <v>342</v>
      </c>
      <c r="D158" s="7" t="s">
        <v>16617</v>
      </c>
      <c r="E158" t="s">
        <v>16680</v>
      </c>
      <c r="G158" t="s">
        <v>16823</v>
      </c>
      <c r="H158" t="s">
        <v>16725</v>
      </c>
      <c r="I158">
        <v>6</v>
      </c>
      <c r="J158">
        <v>2</v>
      </c>
      <c r="K158" t="s">
        <v>16760</v>
      </c>
      <c r="L158" t="s">
        <v>16664</v>
      </c>
      <c r="P158" s="15" t="s">
        <v>16808</v>
      </c>
      <c r="R158" s="14"/>
    </row>
    <row r="159" spans="1:18" x14ac:dyDescent="0.2">
      <c r="A159" t="s">
        <v>16544</v>
      </c>
      <c r="B159" t="s">
        <v>16603</v>
      </c>
      <c r="C159" s="7" t="s">
        <v>342</v>
      </c>
      <c r="D159" s="7" t="s">
        <v>16617</v>
      </c>
      <c r="E159" t="s">
        <v>16680</v>
      </c>
      <c r="G159" t="s">
        <v>16824</v>
      </c>
      <c r="H159" t="s">
        <v>16726</v>
      </c>
      <c r="I159">
        <v>6</v>
      </c>
      <c r="J159">
        <v>4</v>
      </c>
      <c r="K159" t="s">
        <v>16760</v>
      </c>
      <c r="L159" t="s">
        <v>16664</v>
      </c>
      <c r="P159" s="15" t="s">
        <v>16809</v>
      </c>
      <c r="R159" s="14"/>
    </row>
    <row r="160" spans="1:18" x14ac:dyDescent="0.2">
      <c r="A160" t="s">
        <v>16545</v>
      </c>
      <c r="B160" t="s">
        <v>16604</v>
      </c>
      <c r="C160" s="7" t="s">
        <v>342</v>
      </c>
      <c r="D160" s="7" t="s">
        <v>1547</v>
      </c>
      <c r="E160" t="s">
        <v>16681</v>
      </c>
      <c r="G160" t="s">
        <v>16831</v>
      </c>
      <c r="H160" t="s">
        <v>16727</v>
      </c>
      <c r="I160">
        <v>8</v>
      </c>
      <c r="J160">
        <v>0</v>
      </c>
      <c r="K160" t="s">
        <v>16740</v>
      </c>
      <c r="L160" t="s">
        <v>16665</v>
      </c>
      <c r="P160" s="15" t="s">
        <v>16810</v>
      </c>
      <c r="R160" s="14"/>
    </row>
    <row r="161" spans="1:18" x14ac:dyDescent="0.2">
      <c r="A161" t="s">
        <v>16546</v>
      </c>
      <c r="B161" t="s">
        <v>16605</v>
      </c>
      <c r="C161" s="7" t="s">
        <v>342</v>
      </c>
      <c r="D161" s="7" t="s">
        <v>2355</v>
      </c>
      <c r="E161" t="s">
        <v>16681</v>
      </c>
      <c r="G161" t="s">
        <v>16833</v>
      </c>
      <c r="H161" t="s">
        <v>16727</v>
      </c>
      <c r="I161">
        <v>10</v>
      </c>
      <c r="J161">
        <v>0</v>
      </c>
      <c r="K161" t="s">
        <v>16743</v>
      </c>
      <c r="L161" s="7" t="s">
        <v>16835</v>
      </c>
      <c r="P161" s="15" t="s">
        <v>16811</v>
      </c>
      <c r="R161" s="14"/>
    </row>
    <row r="162" spans="1:18" x14ac:dyDescent="0.2">
      <c r="A162" t="s">
        <v>16547</v>
      </c>
      <c r="B162" t="s">
        <v>16606</v>
      </c>
      <c r="C162" s="7" t="s">
        <v>342</v>
      </c>
      <c r="D162" s="7" t="s">
        <v>2518</v>
      </c>
      <c r="E162" t="s">
        <v>16681</v>
      </c>
      <c r="G162" t="s">
        <v>16830</v>
      </c>
      <c r="H162" t="s">
        <v>16727</v>
      </c>
      <c r="I162">
        <v>6</v>
      </c>
      <c r="J162">
        <v>0</v>
      </c>
      <c r="K162" t="s">
        <v>16754</v>
      </c>
      <c r="L162" t="s">
        <v>16666</v>
      </c>
      <c r="P162" s="15" t="s">
        <v>16812</v>
      </c>
      <c r="R162" s="14"/>
    </row>
    <row r="163" spans="1:18" x14ac:dyDescent="0.2">
      <c r="A163" t="s">
        <v>16548</v>
      </c>
      <c r="B163" t="s">
        <v>16607</v>
      </c>
      <c r="C163" s="7" t="s">
        <v>342</v>
      </c>
      <c r="D163" s="7" t="s">
        <v>1575</v>
      </c>
      <c r="E163" t="s">
        <v>16681</v>
      </c>
      <c r="G163" t="s">
        <v>16831</v>
      </c>
      <c r="H163" t="s">
        <v>16727</v>
      </c>
      <c r="I163">
        <v>10</v>
      </c>
      <c r="J163">
        <v>0</v>
      </c>
      <c r="K163" t="s">
        <v>16760</v>
      </c>
      <c r="L163" t="s">
        <v>16667</v>
      </c>
      <c r="P163" s="15" t="s">
        <v>16813</v>
      </c>
      <c r="R163" s="14"/>
    </row>
    <row r="164" spans="1:18" x14ac:dyDescent="0.2">
      <c r="A164" t="s">
        <v>16549</v>
      </c>
      <c r="B164" t="s">
        <v>16608</v>
      </c>
      <c r="C164" s="7" t="s">
        <v>342</v>
      </c>
      <c r="D164" s="7" t="s">
        <v>1547</v>
      </c>
      <c r="E164" t="s">
        <v>16682</v>
      </c>
      <c r="G164" t="s">
        <v>16832</v>
      </c>
      <c r="H164" t="s">
        <v>16728</v>
      </c>
      <c r="I164">
        <v>4</v>
      </c>
      <c r="J164">
        <v>2</v>
      </c>
      <c r="K164" t="s">
        <v>16761</v>
      </c>
      <c r="L164" t="s">
        <v>16668</v>
      </c>
      <c r="P164" s="15" t="s">
        <v>16814</v>
      </c>
      <c r="R164" s="14"/>
    </row>
    <row r="165" spans="1:18" x14ac:dyDescent="0.2">
      <c r="A165" t="s">
        <v>16550</v>
      </c>
      <c r="B165" t="s">
        <v>16609</v>
      </c>
      <c r="C165" s="7" t="s">
        <v>342</v>
      </c>
      <c r="D165" s="7" t="s">
        <v>2355</v>
      </c>
      <c r="E165" t="s">
        <v>16682</v>
      </c>
      <c r="G165" t="s">
        <v>16834</v>
      </c>
      <c r="H165" t="s">
        <v>16729</v>
      </c>
      <c r="I165">
        <v>10</v>
      </c>
      <c r="J165">
        <v>4</v>
      </c>
      <c r="K165" t="s">
        <v>16739</v>
      </c>
      <c r="L165" t="s">
        <v>16669</v>
      </c>
      <c r="P165" s="15" t="s">
        <v>16815</v>
      </c>
      <c r="R165" s="14"/>
    </row>
    <row r="166" spans="1:18" x14ac:dyDescent="0.2">
      <c r="A166" t="s">
        <v>16551</v>
      </c>
      <c r="B166" t="s">
        <v>16610</v>
      </c>
      <c r="C166" s="7" t="s">
        <v>342</v>
      </c>
      <c r="D166" s="7" t="s">
        <v>2518</v>
      </c>
      <c r="E166" t="s">
        <v>16683</v>
      </c>
      <c r="G166" t="s">
        <v>7454</v>
      </c>
      <c r="H166" t="s">
        <v>16730</v>
      </c>
      <c r="I166">
        <v>8</v>
      </c>
      <c r="J166">
        <v>0</v>
      </c>
      <c r="K166" t="s">
        <v>16739</v>
      </c>
      <c r="L166" t="s">
        <v>16670</v>
      </c>
      <c r="P166" s="15" t="s">
        <v>16816</v>
      </c>
      <c r="R166" s="14"/>
    </row>
    <row r="167" spans="1:18" x14ac:dyDescent="0.2">
      <c r="A167" t="s">
        <v>16552</v>
      </c>
      <c r="B167" t="s">
        <v>16611</v>
      </c>
      <c r="C167" s="7" t="s">
        <v>342</v>
      </c>
      <c r="D167" s="7" t="s">
        <v>1547</v>
      </c>
      <c r="E167" t="s">
        <v>16684</v>
      </c>
      <c r="G167" t="s">
        <v>16833</v>
      </c>
      <c r="H167" t="s">
        <v>16731</v>
      </c>
      <c r="I167">
        <v>4</v>
      </c>
      <c r="J167">
        <v>2</v>
      </c>
      <c r="K167" t="s">
        <v>16739</v>
      </c>
      <c r="L167" t="s">
        <v>16671</v>
      </c>
      <c r="P167" s="15" t="s">
        <v>16817</v>
      </c>
      <c r="R167" s="14"/>
    </row>
    <row r="168" spans="1:18" x14ac:dyDescent="0.2">
      <c r="A168" t="s">
        <v>16553</v>
      </c>
      <c r="B168" t="s">
        <v>16612</v>
      </c>
      <c r="C168" s="7" t="s">
        <v>342</v>
      </c>
      <c r="D168" s="7" t="s">
        <v>1547</v>
      </c>
      <c r="E168" t="s">
        <v>16685</v>
      </c>
      <c r="G168" t="s">
        <v>16834</v>
      </c>
      <c r="H168" t="s">
        <v>16704</v>
      </c>
      <c r="I168">
        <v>2</v>
      </c>
      <c r="J168">
        <v>1</v>
      </c>
      <c r="K168" t="s">
        <v>16762</v>
      </c>
      <c r="L168" t="s">
        <v>16672</v>
      </c>
      <c r="P168" s="15" t="s">
        <v>16818</v>
      </c>
      <c r="R168" s="14"/>
    </row>
    <row r="169" spans="1:18" x14ac:dyDescent="0.2">
      <c r="A169" t="s">
        <v>16554</v>
      </c>
      <c r="B169" t="s">
        <v>16613</v>
      </c>
      <c r="C169" s="7" t="s">
        <v>342</v>
      </c>
      <c r="D169" s="7" t="s">
        <v>1575</v>
      </c>
      <c r="E169" t="s">
        <v>16686</v>
      </c>
      <c r="G169" t="s">
        <v>16832</v>
      </c>
      <c r="H169" t="s">
        <v>16732</v>
      </c>
      <c r="I169">
        <v>6</v>
      </c>
      <c r="J169">
        <v>2</v>
      </c>
      <c r="K169">
        <v>5322</v>
      </c>
      <c r="L169" t="s">
        <v>16673</v>
      </c>
      <c r="P169" s="15" t="s">
        <v>16819</v>
      </c>
      <c r="R169" s="14"/>
    </row>
    <row r="170" spans="1:18" x14ac:dyDescent="0.2">
      <c r="A170" t="s">
        <v>16555</v>
      </c>
      <c r="B170" t="s">
        <v>16614</v>
      </c>
      <c r="C170" s="7" t="s">
        <v>342</v>
      </c>
      <c r="D170" s="7" t="s">
        <v>1575</v>
      </c>
      <c r="E170" t="s">
        <v>16687</v>
      </c>
      <c r="G170" t="s">
        <v>16833</v>
      </c>
      <c r="H170" t="s">
        <v>16733</v>
      </c>
      <c r="I170">
        <v>6</v>
      </c>
      <c r="J170">
        <v>2</v>
      </c>
      <c r="K170">
        <v>4616</v>
      </c>
      <c r="L170" t="s">
        <v>16674</v>
      </c>
      <c r="P170" s="15" t="s">
        <v>16820</v>
      </c>
      <c r="R170" s="14"/>
    </row>
    <row r="171" spans="1:18" x14ac:dyDescent="0.2">
      <c r="A171" t="s">
        <v>16556</v>
      </c>
      <c r="B171" t="s">
        <v>16615</v>
      </c>
      <c r="C171" s="7" t="s">
        <v>342</v>
      </c>
      <c r="D171" s="7" t="s">
        <v>16618</v>
      </c>
      <c r="E171" t="s">
        <v>7100</v>
      </c>
      <c r="G171" t="s">
        <v>16822</v>
      </c>
      <c r="H171" t="s">
        <v>16736</v>
      </c>
      <c r="I171">
        <v>10</v>
      </c>
      <c r="J171">
        <v>4</v>
      </c>
      <c r="K171" t="s">
        <v>16739</v>
      </c>
      <c r="L171" t="s">
        <v>16675</v>
      </c>
      <c r="P171" s="15" t="s">
        <v>16821</v>
      </c>
      <c r="R171" s="14"/>
    </row>
    <row r="172" spans="1:18" ht="15" x14ac:dyDescent="0.2">
      <c r="A172" s="7"/>
      <c r="B172" s="7"/>
      <c r="C172" s="7"/>
      <c r="D172" s="7"/>
      <c r="E172" s="7"/>
      <c r="F172" s="7"/>
      <c r="P172" s="185"/>
      <c r="R172" s="14"/>
    </row>
  </sheetData>
  <pageMargins left="0.7" right="0.7" top="0.75" bottom="0.75" header="0.3" footer="0.3"/>
  <pageSetup paperSize="9" orientation="portrait" verticalDpi="0"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50"/>
  <sheetViews>
    <sheetView zoomScale="80" zoomScaleNormal="80" workbookViewId="0"/>
  </sheetViews>
  <sheetFormatPr defaultRowHeight="12.75" x14ac:dyDescent="0.2"/>
  <cols>
    <col min="1" max="1" width="34.85546875" customWidth="1"/>
    <col min="2" max="2" width="86.85546875" customWidth="1"/>
    <col min="3" max="3" width="15.5703125" customWidth="1"/>
    <col min="4" max="4" width="11" customWidth="1"/>
    <col min="5" max="5" width="12.85546875" customWidth="1"/>
    <col min="6" max="6" width="14.7109375" customWidth="1"/>
    <col min="7" max="7" width="9.7109375" customWidth="1"/>
  </cols>
  <sheetData>
    <row r="1" spans="1:3" x14ac:dyDescent="0.2">
      <c r="A1" s="1" t="s">
        <v>8760</v>
      </c>
    </row>
    <row r="2" spans="1:3" x14ac:dyDescent="0.2">
      <c r="A2" s="8"/>
    </row>
    <row r="3" spans="1:3" x14ac:dyDescent="0.2">
      <c r="A3" s="7" t="s">
        <v>4061</v>
      </c>
      <c r="B3" t="s">
        <v>4062</v>
      </c>
      <c r="C3" t="s">
        <v>488</v>
      </c>
    </row>
    <row r="4" spans="1:3" x14ac:dyDescent="0.2">
      <c r="A4" s="7" t="s">
        <v>526</v>
      </c>
      <c r="B4" s="7" t="s">
        <v>10046</v>
      </c>
      <c r="C4" s="7" t="s">
        <v>7669</v>
      </c>
    </row>
    <row r="5" spans="1:3" x14ac:dyDescent="0.2">
      <c r="A5" s="7" t="s">
        <v>5183</v>
      </c>
      <c r="B5" s="7" t="s">
        <v>5184</v>
      </c>
      <c r="C5" s="7" t="s">
        <v>6691</v>
      </c>
    </row>
    <row r="6" spans="1:3" x14ac:dyDescent="0.2">
      <c r="A6" t="s">
        <v>9309</v>
      </c>
      <c r="B6" t="s">
        <v>9310</v>
      </c>
      <c r="C6" t="s">
        <v>9264</v>
      </c>
    </row>
    <row r="7" spans="1:3" x14ac:dyDescent="0.2">
      <c r="A7" s="7" t="s">
        <v>500</v>
      </c>
      <c r="B7" s="7" t="s">
        <v>501</v>
      </c>
      <c r="C7" s="7" t="s">
        <v>487</v>
      </c>
    </row>
    <row r="8" spans="1:3" x14ac:dyDescent="0.2">
      <c r="A8" s="7" t="s">
        <v>10146</v>
      </c>
      <c r="B8" s="7" t="s">
        <v>10147</v>
      </c>
      <c r="C8" s="7" t="s">
        <v>6690</v>
      </c>
    </row>
    <row r="9" spans="1:3" x14ac:dyDescent="0.2">
      <c r="A9" s="7" t="s">
        <v>632</v>
      </c>
      <c r="B9" s="7" t="s">
        <v>10055</v>
      </c>
      <c r="C9" s="7" t="s">
        <v>7669</v>
      </c>
    </row>
    <row r="10" spans="1:3" x14ac:dyDescent="0.2">
      <c r="A10" s="7" t="s">
        <v>10140</v>
      </c>
      <c r="B10" s="7" t="s">
        <v>10141</v>
      </c>
      <c r="C10" s="7" t="s">
        <v>6690</v>
      </c>
    </row>
    <row r="11" spans="1:3" x14ac:dyDescent="0.2">
      <c r="A11" t="s">
        <v>8721</v>
      </c>
      <c r="B11" s="7" t="s">
        <v>7675</v>
      </c>
      <c r="C11" s="7" t="s">
        <v>487</v>
      </c>
    </row>
    <row r="12" spans="1:3" x14ac:dyDescent="0.2">
      <c r="A12" s="7" t="s">
        <v>7674</v>
      </c>
      <c r="B12" s="7" t="s">
        <v>7675</v>
      </c>
      <c r="C12" s="7" t="s">
        <v>6690</v>
      </c>
    </row>
    <row r="13" spans="1:3" x14ac:dyDescent="0.2">
      <c r="A13" t="s">
        <v>5677</v>
      </c>
      <c r="B13" t="s">
        <v>5678</v>
      </c>
      <c r="C13" t="s">
        <v>4067</v>
      </c>
    </row>
    <row r="14" spans="1:3" x14ac:dyDescent="0.2">
      <c r="A14" s="7" t="s">
        <v>505</v>
      </c>
      <c r="B14" s="7" t="s">
        <v>506</v>
      </c>
      <c r="C14" s="7" t="s">
        <v>9966</v>
      </c>
    </row>
    <row r="15" spans="1:3" x14ac:dyDescent="0.2">
      <c r="A15" s="7" t="s">
        <v>11253</v>
      </c>
      <c r="B15" s="7" t="s">
        <v>11254</v>
      </c>
      <c r="C15" s="7" t="s">
        <v>6588</v>
      </c>
    </row>
    <row r="16" spans="1:3" x14ac:dyDescent="0.2">
      <c r="A16" s="7" t="s">
        <v>642</v>
      </c>
      <c r="B16" t="s">
        <v>643</v>
      </c>
      <c r="C16" s="7" t="s">
        <v>7669</v>
      </c>
    </row>
    <row r="17" spans="1:3" x14ac:dyDescent="0.2">
      <c r="A17" s="7" t="s">
        <v>11249</v>
      </c>
      <c r="B17" s="7" t="s">
        <v>11250</v>
      </c>
      <c r="C17" s="7" t="s">
        <v>6709</v>
      </c>
    </row>
    <row r="18" spans="1:3" x14ac:dyDescent="0.2">
      <c r="A18" s="7" t="s">
        <v>491</v>
      </c>
      <c r="B18" s="7" t="s">
        <v>9980</v>
      </c>
      <c r="C18" s="7" t="s">
        <v>9966</v>
      </c>
    </row>
    <row r="19" spans="1:3" x14ac:dyDescent="0.2">
      <c r="A19" s="7" t="s">
        <v>502</v>
      </c>
      <c r="B19" s="7" t="s">
        <v>503</v>
      </c>
      <c r="C19" s="7" t="s">
        <v>487</v>
      </c>
    </row>
    <row r="20" spans="1:3" x14ac:dyDescent="0.2">
      <c r="A20" s="7" t="s">
        <v>496</v>
      </c>
      <c r="B20" s="7" t="s">
        <v>497</v>
      </c>
      <c r="C20" s="7" t="s">
        <v>487</v>
      </c>
    </row>
    <row r="21" spans="1:3" x14ac:dyDescent="0.2">
      <c r="A21" s="7" t="s">
        <v>4219</v>
      </c>
      <c r="B21" s="7" t="s">
        <v>808</v>
      </c>
      <c r="C21" s="7" t="s">
        <v>487</v>
      </c>
    </row>
    <row r="22" spans="1:3" x14ac:dyDescent="0.2">
      <c r="A22" s="7" t="s">
        <v>489</v>
      </c>
      <c r="B22" t="s">
        <v>10050</v>
      </c>
      <c r="C22" s="7" t="s">
        <v>7669</v>
      </c>
    </row>
    <row r="23" spans="1:3" x14ac:dyDescent="0.2">
      <c r="A23" s="7" t="s">
        <v>575</v>
      </c>
      <c r="B23" t="s">
        <v>10049</v>
      </c>
      <c r="C23" s="7" t="s">
        <v>9966</v>
      </c>
    </row>
    <row r="24" spans="1:3" x14ac:dyDescent="0.2">
      <c r="A24" s="7" t="s">
        <v>507</v>
      </c>
      <c r="B24" s="7" t="s">
        <v>7671</v>
      </c>
      <c r="C24" s="7" t="s">
        <v>487</v>
      </c>
    </row>
    <row r="25" spans="1:3" x14ac:dyDescent="0.2">
      <c r="A25" s="7" t="s">
        <v>886</v>
      </c>
      <c r="B25" s="7" t="s">
        <v>887</v>
      </c>
      <c r="C25" s="7" t="s">
        <v>487</v>
      </c>
    </row>
    <row r="26" spans="1:3" x14ac:dyDescent="0.2">
      <c r="A26" s="7" t="s">
        <v>490</v>
      </c>
      <c r="B26" t="s">
        <v>685</v>
      </c>
      <c r="C26" s="7" t="s">
        <v>487</v>
      </c>
    </row>
    <row r="27" spans="1:3" x14ac:dyDescent="0.2">
      <c r="A27" s="7" t="s">
        <v>517</v>
      </c>
      <c r="B27" s="7" t="s">
        <v>518</v>
      </c>
      <c r="C27" s="7" t="s">
        <v>487</v>
      </c>
    </row>
    <row r="28" spans="1:3" x14ac:dyDescent="0.2">
      <c r="A28" s="7" t="s">
        <v>515</v>
      </c>
      <c r="B28" s="7" t="s">
        <v>520</v>
      </c>
      <c r="C28" s="7" t="s">
        <v>487</v>
      </c>
    </row>
    <row r="29" spans="1:3" x14ac:dyDescent="0.2">
      <c r="A29" s="7" t="s">
        <v>498</v>
      </c>
      <c r="B29" s="7" t="s">
        <v>499</v>
      </c>
      <c r="C29" s="7" t="s">
        <v>487</v>
      </c>
    </row>
    <row r="30" spans="1:3" x14ac:dyDescent="0.2">
      <c r="A30" s="7" t="s">
        <v>10393</v>
      </c>
      <c r="B30" s="7" t="s">
        <v>10394</v>
      </c>
      <c r="C30" s="7" t="s">
        <v>6690</v>
      </c>
    </row>
    <row r="31" spans="1:3" x14ac:dyDescent="0.2">
      <c r="A31" s="7" t="s">
        <v>8759</v>
      </c>
      <c r="B31" s="7" t="s">
        <v>8761</v>
      </c>
      <c r="C31" s="7" t="s">
        <v>6588</v>
      </c>
    </row>
    <row r="32" spans="1:3" x14ac:dyDescent="0.2">
      <c r="A32" s="7" t="s">
        <v>547</v>
      </c>
      <c r="B32" s="7" t="s">
        <v>546</v>
      </c>
      <c r="C32" s="7" t="s">
        <v>487</v>
      </c>
    </row>
    <row r="33" spans="1:3" x14ac:dyDescent="0.2">
      <c r="A33" s="7" t="s">
        <v>493</v>
      </c>
      <c r="B33" s="7" t="s">
        <v>494</v>
      </c>
      <c r="C33" s="7" t="s">
        <v>487</v>
      </c>
    </row>
    <row r="34" spans="1:3" x14ac:dyDescent="0.2">
      <c r="A34" s="7" t="s">
        <v>10051</v>
      </c>
      <c r="B34" s="7" t="s">
        <v>504</v>
      </c>
      <c r="C34" s="7" t="s">
        <v>487</v>
      </c>
    </row>
    <row r="35" spans="1:3" x14ac:dyDescent="0.2">
      <c r="A35" s="7" t="s">
        <v>544</v>
      </c>
      <c r="B35" s="7" t="s">
        <v>10054</v>
      </c>
      <c r="C35" s="7" t="s">
        <v>7669</v>
      </c>
    </row>
    <row r="36" spans="1:3" x14ac:dyDescent="0.2">
      <c r="A36" s="7" t="s">
        <v>4199</v>
      </c>
      <c r="B36" s="7" t="s">
        <v>4198</v>
      </c>
      <c r="C36" s="7" t="s">
        <v>4180</v>
      </c>
    </row>
    <row r="37" spans="1:3" x14ac:dyDescent="0.2">
      <c r="A37" s="7" t="s">
        <v>4212</v>
      </c>
      <c r="B37" t="s">
        <v>4213</v>
      </c>
      <c r="C37" s="7" t="s">
        <v>4180</v>
      </c>
    </row>
    <row r="38" spans="1:3" x14ac:dyDescent="0.2">
      <c r="A38" t="s">
        <v>10260</v>
      </c>
      <c r="B38" t="s">
        <v>10261</v>
      </c>
      <c r="C38" t="s">
        <v>6690</v>
      </c>
    </row>
    <row r="39" spans="1:3" x14ac:dyDescent="0.2">
      <c r="A39" s="7" t="s">
        <v>10392</v>
      </c>
      <c r="B39" s="7"/>
      <c r="C39" s="7" t="s">
        <v>6690</v>
      </c>
    </row>
    <row r="40" spans="1:3" x14ac:dyDescent="0.2">
      <c r="A40" s="7" t="s">
        <v>806</v>
      </c>
      <c r="B40" t="s">
        <v>807</v>
      </c>
      <c r="C40" s="7" t="s">
        <v>487</v>
      </c>
    </row>
    <row r="41" spans="1:3" x14ac:dyDescent="0.2">
      <c r="A41" s="7" t="s">
        <v>641</v>
      </c>
      <c r="B41" s="7" t="s">
        <v>10153</v>
      </c>
      <c r="C41" s="7" t="s">
        <v>487</v>
      </c>
    </row>
    <row r="42" spans="1:3" x14ac:dyDescent="0.2">
      <c r="A42" s="7" t="s">
        <v>492</v>
      </c>
      <c r="B42" t="s">
        <v>893</v>
      </c>
      <c r="C42" s="7" t="s">
        <v>7669</v>
      </c>
    </row>
    <row r="43" spans="1:3" x14ac:dyDescent="0.2">
      <c r="A43" s="7" t="s">
        <v>4217</v>
      </c>
      <c r="B43" s="7" t="s">
        <v>4218</v>
      </c>
      <c r="C43" s="7" t="s">
        <v>4180</v>
      </c>
    </row>
    <row r="44" spans="1:3" x14ac:dyDescent="0.2">
      <c r="A44" s="7" t="s">
        <v>521</v>
      </c>
      <c r="B44" s="7" t="s">
        <v>522</v>
      </c>
      <c r="C44" s="7" t="s">
        <v>487</v>
      </c>
    </row>
    <row r="45" spans="1:3" x14ac:dyDescent="0.2">
      <c r="A45" s="7" t="s">
        <v>516</v>
      </c>
      <c r="B45" s="7" t="s">
        <v>519</v>
      </c>
      <c r="C45" s="7" t="s">
        <v>487</v>
      </c>
    </row>
    <row r="46" spans="1:3" x14ac:dyDescent="0.2">
      <c r="A46" t="s">
        <v>10052</v>
      </c>
      <c r="B46" t="s">
        <v>10053</v>
      </c>
      <c r="C46" t="s">
        <v>6690</v>
      </c>
    </row>
    <row r="47" spans="1:3" x14ac:dyDescent="0.2">
      <c r="A47" s="7" t="s">
        <v>4202</v>
      </c>
      <c r="B47" s="7" t="s">
        <v>4203</v>
      </c>
      <c r="C47" s="7" t="s">
        <v>4180</v>
      </c>
    </row>
    <row r="48" spans="1:3" x14ac:dyDescent="0.2">
      <c r="A48" s="7" t="s">
        <v>514</v>
      </c>
      <c r="B48" s="7" t="s">
        <v>688</v>
      </c>
      <c r="C48" s="7" t="s">
        <v>487</v>
      </c>
    </row>
    <row r="49" spans="1:3" x14ac:dyDescent="0.2">
      <c r="A49" s="7" t="s">
        <v>513</v>
      </c>
      <c r="B49" s="7" t="s">
        <v>10154</v>
      </c>
      <c r="C49" s="7" t="s">
        <v>7669</v>
      </c>
    </row>
    <row r="50" spans="1:3" x14ac:dyDescent="0.2">
      <c r="A50" t="s">
        <v>12920</v>
      </c>
      <c r="B50" t="s">
        <v>12921</v>
      </c>
      <c r="C50" t="s">
        <v>6588</v>
      </c>
    </row>
  </sheetData>
  <printOptions gridLines="1" gridLinesSet="0"/>
  <pageMargins left="0.75" right="0.75" top="1" bottom="1" header="0.5" footer="0.5"/>
  <pageSetup paperSize="9" orientation="portrait" verticalDpi="0" r:id="rId1"/>
  <headerFooter alignWithMargins="0"/>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60"/>
  <sheetViews>
    <sheetView zoomScale="80" zoomScaleNormal="80" workbookViewId="0"/>
  </sheetViews>
  <sheetFormatPr defaultRowHeight="12.75" x14ac:dyDescent="0.2"/>
  <cols>
    <col min="1" max="1" width="22.28515625" customWidth="1"/>
    <col min="2" max="2" width="17.85546875" customWidth="1"/>
    <col min="3" max="3" width="121.7109375" customWidth="1"/>
  </cols>
  <sheetData>
    <row r="1" spans="1:3" x14ac:dyDescent="0.2">
      <c r="A1" s="8" t="s">
        <v>6809</v>
      </c>
    </row>
    <row r="3" spans="1:3" x14ac:dyDescent="0.2">
      <c r="A3" s="7" t="s">
        <v>3470</v>
      </c>
      <c r="B3" s="7" t="s">
        <v>6847</v>
      </c>
      <c r="C3" s="7" t="s">
        <v>16</v>
      </c>
    </row>
    <row r="4" spans="1:3" ht="15" x14ac:dyDescent="0.25">
      <c r="A4" s="37" t="s">
        <v>279</v>
      </c>
      <c r="B4" s="37" t="s">
        <v>279</v>
      </c>
      <c r="C4" s="37"/>
    </row>
    <row r="5" spans="1:3" ht="15" x14ac:dyDescent="0.25">
      <c r="A5" s="37" t="s">
        <v>6810</v>
      </c>
      <c r="B5" s="37" t="s">
        <v>6811</v>
      </c>
      <c r="C5" s="37"/>
    </row>
    <row r="6" spans="1:3" ht="15" x14ac:dyDescent="0.25">
      <c r="A6" s="37" t="s">
        <v>1285</v>
      </c>
      <c r="B6" s="37" t="s">
        <v>1536</v>
      </c>
      <c r="C6" s="37"/>
    </row>
    <row r="7" spans="1:3" ht="15" x14ac:dyDescent="0.25">
      <c r="A7" s="37" t="s">
        <v>6812</v>
      </c>
      <c r="B7" s="37" t="s">
        <v>1856</v>
      </c>
      <c r="C7" s="37"/>
    </row>
    <row r="8" spans="1:3" ht="15" x14ac:dyDescent="0.25">
      <c r="A8" s="37" t="s">
        <v>6813</v>
      </c>
      <c r="B8" s="37" t="s">
        <v>2194</v>
      </c>
      <c r="C8" s="37"/>
    </row>
    <row r="9" spans="1:3" ht="15" x14ac:dyDescent="0.25">
      <c r="A9" s="37" t="s">
        <v>6814</v>
      </c>
      <c r="B9" s="37" t="s">
        <v>6815</v>
      </c>
      <c r="C9" s="37"/>
    </row>
    <row r="10" spans="1:3" ht="15" x14ac:dyDescent="0.25">
      <c r="A10" s="37" t="s">
        <v>1537</v>
      </c>
      <c r="B10" s="37" t="s">
        <v>1537</v>
      </c>
      <c r="C10" s="37"/>
    </row>
    <row r="11" spans="1:3" ht="15" x14ac:dyDescent="0.25">
      <c r="A11" s="37" t="s">
        <v>6816</v>
      </c>
      <c r="B11" s="37" t="s">
        <v>6298</v>
      </c>
      <c r="C11" s="37"/>
    </row>
    <row r="12" spans="1:3" ht="15" x14ac:dyDescent="0.25">
      <c r="A12" s="37" t="s">
        <v>6817</v>
      </c>
      <c r="B12" s="37" t="s">
        <v>1537</v>
      </c>
      <c r="C12" s="39" t="s">
        <v>6849</v>
      </c>
    </row>
    <row r="13" spans="1:3" ht="15" x14ac:dyDescent="0.25">
      <c r="A13" s="37" t="s">
        <v>6818</v>
      </c>
      <c r="B13" s="37" t="s">
        <v>6297</v>
      </c>
      <c r="C13" s="37"/>
    </row>
    <row r="14" spans="1:3" ht="15" x14ac:dyDescent="0.25">
      <c r="A14" s="37" t="s">
        <v>6819</v>
      </c>
      <c r="B14" s="37" t="s">
        <v>315</v>
      </c>
      <c r="C14" s="37"/>
    </row>
    <row r="15" spans="1:3" ht="15" x14ac:dyDescent="0.25">
      <c r="A15" s="37" t="s">
        <v>1837</v>
      </c>
      <c r="B15" s="37" t="s">
        <v>1682</v>
      </c>
      <c r="C15" s="37"/>
    </row>
    <row r="16" spans="1:3" ht="15" x14ac:dyDescent="0.25">
      <c r="A16" s="37" t="s">
        <v>6820</v>
      </c>
      <c r="B16" s="37" t="s">
        <v>1828</v>
      </c>
      <c r="C16" s="37"/>
    </row>
    <row r="17" spans="1:3" ht="15" x14ac:dyDescent="0.25">
      <c r="A17" s="37" t="s">
        <v>6821</v>
      </c>
      <c r="B17" s="37" t="s">
        <v>6850</v>
      </c>
      <c r="C17" s="39" t="s">
        <v>6851</v>
      </c>
    </row>
    <row r="18" spans="1:3" ht="15" x14ac:dyDescent="0.25">
      <c r="A18" s="37" t="s">
        <v>6822</v>
      </c>
      <c r="B18" s="37" t="s">
        <v>6823</v>
      </c>
      <c r="C18" s="37"/>
    </row>
    <row r="19" spans="1:3" ht="15" x14ac:dyDescent="0.25">
      <c r="A19" s="37" t="s">
        <v>6824</v>
      </c>
      <c r="B19" s="37" t="s">
        <v>2073</v>
      </c>
      <c r="C19" s="37"/>
    </row>
    <row r="20" spans="1:3" ht="15" x14ac:dyDescent="0.25">
      <c r="A20" s="37" t="s">
        <v>2022</v>
      </c>
      <c r="B20" s="37" t="s">
        <v>2022</v>
      </c>
      <c r="C20" s="37"/>
    </row>
    <row r="21" spans="1:3" ht="15" x14ac:dyDescent="0.25">
      <c r="A21" s="37" t="s">
        <v>6825</v>
      </c>
      <c r="B21" s="37" t="s">
        <v>2466</v>
      </c>
      <c r="C21" s="37"/>
    </row>
    <row r="22" spans="1:3" ht="15" x14ac:dyDescent="0.25">
      <c r="A22" s="37" t="s">
        <v>6826</v>
      </c>
      <c r="B22" s="37" t="s">
        <v>1314</v>
      </c>
      <c r="C22" s="37"/>
    </row>
    <row r="23" spans="1:3" ht="15" x14ac:dyDescent="0.25">
      <c r="A23" s="37" t="s">
        <v>6827</v>
      </c>
      <c r="B23" s="37" t="s">
        <v>315</v>
      </c>
      <c r="C23" s="37" t="s">
        <v>6848</v>
      </c>
    </row>
    <row r="24" spans="1:3" ht="15" x14ac:dyDescent="0.25">
      <c r="A24" s="37" t="s">
        <v>6828</v>
      </c>
      <c r="B24" s="129" t="s">
        <v>14199</v>
      </c>
      <c r="C24" s="39" t="s">
        <v>12312</v>
      </c>
    </row>
    <row r="25" spans="1:3" ht="15" x14ac:dyDescent="0.25">
      <c r="A25" s="37" t="s">
        <v>6829</v>
      </c>
      <c r="B25" s="37" t="s">
        <v>1275</v>
      </c>
      <c r="C25" s="37"/>
    </row>
    <row r="26" spans="1:3" ht="15" x14ac:dyDescent="0.25">
      <c r="A26" s="37" t="s">
        <v>6830</v>
      </c>
      <c r="B26" s="37" t="s">
        <v>2256</v>
      </c>
      <c r="C26" s="37"/>
    </row>
    <row r="27" spans="1:3" ht="15" x14ac:dyDescent="0.25">
      <c r="A27" s="37" t="s">
        <v>6831</v>
      </c>
      <c r="B27" s="37" t="s">
        <v>2523</v>
      </c>
      <c r="C27" s="37"/>
    </row>
    <row r="28" spans="1:3" ht="15" x14ac:dyDescent="0.25">
      <c r="A28" s="37" t="s">
        <v>6832</v>
      </c>
      <c r="B28" s="37" t="s">
        <v>3826</v>
      </c>
      <c r="C28" s="37"/>
    </row>
    <row r="29" spans="1:3" ht="15" x14ac:dyDescent="0.25">
      <c r="A29" s="37" t="s">
        <v>6833</v>
      </c>
      <c r="B29" s="37" t="s">
        <v>6834</v>
      </c>
      <c r="C29" s="37"/>
    </row>
    <row r="30" spans="1:3" ht="15" x14ac:dyDescent="0.25">
      <c r="A30" s="139" t="s">
        <v>15578</v>
      </c>
      <c r="B30" s="139" t="s">
        <v>2419</v>
      </c>
      <c r="C30" s="139"/>
    </row>
    <row r="31" spans="1:3" ht="15" x14ac:dyDescent="0.25">
      <c r="A31" s="37" t="s">
        <v>6835</v>
      </c>
      <c r="B31" s="37" t="s">
        <v>2403</v>
      </c>
      <c r="C31" s="37"/>
    </row>
    <row r="32" spans="1:3" ht="15" x14ac:dyDescent="0.25">
      <c r="A32" s="129" t="s">
        <v>14202</v>
      </c>
      <c r="B32" s="37" t="s">
        <v>1355</v>
      </c>
      <c r="C32" s="37"/>
    </row>
    <row r="33" spans="1:3" ht="15" x14ac:dyDescent="0.25">
      <c r="A33" s="37" t="s">
        <v>6836</v>
      </c>
      <c r="B33" s="37" t="s">
        <v>1799</v>
      </c>
      <c r="C33" s="37"/>
    </row>
    <row r="34" spans="1:3" ht="15" x14ac:dyDescent="0.25">
      <c r="A34" s="37" t="s">
        <v>6837</v>
      </c>
      <c r="B34" s="37" t="s">
        <v>2529</v>
      </c>
      <c r="C34" s="37"/>
    </row>
    <row r="35" spans="1:3" ht="15" x14ac:dyDescent="0.25">
      <c r="A35" s="37" t="s">
        <v>6838</v>
      </c>
      <c r="B35" s="37" t="s">
        <v>2209</v>
      </c>
      <c r="C35" s="37"/>
    </row>
    <row r="36" spans="1:3" ht="15" x14ac:dyDescent="0.25">
      <c r="A36" s="37" t="s">
        <v>6839</v>
      </c>
      <c r="B36" s="37" t="s">
        <v>2601</v>
      </c>
      <c r="C36" s="37"/>
    </row>
    <row r="37" spans="1:3" ht="15" x14ac:dyDescent="0.25">
      <c r="A37" s="37" t="s">
        <v>6840</v>
      </c>
      <c r="B37" s="37" t="s">
        <v>6841</v>
      </c>
      <c r="C37" s="37"/>
    </row>
    <row r="38" spans="1:3" ht="15" x14ac:dyDescent="0.25">
      <c r="A38" s="37" t="s">
        <v>6842</v>
      </c>
      <c r="B38" s="37" t="s">
        <v>2623</v>
      </c>
      <c r="C38" s="37"/>
    </row>
    <row r="39" spans="1:3" ht="15" x14ac:dyDescent="0.25">
      <c r="A39" s="37" t="s">
        <v>6843</v>
      </c>
      <c r="B39" s="37" t="s">
        <v>2626</v>
      </c>
      <c r="C39" s="37"/>
    </row>
    <row r="40" spans="1:3" ht="15" x14ac:dyDescent="0.25">
      <c r="A40" s="37" t="s">
        <v>6844</v>
      </c>
      <c r="B40" s="37" t="s">
        <v>6845</v>
      </c>
      <c r="C40" s="37"/>
    </row>
    <row r="41" spans="1:3" ht="15" x14ac:dyDescent="0.25">
      <c r="A41" s="37" t="s">
        <v>6846</v>
      </c>
      <c r="B41" s="37" t="s">
        <v>6196</v>
      </c>
      <c r="C41" s="37"/>
    </row>
    <row r="42" spans="1:3" ht="15" x14ac:dyDescent="0.25">
      <c r="A42" s="37" t="s">
        <v>2641</v>
      </c>
      <c r="B42" s="37" t="s">
        <v>2641</v>
      </c>
      <c r="C42" s="37"/>
    </row>
    <row r="48" spans="1:3" x14ac:dyDescent="0.2">
      <c r="A48" s="38"/>
    </row>
    <row r="49" spans="1:1" x14ac:dyDescent="0.2">
      <c r="A49" s="7"/>
    </row>
    <row r="51" spans="1:1" x14ac:dyDescent="0.2">
      <c r="A51" s="7"/>
    </row>
    <row r="52" spans="1:1" x14ac:dyDescent="0.2">
      <c r="A52" s="38"/>
    </row>
    <row r="53" spans="1:1" x14ac:dyDescent="0.2">
      <c r="A53" s="7"/>
    </row>
    <row r="54" spans="1:1" x14ac:dyDescent="0.2">
      <c r="A54" s="38"/>
    </row>
    <row r="55" spans="1:1" x14ac:dyDescent="0.2">
      <c r="A55" s="7"/>
    </row>
    <row r="56" spans="1:1" x14ac:dyDescent="0.2">
      <c r="A56" s="38"/>
    </row>
    <row r="57" spans="1:1" x14ac:dyDescent="0.2">
      <c r="A57" s="7"/>
    </row>
    <row r="59" spans="1:1" x14ac:dyDescent="0.2">
      <c r="A59" s="7"/>
    </row>
    <row r="60" spans="1:1" x14ac:dyDescent="0.2">
      <c r="A60" s="38"/>
    </row>
  </sheetData>
  <pageMargins left="0.7" right="0.7" top="0.75" bottom="0.75" header="0.3" footer="0.3"/>
  <pageSetup paperSize="9" orientation="portrait" verticalDpi="0"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122"/>
  <sheetViews>
    <sheetView zoomScale="80" zoomScaleNormal="80" workbookViewId="0"/>
  </sheetViews>
  <sheetFormatPr defaultColWidth="9.140625" defaultRowHeight="12.75" x14ac:dyDescent="0.2"/>
  <cols>
    <col min="1" max="1" width="20" style="7" customWidth="1"/>
    <col min="2" max="2" width="110" style="7" customWidth="1"/>
    <col min="3" max="3" width="9.140625" style="7"/>
    <col min="4" max="4" width="17.5703125" style="7" customWidth="1"/>
    <col min="5" max="16384" width="9.140625" style="7"/>
  </cols>
  <sheetData>
    <row r="1" spans="1:2" x14ac:dyDescent="0.2">
      <c r="A1" s="1" t="s">
        <v>8507</v>
      </c>
    </row>
    <row r="2" spans="1:2" x14ac:dyDescent="0.2">
      <c r="A2" s="7" t="s">
        <v>8508</v>
      </c>
    </row>
    <row r="3" spans="1:2" x14ac:dyDescent="0.2">
      <c r="A3" s="7" t="s">
        <v>4066</v>
      </c>
      <c r="B3" s="7" t="s">
        <v>4062</v>
      </c>
    </row>
    <row r="4" spans="1:2" x14ac:dyDescent="0.2">
      <c r="A4" s="15" t="s">
        <v>1069</v>
      </c>
      <c r="B4" s="15" t="s">
        <v>954</v>
      </c>
    </row>
    <row r="5" spans="1:2" x14ac:dyDescent="0.2">
      <c r="A5" s="15" t="s">
        <v>1070</v>
      </c>
      <c r="B5" s="15" t="s">
        <v>955</v>
      </c>
    </row>
    <row r="6" spans="1:2" x14ac:dyDescent="0.2">
      <c r="A6" s="15" t="s">
        <v>1071</v>
      </c>
      <c r="B6" s="15" t="s">
        <v>956</v>
      </c>
    </row>
    <row r="7" spans="1:2" x14ac:dyDescent="0.2">
      <c r="A7" s="15" t="s">
        <v>1072</v>
      </c>
      <c r="B7" s="15" t="s">
        <v>957</v>
      </c>
    </row>
    <row r="8" spans="1:2" x14ac:dyDescent="0.2">
      <c r="A8" s="15" t="s">
        <v>1073</v>
      </c>
      <c r="B8" s="15" t="s">
        <v>958</v>
      </c>
    </row>
    <row r="9" spans="1:2" x14ac:dyDescent="0.2">
      <c r="A9" s="15" t="s">
        <v>1074</v>
      </c>
      <c r="B9" s="15" t="s">
        <v>959</v>
      </c>
    </row>
    <row r="10" spans="1:2" x14ac:dyDescent="0.2">
      <c r="A10" s="15" t="s">
        <v>908</v>
      </c>
      <c r="B10" s="15" t="s">
        <v>960</v>
      </c>
    </row>
    <row r="11" spans="1:2" x14ac:dyDescent="0.2">
      <c r="A11" s="15" t="s">
        <v>1075</v>
      </c>
      <c r="B11" s="15" t="s">
        <v>961</v>
      </c>
    </row>
    <row r="12" spans="1:2" x14ac:dyDescent="0.2">
      <c r="A12" s="15" t="s">
        <v>221</v>
      </c>
      <c r="B12" s="15" t="s">
        <v>962</v>
      </c>
    </row>
    <row r="13" spans="1:2" x14ac:dyDescent="0.2">
      <c r="A13" s="15" t="s">
        <v>1076</v>
      </c>
      <c r="B13" s="15" t="s">
        <v>963</v>
      </c>
    </row>
    <row r="14" spans="1:2" x14ac:dyDescent="0.2">
      <c r="A14" s="15" t="s">
        <v>909</v>
      </c>
      <c r="B14" s="15" t="s">
        <v>964</v>
      </c>
    </row>
    <row r="15" spans="1:2" x14ac:dyDescent="0.2">
      <c r="A15" s="15" t="s">
        <v>1077</v>
      </c>
      <c r="B15" s="15" t="s">
        <v>965</v>
      </c>
    </row>
    <row r="16" spans="1:2" x14ac:dyDescent="0.2">
      <c r="A16" s="15" t="s">
        <v>1078</v>
      </c>
      <c r="B16" s="15" t="s">
        <v>966</v>
      </c>
    </row>
    <row r="17" spans="1:2" x14ac:dyDescent="0.2">
      <c r="A17" s="15" t="s">
        <v>1079</v>
      </c>
      <c r="B17" s="15" t="s">
        <v>967</v>
      </c>
    </row>
    <row r="18" spans="1:2" x14ac:dyDescent="0.2">
      <c r="A18" s="15" t="s">
        <v>910</v>
      </c>
      <c r="B18" s="15" t="s">
        <v>968</v>
      </c>
    </row>
    <row r="19" spans="1:2" x14ac:dyDescent="0.2">
      <c r="A19" s="15" t="s">
        <v>1080</v>
      </c>
      <c r="B19" s="15" t="s">
        <v>969</v>
      </c>
    </row>
    <row r="20" spans="1:2" x14ac:dyDescent="0.2">
      <c r="A20" s="15" t="s">
        <v>911</v>
      </c>
      <c r="B20" s="15" t="s">
        <v>970</v>
      </c>
    </row>
    <row r="21" spans="1:2" x14ac:dyDescent="0.2">
      <c r="A21" s="15" t="s">
        <v>1081</v>
      </c>
      <c r="B21" s="15" t="s">
        <v>971</v>
      </c>
    </row>
    <row r="22" spans="1:2" x14ac:dyDescent="0.2">
      <c r="A22" s="15" t="s">
        <v>1082</v>
      </c>
      <c r="B22" s="15" t="s">
        <v>972</v>
      </c>
    </row>
    <row r="23" spans="1:2" x14ac:dyDescent="0.2">
      <c r="A23" s="15" t="s">
        <v>912</v>
      </c>
      <c r="B23" s="15" t="s">
        <v>973</v>
      </c>
    </row>
    <row r="24" spans="1:2" x14ac:dyDescent="0.2">
      <c r="A24" s="15" t="s">
        <v>913</v>
      </c>
      <c r="B24" s="15" t="s">
        <v>974</v>
      </c>
    </row>
    <row r="25" spans="1:2" x14ac:dyDescent="0.2">
      <c r="A25" s="15" t="s">
        <v>914</v>
      </c>
      <c r="B25" s="15" t="s">
        <v>975</v>
      </c>
    </row>
    <row r="26" spans="1:2" x14ac:dyDescent="0.2">
      <c r="A26" s="15" t="s">
        <v>915</v>
      </c>
      <c r="B26" s="15" t="s">
        <v>976</v>
      </c>
    </row>
    <row r="27" spans="1:2" x14ac:dyDescent="0.2">
      <c r="A27" s="15" t="s">
        <v>1083</v>
      </c>
      <c r="B27" s="15" t="s">
        <v>977</v>
      </c>
    </row>
    <row r="28" spans="1:2" x14ac:dyDescent="0.2">
      <c r="A28" s="15" t="s">
        <v>1084</v>
      </c>
      <c r="B28" s="15" t="s">
        <v>978</v>
      </c>
    </row>
    <row r="29" spans="1:2" x14ac:dyDescent="0.2">
      <c r="A29" s="15" t="s">
        <v>1085</v>
      </c>
      <c r="B29" s="15" t="s">
        <v>979</v>
      </c>
    </row>
    <row r="30" spans="1:2" x14ac:dyDescent="0.2">
      <c r="A30" s="15" t="s">
        <v>916</v>
      </c>
      <c r="B30" s="15" t="s">
        <v>980</v>
      </c>
    </row>
    <row r="31" spans="1:2" x14ac:dyDescent="0.2">
      <c r="A31" s="15" t="s">
        <v>917</v>
      </c>
      <c r="B31" s="15" t="s">
        <v>981</v>
      </c>
    </row>
    <row r="32" spans="1:2" x14ac:dyDescent="0.2">
      <c r="A32" s="15" t="s">
        <v>1086</v>
      </c>
      <c r="B32" s="15" t="s">
        <v>982</v>
      </c>
    </row>
    <row r="33" spans="1:2" x14ac:dyDescent="0.2">
      <c r="A33" s="15" t="s">
        <v>918</v>
      </c>
      <c r="B33" s="15" t="s">
        <v>983</v>
      </c>
    </row>
    <row r="34" spans="1:2" x14ac:dyDescent="0.2">
      <c r="A34" s="15" t="s">
        <v>1087</v>
      </c>
      <c r="B34" s="15" t="s">
        <v>984</v>
      </c>
    </row>
    <row r="35" spans="1:2" x14ac:dyDescent="0.2">
      <c r="A35" s="15" t="s">
        <v>1088</v>
      </c>
      <c r="B35" s="15" t="s">
        <v>985</v>
      </c>
    </row>
    <row r="36" spans="1:2" x14ac:dyDescent="0.2">
      <c r="A36" s="15" t="s">
        <v>1089</v>
      </c>
      <c r="B36" s="15" t="s">
        <v>986</v>
      </c>
    </row>
    <row r="37" spans="1:2" x14ac:dyDescent="0.2">
      <c r="A37" s="15" t="s">
        <v>919</v>
      </c>
      <c r="B37" s="15" t="s">
        <v>987</v>
      </c>
    </row>
    <row r="38" spans="1:2" x14ac:dyDescent="0.2">
      <c r="A38" s="15" t="s">
        <v>1090</v>
      </c>
      <c r="B38" s="15" t="s">
        <v>988</v>
      </c>
    </row>
    <row r="39" spans="1:2" x14ac:dyDescent="0.2">
      <c r="A39" s="15" t="s">
        <v>1091</v>
      </c>
      <c r="B39" s="15" t="s">
        <v>989</v>
      </c>
    </row>
    <row r="40" spans="1:2" x14ac:dyDescent="0.2">
      <c r="A40" s="15" t="s">
        <v>1092</v>
      </c>
      <c r="B40" s="15" t="s">
        <v>990</v>
      </c>
    </row>
    <row r="41" spans="1:2" x14ac:dyDescent="0.2">
      <c r="A41" s="15" t="s">
        <v>920</v>
      </c>
      <c r="B41" s="15" t="s">
        <v>991</v>
      </c>
    </row>
    <row r="42" spans="1:2" x14ac:dyDescent="0.2">
      <c r="A42" s="15" t="s">
        <v>921</v>
      </c>
      <c r="B42" s="15" t="s">
        <v>992</v>
      </c>
    </row>
    <row r="43" spans="1:2" x14ac:dyDescent="0.2">
      <c r="A43" s="15" t="s">
        <v>922</v>
      </c>
      <c r="B43" s="15" t="s">
        <v>993</v>
      </c>
    </row>
    <row r="44" spans="1:2" x14ac:dyDescent="0.2">
      <c r="A44" s="15" t="s">
        <v>1093</v>
      </c>
      <c r="B44" s="15" t="s">
        <v>994</v>
      </c>
    </row>
    <row r="45" spans="1:2" x14ac:dyDescent="0.2">
      <c r="A45" s="15" t="s">
        <v>1094</v>
      </c>
      <c r="B45" s="15" t="s">
        <v>995</v>
      </c>
    </row>
    <row r="46" spans="1:2" x14ac:dyDescent="0.2">
      <c r="A46" s="15" t="s">
        <v>1095</v>
      </c>
      <c r="B46" s="15" t="s">
        <v>996</v>
      </c>
    </row>
    <row r="47" spans="1:2" x14ac:dyDescent="0.2">
      <c r="A47" s="15" t="s">
        <v>923</v>
      </c>
      <c r="B47" s="15" t="s">
        <v>997</v>
      </c>
    </row>
    <row r="48" spans="1:2" x14ac:dyDescent="0.2">
      <c r="A48" s="15" t="s">
        <v>1096</v>
      </c>
      <c r="B48" s="15" t="s">
        <v>998</v>
      </c>
    </row>
    <row r="49" spans="1:2" x14ac:dyDescent="0.2">
      <c r="A49" s="15" t="s">
        <v>244</v>
      </c>
      <c r="B49" s="15" t="s">
        <v>999</v>
      </c>
    </row>
    <row r="50" spans="1:2" x14ac:dyDescent="0.2">
      <c r="A50" s="15" t="s">
        <v>1097</v>
      </c>
      <c r="B50" s="15" t="s">
        <v>1000</v>
      </c>
    </row>
    <row r="51" spans="1:2" x14ac:dyDescent="0.2">
      <c r="A51" s="15" t="s">
        <v>1098</v>
      </c>
      <c r="B51" s="15" t="s">
        <v>1001</v>
      </c>
    </row>
    <row r="52" spans="1:2" x14ac:dyDescent="0.2">
      <c r="A52" s="15" t="s">
        <v>924</v>
      </c>
      <c r="B52" s="15" t="s">
        <v>1002</v>
      </c>
    </row>
    <row r="53" spans="1:2" x14ac:dyDescent="0.2">
      <c r="A53" s="15" t="s">
        <v>1099</v>
      </c>
      <c r="B53" s="15" t="s">
        <v>1003</v>
      </c>
    </row>
    <row r="54" spans="1:2" x14ac:dyDescent="0.2">
      <c r="A54" s="15" t="s">
        <v>925</v>
      </c>
      <c r="B54" s="15" t="s">
        <v>1004</v>
      </c>
    </row>
    <row r="55" spans="1:2" x14ac:dyDescent="0.2">
      <c r="A55" s="15" t="s">
        <v>1100</v>
      </c>
      <c r="B55" s="15" t="s">
        <v>1005</v>
      </c>
    </row>
    <row r="56" spans="1:2" x14ac:dyDescent="0.2">
      <c r="A56" s="15" t="s">
        <v>1101</v>
      </c>
      <c r="B56" s="15" t="s">
        <v>1006</v>
      </c>
    </row>
    <row r="57" spans="1:2" x14ac:dyDescent="0.2">
      <c r="A57" s="15" t="s">
        <v>926</v>
      </c>
      <c r="B57" s="15" t="s">
        <v>1007</v>
      </c>
    </row>
    <row r="58" spans="1:2" x14ac:dyDescent="0.2">
      <c r="A58" s="15" t="s">
        <v>927</v>
      </c>
      <c r="B58" s="15" t="s">
        <v>1008</v>
      </c>
    </row>
    <row r="59" spans="1:2" x14ac:dyDescent="0.2">
      <c r="A59" s="15" t="s">
        <v>1102</v>
      </c>
      <c r="B59" s="15" t="s">
        <v>1009</v>
      </c>
    </row>
    <row r="60" spans="1:2" x14ac:dyDescent="0.2">
      <c r="A60" s="15" t="s">
        <v>928</v>
      </c>
      <c r="B60" s="15" t="s">
        <v>1010</v>
      </c>
    </row>
    <row r="61" spans="1:2" x14ac:dyDescent="0.2">
      <c r="A61" s="15" t="s">
        <v>1103</v>
      </c>
      <c r="B61" s="15" t="s">
        <v>1011</v>
      </c>
    </row>
    <row r="62" spans="1:2" x14ac:dyDescent="0.2">
      <c r="A62" s="15" t="s">
        <v>929</v>
      </c>
      <c r="B62" s="15" t="s">
        <v>1012</v>
      </c>
    </row>
    <row r="63" spans="1:2" x14ac:dyDescent="0.2">
      <c r="A63" s="15" t="s">
        <v>1104</v>
      </c>
      <c r="B63" s="15" t="s">
        <v>1013</v>
      </c>
    </row>
    <row r="64" spans="1:2" x14ac:dyDescent="0.2">
      <c r="A64" s="15" t="s">
        <v>930</v>
      </c>
      <c r="B64" s="15" t="s">
        <v>1014</v>
      </c>
    </row>
    <row r="65" spans="1:2" x14ac:dyDescent="0.2">
      <c r="A65" s="15" t="s">
        <v>931</v>
      </c>
      <c r="B65" s="15" t="s">
        <v>1015</v>
      </c>
    </row>
    <row r="66" spans="1:2" x14ac:dyDescent="0.2">
      <c r="A66" s="15" t="s">
        <v>932</v>
      </c>
      <c r="B66" s="15" t="s">
        <v>1016</v>
      </c>
    </row>
    <row r="67" spans="1:2" x14ac:dyDescent="0.2">
      <c r="A67" s="15" t="s">
        <v>1105</v>
      </c>
      <c r="B67" s="15" t="s">
        <v>1017</v>
      </c>
    </row>
    <row r="68" spans="1:2" x14ac:dyDescent="0.2">
      <c r="A68" s="15" t="s">
        <v>1106</v>
      </c>
      <c r="B68" s="15" t="s">
        <v>1018</v>
      </c>
    </row>
    <row r="69" spans="1:2" x14ac:dyDescent="0.2">
      <c r="A69" s="15" t="s">
        <v>1107</v>
      </c>
      <c r="B69" s="15" t="s">
        <v>1019</v>
      </c>
    </row>
    <row r="70" spans="1:2" x14ac:dyDescent="0.2">
      <c r="A70" s="15" t="s">
        <v>933</v>
      </c>
      <c r="B70" s="15" t="s">
        <v>1020</v>
      </c>
    </row>
    <row r="71" spans="1:2" x14ac:dyDescent="0.2">
      <c r="A71" s="15" t="s">
        <v>1108</v>
      </c>
      <c r="B71" s="15" t="s">
        <v>1021</v>
      </c>
    </row>
    <row r="72" spans="1:2" x14ac:dyDescent="0.2">
      <c r="A72" s="15" t="s">
        <v>1109</v>
      </c>
      <c r="B72" s="15" t="s">
        <v>1022</v>
      </c>
    </row>
    <row r="73" spans="1:2" x14ac:dyDescent="0.2">
      <c r="A73" s="15" t="s">
        <v>934</v>
      </c>
      <c r="B73" s="15" t="s">
        <v>1023</v>
      </c>
    </row>
    <row r="74" spans="1:2" x14ac:dyDescent="0.2">
      <c r="A74" s="15" t="s">
        <v>1110</v>
      </c>
      <c r="B74" s="15" t="s">
        <v>1024</v>
      </c>
    </row>
    <row r="75" spans="1:2" x14ac:dyDescent="0.2">
      <c r="A75" s="15" t="s">
        <v>1111</v>
      </c>
      <c r="B75" s="15" t="s">
        <v>1025</v>
      </c>
    </row>
    <row r="76" spans="1:2" x14ac:dyDescent="0.2">
      <c r="A76" s="15" t="s">
        <v>935</v>
      </c>
      <c r="B76" s="15" t="s">
        <v>1026</v>
      </c>
    </row>
    <row r="77" spans="1:2" x14ac:dyDescent="0.2">
      <c r="A77" s="15" t="s">
        <v>1112</v>
      </c>
      <c r="B77" s="15" t="s">
        <v>1027</v>
      </c>
    </row>
    <row r="78" spans="1:2" x14ac:dyDescent="0.2">
      <c r="A78" s="15" t="s">
        <v>1113</v>
      </c>
      <c r="B78" s="15" t="s">
        <v>1028</v>
      </c>
    </row>
    <row r="79" spans="1:2" x14ac:dyDescent="0.2">
      <c r="A79" s="15" t="s">
        <v>1114</v>
      </c>
      <c r="B79" s="15" t="s">
        <v>1029</v>
      </c>
    </row>
    <row r="80" spans="1:2" x14ac:dyDescent="0.2">
      <c r="A80" s="15" t="s">
        <v>1115</v>
      </c>
      <c r="B80" s="15" t="s">
        <v>1030</v>
      </c>
    </row>
    <row r="81" spans="1:2" x14ac:dyDescent="0.2">
      <c r="A81" s="15" t="s">
        <v>936</v>
      </c>
      <c r="B81" s="15" t="s">
        <v>1031</v>
      </c>
    </row>
    <row r="82" spans="1:2" x14ac:dyDescent="0.2">
      <c r="A82" s="15" t="s">
        <v>1116</v>
      </c>
      <c r="B82" s="15" t="s">
        <v>1032</v>
      </c>
    </row>
    <row r="83" spans="1:2" x14ac:dyDescent="0.2">
      <c r="A83" s="15" t="s">
        <v>1117</v>
      </c>
      <c r="B83" s="15" t="s">
        <v>1033</v>
      </c>
    </row>
    <row r="84" spans="1:2" x14ac:dyDescent="0.2">
      <c r="A84" s="15" t="s">
        <v>937</v>
      </c>
      <c r="B84" s="15" t="s">
        <v>1034</v>
      </c>
    </row>
    <row r="85" spans="1:2" x14ac:dyDescent="0.2">
      <c r="A85" s="15" t="s">
        <v>1118</v>
      </c>
      <c r="B85" s="15" t="s">
        <v>1035</v>
      </c>
    </row>
    <row r="86" spans="1:2" x14ac:dyDescent="0.2">
      <c r="A86" s="15" t="s">
        <v>1119</v>
      </c>
      <c r="B86" s="15" t="s">
        <v>1036</v>
      </c>
    </row>
    <row r="87" spans="1:2" x14ac:dyDescent="0.2">
      <c r="A87" s="15" t="s">
        <v>1120</v>
      </c>
      <c r="B87" s="15" t="s">
        <v>1037</v>
      </c>
    </row>
    <row r="88" spans="1:2" x14ac:dyDescent="0.2">
      <c r="A88" s="15" t="s">
        <v>234</v>
      </c>
      <c r="B88" s="15" t="s">
        <v>1038</v>
      </c>
    </row>
    <row r="89" spans="1:2" x14ac:dyDescent="0.2">
      <c r="A89" s="15" t="s">
        <v>237</v>
      </c>
      <c r="B89" s="15" t="s">
        <v>1039</v>
      </c>
    </row>
    <row r="90" spans="1:2" x14ac:dyDescent="0.2">
      <c r="A90" s="15" t="s">
        <v>938</v>
      </c>
      <c r="B90" s="15" t="s">
        <v>1040</v>
      </c>
    </row>
    <row r="91" spans="1:2" x14ac:dyDescent="0.2">
      <c r="A91" s="15" t="s">
        <v>939</v>
      </c>
      <c r="B91" s="15" t="s">
        <v>1137</v>
      </c>
    </row>
    <row r="92" spans="1:2" x14ac:dyDescent="0.2">
      <c r="A92" s="15" t="s">
        <v>940</v>
      </c>
      <c r="B92" s="15" t="s">
        <v>1138</v>
      </c>
    </row>
    <row r="93" spans="1:2" x14ac:dyDescent="0.2">
      <c r="A93" s="15" t="s">
        <v>941</v>
      </c>
      <c r="B93" s="15" t="s">
        <v>1139</v>
      </c>
    </row>
    <row r="94" spans="1:2" x14ac:dyDescent="0.2">
      <c r="A94" s="15" t="s">
        <v>942</v>
      </c>
      <c r="B94" s="15" t="s">
        <v>1140</v>
      </c>
    </row>
    <row r="95" spans="1:2" x14ac:dyDescent="0.2">
      <c r="A95" s="15" t="s">
        <v>1121</v>
      </c>
      <c r="B95" s="15" t="s">
        <v>1041</v>
      </c>
    </row>
    <row r="96" spans="1:2" x14ac:dyDescent="0.2">
      <c r="A96" s="15" t="s">
        <v>943</v>
      </c>
      <c r="B96" s="15" t="s">
        <v>1042</v>
      </c>
    </row>
    <row r="97" spans="1:2" x14ac:dyDescent="0.2">
      <c r="A97" s="15" t="s">
        <v>1122</v>
      </c>
      <c r="B97" s="15" t="s">
        <v>1043</v>
      </c>
    </row>
    <row r="98" spans="1:2" x14ac:dyDescent="0.2">
      <c r="A98" s="15" t="s">
        <v>944</v>
      </c>
      <c r="B98" s="15" t="s">
        <v>1044</v>
      </c>
    </row>
    <row r="99" spans="1:2" x14ac:dyDescent="0.2">
      <c r="A99" s="15" t="s">
        <v>1123</v>
      </c>
      <c r="B99" s="15" t="s">
        <v>1045</v>
      </c>
    </row>
    <row r="100" spans="1:2" x14ac:dyDescent="0.2">
      <c r="A100" s="15" t="s">
        <v>945</v>
      </c>
      <c r="B100" s="15" t="s">
        <v>1046</v>
      </c>
    </row>
    <row r="101" spans="1:2" x14ac:dyDescent="0.2">
      <c r="A101" s="15" t="s">
        <v>1124</v>
      </c>
      <c r="B101" s="15" t="s">
        <v>1047</v>
      </c>
    </row>
    <row r="102" spans="1:2" x14ac:dyDescent="0.2">
      <c r="A102" s="15" t="s">
        <v>946</v>
      </c>
      <c r="B102" s="15" t="s">
        <v>1048</v>
      </c>
    </row>
    <row r="103" spans="1:2" x14ac:dyDescent="0.2">
      <c r="A103" s="15" t="s">
        <v>1125</v>
      </c>
      <c r="B103" s="15" t="s">
        <v>1049</v>
      </c>
    </row>
    <row r="104" spans="1:2" x14ac:dyDescent="0.2">
      <c r="A104" s="15" t="s">
        <v>947</v>
      </c>
      <c r="B104" s="15" t="s">
        <v>1050</v>
      </c>
    </row>
    <row r="105" spans="1:2" x14ac:dyDescent="0.2">
      <c r="A105" s="15" t="s">
        <v>1126</v>
      </c>
      <c r="B105" s="15" t="s">
        <v>1051</v>
      </c>
    </row>
    <row r="106" spans="1:2" x14ac:dyDescent="0.2">
      <c r="A106" s="15" t="s">
        <v>1127</v>
      </c>
      <c r="B106" s="15" t="s">
        <v>1052</v>
      </c>
    </row>
    <row r="107" spans="1:2" x14ac:dyDescent="0.2">
      <c r="A107" s="15" t="s">
        <v>1128</v>
      </c>
      <c r="B107" s="15" t="s">
        <v>1053</v>
      </c>
    </row>
    <row r="108" spans="1:2" x14ac:dyDescent="0.2">
      <c r="A108" s="15" t="s">
        <v>948</v>
      </c>
      <c r="B108" s="15" t="s">
        <v>1054</v>
      </c>
    </row>
    <row r="109" spans="1:2" x14ac:dyDescent="0.2">
      <c r="A109" s="15" t="s">
        <v>1129</v>
      </c>
      <c r="B109" s="15" t="s">
        <v>1055</v>
      </c>
    </row>
    <row r="110" spans="1:2" x14ac:dyDescent="0.2">
      <c r="A110" s="15" t="s">
        <v>1130</v>
      </c>
      <c r="B110" s="15" t="s">
        <v>1056</v>
      </c>
    </row>
    <row r="111" spans="1:2" x14ac:dyDescent="0.2">
      <c r="A111" s="15" t="s">
        <v>949</v>
      </c>
      <c r="B111" s="15" t="s">
        <v>1057</v>
      </c>
    </row>
    <row r="112" spans="1:2" x14ac:dyDescent="0.2">
      <c r="A112" s="15" t="s">
        <v>1131</v>
      </c>
      <c r="B112" s="15" t="s">
        <v>1058</v>
      </c>
    </row>
    <row r="113" spans="1:2" x14ac:dyDescent="0.2">
      <c r="A113" s="15" t="s">
        <v>1132</v>
      </c>
      <c r="B113" s="15" t="s">
        <v>1059</v>
      </c>
    </row>
    <row r="114" spans="1:2" x14ac:dyDescent="0.2">
      <c r="A114" s="15" t="s">
        <v>1133</v>
      </c>
      <c r="B114" s="15" t="s">
        <v>1060</v>
      </c>
    </row>
    <row r="115" spans="1:2" x14ac:dyDescent="0.2">
      <c r="A115" s="15" t="s">
        <v>950</v>
      </c>
      <c r="B115" s="15" t="s">
        <v>1061</v>
      </c>
    </row>
    <row r="116" spans="1:2" x14ac:dyDescent="0.2">
      <c r="A116" s="15" t="s">
        <v>1134</v>
      </c>
      <c r="B116" s="15" t="s">
        <v>1062</v>
      </c>
    </row>
    <row r="117" spans="1:2" x14ac:dyDescent="0.2">
      <c r="A117" s="15" t="s">
        <v>951</v>
      </c>
      <c r="B117" s="15" t="s">
        <v>1063</v>
      </c>
    </row>
    <row r="118" spans="1:2" x14ac:dyDescent="0.2">
      <c r="A118" s="15" t="s">
        <v>1135</v>
      </c>
      <c r="B118" s="15" t="s">
        <v>1064</v>
      </c>
    </row>
    <row r="119" spans="1:2" x14ac:dyDescent="0.2">
      <c r="A119" s="15" t="s">
        <v>952</v>
      </c>
      <c r="B119" s="15" t="s">
        <v>1065</v>
      </c>
    </row>
    <row r="120" spans="1:2" x14ac:dyDescent="0.2">
      <c r="A120" s="15" t="s">
        <v>241</v>
      </c>
      <c r="B120" s="15" t="s">
        <v>1066</v>
      </c>
    </row>
    <row r="121" spans="1:2" x14ac:dyDescent="0.2">
      <c r="A121" s="15" t="s">
        <v>953</v>
      </c>
      <c r="B121" s="15" t="s">
        <v>1067</v>
      </c>
    </row>
    <row r="122" spans="1:2" x14ac:dyDescent="0.2">
      <c r="A122" s="15" t="s">
        <v>1136</v>
      </c>
      <c r="B122" s="15" t="s">
        <v>1068</v>
      </c>
    </row>
  </sheetData>
  <pageMargins left="0.7" right="0.7" top="0.75" bottom="0.75" header="0.3" footer="0.3"/>
  <pageSetup paperSize="9" orientation="portrait" verticalDpi="0"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70"/>
  <sheetViews>
    <sheetView zoomScale="80" zoomScaleNormal="80" workbookViewId="0"/>
  </sheetViews>
  <sheetFormatPr defaultRowHeight="12.75" x14ac:dyDescent="0.2"/>
  <cols>
    <col min="1" max="1" width="30.7109375" customWidth="1"/>
    <col min="2" max="2" width="90.5703125" customWidth="1"/>
    <col min="3" max="3" width="10" customWidth="1"/>
  </cols>
  <sheetData>
    <row r="1" spans="1:3" x14ac:dyDescent="0.2">
      <c r="A1" s="1" t="s">
        <v>19768</v>
      </c>
    </row>
    <row r="3" spans="1:3" x14ac:dyDescent="0.2">
      <c r="A3" s="9" t="s">
        <v>603</v>
      </c>
      <c r="B3" s="9" t="s">
        <v>16</v>
      </c>
      <c r="C3" s="8" t="s">
        <v>488</v>
      </c>
    </row>
    <row r="4" spans="1:3" x14ac:dyDescent="0.2">
      <c r="A4" t="s">
        <v>5679</v>
      </c>
      <c r="B4" t="s">
        <v>5680</v>
      </c>
      <c r="C4" t="s">
        <v>4067</v>
      </c>
    </row>
    <row r="5" spans="1:3" x14ac:dyDescent="0.2">
      <c r="A5" s="7" t="s">
        <v>684</v>
      </c>
      <c r="B5" t="s">
        <v>719</v>
      </c>
      <c r="C5" s="7" t="s">
        <v>487</v>
      </c>
    </row>
    <row r="6" spans="1:3" x14ac:dyDescent="0.2">
      <c r="A6" t="s">
        <v>9124</v>
      </c>
      <c r="B6" t="s">
        <v>9125</v>
      </c>
      <c r="C6" t="s">
        <v>5274</v>
      </c>
    </row>
    <row r="7" spans="1:3" x14ac:dyDescent="0.2">
      <c r="A7" s="7" t="s">
        <v>652</v>
      </c>
      <c r="B7" s="7" t="s">
        <v>653</v>
      </c>
      <c r="C7" s="7" t="s">
        <v>487</v>
      </c>
    </row>
    <row r="8" spans="1:3" x14ac:dyDescent="0.2">
      <c r="A8" t="s">
        <v>1353</v>
      </c>
      <c r="B8" t="s">
        <v>7473</v>
      </c>
      <c r="C8" t="s">
        <v>4067</v>
      </c>
    </row>
    <row r="9" spans="1:3" x14ac:dyDescent="0.2">
      <c r="A9" s="7" t="s">
        <v>655</v>
      </c>
      <c r="B9" s="7" t="s">
        <v>661</v>
      </c>
      <c r="C9" s="7" t="s">
        <v>487</v>
      </c>
    </row>
    <row r="10" spans="1:3" x14ac:dyDescent="0.2">
      <c r="A10" s="203" t="s">
        <v>16919</v>
      </c>
      <c r="B10" t="s">
        <v>16924</v>
      </c>
      <c r="C10" t="s">
        <v>6666</v>
      </c>
    </row>
    <row r="11" spans="1:3" x14ac:dyDescent="0.2">
      <c r="A11" t="s">
        <v>9122</v>
      </c>
      <c r="B11" t="s">
        <v>9123</v>
      </c>
      <c r="C11" t="s">
        <v>5274</v>
      </c>
    </row>
    <row r="12" spans="1:3" x14ac:dyDescent="0.2">
      <c r="A12" t="s">
        <v>9129</v>
      </c>
      <c r="B12" t="s">
        <v>9114</v>
      </c>
      <c r="C12" t="s">
        <v>5274</v>
      </c>
    </row>
    <row r="13" spans="1:3" x14ac:dyDescent="0.2">
      <c r="A13" s="7" t="s">
        <v>638</v>
      </c>
      <c r="B13" s="7" t="s">
        <v>18142</v>
      </c>
      <c r="C13" s="7" t="s">
        <v>18141</v>
      </c>
    </row>
    <row r="14" spans="1:3" x14ac:dyDescent="0.2">
      <c r="A14" t="s">
        <v>18065</v>
      </c>
      <c r="B14" t="s">
        <v>18066</v>
      </c>
      <c r="C14" t="s">
        <v>4067</v>
      </c>
    </row>
    <row r="15" spans="1:3" x14ac:dyDescent="0.2">
      <c r="A15" t="s">
        <v>18075</v>
      </c>
      <c r="B15" t="s">
        <v>18076</v>
      </c>
      <c r="C15" t="s">
        <v>4067</v>
      </c>
    </row>
    <row r="16" spans="1:3" x14ac:dyDescent="0.2">
      <c r="A16" t="s">
        <v>9100</v>
      </c>
      <c r="B16" t="s">
        <v>9101</v>
      </c>
      <c r="C16" t="s">
        <v>9108</v>
      </c>
    </row>
    <row r="17" spans="1:3" x14ac:dyDescent="0.2">
      <c r="A17" s="7" t="s">
        <v>654</v>
      </c>
      <c r="B17" s="7" t="s">
        <v>660</v>
      </c>
      <c r="C17" s="7" t="s">
        <v>487</v>
      </c>
    </row>
    <row r="18" spans="1:3" x14ac:dyDescent="0.2">
      <c r="A18" t="s">
        <v>9102</v>
      </c>
      <c r="B18" t="s">
        <v>9103</v>
      </c>
      <c r="C18" t="s">
        <v>9108</v>
      </c>
    </row>
    <row r="19" spans="1:3" x14ac:dyDescent="0.2">
      <c r="A19" t="s">
        <v>9115</v>
      </c>
      <c r="B19" t="s">
        <v>9116</v>
      </c>
      <c r="C19" t="s">
        <v>5274</v>
      </c>
    </row>
    <row r="20" spans="1:3" x14ac:dyDescent="0.2">
      <c r="A20" t="s">
        <v>9119</v>
      </c>
      <c r="B20" t="s">
        <v>9120</v>
      </c>
      <c r="C20" t="s">
        <v>5274</v>
      </c>
    </row>
    <row r="21" spans="1:3" x14ac:dyDescent="0.2">
      <c r="A21" t="s">
        <v>1566</v>
      </c>
      <c r="B21" t="s">
        <v>8469</v>
      </c>
      <c r="C21" t="s">
        <v>6653</v>
      </c>
    </row>
    <row r="22" spans="1:3" x14ac:dyDescent="0.2">
      <c r="A22" t="s">
        <v>9128</v>
      </c>
      <c r="B22" t="s">
        <v>9113</v>
      </c>
      <c r="C22" t="s">
        <v>5274</v>
      </c>
    </row>
    <row r="23" spans="1:3" x14ac:dyDescent="0.2">
      <c r="A23" s="7" t="s">
        <v>5224</v>
      </c>
      <c r="B23" s="7" t="s">
        <v>5225</v>
      </c>
      <c r="C23" s="7" t="s">
        <v>6691</v>
      </c>
    </row>
    <row r="24" spans="1:3" x14ac:dyDescent="0.2">
      <c r="A24" s="7" t="s">
        <v>695</v>
      </c>
      <c r="B24" s="7" t="s">
        <v>1144</v>
      </c>
      <c r="C24" s="7" t="s">
        <v>487</v>
      </c>
    </row>
    <row r="25" spans="1:3" x14ac:dyDescent="0.2">
      <c r="A25" s="7" t="s">
        <v>882</v>
      </c>
      <c r="B25" s="7" t="s">
        <v>883</v>
      </c>
      <c r="C25" s="7" t="s">
        <v>487</v>
      </c>
    </row>
    <row r="26" spans="1:3" x14ac:dyDescent="0.2">
      <c r="A26" s="7" t="s">
        <v>675</v>
      </c>
      <c r="B26" s="7" t="s">
        <v>676</v>
      </c>
      <c r="C26" s="7" t="s">
        <v>487</v>
      </c>
    </row>
    <row r="27" spans="1:3" x14ac:dyDescent="0.2">
      <c r="A27" t="s">
        <v>9117</v>
      </c>
      <c r="B27" t="s">
        <v>9118</v>
      </c>
      <c r="C27" t="s">
        <v>5274</v>
      </c>
    </row>
    <row r="28" spans="1:3" x14ac:dyDescent="0.2">
      <c r="A28" s="7" t="s">
        <v>4751</v>
      </c>
      <c r="B28" s="7" t="s">
        <v>8460</v>
      </c>
      <c r="C28" s="7" t="s">
        <v>6653</v>
      </c>
    </row>
    <row r="29" spans="1:3" x14ac:dyDescent="0.2">
      <c r="A29" t="s">
        <v>11453</v>
      </c>
      <c r="B29" t="s">
        <v>15737</v>
      </c>
      <c r="C29" s="7" t="s">
        <v>6691</v>
      </c>
    </row>
    <row r="30" spans="1:3" x14ac:dyDescent="0.2">
      <c r="A30" s="7" t="s">
        <v>682</v>
      </c>
      <c r="B30" t="s">
        <v>9227</v>
      </c>
      <c r="C30" s="7" t="s">
        <v>487</v>
      </c>
    </row>
    <row r="31" spans="1:3" x14ac:dyDescent="0.2">
      <c r="A31" t="s">
        <v>9112</v>
      </c>
      <c r="B31" t="s">
        <v>9111</v>
      </c>
      <c r="C31" t="s">
        <v>5274</v>
      </c>
    </row>
    <row r="32" spans="1:3" x14ac:dyDescent="0.2">
      <c r="A32" t="s">
        <v>18138</v>
      </c>
      <c r="B32" t="s">
        <v>18137</v>
      </c>
      <c r="C32" t="s">
        <v>6653</v>
      </c>
    </row>
    <row r="33" spans="1:3" x14ac:dyDescent="0.2">
      <c r="A33" s="7" t="s">
        <v>8186</v>
      </c>
      <c r="B33" s="7" t="s">
        <v>8187</v>
      </c>
      <c r="C33" s="7" t="s">
        <v>6588</v>
      </c>
    </row>
    <row r="34" spans="1:3" x14ac:dyDescent="0.2">
      <c r="A34" s="7" t="s">
        <v>557</v>
      </c>
      <c r="B34" s="7" t="s">
        <v>1143</v>
      </c>
      <c r="C34" s="7" t="s">
        <v>487</v>
      </c>
    </row>
    <row r="35" spans="1:3" x14ac:dyDescent="0.2">
      <c r="A35" s="7" t="s">
        <v>677</v>
      </c>
      <c r="B35" s="7" t="s">
        <v>858</v>
      </c>
      <c r="C35" s="7" t="s">
        <v>487</v>
      </c>
    </row>
    <row r="36" spans="1:3" x14ac:dyDescent="0.2">
      <c r="A36" t="s">
        <v>9104</v>
      </c>
      <c r="B36" t="s">
        <v>9105</v>
      </c>
      <c r="C36" t="s">
        <v>9108</v>
      </c>
    </row>
    <row r="37" spans="1:3" x14ac:dyDescent="0.2">
      <c r="A37" s="7" t="s">
        <v>755</v>
      </c>
      <c r="B37" s="7" t="s">
        <v>5185</v>
      </c>
      <c r="C37" s="7" t="s">
        <v>487</v>
      </c>
    </row>
    <row r="38" spans="1:3" x14ac:dyDescent="0.2">
      <c r="A38" t="s">
        <v>9126</v>
      </c>
      <c r="B38" t="s">
        <v>9127</v>
      </c>
      <c r="C38" t="s">
        <v>5274</v>
      </c>
    </row>
    <row r="39" spans="1:3" x14ac:dyDescent="0.2">
      <c r="A39" s="7" t="s">
        <v>598</v>
      </c>
      <c r="B39" t="s">
        <v>683</v>
      </c>
      <c r="C39" s="7" t="s">
        <v>487</v>
      </c>
    </row>
    <row r="40" spans="1:3" x14ac:dyDescent="0.2">
      <c r="A40" s="7" t="s">
        <v>16925</v>
      </c>
      <c r="B40" s="7" t="s">
        <v>16926</v>
      </c>
      <c r="C40" s="7" t="s">
        <v>14209</v>
      </c>
    </row>
    <row r="41" spans="1:3" x14ac:dyDescent="0.2">
      <c r="A41" s="7" t="s">
        <v>760</v>
      </c>
      <c r="B41" s="7" t="s">
        <v>761</v>
      </c>
      <c r="C41" s="7" t="s">
        <v>487</v>
      </c>
    </row>
    <row r="42" spans="1:3" x14ac:dyDescent="0.2">
      <c r="A42" s="7" t="s">
        <v>578</v>
      </c>
      <c r="B42" t="s">
        <v>579</v>
      </c>
      <c r="C42" s="7" t="s">
        <v>487</v>
      </c>
    </row>
    <row r="43" spans="1:3" x14ac:dyDescent="0.2">
      <c r="A43" s="7" t="s">
        <v>9971</v>
      </c>
      <c r="B43" s="7" t="s">
        <v>9972</v>
      </c>
      <c r="C43" s="7" t="s">
        <v>6690</v>
      </c>
    </row>
    <row r="44" spans="1:3" x14ac:dyDescent="0.2">
      <c r="A44" s="7" t="s">
        <v>670</v>
      </c>
      <c r="B44" s="7" t="s">
        <v>671</v>
      </c>
      <c r="C44" s="7" t="s">
        <v>487</v>
      </c>
    </row>
    <row r="45" spans="1:3" x14ac:dyDescent="0.2">
      <c r="A45" t="s">
        <v>5861</v>
      </c>
      <c r="B45" t="s">
        <v>18063</v>
      </c>
      <c r="C45" t="s">
        <v>4067</v>
      </c>
    </row>
    <row r="46" spans="1:3" x14ac:dyDescent="0.2">
      <c r="A46" s="7" t="s">
        <v>8457</v>
      </c>
      <c r="B46" s="7" t="s">
        <v>8458</v>
      </c>
      <c r="C46" s="7" t="s">
        <v>6653</v>
      </c>
    </row>
    <row r="47" spans="1:3" x14ac:dyDescent="0.2">
      <c r="A47" t="s">
        <v>4515</v>
      </c>
      <c r="B47" t="s">
        <v>9111</v>
      </c>
      <c r="C47" t="s">
        <v>5274</v>
      </c>
    </row>
    <row r="48" spans="1:3" x14ac:dyDescent="0.2">
      <c r="A48" s="7" t="s">
        <v>571</v>
      </c>
      <c r="B48" t="s">
        <v>596</v>
      </c>
      <c r="C48" s="7" t="s">
        <v>487</v>
      </c>
    </row>
    <row r="49" spans="1:3" x14ac:dyDescent="0.2">
      <c r="A49" s="7" t="s">
        <v>673</v>
      </c>
      <c r="B49" s="7" t="s">
        <v>674</v>
      </c>
      <c r="C49" s="7" t="s">
        <v>487</v>
      </c>
    </row>
    <row r="50" spans="1:3" x14ac:dyDescent="0.2">
      <c r="A50" t="s">
        <v>2448</v>
      </c>
      <c r="B50" t="s">
        <v>18067</v>
      </c>
      <c r="C50" t="s">
        <v>5274</v>
      </c>
    </row>
    <row r="51" spans="1:3" x14ac:dyDescent="0.2">
      <c r="A51" t="s">
        <v>18072</v>
      </c>
      <c r="B51" t="s">
        <v>18073</v>
      </c>
      <c r="C51" t="s">
        <v>4067</v>
      </c>
    </row>
    <row r="52" spans="1:3" x14ac:dyDescent="0.2">
      <c r="A52" t="s">
        <v>9109</v>
      </c>
      <c r="B52" t="s">
        <v>9106</v>
      </c>
      <c r="C52" t="s">
        <v>9108</v>
      </c>
    </row>
    <row r="53" spans="1:3" x14ac:dyDescent="0.2">
      <c r="A53" t="s">
        <v>9121</v>
      </c>
      <c r="B53" t="s">
        <v>18074</v>
      </c>
      <c r="C53" t="s">
        <v>5274</v>
      </c>
    </row>
    <row r="54" spans="1:3" x14ac:dyDescent="0.2">
      <c r="A54" s="7" t="s">
        <v>558</v>
      </c>
      <c r="B54" s="7" t="s">
        <v>559</v>
      </c>
      <c r="C54" s="7" t="s">
        <v>487</v>
      </c>
    </row>
    <row r="55" spans="1:3" x14ac:dyDescent="0.2">
      <c r="A55" s="7" t="s">
        <v>607</v>
      </c>
      <c r="B55" s="7" t="s">
        <v>706</v>
      </c>
      <c r="C55" s="7" t="s">
        <v>487</v>
      </c>
    </row>
    <row r="56" spans="1:3" x14ac:dyDescent="0.2">
      <c r="A56" s="7" t="s">
        <v>629</v>
      </c>
      <c r="B56" s="7" t="s">
        <v>639</v>
      </c>
      <c r="C56" s="7" t="s">
        <v>487</v>
      </c>
    </row>
    <row r="57" spans="1:3" x14ac:dyDescent="0.2">
      <c r="A57" s="7" t="s">
        <v>679</v>
      </c>
      <c r="B57" t="s">
        <v>680</v>
      </c>
      <c r="C57" s="7" t="s">
        <v>487</v>
      </c>
    </row>
    <row r="58" spans="1:3" x14ac:dyDescent="0.2">
      <c r="A58" s="7" t="s">
        <v>681</v>
      </c>
      <c r="B58" t="s">
        <v>725</v>
      </c>
      <c r="C58" s="7" t="s">
        <v>487</v>
      </c>
    </row>
    <row r="59" spans="1:3" x14ac:dyDescent="0.2">
      <c r="A59" s="7" t="s">
        <v>836</v>
      </c>
      <c r="B59" s="7" t="s">
        <v>837</v>
      </c>
      <c r="C59" s="7" t="s">
        <v>487</v>
      </c>
    </row>
    <row r="60" spans="1:3" x14ac:dyDescent="0.2">
      <c r="A60" s="7" t="s">
        <v>604</v>
      </c>
      <c r="B60" s="7" t="s">
        <v>605</v>
      </c>
      <c r="C60" s="7" t="s">
        <v>487</v>
      </c>
    </row>
    <row r="61" spans="1:3" x14ac:dyDescent="0.2">
      <c r="A61" s="7" t="s">
        <v>8643</v>
      </c>
      <c r="B61" s="7" t="s">
        <v>8644</v>
      </c>
      <c r="C61" s="7" t="s">
        <v>6588</v>
      </c>
    </row>
    <row r="62" spans="1:3" x14ac:dyDescent="0.2">
      <c r="A62" s="7" t="s">
        <v>572</v>
      </c>
      <c r="B62" t="s">
        <v>573</v>
      </c>
      <c r="C62" s="7" t="s">
        <v>487</v>
      </c>
    </row>
    <row r="63" spans="1:3" x14ac:dyDescent="0.2">
      <c r="A63" t="s">
        <v>9110</v>
      </c>
      <c r="B63" t="s">
        <v>9107</v>
      </c>
      <c r="C63" t="s">
        <v>9108</v>
      </c>
    </row>
    <row r="64" spans="1:3" x14ac:dyDescent="0.2">
      <c r="A64" t="s">
        <v>2621</v>
      </c>
      <c r="B64" t="s">
        <v>18064</v>
      </c>
      <c r="C64" t="s">
        <v>4067</v>
      </c>
    </row>
    <row r="65" spans="1:3" x14ac:dyDescent="0.2">
      <c r="A65" s="7" t="s">
        <v>10148</v>
      </c>
      <c r="B65" s="7" t="s">
        <v>10149</v>
      </c>
      <c r="C65" s="7" t="s">
        <v>6690</v>
      </c>
    </row>
    <row r="66" spans="1:3" x14ac:dyDescent="0.2">
      <c r="A66" s="7" t="s">
        <v>678</v>
      </c>
      <c r="B66" s="7" t="s">
        <v>1142</v>
      </c>
      <c r="C66" s="7" t="s">
        <v>487</v>
      </c>
    </row>
    <row r="67" spans="1:3" x14ac:dyDescent="0.2">
      <c r="A67" s="7" t="s">
        <v>608</v>
      </c>
      <c r="B67" s="7" t="s">
        <v>609</v>
      </c>
      <c r="C67" s="7" t="s">
        <v>487</v>
      </c>
    </row>
    <row r="68" spans="1:3" x14ac:dyDescent="0.2">
      <c r="A68" t="s">
        <v>18139</v>
      </c>
      <c r="B68" t="s">
        <v>18140</v>
      </c>
      <c r="C68" t="s">
        <v>6653</v>
      </c>
    </row>
    <row r="69" spans="1:3" x14ac:dyDescent="0.2">
      <c r="A69" s="7" t="s">
        <v>18160</v>
      </c>
      <c r="B69" s="7" t="s">
        <v>18161</v>
      </c>
      <c r="C69" s="7" t="s">
        <v>18162</v>
      </c>
    </row>
    <row r="70" spans="1:3" x14ac:dyDescent="0.2">
      <c r="A70" t="s">
        <v>2564</v>
      </c>
      <c r="B70" t="s">
        <v>18376</v>
      </c>
      <c r="C70" t="s">
        <v>18375</v>
      </c>
    </row>
  </sheetData>
  <pageMargins left="0.7" right="0.7" top="0.75" bottom="0.75" header="0.3" footer="0.3"/>
  <pageSetup paperSize="9" orientation="portrait" verticalDpi="0"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61"/>
  <sheetViews>
    <sheetView zoomScale="80" zoomScaleNormal="80" workbookViewId="0"/>
  </sheetViews>
  <sheetFormatPr defaultRowHeight="12.75" x14ac:dyDescent="0.2"/>
  <cols>
    <col min="1" max="1" width="9.42578125" style="5" customWidth="1"/>
    <col min="2" max="2" width="7.7109375" style="5" customWidth="1"/>
    <col min="3" max="3" width="24.85546875" customWidth="1"/>
    <col min="4" max="4" width="26.7109375" style="14" customWidth="1"/>
    <col min="5" max="5" width="3.7109375" customWidth="1"/>
  </cols>
  <sheetData>
    <row r="1" spans="1:5" x14ac:dyDescent="0.2">
      <c r="A1" s="31" t="s">
        <v>4136</v>
      </c>
    </row>
    <row r="2" spans="1:5" s="1" customFormat="1" x14ac:dyDescent="0.2">
      <c r="A2" s="5"/>
      <c r="B2" s="5"/>
      <c r="C2"/>
      <c r="D2" s="14"/>
    </row>
    <row r="3" spans="1:5" x14ac:dyDescent="0.2">
      <c r="A3" s="35" t="s">
        <v>403</v>
      </c>
      <c r="B3" s="35" t="s">
        <v>4135</v>
      </c>
      <c r="C3" s="8" t="s">
        <v>404</v>
      </c>
      <c r="D3" s="36" t="s">
        <v>115</v>
      </c>
      <c r="E3" s="6"/>
    </row>
    <row r="4" spans="1:5" x14ac:dyDescent="0.2">
      <c r="A4" s="13">
        <v>1</v>
      </c>
      <c r="B4" s="13">
        <v>1</v>
      </c>
      <c r="C4" s="7" t="s">
        <v>407</v>
      </c>
      <c r="D4" s="22" t="s">
        <v>428</v>
      </c>
    </row>
    <row r="5" spans="1:5" x14ac:dyDescent="0.2">
      <c r="A5" s="13">
        <v>2</v>
      </c>
      <c r="B5" s="13">
        <v>2</v>
      </c>
      <c r="C5" s="7" t="s">
        <v>410</v>
      </c>
      <c r="D5" s="22" t="s">
        <v>428</v>
      </c>
    </row>
    <row r="6" spans="1:5" x14ac:dyDescent="0.2">
      <c r="A6" s="13">
        <v>3</v>
      </c>
      <c r="B6" s="13">
        <v>3</v>
      </c>
      <c r="C6" s="7" t="s">
        <v>264</v>
      </c>
      <c r="D6" s="22" t="s">
        <v>428</v>
      </c>
    </row>
    <row r="7" spans="1:5" x14ac:dyDescent="0.2">
      <c r="A7" s="13">
        <v>8</v>
      </c>
      <c r="B7" s="13">
        <v>8</v>
      </c>
      <c r="C7" s="7" t="s">
        <v>429</v>
      </c>
      <c r="D7" s="22" t="s">
        <v>428</v>
      </c>
    </row>
    <row r="8" spans="1:5" x14ac:dyDescent="0.2">
      <c r="A8" s="13">
        <v>10</v>
      </c>
      <c r="B8" s="13">
        <v>10</v>
      </c>
      <c r="C8" s="7" t="s">
        <v>430</v>
      </c>
      <c r="D8" s="22" t="s">
        <v>428</v>
      </c>
    </row>
    <row r="9" spans="1:5" x14ac:dyDescent="0.2">
      <c r="A9" s="13">
        <v>12</v>
      </c>
      <c r="B9" s="13">
        <v>12</v>
      </c>
      <c r="C9" s="7" t="s">
        <v>431</v>
      </c>
      <c r="D9" s="22" t="s">
        <v>428</v>
      </c>
    </row>
    <row r="10" spans="1:5" x14ac:dyDescent="0.2">
      <c r="A10" s="13">
        <v>15</v>
      </c>
      <c r="B10" s="13">
        <v>15</v>
      </c>
      <c r="C10" s="7" t="s">
        <v>433</v>
      </c>
      <c r="D10" s="22" t="s">
        <v>428</v>
      </c>
    </row>
    <row r="11" spans="1:5" x14ac:dyDescent="0.2">
      <c r="A11" s="13" t="s">
        <v>434</v>
      </c>
      <c r="B11" s="13">
        <v>16</v>
      </c>
      <c r="C11" s="7" t="s">
        <v>435</v>
      </c>
      <c r="D11" s="22" t="s">
        <v>428</v>
      </c>
    </row>
    <row r="12" spans="1:5" x14ac:dyDescent="0.2">
      <c r="A12" s="13" t="s">
        <v>437</v>
      </c>
      <c r="B12" s="13">
        <v>18</v>
      </c>
      <c r="C12" s="7" t="s">
        <v>438</v>
      </c>
      <c r="D12" s="22" t="s">
        <v>428</v>
      </c>
    </row>
    <row r="13" spans="1:5" x14ac:dyDescent="0.2">
      <c r="A13" s="13" t="s">
        <v>440</v>
      </c>
      <c r="B13" s="13">
        <v>20</v>
      </c>
      <c r="C13" s="7" t="s">
        <v>441</v>
      </c>
      <c r="D13" s="22" t="s">
        <v>428</v>
      </c>
    </row>
    <row r="14" spans="1:5" x14ac:dyDescent="0.2">
      <c r="A14" s="13">
        <v>1</v>
      </c>
      <c r="B14" s="13">
        <v>1</v>
      </c>
      <c r="C14" s="7" t="s">
        <v>436</v>
      </c>
      <c r="D14" s="22" t="s">
        <v>432</v>
      </c>
    </row>
    <row r="15" spans="1:5" x14ac:dyDescent="0.2">
      <c r="A15" s="13">
        <v>2</v>
      </c>
      <c r="B15" s="13">
        <v>2</v>
      </c>
      <c r="C15" s="7" t="s">
        <v>439</v>
      </c>
      <c r="D15" s="22" t="s">
        <v>432</v>
      </c>
    </row>
    <row r="16" spans="1:5" x14ac:dyDescent="0.2">
      <c r="A16" s="13">
        <v>3</v>
      </c>
      <c r="B16" s="13">
        <v>3</v>
      </c>
      <c r="C16" s="7" t="s">
        <v>263</v>
      </c>
      <c r="D16" s="22" t="s">
        <v>432</v>
      </c>
    </row>
    <row r="17" spans="1:4" x14ac:dyDescent="0.2">
      <c r="A17" s="13">
        <v>8</v>
      </c>
      <c r="B17" s="13">
        <v>8</v>
      </c>
      <c r="C17" s="7" t="s">
        <v>442</v>
      </c>
      <c r="D17" s="22" t="s">
        <v>432</v>
      </c>
    </row>
    <row r="18" spans="1:4" x14ac:dyDescent="0.2">
      <c r="A18" s="13">
        <v>10</v>
      </c>
      <c r="B18" s="13">
        <v>10</v>
      </c>
      <c r="C18" s="7" t="s">
        <v>444</v>
      </c>
      <c r="D18" s="22" t="s">
        <v>432</v>
      </c>
    </row>
    <row r="19" spans="1:4" x14ac:dyDescent="0.2">
      <c r="A19" s="13">
        <v>12</v>
      </c>
      <c r="B19" s="13">
        <v>12</v>
      </c>
      <c r="C19" s="7" t="s">
        <v>445</v>
      </c>
      <c r="D19" s="22" t="s">
        <v>432</v>
      </c>
    </row>
    <row r="20" spans="1:4" x14ac:dyDescent="0.2">
      <c r="A20" s="13">
        <v>15</v>
      </c>
      <c r="B20" s="13">
        <v>15</v>
      </c>
      <c r="C20" s="7" t="s">
        <v>446</v>
      </c>
      <c r="D20" s="22" t="s">
        <v>432</v>
      </c>
    </row>
    <row r="21" spans="1:4" x14ac:dyDescent="0.2">
      <c r="A21" s="13" t="s">
        <v>434</v>
      </c>
      <c r="B21" s="13">
        <v>16</v>
      </c>
      <c r="C21" s="7" t="s">
        <v>447</v>
      </c>
      <c r="D21" s="22" t="s">
        <v>432</v>
      </c>
    </row>
    <row r="22" spans="1:4" x14ac:dyDescent="0.2">
      <c r="A22" s="13" t="s">
        <v>437</v>
      </c>
      <c r="B22" s="13">
        <v>18</v>
      </c>
      <c r="C22" s="7" t="s">
        <v>449</v>
      </c>
      <c r="D22" s="22" t="s">
        <v>432</v>
      </c>
    </row>
    <row r="23" spans="1:4" x14ac:dyDescent="0.2">
      <c r="A23" s="13" t="s">
        <v>440</v>
      </c>
      <c r="B23" s="13">
        <v>20</v>
      </c>
      <c r="C23" s="7" t="s">
        <v>451</v>
      </c>
      <c r="D23" s="22" t="s">
        <v>432</v>
      </c>
    </row>
    <row r="24" spans="1:4" x14ac:dyDescent="0.2">
      <c r="A24" s="13" t="s">
        <v>453</v>
      </c>
      <c r="B24" s="13">
        <v>22</v>
      </c>
      <c r="C24" s="7" t="s">
        <v>454</v>
      </c>
      <c r="D24" s="22" t="s">
        <v>432</v>
      </c>
    </row>
    <row r="25" spans="1:4" x14ac:dyDescent="0.2">
      <c r="A25" s="13">
        <v>1</v>
      </c>
      <c r="B25" s="13">
        <v>1</v>
      </c>
      <c r="C25" s="7" t="s">
        <v>408</v>
      </c>
      <c r="D25" s="22" t="s">
        <v>402</v>
      </c>
    </row>
    <row r="26" spans="1:4" x14ac:dyDescent="0.2">
      <c r="A26" s="13">
        <v>3</v>
      </c>
      <c r="B26" s="13">
        <v>3</v>
      </c>
      <c r="C26" s="7" t="s">
        <v>411</v>
      </c>
      <c r="D26" s="22" t="s">
        <v>402</v>
      </c>
    </row>
    <row r="27" spans="1:4" x14ac:dyDescent="0.2">
      <c r="A27" s="13">
        <v>6</v>
      </c>
      <c r="B27" s="13">
        <v>6</v>
      </c>
      <c r="C27" s="7" t="s">
        <v>414</v>
      </c>
      <c r="D27" s="22" t="s">
        <v>402</v>
      </c>
    </row>
    <row r="28" spans="1:4" x14ac:dyDescent="0.2">
      <c r="A28" s="13">
        <v>10</v>
      </c>
      <c r="B28" s="13">
        <v>10</v>
      </c>
      <c r="C28" s="7" t="s">
        <v>417</v>
      </c>
      <c r="D28" s="22" t="s">
        <v>402</v>
      </c>
    </row>
    <row r="29" spans="1:4" x14ac:dyDescent="0.2">
      <c r="A29" s="13">
        <v>15</v>
      </c>
      <c r="B29" s="13">
        <v>15</v>
      </c>
      <c r="C29" s="7" t="s">
        <v>420</v>
      </c>
      <c r="D29" s="22" t="s">
        <v>402</v>
      </c>
    </row>
    <row r="30" spans="1:4" x14ac:dyDescent="0.2">
      <c r="A30" s="13">
        <v>17</v>
      </c>
      <c r="B30" s="13">
        <v>17</v>
      </c>
      <c r="C30" s="7" t="s">
        <v>423</v>
      </c>
      <c r="D30" s="22" t="s">
        <v>402</v>
      </c>
    </row>
    <row r="31" spans="1:4" x14ac:dyDescent="0.2">
      <c r="A31" s="13">
        <v>20</v>
      </c>
      <c r="B31" s="13">
        <v>20</v>
      </c>
      <c r="C31" s="7" t="s">
        <v>426</v>
      </c>
      <c r="D31" s="22" t="s">
        <v>402</v>
      </c>
    </row>
    <row r="32" spans="1:4" x14ac:dyDescent="0.2">
      <c r="A32" s="13"/>
      <c r="B32" s="13"/>
      <c r="C32" s="7" t="s">
        <v>6853</v>
      </c>
      <c r="D32" s="22" t="s">
        <v>6855</v>
      </c>
    </row>
    <row r="33" spans="1:4" x14ac:dyDescent="0.2">
      <c r="A33" s="13"/>
      <c r="B33" s="13"/>
      <c r="C33" s="7" t="s">
        <v>6854</v>
      </c>
      <c r="D33" s="22" t="s">
        <v>6855</v>
      </c>
    </row>
    <row r="34" spans="1:4" x14ac:dyDescent="0.2">
      <c r="A34" s="13">
        <v>1</v>
      </c>
      <c r="B34" s="13">
        <v>1</v>
      </c>
      <c r="C34" s="7" t="s">
        <v>406</v>
      </c>
      <c r="D34" s="22" t="s">
        <v>401</v>
      </c>
    </row>
    <row r="35" spans="1:4" x14ac:dyDescent="0.2">
      <c r="A35" s="13">
        <v>2</v>
      </c>
      <c r="B35" s="13">
        <v>2</v>
      </c>
      <c r="C35" s="7" t="s">
        <v>409</v>
      </c>
      <c r="D35" s="22" t="s">
        <v>401</v>
      </c>
    </row>
    <row r="36" spans="1:4" x14ac:dyDescent="0.2">
      <c r="A36" s="13">
        <v>5</v>
      </c>
      <c r="B36" s="13">
        <v>5</v>
      </c>
      <c r="C36" s="7" t="s">
        <v>412</v>
      </c>
      <c r="D36" s="22" t="s">
        <v>401</v>
      </c>
    </row>
    <row r="37" spans="1:4" x14ac:dyDescent="0.2">
      <c r="A37" s="13">
        <v>7</v>
      </c>
      <c r="B37" s="13">
        <v>7</v>
      </c>
      <c r="C37" s="7" t="s">
        <v>415</v>
      </c>
      <c r="D37" s="22" t="s">
        <v>401</v>
      </c>
    </row>
    <row r="38" spans="1:4" x14ac:dyDescent="0.2">
      <c r="A38" s="13">
        <v>12</v>
      </c>
      <c r="B38" s="13">
        <v>12</v>
      </c>
      <c r="C38" s="7" t="s">
        <v>418</v>
      </c>
      <c r="D38" s="22" t="s">
        <v>401</v>
      </c>
    </row>
    <row r="39" spans="1:4" x14ac:dyDescent="0.2">
      <c r="A39" s="13">
        <v>15</v>
      </c>
      <c r="B39" s="13">
        <v>15</v>
      </c>
      <c r="C39" s="7" t="s">
        <v>421</v>
      </c>
      <c r="D39" s="22" t="s">
        <v>401</v>
      </c>
    </row>
    <row r="40" spans="1:4" x14ac:dyDescent="0.2">
      <c r="A40" s="13">
        <v>20</v>
      </c>
      <c r="B40" s="13">
        <v>20</v>
      </c>
      <c r="C40" s="7" t="s">
        <v>424</v>
      </c>
      <c r="D40" s="22" t="s">
        <v>401</v>
      </c>
    </row>
    <row r="41" spans="1:4" x14ac:dyDescent="0.2">
      <c r="A41" s="13" t="s">
        <v>4134</v>
      </c>
      <c r="B41" s="13">
        <v>21</v>
      </c>
      <c r="C41" s="7" t="s">
        <v>427</v>
      </c>
      <c r="D41" s="22" t="s">
        <v>401</v>
      </c>
    </row>
    <row r="42" spans="1:4" x14ac:dyDescent="0.2">
      <c r="A42" s="13">
        <v>1</v>
      </c>
      <c r="B42" s="13">
        <v>1</v>
      </c>
      <c r="C42" s="7" t="s">
        <v>407</v>
      </c>
      <c r="D42" s="22" t="s">
        <v>267</v>
      </c>
    </row>
    <row r="43" spans="1:4" x14ac:dyDescent="0.2">
      <c r="A43" s="13">
        <v>2</v>
      </c>
      <c r="B43" s="13">
        <v>2</v>
      </c>
      <c r="C43" s="7" t="s">
        <v>410</v>
      </c>
      <c r="D43" s="22" t="s">
        <v>267</v>
      </c>
    </row>
    <row r="44" spans="1:4" x14ac:dyDescent="0.2">
      <c r="A44" s="13">
        <v>3</v>
      </c>
      <c r="B44" s="13">
        <v>3</v>
      </c>
      <c r="C44" s="7" t="s">
        <v>264</v>
      </c>
      <c r="D44" s="22" t="s">
        <v>267</v>
      </c>
    </row>
    <row r="45" spans="1:4" x14ac:dyDescent="0.2">
      <c r="A45" s="13">
        <v>8</v>
      </c>
      <c r="B45" s="13">
        <v>8</v>
      </c>
      <c r="C45" s="7" t="s">
        <v>416</v>
      </c>
      <c r="D45" s="22" t="s">
        <v>267</v>
      </c>
    </row>
    <row r="46" spans="1:4" x14ac:dyDescent="0.2">
      <c r="A46" s="13">
        <v>10</v>
      </c>
      <c r="B46" s="13">
        <v>10</v>
      </c>
      <c r="C46" s="7" t="s">
        <v>419</v>
      </c>
      <c r="D46" s="22" t="s">
        <v>267</v>
      </c>
    </row>
    <row r="47" spans="1:4" x14ac:dyDescent="0.2">
      <c r="A47" s="13">
        <v>12</v>
      </c>
      <c r="B47" s="13">
        <v>12</v>
      </c>
      <c r="C47" s="7" t="s">
        <v>422</v>
      </c>
      <c r="D47" s="22" t="s">
        <v>267</v>
      </c>
    </row>
    <row r="48" spans="1:4" x14ac:dyDescent="0.2">
      <c r="A48" s="13">
        <v>15</v>
      </c>
      <c r="B48" s="13">
        <v>15</v>
      </c>
      <c r="C48" s="7" t="s">
        <v>425</v>
      </c>
      <c r="D48" s="22" t="s">
        <v>267</v>
      </c>
    </row>
    <row r="49" spans="1:4" x14ac:dyDescent="0.2">
      <c r="A49" s="13">
        <v>1</v>
      </c>
      <c r="B49" s="13">
        <v>1</v>
      </c>
      <c r="C49" s="7" t="s">
        <v>407</v>
      </c>
      <c r="D49" s="22" t="s">
        <v>443</v>
      </c>
    </row>
    <row r="50" spans="1:4" x14ac:dyDescent="0.2">
      <c r="A50" s="13">
        <v>2</v>
      </c>
      <c r="B50" s="13">
        <v>2</v>
      </c>
      <c r="C50" s="7" t="s">
        <v>11</v>
      </c>
      <c r="D50" s="22" t="s">
        <v>443</v>
      </c>
    </row>
    <row r="51" spans="1:4" x14ac:dyDescent="0.2">
      <c r="A51" s="13">
        <v>5</v>
      </c>
      <c r="B51" s="13">
        <v>5</v>
      </c>
      <c r="C51" s="7" t="s">
        <v>448</v>
      </c>
      <c r="D51" s="22" t="s">
        <v>443</v>
      </c>
    </row>
    <row r="52" spans="1:4" x14ac:dyDescent="0.2">
      <c r="A52" s="13">
        <v>7</v>
      </c>
      <c r="B52" s="13">
        <v>7</v>
      </c>
      <c r="C52" s="7" t="s">
        <v>450</v>
      </c>
      <c r="D52" s="22" t="s">
        <v>443</v>
      </c>
    </row>
    <row r="53" spans="1:4" x14ac:dyDescent="0.2">
      <c r="A53" s="13">
        <v>9</v>
      </c>
      <c r="B53" s="13">
        <v>9</v>
      </c>
      <c r="C53" s="7" t="s">
        <v>452</v>
      </c>
      <c r="D53" s="22" t="s">
        <v>443</v>
      </c>
    </row>
    <row r="54" spans="1:4" x14ac:dyDescent="0.2">
      <c r="A54" s="13">
        <v>11</v>
      </c>
      <c r="B54" s="13">
        <v>11</v>
      </c>
      <c r="C54" s="7" t="s">
        <v>455</v>
      </c>
      <c r="D54" s="22" t="s">
        <v>443</v>
      </c>
    </row>
    <row r="55" spans="1:4" x14ac:dyDescent="0.2">
      <c r="A55" s="13">
        <v>16</v>
      </c>
      <c r="B55" s="13">
        <v>16</v>
      </c>
      <c r="C55" s="7" t="s">
        <v>456</v>
      </c>
      <c r="D55" s="22" t="s">
        <v>443</v>
      </c>
    </row>
    <row r="56" spans="1:4" x14ac:dyDescent="0.2">
      <c r="A56" s="13">
        <v>7</v>
      </c>
      <c r="B56" s="13">
        <v>7</v>
      </c>
      <c r="C56" s="7" t="s">
        <v>457</v>
      </c>
      <c r="D56" s="22" t="s">
        <v>4133</v>
      </c>
    </row>
    <row r="57" spans="1:4" x14ac:dyDescent="0.2">
      <c r="A57" s="13">
        <v>11</v>
      </c>
      <c r="B57" s="13">
        <v>11</v>
      </c>
      <c r="C57" s="7" t="s">
        <v>458</v>
      </c>
      <c r="D57" s="22" t="s">
        <v>4133</v>
      </c>
    </row>
    <row r="58" spans="1:4" x14ac:dyDescent="0.2">
      <c r="A58" s="13">
        <v>16</v>
      </c>
      <c r="B58" s="13">
        <v>16</v>
      </c>
      <c r="C58" s="7" t="s">
        <v>459</v>
      </c>
      <c r="D58" s="22" t="s">
        <v>4133</v>
      </c>
    </row>
    <row r="59" spans="1:4" x14ac:dyDescent="0.2">
      <c r="A59" s="13">
        <v>21</v>
      </c>
      <c r="B59" s="13">
        <v>21</v>
      </c>
      <c r="C59" s="7" t="s">
        <v>460</v>
      </c>
      <c r="D59" s="22" t="s">
        <v>4133</v>
      </c>
    </row>
    <row r="60" spans="1:4" x14ac:dyDescent="0.2">
      <c r="A60" s="13">
        <v>26</v>
      </c>
      <c r="B60" s="13">
        <v>26</v>
      </c>
      <c r="C60" s="7" t="s">
        <v>461</v>
      </c>
      <c r="D60" s="22" t="s">
        <v>4133</v>
      </c>
    </row>
    <row r="61" spans="1:4" x14ac:dyDescent="0.2">
      <c r="A61" s="13">
        <v>31</v>
      </c>
      <c r="B61" s="13">
        <v>31</v>
      </c>
      <c r="C61" s="7" t="s">
        <v>462</v>
      </c>
      <c r="D61" s="22" t="s">
        <v>4133</v>
      </c>
    </row>
  </sheetData>
  <printOptions gridLines="1" gridLinesSet="0"/>
  <pageMargins left="0.75" right="0.75" top="1" bottom="1" header="0.5" footer="0.5"/>
  <pageSetup paperSize="9" orientation="portrait" horizontalDpi="300" verticalDpi="300" r:id="rId1"/>
  <headerFooter alignWithMargins="0"/>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C195"/>
  <sheetViews>
    <sheetView zoomScale="80" zoomScaleNormal="80" workbookViewId="0"/>
  </sheetViews>
  <sheetFormatPr defaultRowHeight="12" x14ac:dyDescent="0.2"/>
  <cols>
    <col min="1" max="1" width="35.85546875" style="27" customWidth="1"/>
    <col min="2" max="2" width="6" style="28" customWidth="1"/>
    <col min="3" max="3" width="4.28515625" style="28" customWidth="1"/>
    <col min="4" max="4" width="9.140625" style="29"/>
    <col min="5" max="5" width="5.28515625" style="29" customWidth="1"/>
    <col min="6" max="6" width="22" style="30" customWidth="1"/>
    <col min="7" max="7" width="4.7109375" style="30" customWidth="1"/>
    <col min="8" max="8" width="3.7109375" style="27" customWidth="1"/>
    <col min="9" max="9" width="5" style="27" customWidth="1"/>
    <col min="10" max="28" width="3.7109375" style="27" customWidth="1"/>
    <col min="29" max="29" width="20.5703125" style="27" customWidth="1"/>
    <col min="30" max="30" width="5.140625" style="27" customWidth="1"/>
    <col min="31" max="253" width="9.140625" style="27"/>
    <col min="254" max="254" width="35.85546875" style="27" customWidth="1"/>
    <col min="255" max="255" width="10.140625" style="27" customWidth="1"/>
    <col min="256" max="258" width="9.140625" style="27"/>
    <col min="259" max="259" width="14.5703125" style="27" customWidth="1"/>
    <col min="260" max="509" width="9.140625" style="27"/>
    <col min="510" max="510" width="35.85546875" style="27" customWidth="1"/>
    <col min="511" max="511" width="10.140625" style="27" customWidth="1"/>
    <col min="512" max="514" width="9.140625" style="27"/>
    <col min="515" max="515" width="14.5703125" style="27" customWidth="1"/>
    <col min="516" max="765" width="9.140625" style="27"/>
    <col min="766" max="766" width="35.85546875" style="27" customWidth="1"/>
    <col min="767" max="767" width="10.140625" style="27" customWidth="1"/>
    <col min="768" max="770" width="9.140625" style="27"/>
    <col min="771" max="771" width="14.5703125" style="27" customWidth="1"/>
    <col min="772" max="1021" width="9.140625" style="27"/>
    <col min="1022" max="1022" width="35.85546875" style="27" customWidth="1"/>
    <col min="1023" max="1023" width="10.140625" style="27" customWidth="1"/>
    <col min="1024" max="1026" width="9.140625" style="27"/>
    <col min="1027" max="1027" width="14.5703125" style="27" customWidth="1"/>
    <col min="1028" max="1277" width="9.140625" style="27"/>
    <col min="1278" max="1278" width="35.85546875" style="27" customWidth="1"/>
    <col min="1279" max="1279" width="10.140625" style="27" customWidth="1"/>
    <col min="1280" max="1282" width="9.140625" style="27"/>
    <col min="1283" max="1283" width="14.5703125" style="27" customWidth="1"/>
    <col min="1284" max="1533" width="9.140625" style="27"/>
    <col min="1534" max="1534" width="35.85546875" style="27" customWidth="1"/>
    <col min="1535" max="1535" width="10.140625" style="27" customWidth="1"/>
    <col min="1536" max="1538" width="9.140625" style="27"/>
    <col min="1539" max="1539" width="14.5703125" style="27" customWidth="1"/>
    <col min="1540" max="1789" width="9.140625" style="27"/>
    <col min="1790" max="1790" width="35.85546875" style="27" customWidth="1"/>
    <col min="1791" max="1791" width="10.140625" style="27" customWidth="1"/>
    <col min="1792" max="1794" width="9.140625" style="27"/>
    <col min="1795" max="1795" width="14.5703125" style="27" customWidth="1"/>
    <col min="1796" max="2045" width="9.140625" style="27"/>
    <col min="2046" max="2046" width="35.85546875" style="27" customWidth="1"/>
    <col min="2047" max="2047" width="10.140625" style="27" customWidth="1"/>
    <col min="2048" max="2050" width="9.140625" style="27"/>
    <col min="2051" max="2051" width="14.5703125" style="27" customWidth="1"/>
    <col min="2052" max="2301" width="9.140625" style="27"/>
    <col min="2302" max="2302" width="35.85546875" style="27" customWidth="1"/>
    <col min="2303" max="2303" width="10.140625" style="27" customWidth="1"/>
    <col min="2304" max="2306" width="9.140625" style="27"/>
    <col min="2307" max="2307" width="14.5703125" style="27" customWidth="1"/>
    <col min="2308" max="2557" width="9.140625" style="27"/>
    <col min="2558" max="2558" width="35.85546875" style="27" customWidth="1"/>
    <col min="2559" max="2559" width="10.140625" style="27" customWidth="1"/>
    <col min="2560" max="2562" width="9.140625" style="27"/>
    <col min="2563" max="2563" width="14.5703125" style="27" customWidth="1"/>
    <col min="2564" max="2813" width="9.140625" style="27"/>
    <col min="2814" max="2814" width="35.85546875" style="27" customWidth="1"/>
    <col min="2815" max="2815" width="10.140625" style="27" customWidth="1"/>
    <col min="2816" max="2818" width="9.140625" style="27"/>
    <col min="2819" max="2819" width="14.5703125" style="27" customWidth="1"/>
    <col min="2820" max="3069" width="9.140625" style="27"/>
    <col min="3070" max="3070" width="35.85546875" style="27" customWidth="1"/>
    <col min="3071" max="3071" width="10.140625" style="27" customWidth="1"/>
    <col min="3072" max="3074" width="9.140625" style="27"/>
    <col min="3075" max="3075" width="14.5703125" style="27" customWidth="1"/>
    <col min="3076" max="3325" width="9.140625" style="27"/>
    <col min="3326" max="3326" width="35.85546875" style="27" customWidth="1"/>
    <col min="3327" max="3327" width="10.140625" style="27" customWidth="1"/>
    <col min="3328" max="3330" width="9.140625" style="27"/>
    <col min="3331" max="3331" width="14.5703125" style="27" customWidth="1"/>
    <col min="3332" max="3581" width="9.140625" style="27"/>
    <col min="3582" max="3582" width="35.85546875" style="27" customWidth="1"/>
    <col min="3583" max="3583" width="10.140625" style="27" customWidth="1"/>
    <col min="3584" max="3586" width="9.140625" style="27"/>
    <col min="3587" max="3587" width="14.5703125" style="27" customWidth="1"/>
    <col min="3588" max="3837" width="9.140625" style="27"/>
    <col min="3838" max="3838" width="35.85546875" style="27" customWidth="1"/>
    <col min="3839" max="3839" width="10.140625" style="27" customWidth="1"/>
    <col min="3840" max="3842" width="9.140625" style="27"/>
    <col min="3843" max="3843" width="14.5703125" style="27" customWidth="1"/>
    <col min="3844" max="4093" width="9.140625" style="27"/>
    <col min="4094" max="4094" width="35.85546875" style="27" customWidth="1"/>
    <col min="4095" max="4095" width="10.140625" style="27" customWidth="1"/>
    <col min="4096" max="4098" width="9.140625" style="27"/>
    <col min="4099" max="4099" width="14.5703125" style="27" customWidth="1"/>
    <col min="4100" max="4349" width="9.140625" style="27"/>
    <col min="4350" max="4350" width="35.85546875" style="27" customWidth="1"/>
    <col min="4351" max="4351" width="10.140625" style="27" customWidth="1"/>
    <col min="4352" max="4354" width="9.140625" style="27"/>
    <col min="4355" max="4355" width="14.5703125" style="27" customWidth="1"/>
    <col min="4356" max="4605" width="9.140625" style="27"/>
    <col min="4606" max="4606" width="35.85546875" style="27" customWidth="1"/>
    <col min="4607" max="4607" width="10.140625" style="27" customWidth="1"/>
    <col min="4608" max="4610" width="9.140625" style="27"/>
    <col min="4611" max="4611" width="14.5703125" style="27" customWidth="1"/>
    <col min="4612" max="4861" width="9.140625" style="27"/>
    <col min="4862" max="4862" width="35.85546875" style="27" customWidth="1"/>
    <col min="4863" max="4863" width="10.140625" style="27" customWidth="1"/>
    <col min="4864" max="4866" width="9.140625" style="27"/>
    <col min="4867" max="4867" width="14.5703125" style="27" customWidth="1"/>
    <col min="4868" max="5117" width="9.140625" style="27"/>
    <col min="5118" max="5118" width="35.85546875" style="27" customWidth="1"/>
    <col min="5119" max="5119" width="10.140625" style="27" customWidth="1"/>
    <col min="5120" max="5122" width="9.140625" style="27"/>
    <col min="5123" max="5123" width="14.5703125" style="27" customWidth="1"/>
    <col min="5124" max="5373" width="9.140625" style="27"/>
    <col min="5374" max="5374" width="35.85546875" style="27" customWidth="1"/>
    <col min="5375" max="5375" width="10.140625" style="27" customWidth="1"/>
    <col min="5376" max="5378" width="9.140625" style="27"/>
    <col min="5379" max="5379" width="14.5703125" style="27" customWidth="1"/>
    <col min="5380" max="5629" width="9.140625" style="27"/>
    <col min="5630" max="5630" width="35.85546875" style="27" customWidth="1"/>
    <col min="5631" max="5631" width="10.140625" style="27" customWidth="1"/>
    <col min="5632" max="5634" width="9.140625" style="27"/>
    <col min="5635" max="5635" width="14.5703125" style="27" customWidth="1"/>
    <col min="5636" max="5885" width="9.140625" style="27"/>
    <col min="5886" max="5886" width="35.85546875" style="27" customWidth="1"/>
    <col min="5887" max="5887" width="10.140625" style="27" customWidth="1"/>
    <col min="5888" max="5890" width="9.140625" style="27"/>
    <col min="5891" max="5891" width="14.5703125" style="27" customWidth="1"/>
    <col min="5892" max="6141" width="9.140625" style="27"/>
    <col min="6142" max="6142" width="35.85546875" style="27" customWidth="1"/>
    <col min="6143" max="6143" width="10.140625" style="27" customWidth="1"/>
    <col min="6144" max="6146" width="9.140625" style="27"/>
    <col min="6147" max="6147" width="14.5703125" style="27" customWidth="1"/>
    <col min="6148" max="6397" width="9.140625" style="27"/>
    <col min="6398" max="6398" width="35.85546875" style="27" customWidth="1"/>
    <col min="6399" max="6399" width="10.140625" style="27" customWidth="1"/>
    <col min="6400" max="6402" width="9.140625" style="27"/>
    <col min="6403" max="6403" width="14.5703125" style="27" customWidth="1"/>
    <col min="6404" max="6653" width="9.140625" style="27"/>
    <col min="6654" max="6654" width="35.85546875" style="27" customWidth="1"/>
    <col min="6655" max="6655" width="10.140625" style="27" customWidth="1"/>
    <col min="6656" max="6658" width="9.140625" style="27"/>
    <col min="6659" max="6659" width="14.5703125" style="27" customWidth="1"/>
    <col min="6660" max="6909" width="9.140625" style="27"/>
    <col min="6910" max="6910" width="35.85546875" style="27" customWidth="1"/>
    <col min="6911" max="6911" width="10.140625" style="27" customWidth="1"/>
    <col min="6912" max="6914" width="9.140625" style="27"/>
    <col min="6915" max="6915" width="14.5703125" style="27" customWidth="1"/>
    <col min="6916" max="7165" width="9.140625" style="27"/>
    <col min="7166" max="7166" width="35.85546875" style="27" customWidth="1"/>
    <col min="7167" max="7167" width="10.140625" style="27" customWidth="1"/>
    <col min="7168" max="7170" width="9.140625" style="27"/>
    <col min="7171" max="7171" width="14.5703125" style="27" customWidth="1"/>
    <col min="7172" max="7421" width="9.140625" style="27"/>
    <col min="7422" max="7422" width="35.85546875" style="27" customWidth="1"/>
    <col min="7423" max="7423" width="10.140625" style="27" customWidth="1"/>
    <col min="7424" max="7426" width="9.140625" style="27"/>
    <col min="7427" max="7427" width="14.5703125" style="27" customWidth="1"/>
    <col min="7428" max="7677" width="9.140625" style="27"/>
    <col min="7678" max="7678" width="35.85546875" style="27" customWidth="1"/>
    <col min="7679" max="7679" width="10.140625" style="27" customWidth="1"/>
    <col min="7680" max="7682" width="9.140625" style="27"/>
    <col min="7683" max="7683" width="14.5703125" style="27" customWidth="1"/>
    <col min="7684" max="7933" width="9.140625" style="27"/>
    <col min="7934" max="7934" width="35.85546875" style="27" customWidth="1"/>
    <col min="7935" max="7935" width="10.140625" style="27" customWidth="1"/>
    <col min="7936" max="7938" width="9.140625" style="27"/>
    <col min="7939" max="7939" width="14.5703125" style="27" customWidth="1"/>
    <col min="7940" max="8189" width="9.140625" style="27"/>
    <col min="8190" max="8190" width="35.85546875" style="27" customWidth="1"/>
    <col min="8191" max="8191" width="10.140625" style="27" customWidth="1"/>
    <col min="8192" max="8194" width="9.140625" style="27"/>
    <col min="8195" max="8195" width="14.5703125" style="27" customWidth="1"/>
    <col min="8196" max="8445" width="9.140625" style="27"/>
    <col min="8446" max="8446" width="35.85546875" style="27" customWidth="1"/>
    <col min="8447" max="8447" width="10.140625" style="27" customWidth="1"/>
    <col min="8448" max="8450" width="9.140625" style="27"/>
    <col min="8451" max="8451" width="14.5703125" style="27" customWidth="1"/>
    <col min="8452" max="8701" width="9.140625" style="27"/>
    <col min="8702" max="8702" width="35.85546875" style="27" customWidth="1"/>
    <col min="8703" max="8703" width="10.140625" style="27" customWidth="1"/>
    <col min="8704" max="8706" width="9.140625" style="27"/>
    <col min="8707" max="8707" width="14.5703125" style="27" customWidth="1"/>
    <col min="8708" max="8957" width="9.140625" style="27"/>
    <col min="8958" max="8958" width="35.85546875" style="27" customWidth="1"/>
    <col min="8959" max="8959" width="10.140625" style="27" customWidth="1"/>
    <col min="8960" max="8962" width="9.140625" style="27"/>
    <col min="8963" max="8963" width="14.5703125" style="27" customWidth="1"/>
    <col min="8964" max="9213" width="9.140625" style="27"/>
    <col min="9214" max="9214" width="35.85546875" style="27" customWidth="1"/>
    <col min="9215" max="9215" width="10.140625" style="27" customWidth="1"/>
    <col min="9216" max="9218" width="9.140625" style="27"/>
    <col min="9219" max="9219" width="14.5703125" style="27" customWidth="1"/>
    <col min="9220" max="9469" width="9.140625" style="27"/>
    <col min="9470" max="9470" width="35.85546875" style="27" customWidth="1"/>
    <col min="9471" max="9471" width="10.140625" style="27" customWidth="1"/>
    <col min="9472" max="9474" width="9.140625" style="27"/>
    <col min="9475" max="9475" width="14.5703125" style="27" customWidth="1"/>
    <col min="9476" max="9725" width="9.140625" style="27"/>
    <col min="9726" max="9726" width="35.85546875" style="27" customWidth="1"/>
    <col min="9727" max="9727" width="10.140625" style="27" customWidth="1"/>
    <col min="9728" max="9730" width="9.140625" style="27"/>
    <col min="9731" max="9731" width="14.5703125" style="27" customWidth="1"/>
    <col min="9732" max="9981" width="9.140625" style="27"/>
    <col min="9982" max="9982" width="35.85546875" style="27" customWidth="1"/>
    <col min="9983" max="9983" width="10.140625" style="27" customWidth="1"/>
    <col min="9984" max="9986" width="9.140625" style="27"/>
    <col min="9987" max="9987" width="14.5703125" style="27" customWidth="1"/>
    <col min="9988" max="10237" width="9.140625" style="27"/>
    <col min="10238" max="10238" width="35.85546875" style="27" customWidth="1"/>
    <col min="10239" max="10239" width="10.140625" style="27" customWidth="1"/>
    <col min="10240" max="10242" width="9.140625" style="27"/>
    <col min="10243" max="10243" width="14.5703125" style="27" customWidth="1"/>
    <col min="10244" max="10493" width="9.140625" style="27"/>
    <col min="10494" max="10494" width="35.85546875" style="27" customWidth="1"/>
    <col min="10495" max="10495" width="10.140625" style="27" customWidth="1"/>
    <col min="10496" max="10498" width="9.140625" style="27"/>
    <col min="10499" max="10499" width="14.5703125" style="27" customWidth="1"/>
    <col min="10500" max="10749" width="9.140625" style="27"/>
    <col min="10750" max="10750" width="35.85546875" style="27" customWidth="1"/>
    <col min="10751" max="10751" width="10.140625" style="27" customWidth="1"/>
    <col min="10752" max="10754" width="9.140625" style="27"/>
    <col min="10755" max="10755" width="14.5703125" style="27" customWidth="1"/>
    <col min="10756" max="11005" width="9.140625" style="27"/>
    <col min="11006" max="11006" width="35.85546875" style="27" customWidth="1"/>
    <col min="11007" max="11007" width="10.140625" style="27" customWidth="1"/>
    <col min="11008" max="11010" width="9.140625" style="27"/>
    <col min="11011" max="11011" width="14.5703125" style="27" customWidth="1"/>
    <col min="11012" max="11261" width="9.140625" style="27"/>
    <col min="11262" max="11262" width="35.85546875" style="27" customWidth="1"/>
    <col min="11263" max="11263" width="10.140625" style="27" customWidth="1"/>
    <col min="11264" max="11266" width="9.140625" style="27"/>
    <col min="11267" max="11267" width="14.5703125" style="27" customWidth="1"/>
    <col min="11268" max="11517" width="9.140625" style="27"/>
    <col min="11518" max="11518" width="35.85546875" style="27" customWidth="1"/>
    <col min="11519" max="11519" width="10.140625" style="27" customWidth="1"/>
    <col min="11520" max="11522" width="9.140625" style="27"/>
    <col min="11523" max="11523" width="14.5703125" style="27" customWidth="1"/>
    <col min="11524" max="11773" width="9.140625" style="27"/>
    <col min="11774" max="11774" width="35.85546875" style="27" customWidth="1"/>
    <col min="11775" max="11775" width="10.140625" style="27" customWidth="1"/>
    <col min="11776" max="11778" width="9.140625" style="27"/>
    <col min="11779" max="11779" width="14.5703125" style="27" customWidth="1"/>
    <col min="11780" max="12029" width="9.140625" style="27"/>
    <col min="12030" max="12030" width="35.85546875" style="27" customWidth="1"/>
    <col min="12031" max="12031" width="10.140625" style="27" customWidth="1"/>
    <col min="12032" max="12034" width="9.140625" style="27"/>
    <col min="12035" max="12035" width="14.5703125" style="27" customWidth="1"/>
    <col min="12036" max="12285" width="9.140625" style="27"/>
    <col min="12286" max="12286" width="35.85546875" style="27" customWidth="1"/>
    <col min="12287" max="12287" width="10.140625" style="27" customWidth="1"/>
    <col min="12288" max="12290" width="9.140625" style="27"/>
    <col min="12291" max="12291" width="14.5703125" style="27" customWidth="1"/>
    <col min="12292" max="12541" width="9.140625" style="27"/>
    <col min="12542" max="12542" width="35.85546875" style="27" customWidth="1"/>
    <col min="12543" max="12543" width="10.140625" style="27" customWidth="1"/>
    <col min="12544" max="12546" width="9.140625" style="27"/>
    <col min="12547" max="12547" width="14.5703125" style="27" customWidth="1"/>
    <col min="12548" max="12797" width="9.140625" style="27"/>
    <col min="12798" max="12798" width="35.85546875" style="27" customWidth="1"/>
    <col min="12799" max="12799" width="10.140625" style="27" customWidth="1"/>
    <col min="12800" max="12802" width="9.140625" style="27"/>
    <col min="12803" max="12803" width="14.5703125" style="27" customWidth="1"/>
    <col min="12804" max="13053" width="9.140625" style="27"/>
    <col min="13054" max="13054" width="35.85546875" style="27" customWidth="1"/>
    <col min="13055" max="13055" width="10.140625" style="27" customWidth="1"/>
    <col min="13056" max="13058" width="9.140625" style="27"/>
    <col min="13059" max="13059" width="14.5703125" style="27" customWidth="1"/>
    <col min="13060" max="13309" width="9.140625" style="27"/>
    <col min="13310" max="13310" width="35.85546875" style="27" customWidth="1"/>
    <col min="13311" max="13311" width="10.140625" style="27" customWidth="1"/>
    <col min="13312" max="13314" width="9.140625" style="27"/>
    <col min="13315" max="13315" width="14.5703125" style="27" customWidth="1"/>
    <col min="13316" max="13565" width="9.140625" style="27"/>
    <col min="13566" max="13566" width="35.85546875" style="27" customWidth="1"/>
    <col min="13567" max="13567" width="10.140625" style="27" customWidth="1"/>
    <col min="13568" max="13570" width="9.140625" style="27"/>
    <col min="13571" max="13571" width="14.5703125" style="27" customWidth="1"/>
    <col min="13572" max="13821" width="9.140625" style="27"/>
    <col min="13822" max="13822" width="35.85546875" style="27" customWidth="1"/>
    <col min="13823" max="13823" width="10.140625" style="27" customWidth="1"/>
    <col min="13824" max="13826" width="9.140625" style="27"/>
    <col min="13827" max="13827" width="14.5703125" style="27" customWidth="1"/>
    <col min="13828" max="14077" width="9.140625" style="27"/>
    <col min="14078" max="14078" width="35.85546875" style="27" customWidth="1"/>
    <col min="14079" max="14079" width="10.140625" style="27" customWidth="1"/>
    <col min="14080" max="14082" width="9.140625" style="27"/>
    <col min="14083" max="14083" width="14.5703125" style="27" customWidth="1"/>
    <col min="14084" max="14333" width="9.140625" style="27"/>
    <col min="14334" max="14334" width="35.85546875" style="27" customWidth="1"/>
    <col min="14335" max="14335" width="10.140625" style="27" customWidth="1"/>
    <col min="14336" max="14338" width="9.140625" style="27"/>
    <col min="14339" max="14339" width="14.5703125" style="27" customWidth="1"/>
    <col min="14340" max="14589" width="9.140625" style="27"/>
    <col min="14590" max="14590" width="35.85546875" style="27" customWidth="1"/>
    <col min="14591" max="14591" width="10.140625" style="27" customWidth="1"/>
    <col min="14592" max="14594" width="9.140625" style="27"/>
    <col min="14595" max="14595" width="14.5703125" style="27" customWidth="1"/>
    <col min="14596" max="14845" width="9.140625" style="27"/>
    <col min="14846" max="14846" width="35.85546875" style="27" customWidth="1"/>
    <col min="14847" max="14847" width="10.140625" style="27" customWidth="1"/>
    <col min="14848" max="14850" width="9.140625" style="27"/>
    <col min="14851" max="14851" width="14.5703125" style="27" customWidth="1"/>
    <col min="14852" max="15101" width="9.140625" style="27"/>
    <col min="15102" max="15102" width="35.85546875" style="27" customWidth="1"/>
    <col min="15103" max="15103" width="10.140625" style="27" customWidth="1"/>
    <col min="15104" max="15106" width="9.140625" style="27"/>
    <col min="15107" max="15107" width="14.5703125" style="27" customWidth="1"/>
    <col min="15108" max="15357" width="9.140625" style="27"/>
    <col min="15358" max="15358" width="35.85546875" style="27" customWidth="1"/>
    <col min="15359" max="15359" width="10.140625" style="27" customWidth="1"/>
    <col min="15360" max="15362" width="9.140625" style="27"/>
    <col min="15363" max="15363" width="14.5703125" style="27" customWidth="1"/>
    <col min="15364" max="15613" width="9.140625" style="27"/>
    <col min="15614" max="15614" width="35.85546875" style="27" customWidth="1"/>
    <col min="15615" max="15615" width="10.140625" style="27" customWidth="1"/>
    <col min="15616" max="15618" width="9.140625" style="27"/>
    <col min="15619" max="15619" width="14.5703125" style="27" customWidth="1"/>
    <col min="15620" max="15869" width="9.140625" style="27"/>
    <col min="15870" max="15870" width="35.85546875" style="27" customWidth="1"/>
    <col min="15871" max="15871" width="10.140625" style="27" customWidth="1"/>
    <col min="15872" max="15874" width="9.140625" style="27"/>
    <col min="15875" max="15875" width="14.5703125" style="27" customWidth="1"/>
    <col min="15876" max="16125" width="9.140625" style="27"/>
    <col min="16126" max="16126" width="35.85546875" style="27" customWidth="1"/>
    <col min="16127" max="16127" width="10.140625" style="27" customWidth="1"/>
    <col min="16128" max="16130" width="9.140625" style="27"/>
    <col min="16131" max="16131" width="14.5703125" style="27" customWidth="1"/>
    <col min="16132" max="16381" width="9.140625" style="27"/>
    <col min="16382" max="16384" width="9.140625" style="27" customWidth="1"/>
  </cols>
  <sheetData>
    <row r="1" spans="1:29" ht="12.75" x14ac:dyDescent="0.2">
      <c r="A1" s="148" t="s">
        <v>5574</v>
      </c>
    </row>
    <row r="2" spans="1:29" x14ac:dyDescent="0.2">
      <c r="A2" s="27" t="s">
        <v>15607</v>
      </c>
    </row>
    <row r="3" spans="1:29" s="26" customFormat="1" ht="82.15" customHeight="1" x14ac:dyDescent="0.2">
      <c r="A3" s="143" t="s">
        <v>5323</v>
      </c>
      <c r="B3" s="144" t="s">
        <v>7452</v>
      </c>
      <c r="C3" s="144" t="s">
        <v>5324</v>
      </c>
      <c r="D3" s="145" t="s">
        <v>5325</v>
      </c>
      <c r="E3" s="145" t="s">
        <v>5326</v>
      </c>
      <c r="F3" s="146" t="s">
        <v>5327</v>
      </c>
      <c r="G3" s="147" t="s">
        <v>224</v>
      </c>
      <c r="H3" s="147" t="s">
        <v>5592</v>
      </c>
      <c r="I3" s="147" t="s">
        <v>230</v>
      </c>
      <c r="J3" s="147" t="s">
        <v>238</v>
      </c>
      <c r="K3" s="147" t="s">
        <v>242</v>
      </c>
      <c r="L3" s="147" t="s">
        <v>243</v>
      </c>
      <c r="M3" s="147" t="s">
        <v>246</v>
      </c>
      <c r="N3" s="147" t="s">
        <v>247</v>
      </c>
      <c r="O3" s="147" t="s">
        <v>5543</v>
      </c>
      <c r="P3" s="147" t="s">
        <v>248</v>
      </c>
      <c r="Q3" s="147" t="s">
        <v>249</v>
      </c>
      <c r="R3" s="147" t="s">
        <v>7104</v>
      </c>
      <c r="S3" s="147" t="s">
        <v>253</v>
      </c>
      <c r="T3" s="147" t="s">
        <v>254</v>
      </c>
      <c r="U3" s="147" t="s">
        <v>255</v>
      </c>
      <c r="V3" s="147" t="s">
        <v>256</v>
      </c>
      <c r="W3" s="147" t="s">
        <v>257</v>
      </c>
      <c r="X3" s="147" t="s">
        <v>259</v>
      </c>
      <c r="Y3" s="147" t="s">
        <v>260</v>
      </c>
      <c r="Z3" s="147" t="s">
        <v>262</v>
      </c>
      <c r="AA3" s="147" t="s">
        <v>5330</v>
      </c>
      <c r="AB3" s="147" t="s">
        <v>5556</v>
      </c>
      <c r="AC3" s="143" t="s">
        <v>8485</v>
      </c>
    </row>
    <row r="4" spans="1:29" ht="13.9" customHeight="1" x14ac:dyDescent="0.2">
      <c r="A4" s="46" t="s">
        <v>218</v>
      </c>
      <c r="B4" s="53">
        <v>1</v>
      </c>
      <c r="C4" s="53" t="s">
        <v>7453</v>
      </c>
      <c r="D4" s="140" t="s">
        <v>10</v>
      </c>
      <c r="E4" s="140" t="s">
        <v>5328</v>
      </c>
      <c r="F4" s="141" t="s">
        <v>5329</v>
      </c>
      <c r="G4" s="53"/>
      <c r="H4" s="53"/>
      <c r="I4" s="53"/>
      <c r="J4" s="53"/>
      <c r="K4" s="53"/>
      <c r="L4" s="53"/>
      <c r="M4" s="53"/>
      <c r="N4" s="53"/>
      <c r="O4" s="53"/>
      <c r="P4" s="53"/>
      <c r="Q4" s="53"/>
      <c r="R4" s="53"/>
      <c r="S4" s="53"/>
      <c r="T4" s="53"/>
      <c r="U4" s="53"/>
      <c r="V4" s="53"/>
      <c r="W4" s="53"/>
      <c r="X4" s="53"/>
      <c r="Y4" s="53"/>
      <c r="Z4" s="53"/>
      <c r="AA4" s="53" t="s">
        <v>7454</v>
      </c>
      <c r="AB4" s="53"/>
      <c r="AC4" s="142"/>
    </row>
    <row r="5" spans="1:29" ht="12.75" x14ac:dyDescent="0.2">
      <c r="A5" s="46" t="s">
        <v>221</v>
      </c>
      <c r="B5" s="53">
        <v>2</v>
      </c>
      <c r="C5" s="53" t="s">
        <v>7453</v>
      </c>
      <c r="D5" s="140" t="s">
        <v>5331</v>
      </c>
      <c r="E5" s="140" t="s">
        <v>5332</v>
      </c>
      <c r="F5" s="141" t="s">
        <v>5333</v>
      </c>
      <c r="G5" s="53"/>
      <c r="H5" s="53"/>
      <c r="I5" s="53"/>
      <c r="J5" s="53"/>
      <c r="K5" s="53"/>
      <c r="L5" s="53"/>
      <c r="M5" s="53"/>
      <c r="N5" s="53"/>
      <c r="O5" s="53"/>
      <c r="P5" s="53"/>
      <c r="Q5" s="53"/>
      <c r="R5" s="53"/>
      <c r="S5" s="53"/>
      <c r="T5" s="53"/>
      <c r="U5" s="53"/>
      <c r="V5" s="53"/>
      <c r="W5" s="53"/>
      <c r="X5" s="53"/>
      <c r="Y5" s="53"/>
      <c r="Z5" s="53"/>
      <c r="AA5" s="53" t="s">
        <v>7454</v>
      </c>
      <c r="AB5" s="53"/>
      <c r="AC5" s="142"/>
    </row>
    <row r="6" spans="1:29" ht="12.75" x14ac:dyDescent="0.2">
      <c r="A6" s="46" t="s">
        <v>5334</v>
      </c>
      <c r="B6" s="53">
        <v>3</v>
      </c>
      <c r="C6" s="53" t="s">
        <v>7453</v>
      </c>
      <c r="D6" s="140" t="s">
        <v>5331</v>
      </c>
      <c r="E6" s="140" t="s">
        <v>5335</v>
      </c>
      <c r="F6" s="141" t="s">
        <v>5336</v>
      </c>
      <c r="G6" s="53"/>
      <c r="H6" s="53"/>
      <c r="I6" s="53"/>
      <c r="J6" s="53"/>
      <c r="K6" s="53"/>
      <c r="L6" s="53"/>
      <c r="M6" s="53"/>
      <c r="N6" s="53"/>
      <c r="O6" s="53"/>
      <c r="P6" s="53"/>
      <c r="Q6" s="53"/>
      <c r="R6" s="53"/>
      <c r="S6" s="53"/>
      <c r="T6" s="53"/>
      <c r="U6" s="53"/>
      <c r="V6" s="53"/>
      <c r="W6" s="53"/>
      <c r="X6" s="53"/>
      <c r="Y6" s="53"/>
      <c r="Z6" s="53"/>
      <c r="AA6" s="53" t="s">
        <v>7454</v>
      </c>
      <c r="AB6" s="53"/>
      <c r="AC6" s="142"/>
    </row>
    <row r="7" spans="1:29" ht="12.75" x14ac:dyDescent="0.2">
      <c r="A7" s="46" t="s">
        <v>225</v>
      </c>
      <c r="B7" s="53">
        <v>4</v>
      </c>
      <c r="C7" s="53" t="s">
        <v>7453</v>
      </c>
      <c r="D7" s="140" t="s">
        <v>5331</v>
      </c>
      <c r="E7" s="140" t="s">
        <v>5332</v>
      </c>
      <c r="F7" s="141" t="s">
        <v>5337</v>
      </c>
      <c r="G7" s="53"/>
      <c r="H7" s="53"/>
      <c r="I7" s="53"/>
      <c r="J7" s="53"/>
      <c r="K7" s="53"/>
      <c r="L7" s="53"/>
      <c r="M7" s="53"/>
      <c r="N7" s="53"/>
      <c r="O7" s="53"/>
      <c r="P7" s="53"/>
      <c r="Q7" s="53"/>
      <c r="R7" s="53"/>
      <c r="S7" s="53"/>
      <c r="T7" s="53"/>
      <c r="U7" s="53"/>
      <c r="V7" s="53"/>
      <c r="W7" s="53"/>
      <c r="X7" s="53"/>
      <c r="Y7" s="53"/>
      <c r="Z7" s="53"/>
      <c r="AA7" s="53" t="s">
        <v>7454</v>
      </c>
      <c r="AB7" s="53"/>
      <c r="AC7" s="142"/>
    </row>
    <row r="8" spans="1:29" ht="12.75" x14ac:dyDescent="0.2">
      <c r="A8" s="46" t="s">
        <v>1090</v>
      </c>
      <c r="B8" s="53">
        <v>5</v>
      </c>
      <c r="C8" s="53" t="s">
        <v>7453</v>
      </c>
      <c r="D8" s="140" t="s">
        <v>10</v>
      </c>
      <c r="E8" s="140" t="s">
        <v>5335</v>
      </c>
      <c r="F8" s="141" t="s">
        <v>5338</v>
      </c>
      <c r="G8" s="53"/>
      <c r="H8" s="53"/>
      <c r="I8" s="53"/>
      <c r="J8" s="53"/>
      <c r="K8" s="53"/>
      <c r="L8" s="53"/>
      <c r="M8" s="53"/>
      <c r="N8" s="53"/>
      <c r="O8" s="53"/>
      <c r="P8" s="53"/>
      <c r="Q8" s="53"/>
      <c r="R8" s="53"/>
      <c r="S8" s="53"/>
      <c r="T8" s="53"/>
      <c r="U8" s="53"/>
      <c r="V8" s="53"/>
      <c r="W8" s="53"/>
      <c r="X8" s="53"/>
      <c r="Y8" s="53"/>
      <c r="Z8" s="53"/>
      <c r="AA8" s="53" t="s">
        <v>7454</v>
      </c>
      <c r="AB8" s="53"/>
      <c r="AC8" s="142"/>
    </row>
    <row r="9" spans="1:29" ht="12.75" x14ac:dyDescent="0.2">
      <c r="A9" s="46" t="s">
        <v>5339</v>
      </c>
      <c r="B9" s="53">
        <v>6</v>
      </c>
      <c r="C9" s="53" t="s">
        <v>7453</v>
      </c>
      <c r="D9" s="140" t="s">
        <v>5331</v>
      </c>
      <c r="E9" s="140" t="s">
        <v>5335</v>
      </c>
      <c r="F9" s="141" t="s">
        <v>5340</v>
      </c>
      <c r="G9" s="53"/>
      <c r="H9" s="53"/>
      <c r="I9" s="53"/>
      <c r="J9" s="53"/>
      <c r="K9" s="53"/>
      <c r="L9" s="53"/>
      <c r="M9" s="53"/>
      <c r="N9" s="53"/>
      <c r="O9" s="53"/>
      <c r="P9" s="53"/>
      <c r="Q9" s="53"/>
      <c r="R9" s="53"/>
      <c r="S9" s="53"/>
      <c r="T9" s="53"/>
      <c r="U9" s="53"/>
      <c r="V9" s="53"/>
      <c r="W9" s="53"/>
      <c r="X9" s="53"/>
      <c r="Y9" s="53"/>
      <c r="Z9" s="53"/>
      <c r="AA9" s="53" t="s">
        <v>7454</v>
      </c>
      <c r="AB9" s="53"/>
      <c r="AC9" s="142" t="s">
        <v>8489</v>
      </c>
    </row>
    <row r="10" spans="1:29" ht="12.75" x14ac:dyDescent="0.2">
      <c r="A10" s="46" t="s">
        <v>228</v>
      </c>
      <c r="B10" s="53">
        <v>7</v>
      </c>
      <c r="C10" s="53" t="s">
        <v>7453</v>
      </c>
      <c r="D10" s="140" t="s">
        <v>5331</v>
      </c>
      <c r="E10" s="140" t="s">
        <v>5332</v>
      </c>
      <c r="F10" s="141" t="s">
        <v>5341</v>
      </c>
      <c r="G10" s="53"/>
      <c r="H10" s="53"/>
      <c r="I10" s="53"/>
      <c r="J10" s="53"/>
      <c r="K10" s="53"/>
      <c r="L10" s="53"/>
      <c r="M10" s="53"/>
      <c r="N10" s="53"/>
      <c r="O10" s="53"/>
      <c r="P10" s="53"/>
      <c r="Q10" s="53"/>
      <c r="R10" s="53"/>
      <c r="S10" s="53"/>
      <c r="T10" s="53"/>
      <c r="U10" s="53"/>
      <c r="V10" s="53"/>
      <c r="W10" s="53"/>
      <c r="X10" s="53"/>
      <c r="Y10" s="53"/>
      <c r="Z10" s="53"/>
      <c r="AA10" s="53" t="s">
        <v>7454</v>
      </c>
      <c r="AB10" s="53"/>
      <c r="AC10" s="142"/>
    </row>
    <row r="11" spans="1:29" ht="12.75" x14ac:dyDescent="0.2">
      <c r="A11" s="46" t="s">
        <v>5342</v>
      </c>
      <c r="B11" s="53">
        <v>8</v>
      </c>
      <c r="C11" s="53" t="s">
        <v>7453</v>
      </c>
      <c r="D11" s="140" t="s">
        <v>10</v>
      </c>
      <c r="E11" s="140" t="s">
        <v>5328</v>
      </c>
      <c r="F11" s="141" t="s">
        <v>5343</v>
      </c>
      <c r="G11" s="53"/>
      <c r="H11" s="53"/>
      <c r="I11" s="53"/>
      <c r="J11" s="53"/>
      <c r="K11" s="53"/>
      <c r="L11" s="53"/>
      <c r="M11" s="53"/>
      <c r="N11" s="53"/>
      <c r="O11" s="53"/>
      <c r="P11" s="53"/>
      <c r="Q11" s="53"/>
      <c r="R11" s="53"/>
      <c r="S11" s="53"/>
      <c r="T11" s="53"/>
      <c r="U11" s="53"/>
      <c r="V11" s="53"/>
      <c r="W11" s="53"/>
      <c r="X11" s="53"/>
      <c r="Y11" s="53"/>
      <c r="Z11" s="53"/>
      <c r="AA11" s="53" t="s">
        <v>7454</v>
      </c>
      <c r="AB11" s="53"/>
      <c r="AC11" s="142"/>
    </row>
    <row r="12" spans="1:29" ht="12.75" x14ac:dyDescent="0.2">
      <c r="A12" s="46" t="s">
        <v>928</v>
      </c>
      <c r="B12" s="53">
        <v>9</v>
      </c>
      <c r="C12" s="53" t="s">
        <v>7453</v>
      </c>
      <c r="D12" s="140" t="s">
        <v>10</v>
      </c>
      <c r="E12" s="140" t="s">
        <v>5328</v>
      </c>
      <c r="F12" s="141" t="s">
        <v>5344</v>
      </c>
      <c r="G12" s="53"/>
      <c r="H12" s="53"/>
      <c r="I12" s="53"/>
      <c r="J12" s="53"/>
      <c r="K12" s="53"/>
      <c r="L12" s="53"/>
      <c r="M12" s="53"/>
      <c r="N12" s="53"/>
      <c r="O12" s="53"/>
      <c r="P12" s="53"/>
      <c r="Q12" s="53"/>
      <c r="R12" s="53"/>
      <c r="S12" s="53"/>
      <c r="T12" s="53"/>
      <c r="U12" s="53"/>
      <c r="V12" s="53"/>
      <c r="W12" s="53"/>
      <c r="X12" s="53"/>
      <c r="Y12" s="53"/>
      <c r="Z12" s="53"/>
      <c r="AA12" s="53" t="s">
        <v>7454</v>
      </c>
      <c r="AB12" s="53"/>
      <c r="AC12" s="142"/>
    </row>
    <row r="13" spans="1:29" ht="12.75" x14ac:dyDescent="0.2">
      <c r="A13" s="46" t="s">
        <v>229</v>
      </c>
      <c r="B13" s="53">
        <v>10</v>
      </c>
      <c r="C13" s="53" t="s">
        <v>7453</v>
      </c>
      <c r="D13" s="140" t="s">
        <v>10</v>
      </c>
      <c r="E13" s="140" t="s">
        <v>5332</v>
      </c>
      <c r="F13" s="141" t="s">
        <v>5345</v>
      </c>
      <c r="G13" s="53"/>
      <c r="H13" s="53"/>
      <c r="I13" s="53"/>
      <c r="J13" s="53"/>
      <c r="K13" s="53"/>
      <c r="L13" s="53"/>
      <c r="M13" s="53"/>
      <c r="N13" s="53"/>
      <c r="O13" s="53"/>
      <c r="P13" s="53"/>
      <c r="Q13" s="53"/>
      <c r="R13" s="53"/>
      <c r="S13" s="53"/>
      <c r="T13" s="53"/>
      <c r="U13" s="53"/>
      <c r="V13" s="53"/>
      <c r="W13" s="53"/>
      <c r="X13" s="53"/>
      <c r="Y13" s="53"/>
      <c r="Z13" s="53"/>
      <c r="AA13" s="53" t="s">
        <v>7454</v>
      </c>
      <c r="AB13" s="53"/>
      <c r="AC13" s="142"/>
    </row>
    <row r="14" spans="1:29" ht="12.75" x14ac:dyDescent="0.2">
      <c r="A14" s="46" t="s">
        <v>5346</v>
      </c>
      <c r="B14" s="53">
        <v>11</v>
      </c>
      <c r="C14" s="53" t="s">
        <v>7453</v>
      </c>
      <c r="D14" s="140" t="s">
        <v>10</v>
      </c>
      <c r="E14" s="140" t="s">
        <v>5328</v>
      </c>
      <c r="F14" s="141" t="s">
        <v>5347</v>
      </c>
      <c r="G14" s="53"/>
      <c r="H14" s="53"/>
      <c r="I14" s="53"/>
      <c r="J14" s="53"/>
      <c r="K14" s="53"/>
      <c r="L14" s="53"/>
      <c r="M14" s="53"/>
      <c r="N14" s="53"/>
      <c r="O14" s="53"/>
      <c r="P14" s="53"/>
      <c r="Q14" s="53"/>
      <c r="R14" s="53"/>
      <c r="S14" s="53"/>
      <c r="T14" s="53"/>
      <c r="U14" s="53"/>
      <c r="V14" s="53"/>
      <c r="W14" s="53"/>
      <c r="X14" s="53"/>
      <c r="Y14" s="53"/>
      <c r="Z14" s="53"/>
      <c r="AA14" s="53" t="s">
        <v>7454</v>
      </c>
      <c r="AB14" s="53"/>
      <c r="AC14" s="142"/>
    </row>
    <row r="15" spans="1:29" ht="12.75" x14ac:dyDescent="0.2">
      <c r="A15" s="46" t="s">
        <v>5348</v>
      </c>
      <c r="B15" s="53">
        <v>12</v>
      </c>
      <c r="C15" s="53" t="s">
        <v>7453</v>
      </c>
      <c r="D15" s="140" t="s">
        <v>10</v>
      </c>
      <c r="E15" s="140" t="s">
        <v>5332</v>
      </c>
      <c r="F15" s="141" t="s">
        <v>5349</v>
      </c>
      <c r="G15" s="53"/>
      <c r="H15" s="53"/>
      <c r="I15" s="53"/>
      <c r="J15" s="53"/>
      <c r="K15" s="53"/>
      <c r="L15" s="53"/>
      <c r="M15" s="53"/>
      <c r="N15" s="53"/>
      <c r="O15" s="53"/>
      <c r="P15" s="53"/>
      <c r="Q15" s="53"/>
      <c r="R15" s="53"/>
      <c r="S15" s="53"/>
      <c r="T15" s="53"/>
      <c r="U15" s="53"/>
      <c r="V15" s="53"/>
      <c r="W15" s="53"/>
      <c r="X15" s="53"/>
      <c r="Y15" s="53"/>
      <c r="Z15" s="53"/>
      <c r="AA15" s="53" t="s">
        <v>7454</v>
      </c>
      <c r="AB15" s="53"/>
      <c r="AC15" s="142"/>
    </row>
    <row r="16" spans="1:29" ht="12.75" x14ac:dyDescent="0.2">
      <c r="A16" s="46" t="s">
        <v>233</v>
      </c>
      <c r="B16" s="53">
        <v>13</v>
      </c>
      <c r="C16" s="53" t="s">
        <v>7453</v>
      </c>
      <c r="D16" s="140" t="s">
        <v>10</v>
      </c>
      <c r="E16" s="140" t="s">
        <v>5335</v>
      </c>
      <c r="F16" s="141" t="s">
        <v>5350</v>
      </c>
      <c r="G16" s="53"/>
      <c r="H16" s="53"/>
      <c r="I16" s="53"/>
      <c r="J16" s="53"/>
      <c r="K16" s="53"/>
      <c r="L16" s="53"/>
      <c r="M16" s="53"/>
      <c r="N16" s="53"/>
      <c r="O16" s="53"/>
      <c r="P16" s="53"/>
      <c r="Q16" s="53"/>
      <c r="R16" s="53"/>
      <c r="S16" s="53"/>
      <c r="T16" s="53"/>
      <c r="U16" s="53"/>
      <c r="V16" s="53"/>
      <c r="W16" s="53"/>
      <c r="X16" s="53"/>
      <c r="Y16" s="53"/>
      <c r="Z16" s="53"/>
      <c r="AA16" s="53" t="s">
        <v>7454</v>
      </c>
      <c r="AB16" s="53"/>
      <c r="AC16" s="142"/>
    </row>
    <row r="17" spans="1:29" ht="12.75" x14ac:dyDescent="0.2">
      <c r="A17" s="46" t="s">
        <v>5351</v>
      </c>
      <c r="B17" s="53">
        <v>14</v>
      </c>
      <c r="C17" s="53" t="s">
        <v>7453</v>
      </c>
      <c r="D17" s="140" t="s">
        <v>10</v>
      </c>
      <c r="E17" s="140" t="s">
        <v>5352</v>
      </c>
      <c r="F17" s="141" t="s">
        <v>5353</v>
      </c>
      <c r="G17" s="53"/>
      <c r="H17" s="53"/>
      <c r="I17" s="53"/>
      <c r="J17" s="53"/>
      <c r="K17" s="53"/>
      <c r="L17" s="53"/>
      <c r="M17" s="53"/>
      <c r="N17" s="53"/>
      <c r="O17" s="53"/>
      <c r="P17" s="53"/>
      <c r="Q17" s="53"/>
      <c r="R17" s="53"/>
      <c r="S17" s="53"/>
      <c r="T17" s="53"/>
      <c r="U17" s="53"/>
      <c r="V17" s="53"/>
      <c r="W17" s="53"/>
      <c r="X17" s="53"/>
      <c r="Y17" s="53"/>
      <c r="Z17" s="53"/>
      <c r="AA17" s="53" t="s">
        <v>7454</v>
      </c>
      <c r="AB17" s="53"/>
      <c r="AC17" s="142"/>
    </row>
    <row r="18" spans="1:29" ht="12.75" x14ac:dyDescent="0.2">
      <c r="A18" s="46" t="s">
        <v>5354</v>
      </c>
      <c r="B18" s="53">
        <v>15</v>
      </c>
      <c r="C18" s="53" t="s">
        <v>7453</v>
      </c>
      <c r="D18" s="140" t="s">
        <v>10</v>
      </c>
      <c r="E18" s="140" t="s">
        <v>5335</v>
      </c>
      <c r="F18" s="141" t="s">
        <v>5355</v>
      </c>
      <c r="G18" s="53"/>
      <c r="H18" s="53"/>
      <c r="I18" s="53"/>
      <c r="J18" s="53"/>
      <c r="K18" s="53"/>
      <c r="L18" s="53"/>
      <c r="M18" s="53"/>
      <c r="N18" s="53"/>
      <c r="O18" s="53"/>
      <c r="P18" s="53"/>
      <c r="Q18" s="53"/>
      <c r="R18" s="53"/>
      <c r="S18" s="53"/>
      <c r="T18" s="53"/>
      <c r="U18" s="53"/>
      <c r="V18" s="53"/>
      <c r="W18" s="53"/>
      <c r="X18" s="53"/>
      <c r="Y18" s="53"/>
      <c r="Z18" s="53"/>
      <c r="AA18" s="53" t="s">
        <v>7454</v>
      </c>
      <c r="AB18" s="53"/>
      <c r="AC18" s="142"/>
    </row>
    <row r="19" spans="1:29" ht="12.75" x14ac:dyDescent="0.2">
      <c r="A19" s="46" t="s">
        <v>234</v>
      </c>
      <c r="B19" s="53">
        <v>16</v>
      </c>
      <c r="C19" s="53" t="s">
        <v>7453</v>
      </c>
      <c r="D19" s="140" t="s">
        <v>10</v>
      </c>
      <c r="E19" s="140" t="s">
        <v>5335</v>
      </c>
      <c r="F19" s="141" t="s">
        <v>5356</v>
      </c>
      <c r="G19" s="53"/>
      <c r="H19" s="53"/>
      <c r="I19" s="53"/>
      <c r="J19" s="53"/>
      <c r="K19" s="53"/>
      <c r="L19" s="53"/>
      <c r="M19" s="53"/>
      <c r="N19" s="53"/>
      <c r="O19" s="53"/>
      <c r="P19" s="53"/>
      <c r="Q19" s="53"/>
      <c r="R19" s="53"/>
      <c r="S19" s="53"/>
      <c r="T19" s="53"/>
      <c r="U19" s="53"/>
      <c r="V19" s="53"/>
      <c r="W19" s="53"/>
      <c r="X19" s="53"/>
      <c r="Y19" s="53"/>
      <c r="Z19" s="53"/>
      <c r="AA19" s="53" t="s">
        <v>7454</v>
      </c>
      <c r="AB19" s="53"/>
      <c r="AC19" s="142"/>
    </row>
    <row r="20" spans="1:29" ht="12.75" x14ac:dyDescent="0.2">
      <c r="A20" s="46" t="s">
        <v>236</v>
      </c>
      <c r="B20" s="53">
        <v>17</v>
      </c>
      <c r="C20" s="53" t="s">
        <v>7453</v>
      </c>
      <c r="D20" s="140" t="s">
        <v>10</v>
      </c>
      <c r="E20" s="140" t="s">
        <v>5335</v>
      </c>
      <c r="F20" s="141" t="s">
        <v>5357</v>
      </c>
      <c r="G20" s="53"/>
      <c r="H20" s="53"/>
      <c r="I20" s="53"/>
      <c r="J20" s="53"/>
      <c r="K20" s="53"/>
      <c r="L20" s="53"/>
      <c r="M20" s="53"/>
      <c r="N20" s="53"/>
      <c r="O20" s="53"/>
      <c r="P20" s="53"/>
      <c r="Q20" s="53"/>
      <c r="R20" s="53"/>
      <c r="S20" s="53"/>
      <c r="T20" s="53"/>
      <c r="U20" s="53"/>
      <c r="V20" s="53"/>
      <c r="W20" s="53"/>
      <c r="X20" s="53"/>
      <c r="Y20" s="53"/>
      <c r="Z20" s="53"/>
      <c r="AA20" s="53" t="s">
        <v>7454</v>
      </c>
      <c r="AB20" s="53"/>
      <c r="AC20" s="142"/>
    </row>
    <row r="21" spans="1:29" ht="12.75" x14ac:dyDescent="0.2">
      <c r="A21" s="46" t="s">
        <v>8245</v>
      </c>
      <c r="B21" s="53">
        <v>18</v>
      </c>
      <c r="C21" s="53" t="s">
        <v>7453</v>
      </c>
      <c r="D21" s="140" t="s">
        <v>10</v>
      </c>
      <c r="E21" s="140" t="s">
        <v>5328</v>
      </c>
      <c r="F21" s="141" t="s">
        <v>5347</v>
      </c>
      <c r="G21" s="53"/>
      <c r="H21" s="53"/>
      <c r="I21" s="53"/>
      <c r="J21" s="53"/>
      <c r="K21" s="53"/>
      <c r="L21" s="53"/>
      <c r="M21" s="53"/>
      <c r="N21" s="53"/>
      <c r="O21" s="53"/>
      <c r="P21" s="53"/>
      <c r="Q21" s="53"/>
      <c r="R21" s="53"/>
      <c r="S21" s="53"/>
      <c r="T21" s="53"/>
      <c r="U21" s="53"/>
      <c r="V21" s="53"/>
      <c r="W21" s="53"/>
      <c r="X21" s="53"/>
      <c r="Y21" s="53"/>
      <c r="Z21" s="53"/>
      <c r="AA21" s="53" t="s">
        <v>7454</v>
      </c>
      <c r="AB21" s="53"/>
      <c r="AC21" s="142"/>
    </row>
    <row r="22" spans="1:29" ht="12.75" x14ac:dyDescent="0.2">
      <c r="A22" s="46" t="s">
        <v>1126</v>
      </c>
      <c r="B22" s="53">
        <v>19</v>
      </c>
      <c r="C22" s="53" t="s">
        <v>7453</v>
      </c>
      <c r="D22" s="140" t="s">
        <v>10</v>
      </c>
      <c r="E22" s="140" t="s">
        <v>5335</v>
      </c>
      <c r="F22" s="141" t="s">
        <v>5359</v>
      </c>
      <c r="G22" s="53"/>
      <c r="H22" s="53"/>
      <c r="I22" s="53"/>
      <c r="J22" s="53"/>
      <c r="K22" s="53"/>
      <c r="L22" s="53"/>
      <c r="M22" s="53"/>
      <c r="N22" s="53"/>
      <c r="O22" s="53"/>
      <c r="P22" s="53"/>
      <c r="Q22" s="53"/>
      <c r="R22" s="53"/>
      <c r="S22" s="53"/>
      <c r="T22" s="53"/>
      <c r="U22" s="53"/>
      <c r="V22" s="53"/>
      <c r="W22" s="53"/>
      <c r="X22" s="53"/>
      <c r="Y22" s="53"/>
      <c r="Z22" s="53"/>
      <c r="AA22" s="53" t="s">
        <v>7454</v>
      </c>
      <c r="AB22" s="53"/>
      <c r="AC22" s="142"/>
    </row>
    <row r="23" spans="1:29" ht="12.75" x14ac:dyDescent="0.2">
      <c r="A23" s="46" t="s">
        <v>8249</v>
      </c>
      <c r="B23" s="53">
        <v>20</v>
      </c>
      <c r="C23" s="53" t="s">
        <v>7453</v>
      </c>
      <c r="D23" s="140" t="s">
        <v>5331</v>
      </c>
      <c r="E23" s="140" t="s">
        <v>5328</v>
      </c>
      <c r="F23" s="141" t="s">
        <v>5347</v>
      </c>
      <c r="G23" s="53"/>
      <c r="H23" s="53"/>
      <c r="I23" s="53"/>
      <c r="J23" s="53"/>
      <c r="K23" s="53"/>
      <c r="L23" s="53"/>
      <c r="M23" s="53"/>
      <c r="N23" s="53"/>
      <c r="O23" s="53"/>
      <c r="P23" s="53"/>
      <c r="Q23" s="53"/>
      <c r="R23" s="53"/>
      <c r="S23" s="53"/>
      <c r="T23" s="53"/>
      <c r="U23" s="53"/>
      <c r="V23" s="53"/>
      <c r="W23" s="53"/>
      <c r="X23" s="53"/>
      <c r="Y23" s="53"/>
      <c r="Z23" s="53"/>
      <c r="AA23" s="53" t="s">
        <v>7454</v>
      </c>
      <c r="AB23" s="53"/>
      <c r="AC23" s="142"/>
    </row>
    <row r="24" spans="1:29" ht="12.75" x14ac:dyDescent="0.2">
      <c r="A24" s="46" t="s">
        <v>5360</v>
      </c>
      <c r="B24" s="53">
        <v>21</v>
      </c>
      <c r="C24" s="53" t="s">
        <v>7453</v>
      </c>
      <c r="D24" s="140" t="s">
        <v>5331</v>
      </c>
      <c r="E24" s="140" t="s">
        <v>5352</v>
      </c>
      <c r="F24" s="141" t="s">
        <v>5361</v>
      </c>
      <c r="G24" s="53"/>
      <c r="H24" s="53"/>
      <c r="I24" s="53"/>
      <c r="J24" s="53"/>
      <c r="K24" s="53"/>
      <c r="L24" s="53"/>
      <c r="M24" s="53"/>
      <c r="N24" s="53"/>
      <c r="O24" s="53"/>
      <c r="P24" s="53"/>
      <c r="Q24" s="53"/>
      <c r="R24" s="53"/>
      <c r="S24" s="53"/>
      <c r="T24" s="53"/>
      <c r="U24" s="53"/>
      <c r="V24" s="53"/>
      <c r="W24" s="53"/>
      <c r="X24" s="53"/>
      <c r="Y24" s="53"/>
      <c r="Z24" s="53"/>
      <c r="AA24" s="53" t="s">
        <v>7454</v>
      </c>
      <c r="AB24" s="53"/>
      <c r="AC24" s="142"/>
    </row>
    <row r="25" spans="1:29" ht="12.75" x14ac:dyDescent="0.2">
      <c r="A25" s="46" t="s">
        <v>240</v>
      </c>
      <c r="B25" s="53">
        <v>22</v>
      </c>
      <c r="C25" s="53" t="s">
        <v>7453</v>
      </c>
      <c r="D25" s="140" t="s">
        <v>5331</v>
      </c>
      <c r="E25" s="140" t="s">
        <v>5332</v>
      </c>
      <c r="F25" s="141" t="s">
        <v>5362</v>
      </c>
      <c r="G25" s="53"/>
      <c r="H25" s="53"/>
      <c r="I25" s="53"/>
      <c r="J25" s="53"/>
      <c r="K25" s="53"/>
      <c r="L25" s="53"/>
      <c r="M25" s="53"/>
      <c r="N25" s="53"/>
      <c r="O25" s="53"/>
      <c r="P25" s="53"/>
      <c r="Q25" s="53"/>
      <c r="R25" s="53"/>
      <c r="S25" s="53"/>
      <c r="T25" s="53"/>
      <c r="U25" s="53"/>
      <c r="V25" s="53"/>
      <c r="W25" s="53"/>
      <c r="X25" s="53"/>
      <c r="Y25" s="53"/>
      <c r="Z25" s="53"/>
      <c r="AA25" s="53" t="s">
        <v>7454</v>
      </c>
      <c r="AB25" s="53"/>
      <c r="AC25" s="142"/>
    </row>
    <row r="26" spans="1:29" ht="12.75" x14ac:dyDescent="0.2">
      <c r="A26" s="46" t="s">
        <v>950</v>
      </c>
      <c r="B26" s="53">
        <v>23</v>
      </c>
      <c r="C26" s="53" t="s">
        <v>7453</v>
      </c>
      <c r="D26" s="140" t="s">
        <v>10</v>
      </c>
      <c r="E26" s="140" t="s">
        <v>5328</v>
      </c>
      <c r="F26" s="141" t="s">
        <v>5343</v>
      </c>
      <c r="G26" s="53"/>
      <c r="H26" s="53"/>
      <c r="I26" s="53"/>
      <c r="J26" s="53"/>
      <c r="K26" s="53"/>
      <c r="L26" s="53"/>
      <c r="M26" s="53"/>
      <c r="N26" s="53"/>
      <c r="O26" s="53"/>
      <c r="P26" s="53"/>
      <c r="Q26" s="53"/>
      <c r="R26" s="53"/>
      <c r="S26" s="53"/>
      <c r="T26" s="53"/>
      <c r="U26" s="53"/>
      <c r="V26" s="53"/>
      <c r="W26" s="53"/>
      <c r="X26" s="53"/>
      <c r="Y26" s="53"/>
      <c r="Z26" s="53"/>
      <c r="AA26" s="53" t="s">
        <v>7454</v>
      </c>
      <c r="AB26" s="53"/>
      <c r="AC26" s="142"/>
    </row>
    <row r="27" spans="1:29" ht="12.75" x14ac:dyDescent="0.2">
      <c r="A27" s="46" t="s">
        <v>241</v>
      </c>
      <c r="B27" s="53">
        <v>24</v>
      </c>
      <c r="C27" s="53" t="s">
        <v>7453</v>
      </c>
      <c r="D27" s="140" t="s">
        <v>10</v>
      </c>
      <c r="E27" s="140" t="s">
        <v>5352</v>
      </c>
      <c r="F27" s="141" t="s">
        <v>5363</v>
      </c>
      <c r="G27" s="53"/>
      <c r="H27" s="53"/>
      <c r="I27" s="53"/>
      <c r="J27" s="53"/>
      <c r="K27" s="53"/>
      <c r="L27" s="53"/>
      <c r="M27" s="53"/>
      <c r="N27" s="53"/>
      <c r="O27" s="53"/>
      <c r="P27" s="53"/>
      <c r="Q27" s="53"/>
      <c r="R27" s="53"/>
      <c r="S27" s="53"/>
      <c r="T27" s="53"/>
      <c r="U27" s="53"/>
      <c r="V27" s="53"/>
      <c r="W27" s="53"/>
      <c r="X27" s="53"/>
      <c r="Y27" s="53"/>
      <c r="Z27" s="53"/>
      <c r="AA27" s="53" t="s">
        <v>7454</v>
      </c>
      <c r="AB27" s="53"/>
      <c r="AC27" s="142"/>
    </row>
    <row r="28" spans="1:29" ht="12.75" x14ac:dyDescent="0.2">
      <c r="A28" s="46" t="s">
        <v>8254</v>
      </c>
      <c r="B28" s="53">
        <v>25</v>
      </c>
      <c r="C28" s="53" t="s">
        <v>7453</v>
      </c>
      <c r="D28" s="140" t="s">
        <v>10</v>
      </c>
      <c r="E28" s="140" t="s">
        <v>5328</v>
      </c>
      <c r="F28" s="141" t="s">
        <v>5364</v>
      </c>
      <c r="G28" s="53"/>
      <c r="H28" s="53"/>
      <c r="I28" s="53"/>
      <c r="J28" s="53"/>
      <c r="K28" s="53"/>
      <c r="L28" s="53"/>
      <c r="M28" s="53"/>
      <c r="N28" s="53"/>
      <c r="O28" s="53"/>
      <c r="P28" s="53"/>
      <c r="Q28" s="53"/>
      <c r="R28" s="53"/>
      <c r="S28" s="53"/>
      <c r="T28" s="53"/>
      <c r="U28" s="53"/>
      <c r="V28" s="53"/>
      <c r="W28" s="53"/>
      <c r="X28" s="53"/>
      <c r="Y28" s="53"/>
      <c r="Z28" s="53"/>
      <c r="AA28" s="53" t="s">
        <v>7454</v>
      </c>
      <c r="AB28" s="53"/>
      <c r="AC28" s="142"/>
    </row>
    <row r="29" spans="1:29" ht="12.75" x14ac:dyDescent="0.2">
      <c r="A29" s="46" t="s">
        <v>5365</v>
      </c>
      <c r="B29" s="53">
        <v>26</v>
      </c>
      <c r="C29" s="53" t="s">
        <v>7453</v>
      </c>
      <c r="D29" s="140" t="s">
        <v>10</v>
      </c>
      <c r="E29" s="140" t="s">
        <v>5352</v>
      </c>
      <c r="F29" s="141" t="s">
        <v>5361</v>
      </c>
      <c r="G29" s="53"/>
      <c r="H29" s="53"/>
      <c r="I29" s="53"/>
      <c r="J29" s="53"/>
      <c r="K29" s="53"/>
      <c r="L29" s="53"/>
      <c r="M29" s="53"/>
      <c r="N29" s="53"/>
      <c r="O29" s="53"/>
      <c r="P29" s="53"/>
      <c r="Q29" s="53"/>
      <c r="R29" s="53"/>
      <c r="S29" s="53"/>
      <c r="T29" s="53"/>
      <c r="U29" s="53"/>
      <c r="V29" s="53"/>
      <c r="W29" s="53"/>
      <c r="X29" s="53"/>
      <c r="Y29" s="53"/>
      <c r="Z29" s="53"/>
      <c r="AA29" s="53" t="s">
        <v>7454</v>
      </c>
      <c r="AB29" s="53"/>
      <c r="AC29" s="142"/>
    </row>
    <row r="30" spans="1:29" ht="12.75" x14ac:dyDescent="0.2">
      <c r="A30" s="46" t="s">
        <v>219</v>
      </c>
      <c r="B30" s="53">
        <v>27</v>
      </c>
      <c r="C30" s="53" t="s">
        <v>7455</v>
      </c>
      <c r="D30" s="140" t="s">
        <v>5331</v>
      </c>
      <c r="E30" s="140" t="s">
        <v>5366</v>
      </c>
      <c r="F30" s="141" t="s">
        <v>5367</v>
      </c>
      <c r="G30" s="53" t="s">
        <v>7454</v>
      </c>
      <c r="H30" s="53"/>
      <c r="I30" s="53"/>
      <c r="J30" s="53"/>
      <c r="K30" s="53" t="s">
        <v>7454</v>
      </c>
      <c r="L30" s="53"/>
      <c r="M30" s="53"/>
      <c r="N30" s="53"/>
      <c r="O30" s="53"/>
      <c r="P30" s="53"/>
      <c r="Q30" s="53"/>
      <c r="R30" s="53"/>
      <c r="S30" s="53"/>
      <c r="T30" s="53"/>
      <c r="U30" s="53"/>
      <c r="V30" s="53"/>
      <c r="W30" s="53"/>
      <c r="X30" s="53"/>
      <c r="Y30" s="53"/>
      <c r="Z30" s="53"/>
      <c r="AA30" s="53"/>
      <c r="AB30" s="53"/>
      <c r="AC30" s="142"/>
    </row>
    <row r="31" spans="1:29" ht="12.75" x14ac:dyDescent="0.2">
      <c r="A31" s="46" t="s">
        <v>222</v>
      </c>
      <c r="B31" s="53">
        <v>28</v>
      </c>
      <c r="C31" s="53" t="s">
        <v>7455</v>
      </c>
      <c r="D31" s="140" t="s">
        <v>10</v>
      </c>
      <c r="E31" s="140" t="s">
        <v>5368</v>
      </c>
      <c r="F31" s="141" t="s">
        <v>5369</v>
      </c>
      <c r="G31" s="53" t="s">
        <v>7454</v>
      </c>
      <c r="H31" s="53"/>
      <c r="I31" s="53"/>
      <c r="J31" s="53"/>
      <c r="K31" s="53" t="s">
        <v>7454</v>
      </c>
      <c r="L31" s="53" t="s">
        <v>7454</v>
      </c>
      <c r="M31" s="53"/>
      <c r="N31" s="53"/>
      <c r="O31" s="53"/>
      <c r="P31" s="53"/>
      <c r="Q31" s="53" t="s">
        <v>7454</v>
      </c>
      <c r="R31" s="53"/>
      <c r="S31" s="53"/>
      <c r="T31" s="53"/>
      <c r="U31" s="53"/>
      <c r="V31" s="53"/>
      <c r="W31" s="53"/>
      <c r="X31" s="53"/>
      <c r="Y31" s="53"/>
      <c r="Z31" s="53"/>
      <c r="AA31" s="53"/>
      <c r="AB31" s="53"/>
      <c r="AC31" s="142"/>
    </row>
    <row r="32" spans="1:29" ht="12.75" x14ac:dyDescent="0.2">
      <c r="A32" s="46" t="s">
        <v>5370</v>
      </c>
      <c r="B32" s="53">
        <v>29</v>
      </c>
      <c r="C32" s="53" t="s">
        <v>7455</v>
      </c>
      <c r="D32" s="140" t="s">
        <v>5331</v>
      </c>
      <c r="E32" s="140" t="s">
        <v>5371</v>
      </c>
      <c r="F32" s="141" t="s">
        <v>5372</v>
      </c>
      <c r="G32" s="53" t="s">
        <v>7454</v>
      </c>
      <c r="H32" s="53" t="s">
        <v>7454</v>
      </c>
      <c r="I32" s="53"/>
      <c r="J32" s="53"/>
      <c r="K32" s="53" t="s">
        <v>7454</v>
      </c>
      <c r="L32" s="53" t="s">
        <v>7454</v>
      </c>
      <c r="M32" s="53" t="s">
        <v>7454</v>
      </c>
      <c r="N32" s="53"/>
      <c r="O32" s="53" t="s">
        <v>7454</v>
      </c>
      <c r="P32" s="53" t="s">
        <v>7454</v>
      </c>
      <c r="Q32" s="53" t="s">
        <v>7454</v>
      </c>
      <c r="R32" s="53" t="s">
        <v>7454</v>
      </c>
      <c r="S32" s="53"/>
      <c r="T32" s="53" t="s">
        <v>7454</v>
      </c>
      <c r="U32" s="53" t="s">
        <v>7454</v>
      </c>
      <c r="V32" s="53" t="s">
        <v>7454</v>
      </c>
      <c r="W32" s="53"/>
      <c r="X32" s="53" t="s">
        <v>7454</v>
      </c>
      <c r="Y32" s="53"/>
      <c r="Z32" s="53" t="s">
        <v>7454</v>
      </c>
      <c r="AA32" s="53"/>
      <c r="AB32" s="53"/>
      <c r="AC32" s="142"/>
    </row>
    <row r="33" spans="1:29" ht="12.75" x14ac:dyDescent="0.2">
      <c r="A33" s="46" t="s">
        <v>218</v>
      </c>
      <c r="B33" s="53">
        <v>30</v>
      </c>
      <c r="C33" s="53" t="s">
        <v>7455</v>
      </c>
      <c r="D33" s="140" t="s">
        <v>10</v>
      </c>
      <c r="E33" s="140" t="s">
        <v>5373</v>
      </c>
      <c r="F33" s="141" t="s">
        <v>5374</v>
      </c>
      <c r="G33" s="53" t="s">
        <v>7454</v>
      </c>
      <c r="H33" s="53"/>
      <c r="I33" s="53"/>
      <c r="J33" s="53"/>
      <c r="K33" s="53" t="s">
        <v>7454</v>
      </c>
      <c r="L33" s="53" t="s">
        <v>7454</v>
      </c>
      <c r="M33" s="53"/>
      <c r="N33" s="53"/>
      <c r="O33" s="53" t="s">
        <v>7454</v>
      </c>
      <c r="P33" s="53"/>
      <c r="Q33" s="53" t="s">
        <v>7454</v>
      </c>
      <c r="R33" s="53"/>
      <c r="S33" s="53"/>
      <c r="T33" s="53" t="s">
        <v>7454</v>
      </c>
      <c r="U33" s="53" t="s">
        <v>7454</v>
      </c>
      <c r="V33" s="53"/>
      <c r="W33" s="53"/>
      <c r="X33" s="53" t="s">
        <v>7454</v>
      </c>
      <c r="Y33" s="53"/>
      <c r="Z33" s="53"/>
      <c r="AA33" s="53"/>
      <c r="AB33" s="53" t="s">
        <v>7454</v>
      </c>
      <c r="AC33" s="142"/>
    </row>
    <row r="34" spans="1:29" ht="12.75" x14ac:dyDescent="0.2">
      <c r="A34" s="46" t="s">
        <v>223</v>
      </c>
      <c r="B34" s="53">
        <v>31</v>
      </c>
      <c r="C34" s="53" t="s">
        <v>7455</v>
      </c>
      <c r="D34" s="140" t="s">
        <v>5331</v>
      </c>
      <c r="E34" s="140" t="s">
        <v>5373</v>
      </c>
      <c r="F34" s="141" t="s">
        <v>5375</v>
      </c>
      <c r="G34" s="53" t="s">
        <v>7454</v>
      </c>
      <c r="H34" s="53"/>
      <c r="I34" s="53"/>
      <c r="J34" s="53"/>
      <c r="K34" s="53" t="s">
        <v>7454</v>
      </c>
      <c r="L34" s="53"/>
      <c r="M34" s="53" t="s">
        <v>7454</v>
      </c>
      <c r="N34" s="53"/>
      <c r="O34" s="53" t="s">
        <v>7454</v>
      </c>
      <c r="P34" s="53" t="s">
        <v>7454</v>
      </c>
      <c r="Q34" s="53"/>
      <c r="R34" s="53"/>
      <c r="S34" s="53"/>
      <c r="T34" s="53" t="s">
        <v>7454</v>
      </c>
      <c r="U34" s="53" t="s">
        <v>7454</v>
      </c>
      <c r="V34" s="53"/>
      <c r="W34" s="53"/>
      <c r="X34" s="53" t="s">
        <v>7454</v>
      </c>
      <c r="Y34" s="53"/>
      <c r="Z34" s="53"/>
      <c r="AA34" s="53"/>
      <c r="AB34" s="53"/>
      <c r="AC34" s="142"/>
    </row>
    <row r="35" spans="1:29" ht="12.75" x14ac:dyDescent="0.2">
      <c r="A35" s="46" t="s">
        <v>221</v>
      </c>
      <c r="B35" s="53">
        <v>32</v>
      </c>
      <c r="C35" s="53" t="s">
        <v>7455</v>
      </c>
      <c r="D35" s="140" t="s">
        <v>5331</v>
      </c>
      <c r="E35" s="140" t="s">
        <v>5373</v>
      </c>
      <c r="F35" s="141" t="s">
        <v>5376</v>
      </c>
      <c r="G35" s="53"/>
      <c r="H35" s="53" t="s">
        <v>7454</v>
      </c>
      <c r="I35" s="53"/>
      <c r="J35" s="53"/>
      <c r="K35" s="53"/>
      <c r="L35" s="53"/>
      <c r="M35" s="53" t="s">
        <v>7454</v>
      </c>
      <c r="N35" s="53" t="s">
        <v>7454</v>
      </c>
      <c r="O35" s="53" t="s">
        <v>7454</v>
      </c>
      <c r="P35" s="53" t="s">
        <v>7454</v>
      </c>
      <c r="Q35" s="53"/>
      <c r="R35" s="53"/>
      <c r="S35" s="53"/>
      <c r="T35" s="53" t="s">
        <v>7454</v>
      </c>
      <c r="U35" s="53" t="s">
        <v>7454</v>
      </c>
      <c r="V35" s="53" t="s">
        <v>7454</v>
      </c>
      <c r="W35" s="53" t="s">
        <v>7454</v>
      </c>
      <c r="X35" s="53" t="s">
        <v>7454</v>
      </c>
      <c r="Y35" s="53"/>
      <c r="Z35" s="53"/>
      <c r="AA35" s="53"/>
      <c r="AB35" s="53"/>
      <c r="AC35" s="142"/>
    </row>
    <row r="36" spans="1:29" ht="12.75" x14ac:dyDescent="0.2">
      <c r="A36" s="46" t="s">
        <v>8206</v>
      </c>
      <c r="B36" s="53">
        <v>33</v>
      </c>
      <c r="C36" s="53" t="s">
        <v>7455</v>
      </c>
      <c r="D36" s="140" t="s">
        <v>10</v>
      </c>
      <c r="E36" s="140" t="s">
        <v>5373</v>
      </c>
      <c r="F36" s="141" t="s">
        <v>5377</v>
      </c>
      <c r="G36" s="53"/>
      <c r="H36" s="53"/>
      <c r="I36" s="53" t="s">
        <v>7454</v>
      </c>
      <c r="J36" s="53" t="s">
        <v>7454</v>
      </c>
      <c r="K36" s="53"/>
      <c r="L36" s="53"/>
      <c r="M36" s="53"/>
      <c r="N36" s="53"/>
      <c r="O36" s="53"/>
      <c r="P36" s="53"/>
      <c r="Q36" s="53"/>
      <c r="R36" s="53"/>
      <c r="S36" s="53" t="s">
        <v>7454</v>
      </c>
      <c r="T36" s="53"/>
      <c r="U36" s="53"/>
      <c r="V36" s="53"/>
      <c r="W36" s="53"/>
      <c r="X36" s="53"/>
      <c r="Y36" s="53" t="s">
        <v>7454</v>
      </c>
      <c r="Z36" s="53"/>
      <c r="AA36" s="53"/>
      <c r="AB36" s="53"/>
      <c r="AC36" s="142"/>
    </row>
    <row r="37" spans="1:29" ht="12.75" x14ac:dyDescent="0.2">
      <c r="A37" s="46" t="s">
        <v>5378</v>
      </c>
      <c r="B37" s="53">
        <v>34</v>
      </c>
      <c r="C37" s="53" t="s">
        <v>7455</v>
      </c>
      <c r="D37" s="140" t="s">
        <v>10</v>
      </c>
      <c r="E37" s="140" t="s">
        <v>5366</v>
      </c>
      <c r="F37" s="141" t="s">
        <v>5379</v>
      </c>
      <c r="G37" s="53" t="s">
        <v>7454</v>
      </c>
      <c r="H37" s="53" t="s">
        <v>7454</v>
      </c>
      <c r="I37" s="53"/>
      <c r="J37" s="53"/>
      <c r="K37" s="53" t="s">
        <v>7454</v>
      </c>
      <c r="L37" s="53" t="s">
        <v>7454</v>
      </c>
      <c r="M37" s="53" t="s">
        <v>7454</v>
      </c>
      <c r="N37" s="53"/>
      <c r="O37" s="53" t="s">
        <v>7454</v>
      </c>
      <c r="P37" s="53" t="s">
        <v>7454</v>
      </c>
      <c r="Q37" s="53" t="s">
        <v>7454</v>
      </c>
      <c r="R37" s="53" t="s">
        <v>7454</v>
      </c>
      <c r="S37" s="53"/>
      <c r="T37" s="53" t="s">
        <v>7454</v>
      </c>
      <c r="U37" s="53" t="s">
        <v>7454</v>
      </c>
      <c r="V37" s="53" t="s">
        <v>7454</v>
      </c>
      <c r="W37" s="53"/>
      <c r="X37" s="53" t="s">
        <v>7454</v>
      </c>
      <c r="Y37" s="53"/>
      <c r="Z37" s="53" t="s">
        <v>7454</v>
      </c>
      <c r="AA37" s="53"/>
      <c r="AB37" s="53" t="s">
        <v>7454</v>
      </c>
      <c r="AC37" s="142"/>
    </row>
    <row r="38" spans="1:29" ht="12.75" x14ac:dyDescent="0.2">
      <c r="A38" s="46" t="s">
        <v>8207</v>
      </c>
      <c r="B38" s="53">
        <v>35</v>
      </c>
      <c r="C38" s="53" t="s">
        <v>7455</v>
      </c>
      <c r="D38" s="140" t="s">
        <v>10</v>
      </c>
      <c r="E38" s="140" t="s">
        <v>5368</v>
      </c>
      <c r="F38" s="141" t="s">
        <v>5380</v>
      </c>
      <c r="G38" s="53"/>
      <c r="H38" s="53" t="s">
        <v>7454</v>
      </c>
      <c r="I38" s="53"/>
      <c r="J38" s="53"/>
      <c r="K38" s="53"/>
      <c r="L38" s="53"/>
      <c r="M38" s="53" t="s">
        <v>7454</v>
      </c>
      <c r="N38" s="53" t="s">
        <v>7454</v>
      </c>
      <c r="O38" s="53" t="s">
        <v>7454</v>
      </c>
      <c r="P38" s="53" t="s">
        <v>7454</v>
      </c>
      <c r="Q38" s="53"/>
      <c r="R38" s="53"/>
      <c r="S38" s="53"/>
      <c r="T38" s="53" t="s">
        <v>7454</v>
      </c>
      <c r="U38" s="53" t="s">
        <v>7454</v>
      </c>
      <c r="V38" s="53" t="s">
        <v>7454</v>
      </c>
      <c r="W38" s="53" t="s">
        <v>7454</v>
      </c>
      <c r="X38" s="53" t="s">
        <v>7454</v>
      </c>
      <c r="Y38" s="53"/>
      <c r="Z38" s="53"/>
      <c r="AA38" s="53"/>
      <c r="AB38" s="53" t="s">
        <v>7454</v>
      </c>
      <c r="AC38" s="142"/>
    </row>
    <row r="39" spans="1:29" ht="12.75" x14ac:dyDescent="0.2">
      <c r="A39" s="46" t="s">
        <v>5381</v>
      </c>
      <c r="B39" s="53">
        <v>36</v>
      </c>
      <c r="C39" s="53" t="s">
        <v>7455</v>
      </c>
      <c r="D39" s="140" t="s">
        <v>5331</v>
      </c>
      <c r="E39" s="140" t="s">
        <v>5368</v>
      </c>
      <c r="F39" s="141" t="s">
        <v>5382</v>
      </c>
      <c r="G39" s="53"/>
      <c r="H39" s="53"/>
      <c r="I39" s="53"/>
      <c r="J39" s="53"/>
      <c r="K39" s="53"/>
      <c r="L39" s="53"/>
      <c r="M39" s="53" t="s">
        <v>7454</v>
      </c>
      <c r="N39" s="53"/>
      <c r="O39" s="53" t="s">
        <v>7454</v>
      </c>
      <c r="P39" s="53" t="s">
        <v>7454</v>
      </c>
      <c r="Q39" s="53"/>
      <c r="R39" s="53" t="s">
        <v>7454</v>
      </c>
      <c r="S39" s="53"/>
      <c r="T39" s="53" t="s">
        <v>7454</v>
      </c>
      <c r="U39" s="53" t="s">
        <v>7454</v>
      </c>
      <c r="V39" s="53"/>
      <c r="W39" s="53"/>
      <c r="X39" s="53" t="s">
        <v>7454</v>
      </c>
      <c r="Y39" s="53"/>
      <c r="Z39" s="53" t="s">
        <v>7454</v>
      </c>
      <c r="AA39" s="53"/>
      <c r="AB39" s="53" t="s">
        <v>7454</v>
      </c>
      <c r="AC39" s="142"/>
    </row>
    <row r="40" spans="1:29" ht="12.75" x14ac:dyDescent="0.2">
      <c r="A40" s="46" t="s">
        <v>5383</v>
      </c>
      <c r="B40" s="53">
        <v>37</v>
      </c>
      <c r="C40" s="53" t="s">
        <v>7455</v>
      </c>
      <c r="D40" s="140" t="s">
        <v>5331</v>
      </c>
      <c r="E40" s="140" t="s">
        <v>5368</v>
      </c>
      <c r="F40" s="141" t="s">
        <v>5384</v>
      </c>
      <c r="G40" s="53"/>
      <c r="H40" s="53" t="s">
        <v>7454</v>
      </c>
      <c r="I40" s="53"/>
      <c r="J40" s="53"/>
      <c r="K40" s="53"/>
      <c r="L40" s="53"/>
      <c r="M40" s="53" t="s">
        <v>7454</v>
      </c>
      <c r="N40" s="53" t="s">
        <v>7454</v>
      </c>
      <c r="O40" s="53"/>
      <c r="P40" s="53" t="s">
        <v>7454</v>
      </c>
      <c r="Q40" s="53"/>
      <c r="R40" s="53" t="s">
        <v>7454</v>
      </c>
      <c r="S40" s="53"/>
      <c r="T40" s="53"/>
      <c r="U40" s="53"/>
      <c r="V40" s="53" t="s">
        <v>7454</v>
      </c>
      <c r="W40" s="53" t="s">
        <v>7454</v>
      </c>
      <c r="X40" s="53"/>
      <c r="Y40" s="53"/>
      <c r="Z40" s="53" t="s">
        <v>7454</v>
      </c>
      <c r="AA40" s="53"/>
      <c r="AB40" s="53"/>
      <c r="AC40" s="142"/>
    </row>
    <row r="41" spans="1:29" ht="12.75" x14ac:dyDescent="0.2">
      <c r="A41" s="46" t="s">
        <v>5385</v>
      </c>
      <c r="B41" s="53">
        <v>38</v>
      </c>
      <c r="C41" s="53" t="s">
        <v>7455</v>
      </c>
      <c r="D41" s="140" t="s">
        <v>10</v>
      </c>
      <c r="E41" s="140" t="s">
        <v>5373</v>
      </c>
      <c r="F41" s="141" t="s">
        <v>5386</v>
      </c>
      <c r="G41" s="53" t="s">
        <v>7454</v>
      </c>
      <c r="H41" s="53"/>
      <c r="I41" s="53"/>
      <c r="J41" s="53"/>
      <c r="K41" s="53" t="s">
        <v>7454</v>
      </c>
      <c r="L41" s="53"/>
      <c r="M41" s="53"/>
      <c r="N41" s="53" t="s">
        <v>7454</v>
      </c>
      <c r="O41" s="53" t="s">
        <v>7454</v>
      </c>
      <c r="P41" s="53"/>
      <c r="Q41" s="53"/>
      <c r="R41" s="53" t="s">
        <v>7454</v>
      </c>
      <c r="S41" s="53"/>
      <c r="T41" s="53"/>
      <c r="U41" s="53" t="s">
        <v>7454</v>
      </c>
      <c r="V41" s="53"/>
      <c r="W41" s="53" t="s">
        <v>7454</v>
      </c>
      <c r="X41" s="53"/>
      <c r="Y41" s="53"/>
      <c r="Z41" s="53" t="s">
        <v>7454</v>
      </c>
      <c r="AA41" s="53"/>
      <c r="AB41" s="53" t="s">
        <v>7454</v>
      </c>
      <c r="AC41" s="142"/>
    </row>
    <row r="42" spans="1:29" ht="12.75" x14ac:dyDescent="0.2">
      <c r="A42" s="46" t="s">
        <v>227</v>
      </c>
      <c r="B42" s="53">
        <v>39</v>
      </c>
      <c r="C42" s="53" t="s">
        <v>7455</v>
      </c>
      <c r="D42" s="140" t="s">
        <v>5331</v>
      </c>
      <c r="E42" s="140" t="s">
        <v>5373</v>
      </c>
      <c r="F42" s="141" t="s">
        <v>5387</v>
      </c>
      <c r="G42" s="53"/>
      <c r="H42" s="53" t="s">
        <v>7454</v>
      </c>
      <c r="I42" s="53"/>
      <c r="J42" s="53"/>
      <c r="K42" s="53"/>
      <c r="L42" s="53"/>
      <c r="M42" s="53" t="s">
        <v>7454</v>
      </c>
      <c r="N42" s="53" t="s">
        <v>7454</v>
      </c>
      <c r="O42" s="53" t="s">
        <v>7454</v>
      </c>
      <c r="P42" s="53" t="s">
        <v>7454</v>
      </c>
      <c r="Q42" s="53"/>
      <c r="R42" s="53" t="s">
        <v>7454</v>
      </c>
      <c r="S42" s="53"/>
      <c r="T42" s="53" t="s">
        <v>7454</v>
      </c>
      <c r="U42" s="53" t="s">
        <v>7454</v>
      </c>
      <c r="V42" s="53" t="s">
        <v>7454</v>
      </c>
      <c r="W42" s="53" t="s">
        <v>7454</v>
      </c>
      <c r="X42" s="53" t="s">
        <v>7454</v>
      </c>
      <c r="Y42" s="53"/>
      <c r="Z42" s="53" t="s">
        <v>7454</v>
      </c>
      <c r="AA42" s="53"/>
      <c r="AB42" s="53"/>
      <c r="AC42" s="142"/>
    </row>
    <row r="43" spans="1:29" ht="12.75" x14ac:dyDescent="0.2">
      <c r="A43" s="46" t="s">
        <v>1461</v>
      </c>
      <c r="B43" s="53">
        <v>40</v>
      </c>
      <c r="C43" s="53" t="s">
        <v>7455</v>
      </c>
      <c r="D43" s="140" t="s">
        <v>10</v>
      </c>
      <c r="E43" s="140" t="s">
        <v>5373</v>
      </c>
      <c r="F43" s="141" t="s">
        <v>5388</v>
      </c>
      <c r="G43" s="53"/>
      <c r="H43" s="53"/>
      <c r="I43" s="53" t="s">
        <v>7454</v>
      </c>
      <c r="J43" s="53" t="s">
        <v>7454</v>
      </c>
      <c r="K43" s="53"/>
      <c r="L43" s="53"/>
      <c r="M43" s="53" t="s">
        <v>7454</v>
      </c>
      <c r="N43" s="53"/>
      <c r="O43" s="53"/>
      <c r="P43" s="53" t="s">
        <v>7454</v>
      </c>
      <c r="Q43" s="53"/>
      <c r="R43" s="53"/>
      <c r="S43" s="53" t="s">
        <v>7454</v>
      </c>
      <c r="T43" s="53"/>
      <c r="U43" s="53"/>
      <c r="V43" s="53"/>
      <c r="W43" s="53"/>
      <c r="X43" s="53"/>
      <c r="Y43" s="53" t="s">
        <v>7454</v>
      </c>
      <c r="Z43" s="53"/>
      <c r="AA43" s="53"/>
      <c r="AB43" s="53"/>
      <c r="AC43" s="142"/>
    </row>
    <row r="44" spans="1:29" ht="12.75" x14ac:dyDescent="0.2">
      <c r="A44" s="46" t="s">
        <v>1096</v>
      </c>
      <c r="B44" s="53">
        <v>41</v>
      </c>
      <c r="C44" s="53" t="s">
        <v>7455</v>
      </c>
      <c r="D44" s="140" t="s">
        <v>5389</v>
      </c>
      <c r="E44" s="140" t="s">
        <v>5390</v>
      </c>
      <c r="F44" s="141" t="s">
        <v>5391</v>
      </c>
      <c r="G44" s="53"/>
      <c r="H44" s="53"/>
      <c r="I44" s="53"/>
      <c r="J44" s="53"/>
      <c r="K44" s="53"/>
      <c r="L44" s="53"/>
      <c r="M44" s="53"/>
      <c r="N44" s="53"/>
      <c r="O44" s="53" t="s">
        <v>7454</v>
      </c>
      <c r="P44" s="53"/>
      <c r="Q44" s="53"/>
      <c r="R44" s="53"/>
      <c r="S44" s="53"/>
      <c r="T44" s="53" t="s">
        <v>7454</v>
      </c>
      <c r="U44" s="53" t="s">
        <v>7454</v>
      </c>
      <c r="V44" s="53"/>
      <c r="W44" s="53"/>
      <c r="X44" s="53" t="s">
        <v>7454</v>
      </c>
      <c r="Y44" s="53"/>
      <c r="Z44" s="53"/>
      <c r="AA44" s="53"/>
      <c r="AB44" s="53"/>
      <c r="AC44" s="142"/>
    </row>
    <row r="45" spans="1:29" ht="12.75" x14ac:dyDescent="0.2">
      <c r="A45" s="46" t="s">
        <v>5392</v>
      </c>
      <c r="B45" s="53">
        <v>42</v>
      </c>
      <c r="C45" s="53" t="s">
        <v>7455</v>
      </c>
      <c r="D45" s="140" t="s">
        <v>10</v>
      </c>
      <c r="E45" s="140" t="s">
        <v>5368</v>
      </c>
      <c r="F45" s="141" t="s">
        <v>5393</v>
      </c>
      <c r="G45" s="53" t="s">
        <v>7454</v>
      </c>
      <c r="H45" s="53"/>
      <c r="I45" s="53" t="s">
        <v>7454</v>
      </c>
      <c r="J45" s="53" t="s">
        <v>7454</v>
      </c>
      <c r="K45" s="53" t="s">
        <v>7454</v>
      </c>
      <c r="L45" s="53" t="s">
        <v>7454</v>
      </c>
      <c r="M45" s="53"/>
      <c r="N45" s="53"/>
      <c r="O45" s="53"/>
      <c r="P45" s="53"/>
      <c r="Q45" s="53" t="s">
        <v>7454</v>
      </c>
      <c r="R45" s="53"/>
      <c r="S45" s="53" t="s">
        <v>7454</v>
      </c>
      <c r="T45" s="53"/>
      <c r="U45" s="53"/>
      <c r="V45" s="53"/>
      <c r="W45" s="53"/>
      <c r="X45" s="53"/>
      <c r="Y45" s="53" t="s">
        <v>7454</v>
      </c>
      <c r="Z45" s="53"/>
      <c r="AA45" s="53"/>
      <c r="AB45" s="53"/>
      <c r="AC45" s="142"/>
    </row>
    <row r="46" spans="1:29" ht="12.75" x14ac:dyDescent="0.2">
      <c r="A46" s="46" t="s">
        <v>231</v>
      </c>
      <c r="B46" s="53">
        <v>43</v>
      </c>
      <c r="C46" s="53" t="s">
        <v>7455</v>
      </c>
      <c r="D46" s="140" t="s">
        <v>10</v>
      </c>
      <c r="E46" s="140" t="s">
        <v>5368</v>
      </c>
      <c r="F46" s="141" t="s">
        <v>5394</v>
      </c>
      <c r="G46" s="53"/>
      <c r="H46" s="53"/>
      <c r="I46" s="53" t="s">
        <v>7454</v>
      </c>
      <c r="J46" s="53" t="s">
        <v>7454</v>
      </c>
      <c r="K46" s="53"/>
      <c r="L46" s="53"/>
      <c r="M46" s="53"/>
      <c r="N46" s="53" t="s">
        <v>7454</v>
      </c>
      <c r="O46" s="53"/>
      <c r="P46" s="53"/>
      <c r="Q46" s="53"/>
      <c r="R46" s="53"/>
      <c r="S46" s="53" t="s">
        <v>7454</v>
      </c>
      <c r="T46" s="53"/>
      <c r="U46" s="53"/>
      <c r="V46" s="53"/>
      <c r="W46" s="53" t="s">
        <v>7454</v>
      </c>
      <c r="X46" s="53"/>
      <c r="Y46" s="53" t="s">
        <v>7454</v>
      </c>
      <c r="Z46" s="53"/>
      <c r="AA46" s="53"/>
      <c r="AB46" s="53"/>
      <c r="AC46" s="142"/>
    </row>
    <row r="47" spans="1:29" ht="12.75" x14ac:dyDescent="0.2">
      <c r="A47" s="46" t="s">
        <v>232</v>
      </c>
      <c r="B47" s="53">
        <v>44</v>
      </c>
      <c r="C47" s="53" t="s">
        <v>7455</v>
      </c>
      <c r="D47" s="140" t="s">
        <v>5389</v>
      </c>
      <c r="E47" s="140" t="s">
        <v>5368</v>
      </c>
      <c r="F47" s="141" t="s">
        <v>5395</v>
      </c>
      <c r="G47" s="53"/>
      <c r="H47" s="53"/>
      <c r="I47" s="53" t="s">
        <v>7454</v>
      </c>
      <c r="J47" s="53" t="s">
        <v>7454</v>
      </c>
      <c r="K47" s="53"/>
      <c r="L47" s="53"/>
      <c r="M47" s="53"/>
      <c r="N47" s="53"/>
      <c r="O47" s="53"/>
      <c r="P47" s="53"/>
      <c r="Q47" s="53"/>
      <c r="R47" s="53"/>
      <c r="S47" s="53" t="s">
        <v>7454</v>
      </c>
      <c r="T47" s="53"/>
      <c r="U47" s="53"/>
      <c r="V47" s="53"/>
      <c r="W47" s="53"/>
      <c r="X47" s="53"/>
      <c r="Y47" s="53" t="s">
        <v>7454</v>
      </c>
      <c r="Z47" s="53"/>
      <c r="AA47" s="53"/>
      <c r="AB47" s="53" t="s">
        <v>7454</v>
      </c>
      <c r="AC47" s="142"/>
    </row>
    <row r="48" spans="1:29" ht="12.75" x14ac:dyDescent="0.2">
      <c r="A48" s="46" t="s">
        <v>5396</v>
      </c>
      <c r="B48" s="53">
        <v>45</v>
      </c>
      <c r="C48" s="53" t="s">
        <v>7455</v>
      </c>
      <c r="D48" s="140" t="s">
        <v>10</v>
      </c>
      <c r="E48" s="140" t="s">
        <v>5373</v>
      </c>
      <c r="F48" s="141" t="s">
        <v>5375</v>
      </c>
      <c r="G48" s="53"/>
      <c r="H48" s="53"/>
      <c r="I48" s="53" t="s">
        <v>7454</v>
      </c>
      <c r="J48" s="53" t="s">
        <v>7454</v>
      </c>
      <c r="K48" s="53"/>
      <c r="L48" s="53"/>
      <c r="M48" s="53"/>
      <c r="N48" s="53"/>
      <c r="O48" s="53"/>
      <c r="P48" s="53"/>
      <c r="Q48" s="53"/>
      <c r="R48" s="53"/>
      <c r="S48" s="53" t="s">
        <v>7454</v>
      </c>
      <c r="T48" s="53"/>
      <c r="U48" s="53"/>
      <c r="V48" s="53"/>
      <c r="W48" s="53"/>
      <c r="X48" s="53"/>
      <c r="Y48" s="53" t="s">
        <v>7454</v>
      </c>
      <c r="Z48" s="53"/>
      <c r="AA48" s="53"/>
      <c r="AB48" s="53" t="s">
        <v>7454</v>
      </c>
      <c r="AC48" s="142"/>
    </row>
    <row r="49" spans="1:29" ht="12.75" x14ac:dyDescent="0.2">
      <c r="A49" s="46" t="s">
        <v>928</v>
      </c>
      <c r="B49" s="53">
        <v>46</v>
      </c>
      <c r="C49" s="53" t="s">
        <v>7455</v>
      </c>
      <c r="D49" s="140" t="s">
        <v>10</v>
      </c>
      <c r="E49" s="140" t="s">
        <v>5373</v>
      </c>
      <c r="F49" s="141" t="s">
        <v>5397</v>
      </c>
      <c r="G49" s="53"/>
      <c r="H49" s="53" t="s">
        <v>7454</v>
      </c>
      <c r="I49" s="53" t="s">
        <v>7454</v>
      </c>
      <c r="J49" s="53" t="s">
        <v>7454</v>
      </c>
      <c r="K49" s="53"/>
      <c r="L49" s="53"/>
      <c r="M49" s="53"/>
      <c r="N49" s="53"/>
      <c r="O49" s="53"/>
      <c r="P49" s="53"/>
      <c r="Q49" s="53"/>
      <c r="R49" s="53"/>
      <c r="S49" s="53" t="s">
        <v>7454</v>
      </c>
      <c r="T49" s="53"/>
      <c r="U49" s="53"/>
      <c r="V49" s="53" t="s">
        <v>7454</v>
      </c>
      <c r="W49" s="53"/>
      <c r="X49" s="53"/>
      <c r="Y49" s="53" t="s">
        <v>7454</v>
      </c>
      <c r="Z49" s="53"/>
      <c r="AA49" s="53"/>
      <c r="AB49" s="53"/>
      <c r="AC49" s="142"/>
    </row>
    <row r="50" spans="1:29" ht="12.75" x14ac:dyDescent="0.2">
      <c r="A50" s="46" t="s">
        <v>931</v>
      </c>
      <c r="B50" s="53">
        <v>47</v>
      </c>
      <c r="C50" s="53" t="s">
        <v>7455</v>
      </c>
      <c r="D50" s="140" t="s">
        <v>10</v>
      </c>
      <c r="E50" s="140" t="s">
        <v>5373</v>
      </c>
      <c r="F50" s="141" t="s">
        <v>5398</v>
      </c>
      <c r="G50" s="53"/>
      <c r="H50" s="53" t="s">
        <v>7454</v>
      </c>
      <c r="I50" s="53"/>
      <c r="J50" s="53"/>
      <c r="K50" s="53"/>
      <c r="L50" s="53"/>
      <c r="M50" s="53" t="s">
        <v>7454</v>
      </c>
      <c r="N50" s="53" t="s">
        <v>7454</v>
      </c>
      <c r="O50" s="53" t="s">
        <v>7454</v>
      </c>
      <c r="P50" s="53" t="s">
        <v>7454</v>
      </c>
      <c r="Q50" s="53"/>
      <c r="R50" s="53" t="s">
        <v>7454</v>
      </c>
      <c r="S50" s="53"/>
      <c r="T50" s="53" t="s">
        <v>7454</v>
      </c>
      <c r="U50" s="53" t="s">
        <v>7454</v>
      </c>
      <c r="V50" s="53" t="s">
        <v>7454</v>
      </c>
      <c r="W50" s="53" t="s">
        <v>7454</v>
      </c>
      <c r="X50" s="53" t="s">
        <v>7454</v>
      </c>
      <c r="Y50" s="53"/>
      <c r="Z50" s="53" t="s">
        <v>7454</v>
      </c>
      <c r="AA50" s="53"/>
      <c r="AB50" s="53"/>
      <c r="AC50" s="142"/>
    </row>
    <row r="51" spans="1:29" ht="12.75" x14ac:dyDescent="0.2">
      <c r="A51" s="46" t="s">
        <v>8228</v>
      </c>
      <c r="B51" s="53">
        <v>48</v>
      </c>
      <c r="C51" s="53" t="s">
        <v>7455</v>
      </c>
      <c r="D51" s="140" t="s">
        <v>5331</v>
      </c>
      <c r="E51" s="140" t="s">
        <v>5368</v>
      </c>
      <c r="F51" s="141" t="s">
        <v>5399</v>
      </c>
      <c r="G51" s="53" t="s">
        <v>7454</v>
      </c>
      <c r="H51" s="53" t="s">
        <v>7454</v>
      </c>
      <c r="I51" s="53"/>
      <c r="J51" s="53"/>
      <c r="K51" s="53" t="s">
        <v>7454</v>
      </c>
      <c r="L51" s="53" t="s">
        <v>7454</v>
      </c>
      <c r="M51" s="53"/>
      <c r="N51" s="53" t="s">
        <v>7454</v>
      </c>
      <c r="O51" s="53"/>
      <c r="P51" s="53"/>
      <c r="Q51" s="53" t="s">
        <v>7454</v>
      </c>
      <c r="R51" s="53"/>
      <c r="S51" s="53"/>
      <c r="T51" s="53"/>
      <c r="U51" s="53"/>
      <c r="V51" s="53" t="s">
        <v>7454</v>
      </c>
      <c r="W51" s="53" t="s">
        <v>7454</v>
      </c>
      <c r="X51" s="53"/>
      <c r="Y51" s="53"/>
      <c r="Z51" s="53"/>
      <c r="AA51" s="53"/>
      <c r="AB51" s="53"/>
      <c r="AC51" s="142"/>
    </row>
    <row r="52" spans="1:29" ht="12.75" x14ac:dyDescent="0.2">
      <c r="A52" s="46" t="s">
        <v>229</v>
      </c>
      <c r="B52" s="53">
        <v>49</v>
      </c>
      <c r="C52" s="53" t="s">
        <v>7455</v>
      </c>
      <c r="D52" s="140" t="s">
        <v>10</v>
      </c>
      <c r="E52" s="140" t="s">
        <v>5373</v>
      </c>
      <c r="F52" s="141" t="s">
        <v>5400</v>
      </c>
      <c r="G52" s="53" t="s">
        <v>7454</v>
      </c>
      <c r="H52" s="53" t="s">
        <v>7454</v>
      </c>
      <c r="I52" s="53" t="s">
        <v>7454</v>
      </c>
      <c r="J52" s="53" t="s">
        <v>7454</v>
      </c>
      <c r="K52" s="53" t="s">
        <v>7454</v>
      </c>
      <c r="L52" s="53" t="s">
        <v>7454</v>
      </c>
      <c r="M52" s="53"/>
      <c r="N52" s="53"/>
      <c r="O52" s="53"/>
      <c r="P52" s="53"/>
      <c r="Q52" s="53" t="s">
        <v>7454</v>
      </c>
      <c r="R52" s="53"/>
      <c r="S52" s="53" t="s">
        <v>7454</v>
      </c>
      <c r="T52" s="53" t="s">
        <v>7454</v>
      </c>
      <c r="U52" s="53"/>
      <c r="V52" s="53" t="s">
        <v>7454</v>
      </c>
      <c r="W52" s="53"/>
      <c r="X52" s="53" t="s">
        <v>7454</v>
      </c>
      <c r="Y52" s="53" t="s">
        <v>7454</v>
      </c>
      <c r="Z52" s="53"/>
      <c r="AA52" s="53"/>
      <c r="AB52" s="53"/>
      <c r="AC52" s="142"/>
    </row>
    <row r="53" spans="1:29" ht="12.75" x14ac:dyDescent="0.2">
      <c r="A53" s="46" t="s">
        <v>5346</v>
      </c>
      <c r="B53" s="53">
        <v>50</v>
      </c>
      <c r="C53" s="53" t="s">
        <v>7455</v>
      </c>
      <c r="D53" s="140" t="s">
        <v>10</v>
      </c>
      <c r="E53" s="140" t="s">
        <v>5366</v>
      </c>
      <c r="F53" s="141" t="s">
        <v>5401</v>
      </c>
      <c r="G53" s="53"/>
      <c r="H53" s="53"/>
      <c r="I53" s="53"/>
      <c r="J53" s="53"/>
      <c r="K53" s="53"/>
      <c r="L53" s="53"/>
      <c r="M53" s="53"/>
      <c r="N53" s="53"/>
      <c r="O53" s="53"/>
      <c r="P53" s="53"/>
      <c r="Q53" s="53"/>
      <c r="R53" s="53"/>
      <c r="S53" s="53"/>
      <c r="T53" s="53"/>
      <c r="U53" s="53"/>
      <c r="V53" s="53"/>
      <c r="W53" s="53"/>
      <c r="X53" s="53"/>
      <c r="Y53" s="53"/>
      <c r="Z53" s="53"/>
      <c r="AA53" s="53" t="s">
        <v>7454</v>
      </c>
      <c r="AB53" s="53"/>
      <c r="AC53" s="142"/>
    </row>
    <row r="54" spans="1:29" ht="12.75" x14ac:dyDescent="0.2">
      <c r="A54" s="46" t="s">
        <v>5402</v>
      </c>
      <c r="B54" s="53">
        <v>51</v>
      </c>
      <c r="C54" s="53" t="s">
        <v>7455</v>
      </c>
      <c r="D54" s="140" t="s">
        <v>5331</v>
      </c>
      <c r="E54" s="140" t="s">
        <v>5366</v>
      </c>
      <c r="F54" s="141" t="s">
        <v>5403</v>
      </c>
      <c r="G54" s="53"/>
      <c r="H54" s="53"/>
      <c r="I54" s="53" t="s">
        <v>7454</v>
      </c>
      <c r="J54" s="53" t="s">
        <v>7454</v>
      </c>
      <c r="K54" s="53"/>
      <c r="L54" s="53"/>
      <c r="M54" s="53"/>
      <c r="N54" s="53"/>
      <c r="O54" s="53"/>
      <c r="P54" s="53"/>
      <c r="Q54" s="53"/>
      <c r="R54" s="53"/>
      <c r="S54" s="53" t="s">
        <v>7454</v>
      </c>
      <c r="T54" s="53"/>
      <c r="U54" s="53"/>
      <c r="V54" s="53"/>
      <c r="W54" s="53"/>
      <c r="X54" s="53"/>
      <c r="Y54" s="53" t="s">
        <v>7454</v>
      </c>
      <c r="Z54" s="53"/>
      <c r="AA54" s="53"/>
      <c r="AB54" s="53"/>
      <c r="AC54" s="142"/>
    </row>
    <row r="55" spans="1:29" ht="12.75" x14ac:dyDescent="0.2">
      <c r="A55" s="46" t="s">
        <v>233</v>
      </c>
      <c r="B55" s="53">
        <v>52</v>
      </c>
      <c r="C55" s="53" t="s">
        <v>7455</v>
      </c>
      <c r="D55" s="140" t="s">
        <v>5404</v>
      </c>
      <c r="E55" s="140" t="s">
        <v>5366</v>
      </c>
      <c r="F55" s="141" t="s">
        <v>5405</v>
      </c>
      <c r="G55" s="53"/>
      <c r="H55" s="53"/>
      <c r="I55" s="53"/>
      <c r="J55" s="53"/>
      <c r="K55" s="53"/>
      <c r="L55" s="53"/>
      <c r="M55" s="53" t="s">
        <v>7454</v>
      </c>
      <c r="N55" s="53"/>
      <c r="O55" s="53"/>
      <c r="P55" s="53" t="s">
        <v>7454</v>
      </c>
      <c r="Q55" s="53"/>
      <c r="R55" s="53" t="s">
        <v>7454</v>
      </c>
      <c r="S55" s="53"/>
      <c r="T55" s="53"/>
      <c r="U55" s="53"/>
      <c r="V55" s="53"/>
      <c r="W55" s="53"/>
      <c r="X55" s="53"/>
      <c r="Y55" s="53"/>
      <c r="Z55" s="53" t="s">
        <v>7454</v>
      </c>
      <c r="AA55" s="53"/>
      <c r="AB55" s="53"/>
      <c r="AC55" s="142"/>
    </row>
    <row r="56" spans="1:29" ht="12.75" x14ac:dyDescent="0.2">
      <c r="A56" s="46" t="s">
        <v>8234</v>
      </c>
      <c r="B56" s="53">
        <v>53</v>
      </c>
      <c r="C56" s="53" t="s">
        <v>7455</v>
      </c>
      <c r="D56" s="140" t="s">
        <v>5331</v>
      </c>
      <c r="E56" s="140" t="s">
        <v>5373</v>
      </c>
      <c r="F56" s="141" t="s">
        <v>5406</v>
      </c>
      <c r="G56" s="53"/>
      <c r="H56" s="53"/>
      <c r="I56" s="53"/>
      <c r="J56" s="53"/>
      <c r="K56" s="53"/>
      <c r="L56" s="53"/>
      <c r="M56" s="53"/>
      <c r="N56" s="53"/>
      <c r="O56" s="53" t="s">
        <v>7454</v>
      </c>
      <c r="P56" s="53"/>
      <c r="Q56" s="53"/>
      <c r="R56" s="53"/>
      <c r="S56" s="53"/>
      <c r="T56" s="53" t="s">
        <v>7454</v>
      </c>
      <c r="U56" s="53" t="s">
        <v>7454</v>
      </c>
      <c r="V56" s="53"/>
      <c r="W56" s="53"/>
      <c r="X56" s="53" t="s">
        <v>7454</v>
      </c>
      <c r="Y56" s="53"/>
      <c r="Z56" s="53"/>
      <c r="AA56" s="53"/>
      <c r="AB56" s="53"/>
      <c r="AC56" s="142"/>
    </row>
    <row r="57" spans="1:29" ht="12.75" x14ac:dyDescent="0.2">
      <c r="A57" s="46" t="s">
        <v>235</v>
      </c>
      <c r="B57" s="53">
        <v>54</v>
      </c>
      <c r="C57" s="53" t="s">
        <v>7455</v>
      </c>
      <c r="D57" s="140" t="s">
        <v>10</v>
      </c>
      <c r="E57" s="140" t="s">
        <v>5373</v>
      </c>
      <c r="F57" s="141" t="s">
        <v>5407</v>
      </c>
      <c r="G57" s="53"/>
      <c r="H57" s="53"/>
      <c r="I57" s="53"/>
      <c r="J57" s="53"/>
      <c r="K57" s="53"/>
      <c r="L57" s="53"/>
      <c r="M57" s="53"/>
      <c r="N57" s="53" t="s">
        <v>7454</v>
      </c>
      <c r="O57" s="53" t="s">
        <v>7454</v>
      </c>
      <c r="P57" s="53"/>
      <c r="Q57" s="53"/>
      <c r="R57" s="53"/>
      <c r="S57" s="53"/>
      <c r="T57" s="53" t="s">
        <v>7454</v>
      </c>
      <c r="U57" s="53" t="s">
        <v>7454</v>
      </c>
      <c r="V57" s="53"/>
      <c r="W57" s="53" t="s">
        <v>7454</v>
      </c>
      <c r="X57" s="53" t="s">
        <v>7454</v>
      </c>
      <c r="Y57" s="53"/>
      <c r="Z57" s="53"/>
      <c r="AA57" s="53"/>
      <c r="AB57" s="53" t="s">
        <v>7454</v>
      </c>
      <c r="AC57" s="142"/>
    </row>
    <row r="58" spans="1:29" ht="12.75" x14ac:dyDescent="0.2">
      <c r="A58" s="46" t="s">
        <v>5408</v>
      </c>
      <c r="B58" s="53">
        <v>55</v>
      </c>
      <c r="C58" s="53" t="s">
        <v>7455</v>
      </c>
      <c r="D58" s="140" t="s">
        <v>5331</v>
      </c>
      <c r="E58" s="140" t="s">
        <v>5373</v>
      </c>
      <c r="F58" s="141" t="s">
        <v>5375</v>
      </c>
      <c r="G58" s="53" t="s">
        <v>7454</v>
      </c>
      <c r="H58" s="53"/>
      <c r="I58" s="53" t="s">
        <v>7454</v>
      </c>
      <c r="J58" s="53" t="s">
        <v>7454</v>
      </c>
      <c r="K58" s="53" t="s">
        <v>7454</v>
      </c>
      <c r="L58" s="53" t="s">
        <v>7454</v>
      </c>
      <c r="M58" s="53"/>
      <c r="N58" s="53"/>
      <c r="O58" s="53"/>
      <c r="P58" s="53"/>
      <c r="Q58" s="53" t="s">
        <v>7454</v>
      </c>
      <c r="R58" s="53"/>
      <c r="S58" s="53" t="s">
        <v>7454</v>
      </c>
      <c r="T58" s="53"/>
      <c r="U58" s="53"/>
      <c r="V58" s="53"/>
      <c r="W58" s="53"/>
      <c r="X58" s="53"/>
      <c r="Y58" s="53" t="s">
        <v>7454</v>
      </c>
      <c r="Z58" s="53"/>
      <c r="AA58" s="53"/>
      <c r="AB58" s="53"/>
      <c r="AC58" s="142"/>
    </row>
    <row r="59" spans="1:29" ht="12.75" x14ac:dyDescent="0.2">
      <c r="A59" s="46" t="s">
        <v>5409</v>
      </c>
      <c r="B59" s="53">
        <v>56</v>
      </c>
      <c r="C59" s="53" t="s">
        <v>7455</v>
      </c>
      <c r="D59" s="140" t="s">
        <v>10</v>
      </c>
      <c r="E59" s="140" t="s">
        <v>5373</v>
      </c>
      <c r="F59" s="141" t="s">
        <v>5410</v>
      </c>
      <c r="G59" s="53" t="s">
        <v>7454</v>
      </c>
      <c r="H59" s="53"/>
      <c r="I59" s="53"/>
      <c r="J59" s="53"/>
      <c r="K59" s="53" t="s">
        <v>7454</v>
      </c>
      <c r="L59" s="53" t="s">
        <v>7454</v>
      </c>
      <c r="M59" s="53"/>
      <c r="N59" s="53"/>
      <c r="O59" s="53"/>
      <c r="P59" s="53"/>
      <c r="Q59" s="53" t="s">
        <v>7454</v>
      </c>
      <c r="R59" s="53"/>
      <c r="S59" s="53"/>
      <c r="T59" s="53"/>
      <c r="U59" s="53"/>
      <c r="V59" s="53"/>
      <c r="W59" s="53"/>
      <c r="X59" s="53"/>
      <c r="Y59" s="53"/>
      <c r="Z59" s="53"/>
      <c r="AA59" s="53"/>
      <c r="AB59" s="53"/>
      <c r="AC59" s="142"/>
    </row>
    <row r="60" spans="1:29" ht="12.75" x14ac:dyDescent="0.2">
      <c r="A60" s="46" t="s">
        <v>5411</v>
      </c>
      <c r="B60" s="53">
        <v>57</v>
      </c>
      <c r="C60" s="53" t="s">
        <v>7455</v>
      </c>
      <c r="D60" s="140" t="s">
        <v>10</v>
      </c>
      <c r="E60" s="140" t="s">
        <v>5366</v>
      </c>
      <c r="F60" s="141" t="s">
        <v>5405</v>
      </c>
      <c r="G60" s="53"/>
      <c r="H60" s="53" t="s">
        <v>7454</v>
      </c>
      <c r="I60" s="53"/>
      <c r="J60" s="53"/>
      <c r="K60" s="53"/>
      <c r="L60" s="53"/>
      <c r="M60" s="53" t="s">
        <v>7454</v>
      </c>
      <c r="N60" s="53" t="s">
        <v>7454</v>
      </c>
      <c r="O60" s="53" t="s">
        <v>7454</v>
      </c>
      <c r="P60" s="53" t="s">
        <v>7454</v>
      </c>
      <c r="Q60" s="53"/>
      <c r="R60" s="53"/>
      <c r="S60" s="53"/>
      <c r="T60" s="53" t="s">
        <v>7454</v>
      </c>
      <c r="U60" s="53" t="s">
        <v>7454</v>
      </c>
      <c r="V60" s="53" t="s">
        <v>7454</v>
      </c>
      <c r="W60" s="53" t="s">
        <v>7454</v>
      </c>
      <c r="X60" s="53" t="s">
        <v>7454</v>
      </c>
      <c r="Y60" s="53"/>
      <c r="Z60" s="53"/>
      <c r="AA60" s="53"/>
      <c r="AB60" s="53" t="s">
        <v>7454</v>
      </c>
      <c r="AC60" s="142"/>
    </row>
    <row r="61" spans="1:29" ht="12.75" x14ac:dyDescent="0.2">
      <c r="A61" s="46" t="s">
        <v>1120</v>
      </c>
      <c r="B61" s="53">
        <v>58</v>
      </c>
      <c r="C61" s="53" t="s">
        <v>7455</v>
      </c>
      <c r="D61" s="140" t="s">
        <v>10</v>
      </c>
      <c r="E61" s="140" t="s">
        <v>5373</v>
      </c>
      <c r="F61" s="141" t="s">
        <v>5412</v>
      </c>
      <c r="G61" s="53" t="s">
        <v>7454</v>
      </c>
      <c r="H61" s="53"/>
      <c r="I61" s="53"/>
      <c r="J61" s="53"/>
      <c r="K61" s="53" t="s">
        <v>7454</v>
      </c>
      <c r="L61" s="53" t="s">
        <v>7454</v>
      </c>
      <c r="M61" s="53"/>
      <c r="N61" s="53"/>
      <c r="O61" s="53"/>
      <c r="P61" s="53"/>
      <c r="Q61" s="53" t="s">
        <v>7454</v>
      </c>
      <c r="R61" s="53"/>
      <c r="S61" s="53"/>
      <c r="T61" s="53"/>
      <c r="U61" s="53"/>
      <c r="V61" s="53"/>
      <c r="W61" s="53"/>
      <c r="X61" s="53"/>
      <c r="Y61" s="53"/>
      <c r="Z61" s="53"/>
      <c r="AA61" s="53"/>
      <c r="AB61" s="53" t="s">
        <v>7454</v>
      </c>
      <c r="AC61" s="142"/>
    </row>
    <row r="62" spans="1:29" ht="12.75" x14ac:dyDescent="0.2">
      <c r="A62" s="46" t="s">
        <v>234</v>
      </c>
      <c r="B62" s="53">
        <v>59</v>
      </c>
      <c r="C62" s="53" t="s">
        <v>7455</v>
      </c>
      <c r="D62" s="140" t="s">
        <v>10</v>
      </c>
      <c r="E62" s="140" t="s">
        <v>5368</v>
      </c>
      <c r="F62" s="141" t="s">
        <v>5413</v>
      </c>
      <c r="G62" s="53" t="s">
        <v>7454</v>
      </c>
      <c r="H62" s="53" t="s">
        <v>7454</v>
      </c>
      <c r="I62" s="53"/>
      <c r="J62" s="53"/>
      <c r="K62" s="53" t="s">
        <v>7454</v>
      </c>
      <c r="L62" s="53" t="s">
        <v>7454</v>
      </c>
      <c r="M62" s="53"/>
      <c r="N62" s="53"/>
      <c r="O62" s="53" t="s">
        <v>7454</v>
      </c>
      <c r="P62" s="53"/>
      <c r="Q62" s="53" t="s">
        <v>7454</v>
      </c>
      <c r="R62" s="53" t="s">
        <v>7454</v>
      </c>
      <c r="S62" s="53"/>
      <c r="T62" s="53" t="s">
        <v>7454</v>
      </c>
      <c r="U62" s="53" t="s">
        <v>7454</v>
      </c>
      <c r="V62" s="53" t="s">
        <v>7454</v>
      </c>
      <c r="W62" s="53"/>
      <c r="X62" s="53" t="s">
        <v>7454</v>
      </c>
      <c r="Y62" s="53"/>
      <c r="Z62" s="53" t="s">
        <v>7454</v>
      </c>
      <c r="AA62" s="53"/>
      <c r="AB62" s="53"/>
      <c r="AC62" s="142"/>
    </row>
    <row r="63" spans="1:29" ht="12.75" x14ac:dyDescent="0.2">
      <c r="A63" s="46" t="s">
        <v>237</v>
      </c>
      <c r="B63" s="53">
        <v>60</v>
      </c>
      <c r="C63" s="53" t="s">
        <v>7455</v>
      </c>
      <c r="D63" s="140" t="s">
        <v>5331</v>
      </c>
      <c r="E63" s="140" t="s">
        <v>5373</v>
      </c>
      <c r="F63" s="141" t="s">
        <v>5414</v>
      </c>
      <c r="G63" s="53" t="s">
        <v>7454</v>
      </c>
      <c r="H63" s="53"/>
      <c r="I63" s="53"/>
      <c r="J63" s="53"/>
      <c r="K63" s="53" t="s">
        <v>7454</v>
      </c>
      <c r="L63" s="53" t="s">
        <v>7454</v>
      </c>
      <c r="M63" s="53"/>
      <c r="N63" s="53" t="s">
        <v>7454</v>
      </c>
      <c r="O63" s="53" t="s">
        <v>7454</v>
      </c>
      <c r="P63" s="53"/>
      <c r="Q63" s="53" t="s">
        <v>7454</v>
      </c>
      <c r="R63" s="53" t="s">
        <v>7454</v>
      </c>
      <c r="S63" s="53"/>
      <c r="T63" s="53" t="s">
        <v>7454</v>
      </c>
      <c r="U63" s="53" t="s">
        <v>7454</v>
      </c>
      <c r="V63" s="53"/>
      <c r="W63" s="53" t="s">
        <v>7454</v>
      </c>
      <c r="X63" s="53" t="s">
        <v>7454</v>
      </c>
      <c r="Y63" s="53"/>
      <c r="Z63" s="53" t="s">
        <v>7454</v>
      </c>
      <c r="AA63" s="53"/>
      <c r="AB63" s="53"/>
      <c r="AC63" s="142"/>
    </row>
    <row r="64" spans="1:29" ht="12.75" x14ac:dyDescent="0.2">
      <c r="A64" s="46" t="s">
        <v>5415</v>
      </c>
      <c r="B64" s="53">
        <v>61</v>
      </c>
      <c r="C64" s="53" t="s">
        <v>7455</v>
      </c>
      <c r="D64" s="140" t="s">
        <v>10</v>
      </c>
      <c r="E64" s="140" t="s">
        <v>5373</v>
      </c>
      <c r="F64" s="141" t="s">
        <v>5416</v>
      </c>
      <c r="G64" s="53"/>
      <c r="H64" s="53"/>
      <c r="I64" s="53" t="s">
        <v>7454</v>
      </c>
      <c r="J64" s="53" t="s">
        <v>7454</v>
      </c>
      <c r="K64" s="53"/>
      <c r="L64" s="53"/>
      <c r="M64" s="53"/>
      <c r="N64" s="53"/>
      <c r="O64" s="53"/>
      <c r="P64" s="53"/>
      <c r="Q64" s="53"/>
      <c r="R64" s="53"/>
      <c r="S64" s="53" t="s">
        <v>7454</v>
      </c>
      <c r="T64" s="53"/>
      <c r="U64" s="53"/>
      <c r="V64" s="53"/>
      <c r="W64" s="53"/>
      <c r="X64" s="53"/>
      <c r="Y64" s="53" t="s">
        <v>7454</v>
      </c>
      <c r="Z64" s="53"/>
      <c r="AA64" s="53"/>
      <c r="AB64" s="53"/>
      <c r="AC64" s="142"/>
    </row>
    <row r="65" spans="1:29" ht="12.75" x14ac:dyDescent="0.2">
      <c r="A65" s="46" t="s">
        <v>5417</v>
      </c>
      <c r="B65" s="53">
        <v>62</v>
      </c>
      <c r="C65" s="53" t="s">
        <v>7455</v>
      </c>
      <c r="D65" s="140" t="s">
        <v>10</v>
      </c>
      <c r="E65" s="140" t="s">
        <v>5366</v>
      </c>
      <c r="F65" s="141" t="s">
        <v>5379</v>
      </c>
      <c r="G65" s="53"/>
      <c r="H65" s="53"/>
      <c r="I65" s="53"/>
      <c r="J65" s="53"/>
      <c r="K65" s="53"/>
      <c r="L65" s="53"/>
      <c r="M65" s="53"/>
      <c r="N65" s="53" t="s">
        <v>7454</v>
      </c>
      <c r="O65" s="53"/>
      <c r="P65" s="53"/>
      <c r="Q65" s="53"/>
      <c r="R65" s="53" t="s">
        <v>7454</v>
      </c>
      <c r="S65" s="53"/>
      <c r="T65" s="53"/>
      <c r="U65" s="53"/>
      <c r="V65" s="53"/>
      <c r="W65" s="53" t="s">
        <v>7454</v>
      </c>
      <c r="X65" s="53"/>
      <c r="Y65" s="53"/>
      <c r="Z65" s="53" t="s">
        <v>7454</v>
      </c>
      <c r="AA65" s="53"/>
      <c r="AB65" s="53"/>
      <c r="AC65" s="142"/>
    </row>
    <row r="66" spans="1:29" ht="12.75" x14ac:dyDescent="0.2">
      <c r="A66" s="46" t="s">
        <v>239</v>
      </c>
      <c r="B66" s="53">
        <v>63</v>
      </c>
      <c r="C66" s="53" t="s">
        <v>7455</v>
      </c>
      <c r="D66" s="140" t="s">
        <v>10</v>
      </c>
      <c r="E66" s="140" t="s">
        <v>5373</v>
      </c>
      <c r="F66" s="141" t="s">
        <v>5375</v>
      </c>
      <c r="G66" s="53"/>
      <c r="H66" s="53"/>
      <c r="I66" s="53"/>
      <c r="J66" s="53"/>
      <c r="K66" s="53"/>
      <c r="L66" s="53"/>
      <c r="M66" s="53"/>
      <c r="N66" s="53" t="s">
        <v>7454</v>
      </c>
      <c r="O66" s="53" t="s">
        <v>7454</v>
      </c>
      <c r="P66" s="53"/>
      <c r="Q66" s="53"/>
      <c r="R66" s="53"/>
      <c r="S66" s="53"/>
      <c r="T66" s="53" t="s">
        <v>7454</v>
      </c>
      <c r="U66" s="53" t="s">
        <v>7454</v>
      </c>
      <c r="V66" s="53"/>
      <c r="W66" s="53" t="s">
        <v>7454</v>
      </c>
      <c r="X66" s="53" t="s">
        <v>7454</v>
      </c>
      <c r="Y66" s="53"/>
      <c r="Z66" s="53"/>
      <c r="AA66" s="53"/>
      <c r="AB66" s="53"/>
      <c r="AC66" s="142"/>
    </row>
    <row r="67" spans="1:29" ht="12.75" x14ac:dyDescent="0.2">
      <c r="A67" s="46" t="s">
        <v>5418</v>
      </c>
      <c r="B67" s="53">
        <v>64</v>
      </c>
      <c r="C67" s="53" t="s">
        <v>7455</v>
      </c>
      <c r="D67" s="140" t="s">
        <v>5331</v>
      </c>
      <c r="E67" s="140" t="s">
        <v>5368</v>
      </c>
      <c r="F67" s="141" t="s">
        <v>5419</v>
      </c>
      <c r="G67" s="53"/>
      <c r="H67" s="53" t="s">
        <v>7454</v>
      </c>
      <c r="I67" s="53"/>
      <c r="J67" s="53"/>
      <c r="K67" s="53"/>
      <c r="L67" s="53" t="s">
        <v>7454</v>
      </c>
      <c r="M67" s="53" t="s">
        <v>7454</v>
      </c>
      <c r="N67" s="53" t="s">
        <v>7454</v>
      </c>
      <c r="O67" s="53"/>
      <c r="P67" s="53" t="s">
        <v>7454</v>
      </c>
      <c r="Q67" s="53" t="s">
        <v>7454</v>
      </c>
      <c r="R67" s="53" t="s">
        <v>7454</v>
      </c>
      <c r="S67" s="53"/>
      <c r="T67" s="53"/>
      <c r="U67" s="53"/>
      <c r="V67" s="53" t="s">
        <v>7454</v>
      </c>
      <c r="W67" s="53" t="s">
        <v>7454</v>
      </c>
      <c r="X67" s="53"/>
      <c r="Y67" s="53"/>
      <c r="Z67" s="53" t="s">
        <v>7454</v>
      </c>
      <c r="AA67" s="53"/>
      <c r="AB67" s="53" t="s">
        <v>7454</v>
      </c>
      <c r="AC67" s="142"/>
    </row>
    <row r="68" spans="1:29" ht="12.75" x14ac:dyDescent="0.2">
      <c r="A68" s="46" t="s">
        <v>8246</v>
      </c>
      <c r="B68" s="53">
        <v>65</v>
      </c>
      <c r="C68" s="53" t="s">
        <v>7455</v>
      </c>
      <c r="D68" s="140" t="s">
        <v>10</v>
      </c>
      <c r="E68" s="140" t="s">
        <v>5366</v>
      </c>
      <c r="F68" s="141" t="s">
        <v>5420</v>
      </c>
      <c r="G68" s="53"/>
      <c r="H68" s="53" t="s">
        <v>7454</v>
      </c>
      <c r="I68" s="53"/>
      <c r="J68" s="53"/>
      <c r="K68" s="53"/>
      <c r="L68" s="53"/>
      <c r="M68" s="53"/>
      <c r="N68" s="53"/>
      <c r="O68" s="53"/>
      <c r="P68" s="53"/>
      <c r="Q68" s="53"/>
      <c r="R68" s="53" t="s">
        <v>7454</v>
      </c>
      <c r="S68" s="53"/>
      <c r="T68" s="53"/>
      <c r="U68" s="53"/>
      <c r="V68" s="53" t="s">
        <v>7454</v>
      </c>
      <c r="W68" s="53"/>
      <c r="X68" s="53"/>
      <c r="Y68" s="53"/>
      <c r="Z68" s="53" t="s">
        <v>7454</v>
      </c>
      <c r="AA68" s="53"/>
      <c r="AB68" s="53" t="s">
        <v>7454</v>
      </c>
      <c r="AC68" s="142"/>
    </row>
    <row r="69" spans="1:29" ht="12.75" x14ac:dyDescent="0.2">
      <c r="A69" s="46" t="s">
        <v>8248</v>
      </c>
      <c r="B69" s="53">
        <v>66</v>
      </c>
      <c r="C69" s="53" t="s">
        <v>7455</v>
      </c>
      <c r="D69" s="140" t="s">
        <v>10</v>
      </c>
      <c r="E69" s="140" t="s">
        <v>5366</v>
      </c>
      <c r="F69" s="141" t="s">
        <v>5391</v>
      </c>
      <c r="G69" s="53" t="s">
        <v>7454</v>
      </c>
      <c r="H69" s="53"/>
      <c r="I69" s="53" t="s">
        <v>7454</v>
      </c>
      <c r="J69" s="53"/>
      <c r="K69" s="53" t="s">
        <v>7454</v>
      </c>
      <c r="L69" s="53" t="s">
        <v>7454</v>
      </c>
      <c r="M69" s="53" t="s">
        <v>7454</v>
      </c>
      <c r="N69" s="53" t="s">
        <v>7454</v>
      </c>
      <c r="O69" s="53" t="s">
        <v>7454</v>
      </c>
      <c r="P69" s="53" t="s">
        <v>7454</v>
      </c>
      <c r="Q69" s="53" t="s">
        <v>7454</v>
      </c>
      <c r="R69" s="53" t="s">
        <v>7454</v>
      </c>
      <c r="S69" s="53" t="s">
        <v>7454</v>
      </c>
      <c r="T69" s="53" t="s">
        <v>7454</v>
      </c>
      <c r="U69" s="53" t="s">
        <v>7454</v>
      </c>
      <c r="V69" s="53"/>
      <c r="W69" s="53" t="s">
        <v>7454</v>
      </c>
      <c r="X69" s="53" t="s">
        <v>7454</v>
      </c>
      <c r="Y69" s="53"/>
      <c r="Z69" s="53" t="s">
        <v>7454</v>
      </c>
      <c r="AA69" s="53"/>
      <c r="AB69" s="53"/>
      <c r="AC69" s="142"/>
    </row>
    <row r="70" spans="1:29" ht="12.75" x14ac:dyDescent="0.2">
      <c r="A70" s="46" t="s">
        <v>3</v>
      </c>
      <c r="B70" s="53">
        <v>67</v>
      </c>
      <c r="C70" s="53" t="s">
        <v>7455</v>
      </c>
      <c r="D70" s="140" t="s">
        <v>5389</v>
      </c>
      <c r="E70" s="140" t="s">
        <v>5368</v>
      </c>
      <c r="F70" s="141" t="s">
        <v>5369</v>
      </c>
      <c r="G70" s="53"/>
      <c r="H70" s="53" t="s">
        <v>7454</v>
      </c>
      <c r="I70" s="53"/>
      <c r="J70" s="53"/>
      <c r="K70" s="53"/>
      <c r="L70" s="53"/>
      <c r="M70" s="53"/>
      <c r="N70" s="53" t="s">
        <v>7454</v>
      </c>
      <c r="O70" s="53" t="s">
        <v>7454</v>
      </c>
      <c r="P70" s="53"/>
      <c r="Q70" s="53"/>
      <c r="R70" s="53" t="s">
        <v>7454</v>
      </c>
      <c r="S70" s="53"/>
      <c r="T70" s="53"/>
      <c r="U70" s="53" t="s">
        <v>7454</v>
      </c>
      <c r="V70" s="53" t="s">
        <v>7454</v>
      </c>
      <c r="W70" s="53" t="s">
        <v>7454</v>
      </c>
      <c r="X70" s="53"/>
      <c r="Y70" s="53"/>
      <c r="Z70" s="53" t="s">
        <v>7454</v>
      </c>
      <c r="AA70" s="53"/>
      <c r="AB70" s="53" t="s">
        <v>7454</v>
      </c>
      <c r="AC70" s="142"/>
    </row>
    <row r="71" spans="1:29" ht="12.75" x14ac:dyDescent="0.2">
      <c r="A71" s="46" t="s">
        <v>5421</v>
      </c>
      <c r="B71" s="53">
        <v>68</v>
      </c>
      <c r="C71" s="53" t="s">
        <v>7455</v>
      </c>
      <c r="D71" s="140" t="s">
        <v>10</v>
      </c>
      <c r="E71" s="140" t="s">
        <v>5373</v>
      </c>
      <c r="F71" s="141" t="s">
        <v>5422</v>
      </c>
      <c r="G71" s="53" t="s">
        <v>7454</v>
      </c>
      <c r="H71" s="53" t="s">
        <v>7454</v>
      </c>
      <c r="I71" s="53"/>
      <c r="J71" s="53"/>
      <c r="K71" s="53" t="s">
        <v>7454</v>
      </c>
      <c r="L71" s="53"/>
      <c r="M71" s="53" t="s">
        <v>7454</v>
      </c>
      <c r="N71" s="53"/>
      <c r="O71" s="53"/>
      <c r="P71" s="53" t="s">
        <v>7454</v>
      </c>
      <c r="Q71" s="53"/>
      <c r="R71" s="53"/>
      <c r="S71" s="53"/>
      <c r="T71" s="53"/>
      <c r="U71" s="53"/>
      <c r="V71" s="53" t="s">
        <v>7454</v>
      </c>
      <c r="W71" s="53"/>
      <c r="X71" s="53"/>
      <c r="Y71" s="53"/>
      <c r="Z71" s="53"/>
      <c r="AA71" s="53"/>
      <c r="AB71" s="53" t="s">
        <v>7454</v>
      </c>
      <c r="AC71" s="142"/>
    </row>
    <row r="72" spans="1:29" ht="12.75" x14ac:dyDescent="0.2">
      <c r="A72" s="46" t="s">
        <v>5423</v>
      </c>
      <c r="B72" s="53">
        <v>69</v>
      </c>
      <c r="C72" s="53" t="s">
        <v>7455</v>
      </c>
      <c r="D72" s="140" t="s">
        <v>10</v>
      </c>
      <c r="E72" s="140" t="s">
        <v>5366</v>
      </c>
      <c r="F72" s="141" t="s">
        <v>5367</v>
      </c>
      <c r="G72" s="53" t="s">
        <v>7454</v>
      </c>
      <c r="H72" s="53" t="s">
        <v>7454</v>
      </c>
      <c r="I72" s="53" t="s">
        <v>7454</v>
      </c>
      <c r="J72" s="53" t="s">
        <v>7454</v>
      </c>
      <c r="K72" s="53" t="s">
        <v>7454</v>
      </c>
      <c r="L72" s="53" t="s">
        <v>7454</v>
      </c>
      <c r="M72" s="53" t="s">
        <v>7454</v>
      </c>
      <c r="N72" s="53" t="s">
        <v>7454</v>
      </c>
      <c r="O72" s="53" t="s">
        <v>7454</v>
      </c>
      <c r="P72" s="53" t="s">
        <v>7454</v>
      </c>
      <c r="Q72" s="53" t="s">
        <v>7454</v>
      </c>
      <c r="R72" s="53" t="s">
        <v>7454</v>
      </c>
      <c r="S72" s="53" t="s">
        <v>7454</v>
      </c>
      <c r="T72" s="53" t="s">
        <v>7454</v>
      </c>
      <c r="U72" s="53" t="s">
        <v>7454</v>
      </c>
      <c r="V72" s="53" t="s">
        <v>7454</v>
      </c>
      <c r="W72" s="53" t="s">
        <v>7454</v>
      </c>
      <c r="X72" s="53" t="s">
        <v>7454</v>
      </c>
      <c r="Y72" s="53" t="s">
        <v>7454</v>
      </c>
      <c r="Z72" s="53" t="s">
        <v>7454</v>
      </c>
      <c r="AA72" s="53"/>
      <c r="AB72" s="53"/>
      <c r="AC72" s="142"/>
    </row>
    <row r="73" spans="1:29" ht="12.75" x14ac:dyDescent="0.2">
      <c r="A73" s="46" t="s">
        <v>5424</v>
      </c>
      <c r="B73" s="53">
        <v>70</v>
      </c>
      <c r="C73" s="53" t="s">
        <v>7455</v>
      </c>
      <c r="D73" s="140" t="s">
        <v>10</v>
      </c>
      <c r="E73" s="140" t="s">
        <v>5366</v>
      </c>
      <c r="F73" s="141" t="s">
        <v>5391</v>
      </c>
      <c r="G73" s="53"/>
      <c r="H73" s="53"/>
      <c r="I73" s="53"/>
      <c r="J73" s="53" t="s">
        <v>7454</v>
      </c>
      <c r="K73" s="53"/>
      <c r="L73" s="53"/>
      <c r="M73" s="53"/>
      <c r="N73" s="53" t="s">
        <v>7454</v>
      </c>
      <c r="O73" s="53" t="s">
        <v>7454</v>
      </c>
      <c r="P73" s="53"/>
      <c r="Q73" s="53"/>
      <c r="R73" s="53" t="s">
        <v>7454</v>
      </c>
      <c r="S73" s="53"/>
      <c r="T73" s="53"/>
      <c r="U73" s="53" t="s">
        <v>7454</v>
      </c>
      <c r="V73" s="53"/>
      <c r="W73" s="53" t="s">
        <v>7454</v>
      </c>
      <c r="X73" s="53"/>
      <c r="Y73" s="53" t="s">
        <v>7454</v>
      </c>
      <c r="Z73" s="53" t="s">
        <v>7454</v>
      </c>
      <c r="AA73" s="53"/>
      <c r="AB73" s="53"/>
      <c r="AC73" s="142"/>
    </row>
    <row r="74" spans="1:29" ht="12.75" x14ac:dyDescent="0.2">
      <c r="A74" s="46" t="s">
        <v>5425</v>
      </c>
      <c r="B74" s="53">
        <v>71</v>
      </c>
      <c r="C74" s="53" t="s">
        <v>7455</v>
      </c>
      <c r="D74" s="140" t="s">
        <v>10</v>
      </c>
      <c r="E74" s="140" t="s">
        <v>5368</v>
      </c>
      <c r="F74" s="141" t="s">
        <v>5426</v>
      </c>
      <c r="G74" s="53"/>
      <c r="H74" s="53" t="s">
        <v>7454</v>
      </c>
      <c r="I74" s="53"/>
      <c r="J74" s="53"/>
      <c r="K74" s="53"/>
      <c r="L74" s="53"/>
      <c r="M74" s="53" t="s">
        <v>7454</v>
      </c>
      <c r="N74" s="53" t="s">
        <v>7454</v>
      </c>
      <c r="O74" s="53" t="s">
        <v>7454</v>
      </c>
      <c r="P74" s="53" t="s">
        <v>7454</v>
      </c>
      <c r="Q74" s="53"/>
      <c r="R74" s="53" t="s">
        <v>7454</v>
      </c>
      <c r="S74" s="53"/>
      <c r="T74" s="53" t="s">
        <v>7454</v>
      </c>
      <c r="U74" s="53" t="s">
        <v>7454</v>
      </c>
      <c r="V74" s="53" t="s">
        <v>7454</v>
      </c>
      <c r="W74" s="53" t="s">
        <v>7454</v>
      </c>
      <c r="X74" s="53" t="s">
        <v>7454</v>
      </c>
      <c r="Y74" s="53"/>
      <c r="Z74" s="53" t="s">
        <v>7454</v>
      </c>
      <c r="AA74" s="53"/>
      <c r="AB74" s="53" t="s">
        <v>7454</v>
      </c>
      <c r="AC74" s="142"/>
    </row>
    <row r="75" spans="1:29" ht="12.75" x14ac:dyDescent="0.2">
      <c r="A75" s="46" t="s">
        <v>241</v>
      </c>
      <c r="B75" s="53">
        <v>72</v>
      </c>
      <c r="C75" s="53" t="s">
        <v>7455</v>
      </c>
      <c r="D75" s="140" t="s">
        <v>10</v>
      </c>
      <c r="E75" s="140" t="s">
        <v>5373</v>
      </c>
      <c r="F75" s="141" t="s">
        <v>5387</v>
      </c>
      <c r="G75" s="53"/>
      <c r="H75" s="53"/>
      <c r="I75" s="53" t="s">
        <v>7454</v>
      </c>
      <c r="J75" s="53" t="s">
        <v>7454</v>
      </c>
      <c r="K75" s="53"/>
      <c r="L75" s="53"/>
      <c r="M75" s="53" t="s">
        <v>7454</v>
      </c>
      <c r="N75" s="53"/>
      <c r="O75" s="53"/>
      <c r="P75" s="53" t="s">
        <v>7454</v>
      </c>
      <c r="Q75" s="53"/>
      <c r="R75" s="53" t="s">
        <v>7454</v>
      </c>
      <c r="S75" s="53" t="s">
        <v>7454</v>
      </c>
      <c r="T75" s="53"/>
      <c r="U75" s="53"/>
      <c r="V75" s="53"/>
      <c r="W75" s="53"/>
      <c r="X75" s="53"/>
      <c r="Y75" s="53" t="s">
        <v>7454</v>
      </c>
      <c r="Z75" s="53" t="s">
        <v>7454</v>
      </c>
      <c r="AA75" s="53"/>
      <c r="AB75" s="53"/>
      <c r="AC75" s="142"/>
    </row>
    <row r="76" spans="1:29" ht="12.75" x14ac:dyDescent="0.2">
      <c r="A76" s="46" t="s">
        <v>5365</v>
      </c>
      <c r="B76" s="53">
        <v>73</v>
      </c>
      <c r="C76" s="53" t="s">
        <v>7455</v>
      </c>
      <c r="D76" s="140" t="s">
        <v>10</v>
      </c>
      <c r="E76" s="140" t="s">
        <v>5373</v>
      </c>
      <c r="F76" s="141" t="s">
        <v>5400</v>
      </c>
      <c r="G76" s="53" t="s">
        <v>7454</v>
      </c>
      <c r="H76" s="53"/>
      <c r="I76" s="53"/>
      <c r="J76" s="53"/>
      <c r="K76" s="53" t="s">
        <v>7454</v>
      </c>
      <c r="L76" s="53" t="s">
        <v>7454</v>
      </c>
      <c r="M76" s="53"/>
      <c r="N76" s="53"/>
      <c r="O76" s="53"/>
      <c r="P76" s="53"/>
      <c r="Q76" s="53" t="s">
        <v>7454</v>
      </c>
      <c r="R76" s="53"/>
      <c r="S76" s="53"/>
      <c r="T76" s="53"/>
      <c r="U76" s="53"/>
      <c r="V76" s="53"/>
      <c r="W76" s="53"/>
      <c r="X76" s="53"/>
      <c r="Y76" s="53"/>
      <c r="Z76" s="53"/>
      <c r="AA76" s="53"/>
      <c r="AB76" s="53" t="s">
        <v>7454</v>
      </c>
      <c r="AC76" s="142"/>
    </row>
    <row r="77" spans="1:29" ht="12.75" x14ac:dyDescent="0.2">
      <c r="A77" s="46" t="s">
        <v>8</v>
      </c>
      <c r="B77" s="53">
        <v>74</v>
      </c>
      <c r="C77" s="53" t="s">
        <v>7456</v>
      </c>
      <c r="D77" s="140" t="s">
        <v>10</v>
      </c>
      <c r="E77" s="140" t="s">
        <v>5427</v>
      </c>
      <c r="F77" s="141" t="s">
        <v>5428</v>
      </c>
      <c r="G77" s="53"/>
      <c r="H77" s="53"/>
      <c r="I77" s="53"/>
      <c r="J77" s="53"/>
      <c r="K77" s="53"/>
      <c r="L77" s="53"/>
      <c r="M77" s="53"/>
      <c r="N77" s="53"/>
      <c r="O77" s="53"/>
      <c r="P77" s="53"/>
      <c r="Q77" s="53"/>
      <c r="R77" s="53"/>
      <c r="S77" s="53"/>
      <c r="T77" s="53"/>
      <c r="U77" s="53"/>
      <c r="V77" s="53"/>
      <c r="W77" s="53"/>
      <c r="X77" s="53"/>
      <c r="Y77" s="53"/>
      <c r="Z77" s="53"/>
      <c r="AA77" s="53" t="s">
        <v>7454</v>
      </c>
      <c r="AB77" s="53"/>
      <c r="AC77" s="142"/>
    </row>
    <row r="78" spans="1:29" ht="12.75" x14ac:dyDescent="0.2">
      <c r="A78" s="46" t="s">
        <v>5346</v>
      </c>
      <c r="B78" s="53">
        <v>75</v>
      </c>
      <c r="C78" s="53" t="s">
        <v>7456</v>
      </c>
      <c r="D78" s="140" t="s">
        <v>10</v>
      </c>
      <c r="E78" s="140" t="s">
        <v>5429</v>
      </c>
      <c r="F78" s="141" t="s">
        <v>5430</v>
      </c>
      <c r="G78" s="53"/>
      <c r="H78" s="53"/>
      <c r="I78" s="53"/>
      <c r="J78" s="53"/>
      <c r="K78" s="53"/>
      <c r="L78" s="53"/>
      <c r="M78" s="53"/>
      <c r="N78" s="53"/>
      <c r="O78" s="53"/>
      <c r="P78" s="53"/>
      <c r="Q78" s="53"/>
      <c r="R78" s="53"/>
      <c r="S78" s="53"/>
      <c r="T78" s="53"/>
      <c r="U78" s="53"/>
      <c r="V78" s="53"/>
      <c r="W78" s="53"/>
      <c r="X78" s="53"/>
      <c r="Y78" s="53"/>
      <c r="Z78" s="53"/>
      <c r="AA78" s="53" t="s">
        <v>7454</v>
      </c>
      <c r="AB78" s="53"/>
      <c r="AC78" s="142"/>
    </row>
    <row r="79" spans="1:29" ht="12.75" x14ac:dyDescent="0.2">
      <c r="A79" s="46" t="s">
        <v>8235</v>
      </c>
      <c r="B79" s="53">
        <v>76</v>
      </c>
      <c r="C79" s="53" t="s">
        <v>7456</v>
      </c>
      <c r="D79" s="140" t="s">
        <v>10</v>
      </c>
      <c r="E79" s="140" t="s">
        <v>5431</v>
      </c>
      <c r="F79" s="141" t="s">
        <v>5432</v>
      </c>
      <c r="G79" s="53"/>
      <c r="H79" s="53"/>
      <c r="I79" s="53"/>
      <c r="J79" s="53"/>
      <c r="K79" s="53"/>
      <c r="L79" s="53"/>
      <c r="M79" s="53"/>
      <c r="N79" s="53"/>
      <c r="O79" s="53"/>
      <c r="P79" s="53"/>
      <c r="Q79" s="53"/>
      <c r="R79" s="53"/>
      <c r="S79" s="53"/>
      <c r="T79" s="53"/>
      <c r="U79" s="53"/>
      <c r="V79" s="53"/>
      <c r="W79" s="53"/>
      <c r="X79" s="53"/>
      <c r="Y79" s="53"/>
      <c r="Z79" s="53"/>
      <c r="AA79" s="53" t="s">
        <v>7454</v>
      </c>
      <c r="AB79" s="53"/>
      <c r="AC79" s="142"/>
    </row>
    <row r="80" spans="1:29" ht="12.75" x14ac:dyDescent="0.2">
      <c r="A80" s="46" t="s">
        <v>5433</v>
      </c>
      <c r="B80" s="53">
        <v>77</v>
      </c>
      <c r="C80" s="53" t="s">
        <v>7456</v>
      </c>
      <c r="D80" s="140" t="s">
        <v>10</v>
      </c>
      <c r="E80" s="140" t="s">
        <v>5431</v>
      </c>
      <c r="F80" s="141" t="s">
        <v>5432</v>
      </c>
      <c r="G80" s="53"/>
      <c r="H80" s="53"/>
      <c r="I80" s="53"/>
      <c r="J80" s="53"/>
      <c r="K80" s="53"/>
      <c r="L80" s="53"/>
      <c r="M80" s="53"/>
      <c r="N80" s="53"/>
      <c r="O80" s="53"/>
      <c r="P80" s="53"/>
      <c r="Q80" s="53"/>
      <c r="R80" s="53"/>
      <c r="S80" s="53"/>
      <c r="T80" s="53"/>
      <c r="U80" s="53"/>
      <c r="V80" s="53"/>
      <c r="W80" s="53"/>
      <c r="X80" s="53"/>
      <c r="Y80" s="53"/>
      <c r="Z80" s="53"/>
      <c r="AA80" s="53" t="s">
        <v>7454</v>
      </c>
      <c r="AB80" s="53"/>
      <c r="AC80" s="142"/>
    </row>
    <row r="81" spans="1:29" ht="12.75" x14ac:dyDescent="0.2">
      <c r="A81" s="46" t="s">
        <v>8209</v>
      </c>
      <c r="B81" s="53">
        <v>78</v>
      </c>
      <c r="C81" s="53" t="s">
        <v>7456</v>
      </c>
      <c r="D81" s="140" t="s">
        <v>10</v>
      </c>
      <c r="E81" s="140" t="s">
        <v>5434</v>
      </c>
      <c r="F81" s="141" t="s">
        <v>5435</v>
      </c>
      <c r="G81" s="53" t="s">
        <v>7454</v>
      </c>
      <c r="H81" s="53"/>
      <c r="I81" s="53"/>
      <c r="J81" s="53"/>
      <c r="K81" s="53" t="s">
        <v>7454</v>
      </c>
      <c r="L81" s="53"/>
      <c r="M81" s="53"/>
      <c r="N81" s="53"/>
      <c r="O81" s="53"/>
      <c r="P81" s="53"/>
      <c r="Q81" s="53"/>
      <c r="R81" s="53"/>
      <c r="S81" s="53"/>
      <c r="T81" s="53"/>
      <c r="U81" s="53"/>
      <c r="V81" s="53"/>
      <c r="W81" s="53"/>
      <c r="X81" s="53"/>
      <c r="Y81" s="53"/>
      <c r="Z81" s="53"/>
      <c r="AA81" s="53"/>
      <c r="AB81" s="53" t="s">
        <v>7454</v>
      </c>
      <c r="AC81" s="142"/>
    </row>
    <row r="82" spans="1:29" ht="12.75" x14ac:dyDescent="0.2">
      <c r="A82" s="46" t="s">
        <v>5436</v>
      </c>
      <c r="B82" s="53">
        <v>79</v>
      </c>
      <c r="C82" s="53" t="s">
        <v>7456</v>
      </c>
      <c r="D82" s="140" t="s">
        <v>10</v>
      </c>
      <c r="E82" s="140" t="s">
        <v>5429</v>
      </c>
      <c r="F82" s="141" t="s">
        <v>5437</v>
      </c>
      <c r="G82" s="53" t="s">
        <v>7454</v>
      </c>
      <c r="H82" s="53"/>
      <c r="I82" s="53"/>
      <c r="J82" s="53"/>
      <c r="K82" s="53" t="s">
        <v>7454</v>
      </c>
      <c r="L82" s="53"/>
      <c r="M82" s="53"/>
      <c r="N82" s="53"/>
      <c r="O82" s="53"/>
      <c r="P82" s="53"/>
      <c r="Q82" s="53"/>
      <c r="R82" s="53"/>
      <c r="S82" s="53"/>
      <c r="T82" s="53"/>
      <c r="U82" s="53"/>
      <c r="V82" s="53"/>
      <c r="W82" s="53"/>
      <c r="X82" s="53"/>
      <c r="Y82" s="53"/>
      <c r="Z82" s="53"/>
      <c r="AA82" s="53"/>
      <c r="AB82" s="53" t="s">
        <v>7454</v>
      </c>
      <c r="AC82" s="142"/>
    </row>
    <row r="83" spans="1:29" ht="12.75" x14ac:dyDescent="0.2">
      <c r="A83" s="46" t="s">
        <v>1100</v>
      </c>
      <c r="B83" s="53">
        <v>80</v>
      </c>
      <c r="C83" s="53" t="s">
        <v>7456</v>
      </c>
      <c r="D83" s="140" t="s">
        <v>10</v>
      </c>
      <c r="E83" s="140" t="s">
        <v>5431</v>
      </c>
      <c r="F83" s="141" t="s">
        <v>5438</v>
      </c>
      <c r="G83" s="53" t="s">
        <v>7454</v>
      </c>
      <c r="H83" s="53"/>
      <c r="I83" s="53"/>
      <c r="J83" s="53"/>
      <c r="K83" s="53" t="s">
        <v>7454</v>
      </c>
      <c r="L83" s="53"/>
      <c r="M83" s="53"/>
      <c r="N83" s="53"/>
      <c r="O83" s="53"/>
      <c r="P83" s="53"/>
      <c r="Q83" s="53"/>
      <c r="R83" s="53"/>
      <c r="S83" s="53"/>
      <c r="T83" s="53"/>
      <c r="U83" s="53"/>
      <c r="V83" s="53"/>
      <c r="W83" s="53"/>
      <c r="X83" s="53"/>
      <c r="Y83" s="53"/>
      <c r="Z83" s="53"/>
      <c r="AA83" s="53"/>
      <c r="AB83" s="53"/>
      <c r="AC83" s="142"/>
    </row>
    <row r="84" spans="1:29" ht="12.75" x14ac:dyDescent="0.2">
      <c r="A84" s="46" t="s">
        <v>5439</v>
      </c>
      <c r="B84" s="53">
        <v>81</v>
      </c>
      <c r="C84" s="53" t="s">
        <v>7456</v>
      </c>
      <c r="D84" s="140" t="s">
        <v>10</v>
      </c>
      <c r="E84" s="140" t="s">
        <v>5427</v>
      </c>
      <c r="F84" s="141" t="s">
        <v>5440</v>
      </c>
      <c r="G84" s="53" t="s">
        <v>7454</v>
      </c>
      <c r="H84" s="53"/>
      <c r="I84" s="53"/>
      <c r="J84" s="53"/>
      <c r="K84" s="53" t="s">
        <v>7454</v>
      </c>
      <c r="L84" s="53"/>
      <c r="M84" s="53"/>
      <c r="N84" s="53"/>
      <c r="O84" s="53"/>
      <c r="P84" s="53"/>
      <c r="Q84" s="53"/>
      <c r="R84" s="53"/>
      <c r="S84" s="53"/>
      <c r="T84" s="53"/>
      <c r="U84" s="53"/>
      <c r="V84" s="53"/>
      <c r="W84" s="53"/>
      <c r="X84" s="53"/>
      <c r="Y84" s="53"/>
      <c r="Z84" s="53"/>
      <c r="AA84" s="53"/>
      <c r="AB84" s="53" t="s">
        <v>7454</v>
      </c>
      <c r="AC84" s="142"/>
    </row>
    <row r="85" spans="1:29" ht="12.75" x14ac:dyDescent="0.2">
      <c r="A85" s="46" t="s">
        <v>8228</v>
      </c>
      <c r="B85" s="53">
        <v>82</v>
      </c>
      <c r="C85" s="53" t="s">
        <v>7456</v>
      </c>
      <c r="D85" s="140" t="s">
        <v>5331</v>
      </c>
      <c r="E85" s="140" t="s">
        <v>5429</v>
      </c>
      <c r="F85" s="141" t="s">
        <v>5441</v>
      </c>
      <c r="G85" s="53" t="s">
        <v>7454</v>
      </c>
      <c r="H85" s="53"/>
      <c r="I85" s="53"/>
      <c r="J85" s="53"/>
      <c r="K85" s="53" t="s">
        <v>7454</v>
      </c>
      <c r="L85" s="53"/>
      <c r="M85" s="53"/>
      <c r="N85" s="53"/>
      <c r="O85" s="53"/>
      <c r="P85" s="53"/>
      <c r="Q85" s="53"/>
      <c r="R85" s="53"/>
      <c r="S85" s="53"/>
      <c r="T85" s="53"/>
      <c r="U85" s="53"/>
      <c r="V85" s="53"/>
      <c r="W85" s="53"/>
      <c r="X85" s="53"/>
      <c r="Y85" s="53"/>
      <c r="Z85" s="53"/>
      <c r="AA85" s="53"/>
      <c r="AB85" s="53"/>
      <c r="AC85" s="142"/>
    </row>
    <row r="86" spans="1:29" ht="12.75" x14ac:dyDescent="0.2">
      <c r="A86" s="46" t="s">
        <v>226</v>
      </c>
      <c r="B86" s="53">
        <v>83</v>
      </c>
      <c r="C86" s="53" t="s">
        <v>7456</v>
      </c>
      <c r="D86" s="140" t="s">
        <v>10</v>
      </c>
      <c r="E86" s="140" t="s">
        <v>5431</v>
      </c>
      <c r="F86" s="141" t="s">
        <v>5442</v>
      </c>
      <c r="G86" s="53" t="s">
        <v>7454</v>
      </c>
      <c r="H86" s="53"/>
      <c r="I86" s="53"/>
      <c r="J86" s="53"/>
      <c r="K86" s="53" t="s">
        <v>7454</v>
      </c>
      <c r="L86" s="53"/>
      <c r="M86" s="53"/>
      <c r="N86" s="53"/>
      <c r="O86" s="53"/>
      <c r="P86" s="53"/>
      <c r="Q86" s="53"/>
      <c r="R86" s="53"/>
      <c r="S86" s="53"/>
      <c r="T86" s="53"/>
      <c r="U86" s="53"/>
      <c r="V86" s="53"/>
      <c r="W86" s="53"/>
      <c r="X86" s="53"/>
      <c r="Y86" s="53"/>
      <c r="Z86" s="53"/>
      <c r="AA86" s="53"/>
      <c r="AB86" s="53"/>
      <c r="AC86" s="142"/>
    </row>
    <row r="87" spans="1:29" ht="12.75" x14ac:dyDescent="0.2">
      <c r="A87" s="46" t="s">
        <v>8256</v>
      </c>
      <c r="B87" s="53">
        <v>84</v>
      </c>
      <c r="C87" s="53" t="s">
        <v>7456</v>
      </c>
      <c r="D87" s="140" t="s">
        <v>10</v>
      </c>
      <c r="E87" s="140" t="s">
        <v>5431</v>
      </c>
      <c r="F87" s="141" t="s">
        <v>5443</v>
      </c>
      <c r="G87" s="53" t="s">
        <v>7454</v>
      </c>
      <c r="H87" s="53"/>
      <c r="I87" s="53"/>
      <c r="J87" s="53"/>
      <c r="K87" s="53" t="s">
        <v>7454</v>
      </c>
      <c r="L87" s="53"/>
      <c r="M87" s="53"/>
      <c r="N87" s="53"/>
      <c r="O87" s="53"/>
      <c r="P87" s="53"/>
      <c r="Q87" s="53"/>
      <c r="R87" s="53"/>
      <c r="S87" s="53"/>
      <c r="T87" s="53"/>
      <c r="U87" s="53"/>
      <c r="V87" s="53"/>
      <c r="W87" s="53"/>
      <c r="X87" s="53"/>
      <c r="Y87" s="53"/>
      <c r="Z87" s="53"/>
      <c r="AA87" s="53"/>
      <c r="AB87" s="53"/>
      <c r="AC87" s="142"/>
    </row>
    <row r="88" spans="1:29" ht="12.75" x14ac:dyDescent="0.2">
      <c r="A88" s="46" t="s">
        <v>5444</v>
      </c>
      <c r="B88" s="53">
        <v>85</v>
      </c>
      <c r="C88" s="53" t="s">
        <v>7456</v>
      </c>
      <c r="D88" s="140" t="s">
        <v>10</v>
      </c>
      <c r="E88" s="140" t="s">
        <v>5429</v>
      </c>
      <c r="F88" s="141" t="s">
        <v>5441</v>
      </c>
      <c r="G88" s="53" t="s">
        <v>7454</v>
      </c>
      <c r="H88" s="53"/>
      <c r="I88" s="53"/>
      <c r="J88" s="53"/>
      <c r="K88" s="53" t="s">
        <v>7454</v>
      </c>
      <c r="L88" s="53"/>
      <c r="M88" s="53"/>
      <c r="N88" s="53"/>
      <c r="O88" s="53"/>
      <c r="P88" s="53"/>
      <c r="Q88" s="53"/>
      <c r="R88" s="53"/>
      <c r="S88" s="53"/>
      <c r="T88" s="53"/>
      <c r="U88" s="53"/>
      <c r="V88" s="53"/>
      <c r="W88" s="53"/>
      <c r="X88" s="53"/>
      <c r="Y88" s="53"/>
      <c r="Z88" s="53"/>
      <c r="AA88" s="53"/>
      <c r="AB88" s="53" t="s">
        <v>7454</v>
      </c>
      <c r="AC88" s="142"/>
    </row>
    <row r="89" spans="1:29" ht="12.75" x14ac:dyDescent="0.2">
      <c r="A89" s="46" t="s">
        <v>1074</v>
      </c>
      <c r="B89" s="53">
        <v>86</v>
      </c>
      <c r="C89" s="53" t="s">
        <v>7456</v>
      </c>
      <c r="D89" s="140" t="s">
        <v>5331</v>
      </c>
      <c r="E89" s="140" t="s">
        <v>5429</v>
      </c>
      <c r="F89" s="141" t="s">
        <v>5445</v>
      </c>
      <c r="G89" s="53"/>
      <c r="H89" s="53" t="s">
        <v>7454</v>
      </c>
      <c r="I89" s="53"/>
      <c r="J89" s="53"/>
      <c r="K89" s="53"/>
      <c r="L89" s="53"/>
      <c r="M89" s="53"/>
      <c r="N89" s="53"/>
      <c r="O89" s="53"/>
      <c r="P89" s="53"/>
      <c r="Q89" s="53"/>
      <c r="R89" s="53"/>
      <c r="S89" s="53"/>
      <c r="T89" s="53"/>
      <c r="U89" s="53"/>
      <c r="V89" s="53" t="s">
        <v>7454</v>
      </c>
      <c r="W89" s="53"/>
      <c r="X89" s="53"/>
      <c r="Y89" s="53"/>
      <c r="Z89" s="53"/>
      <c r="AA89" s="53"/>
      <c r="AB89" s="53"/>
      <c r="AC89" s="142"/>
    </row>
    <row r="90" spans="1:29" ht="12.75" x14ac:dyDescent="0.2">
      <c r="A90" s="46" t="s">
        <v>5446</v>
      </c>
      <c r="B90" s="53">
        <v>87</v>
      </c>
      <c r="C90" s="53" t="s">
        <v>7456</v>
      </c>
      <c r="D90" s="140" t="s">
        <v>10</v>
      </c>
      <c r="E90" s="140" t="s">
        <v>5429</v>
      </c>
      <c r="F90" s="141" t="s">
        <v>5447</v>
      </c>
      <c r="G90" s="53"/>
      <c r="H90" s="53" t="s">
        <v>7454</v>
      </c>
      <c r="I90" s="53"/>
      <c r="J90" s="53"/>
      <c r="K90" s="53"/>
      <c r="L90" s="53"/>
      <c r="M90" s="53"/>
      <c r="N90" s="53"/>
      <c r="O90" s="53"/>
      <c r="P90" s="53"/>
      <c r="Q90" s="53"/>
      <c r="R90" s="53"/>
      <c r="S90" s="53"/>
      <c r="T90" s="53"/>
      <c r="U90" s="53"/>
      <c r="V90" s="53" t="s">
        <v>7454</v>
      </c>
      <c r="W90" s="53"/>
      <c r="X90" s="53"/>
      <c r="Y90" s="53"/>
      <c r="Z90" s="53"/>
      <c r="AA90" s="53"/>
      <c r="AB90" s="53"/>
      <c r="AC90" s="142"/>
    </row>
    <row r="91" spans="1:29" ht="12.75" x14ac:dyDescent="0.2">
      <c r="A91" s="46" t="s">
        <v>5448</v>
      </c>
      <c r="B91" s="53">
        <v>88</v>
      </c>
      <c r="C91" s="53" t="s">
        <v>7456</v>
      </c>
      <c r="D91" s="140" t="s">
        <v>5331</v>
      </c>
      <c r="E91" s="140" t="s">
        <v>5449</v>
      </c>
      <c r="F91" s="141" t="s">
        <v>5450</v>
      </c>
      <c r="G91" s="53"/>
      <c r="H91" s="53" t="s">
        <v>7454</v>
      </c>
      <c r="I91" s="53"/>
      <c r="J91" s="53"/>
      <c r="K91" s="53"/>
      <c r="L91" s="53"/>
      <c r="M91" s="53"/>
      <c r="N91" s="53"/>
      <c r="O91" s="53"/>
      <c r="P91" s="53"/>
      <c r="Q91" s="53"/>
      <c r="R91" s="53"/>
      <c r="S91" s="53"/>
      <c r="T91" s="53"/>
      <c r="U91" s="53"/>
      <c r="V91" s="53" t="s">
        <v>7454</v>
      </c>
      <c r="W91" s="53"/>
      <c r="X91" s="53"/>
      <c r="Y91" s="53"/>
      <c r="Z91" s="53"/>
      <c r="AA91" s="53"/>
      <c r="AB91" s="53" t="s">
        <v>7454</v>
      </c>
      <c r="AC91" s="142"/>
    </row>
    <row r="92" spans="1:29" ht="12.75" x14ac:dyDescent="0.2">
      <c r="A92" s="46" t="s">
        <v>5451</v>
      </c>
      <c r="B92" s="53">
        <v>89</v>
      </c>
      <c r="C92" s="53" t="s">
        <v>7456</v>
      </c>
      <c r="D92" s="140" t="s">
        <v>10</v>
      </c>
      <c r="E92" s="140" t="s">
        <v>5427</v>
      </c>
      <c r="F92" s="141" t="s">
        <v>5452</v>
      </c>
      <c r="G92" s="53"/>
      <c r="H92" s="53" t="s">
        <v>7454</v>
      </c>
      <c r="I92" s="53"/>
      <c r="J92" s="53"/>
      <c r="K92" s="53"/>
      <c r="L92" s="53"/>
      <c r="M92" s="53"/>
      <c r="N92" s="53"/>
      <c r="O92" s="53"/>
      <c r="P92" s="53"/>
      <c r="Q92" s="53"/>
      <c r="R92" s="53"/>
      <c r="S92" s="53"/>
      <c r="T92" s="53"/>
      <c r="U92" s="53"/>
      <c r="V92" s="53" t="s">
        <v>7454</v>
      </c>
      <c r="W92" s="53"/>
      <c r="X92" s="53"/>
      <c r="Y92" s="53"/>
      <c r="Z92" s="53"/>
      <c r="AA92" s="53"/>
      <c r="AB92" s="53"/>
      <c r="AC92" s="142"/>
    </row>
    <row r="93" spans="1:29" ht="12.75" x14ac:dyDescent="0.2">
      <c r="A93" s="46" t="s">
        <v>8247</v>
      </c>
      <c r="B93" s="53">
        <v>90</v>
      </c>
      <c r="C93" s="53" t="s">
        <v>7456</v>
      </c>
      <c r="D93" s="140" t="s">
        <v>10</v>
      </c>
      <c r="E93" s="140" t="s">
        <v>5431</v>
      </c>
      <c r="F93" s="141" t="s">
        <v>5453</v>
      </c>
      <c r="G93" s="53"/>
      <c r="H93" s="53" t="s">
        <v>7454</v>
      </c>
      <c r="I93" s="53"/>
      <c r="J93" s="53"/>
      <c r="K93" s="53"/>
      <c r="L93" s="53"/>
      <c r="M93" s="53"/>
      <c r="N93" s="53"/>
      <c r="O93" s="53"/>
      <c r="P93" s="53"/>
      <c r="Q93" s="53"/>
      <c r="R93" s="53"/>
      <c r="S93" s="53"/>
      <c r="T93" s="53"/>
      <c r="U93" s="53"/>
      <c r="V93" s="53" t="s">
        <v>7454</v>
      </c>
      <c r="W93" s="53"/>
      <c r="X93" s="53"/>
      <c r="Y93" s="53"/>
      <c r="Z93" s="53"/>
      <c r="AA93" s="53"/>
      <c r="AB93" s="53"/>
      <c r="AC93" s="142"/>
    </row>
    <row r="94" spans="1:29" ht="12.75" x14ac:dyDescent="0.2">
      <c r="A94" s="46" t="s">
        <v>5454</v>
      </c>
      <c r="B94" s="53">
        <v>91</v>
      </c>
      <c r="C94" s="53" t="s">
        <v>7456</v>
      </c>
      <c r="D94" s="140" t="s">
        <v>5331</v>
      </c>
      <c r="E94" s="140" t="s">
        <v>5449</v>
      </c>
      <c r="F94" s="141" t="s">
        <v>5455</v>
      </c>
      <c r="G94" s="53"/>
      <c r="H94" s="53" t="s">
        <v>7454</v>
      </c>
      <c r="I94" s="53"/>
      <c r="J94" s="53"/>
      <c r="K94" s="53"/>
      <c r="L94" s="53"/>
      <c r="M94" s="53"/>
      <c r="N94" s="53"/>
      <c r="O94" s="53"/>
      <c r="P94" s="53"/>
      <c r="Q94" s="53"/>
      <c r="R94" s="53"/>
      <c r="S94" s="53"/>
      <c r="T94" s="53"/>
      <c r="U94" s="53"/>
      <c r="V94" s="53" t="s">
        <v>7454</v>
      </c>
      <c r="W94" s="53"/>
      <c r="X94" s="53"/>
      <c r="Y94" s="53"/>
      <c r="Z94" s="53"/>
      <c r="AA94" s="53"/>
      <c r="AB94" s="53" t="s">
        <v>7454</v>
      </c>
      <c r="AC94" s="142"/>
    </row>
    <row r="95" spans="1:29" ht="12.75" x14ac:dyDescent="0.2">
      <c r="A95" s="46" t="s">
        <v>5456</v>
      </c>
      <c r="B95" s="53">
        <v>92</v>
      </c>
      <c r="C95" s="53" t="s">
        <v>7456</v>
      </c>
      <c r="D95" s="140" t="s">
        <v>10</v>
      </c>
      <c r="E95" s="140" t="s">
        <v>5434</v>
      </c>
      <c r="F95" s="141" t="s">
        <v>5457</v>
      </c>
      <c r="G95" s="53"/>
      <c r="H95" s="53" t="s">
        <v>7454</v>
      </c>
      <c r="I95" s="53"/>
      <c r="J95" s="53"/>
      <c r="K95" s="53"/>
      <c r="L95" s="53"/>
      <c r="M95" s="53"/>
      <c r="N95" s="53"/>
      <c r="O95" s="53"/>
      <c r="P95" s="53"/>
      <c r="Q95" s="53"/>
      <c r="R95" s="53"/>
      <c r="S95" s="53"/>
      <c r="T95" s="53"/>
      <c r="U95" s="53"/>
      <c r="V95" s="53" t="s">
        <v>7454</v>
      </c>
      <c r="W95" s="53"/>
      <c r="X95" s="53"/>
      <c r="Y95" s="53"/>
      <c r="Z95" s="53"/>
      <c r="AA95" s="53"/>
      <c r="AB95" s="53"/>
      <c r="AC95" s="142"/>
    </row>
    <row r="96" spans="1:29" ht="12.75" x14ac:dyDescent="0.2">
      <c r="A96" s="46" t="s">
        <v>8257</v>
      </c>
      <c r="B96" s="53">
        <v>93</v>
      </c>
      <c r="C96" s="53" t="s">
        <v>7456</v>
      </c>
      <c r="D96" s="140" t="s">
        <v>10</v>
      </c>
      <c r="E96" s="140" t="s">
        <v>5431</v>
      </c>
      <c r="F96" s="141" t="s">
        <v>5458</v>
      </c>
      <c r="G96" s="53"/>
      <c r="H96" s="53" t="s">
        <v>7454</v>
      </c>
      <c r="I96" s="53"/>
      <c r="J96" s="53"/>
      <c r="K96" s="53"/>
      <c r="L96" s="53"/>
      <c r="M96" s="53"/>
      <c r="N96" s="53"/>
      <c r="O96" s="53"/>
      <c r="P96" s="53"/>
      <c r="Q96" s="53"/>
      <c r="R96" s="53"/>
      <c r="S96" s="53"/>
      <c r="T96" s="53"/>
      <c r="U96" s="53"/>
      <c r="V96" s="53" t="s">
        <v>7454</v>
      </c>
      <c r="W96" s="53"/>
      <c r="X96" s="53"/>
      <c r="Y96" s="53"/>
      <c r="Z96" s="53"/>
      <c r="AA96" s="53"/>
      <c r="AB96" s="53"/>
      <c r="AC96" s="142"/>
    </row>
    <row r="97" spans="1:29" ht="12.75" x14ac:dyDescent="0.2">
      <c r="A97" s="46" t="s">
        <v>5459</v>
      </c>
      <c r="B97" s="53">
        <v>94</v>
      </c>
      <c r="C97" s="53" t="s">
        <v>7456</v>
      </c>
      <c r="D97" s="140" t="s">
        <v>10</v>
      </c>
      <c r="E97" s="140" t="s">
        <v>5427</v>
      </c>
      <c r="F97" s="141" t="s">
        <v>5460</v>
      </c>
      <c r="G97" s="53"/>
      <c r="H97" s="53"/>
      <c r="I97" s="53"/>
      <c r="J97" s="53"/>
      <c r="K97" s="53"/>
      <c r="L97" s="53" t="s">
        <v>7454</v>
      </c>
      <c r="M97" s="53"/>
      <c r="N97" s="53"/>
      <c r="O97" s="53"/>
      <c r="P97" s="53"/>
      <c r="Q97" s="53" t="s">
        <v>7454</v>
      </c>
      <c r="R97" s="53"/>
      <c r="S97" s="53"/>
      <c r="T97" s="53"/>
      <c r="U97" s="53"/>
      <c r="V97" s="53"/>
      <c r="W97" s="53"/>
      <c r="X97" s="53"/>
      <c r="Y97" s="53"/>
      <c r="Z97" s="53"/>
      <c r="AA97" s="53"/>
      <c r="AB97" s="53"/>
      <c r="AC97" s="142"/>
    </row>
    <row r="98" spans="1:29" ht="12.75" x14ac:dyDescent="0.2">
      <c r="A98" s="46" t="s">
        <v>8218</v>
      </c>
      <c r="B98" s="53">
        <v>95</v>
      </c>
      <c r="C98" s="53" t="s">
        <v>7456</v>
      </c>
      <c r="D98" s="140" t="s">
        <v>10</v>
      </c>
      <c r="E98" s="140" t="s">
        <v>5429</v>
      </c>
      <c r="F98" s="141" t="s">
        <v>5441</v>
      </c>
      <c r="G98" s="53"/>
      <c r="H98" s="53"/>
      <c r="I98" s="53"/>
      <c r="J98" s="53"/>
      <c r="K98" s="53"/>
      <c r="L98" s="53" t="s">
        <v>7454</v>
      </c>
      <c r="M98" s="53"/>
      <c r="N98" s="53"/>
      <c r="O98" s="53"/>
      <c r="P98" s="53"/>
      <c r="Q98" s="53" t="s">
        <v>7454</v>
      </c>
      <c r="R98" s="53"/>
      <c r="S98" s="53"/>
      <c r="T98" s="53"/>
      <c r="U98" s="53"/>
      <c r="V98" s="53"/>
      <c r="W98" s="53"/>
      <c r="X98" s="53"/>
      <c r="Y98" s="53"/>
      <c r="Z98" s="53"/>
      <c r="AA98" s="53"/>
      <c r="AB98" s="53"/>
      <c r="AC98" s="142"/>
    </row>
    <row r="99" spans="1:29" ht="12.75" x14ac:dyDescent="0.2">
      <c r="A99" s="46" t="s">
        <v>244</v>
      </c>
      <c r="B99" s="53">
        <v>96</v>
      </c>
      <c r="C99" s="53" t="s">
        <v>7456</v>
      </c>
      <c r="D99" s="140" t="s">
        <v>10</v>
      </c>
      <c r="E99" s="140" t="s">
        <v>5427</v>
      </c>
      <c r="F99" s="141" t="s">
        <v>5461</v>
      </c>
      <c r="G99" s="53"/>
      <c r="H99" s="53"/>
      <c r="I99" s="53"/>
      <c r="J99" s="53"/>
      <c r="K99" s="53"/>
      <c r="L99" s="53" t="s">
        <v>7454</v>
      </c>
      <c r="M99" s="53"/>
      <c r="N99" s="53"/>
      <c r="O99" s="53"/>
      <c r="P99" s="53"/>
      <c r="Q99" s="53" t="s">
        <v>7454</v>
      </c>
      <c r="R99" s="53"/>
      <c r="S99" s="53"/>
      <c r="T99" s="53"/>
      <c r="U99" s="53"/>
      <c r="V99" s="53"/>
      <c r="W99" s="53"/>
      <c r="X99" s="53"/>
      <c r="Y99" s="53"/>
      <c r="Z99" s="53"/>
      <c r="AA99" s="53"/>
      <c r="AB99" s="53" t="s">
        <v>7454</v>
      </c>
      <c r="AC99" s="142"/>
    </row>
    <row r="100" spans="1:29" ht="12.75" x14ac:dyDescent="0.2">
      <c r="A100" s="46" t="s">
        <v>5462</v>
      </c>
      <c r="B100" s="53">
        <v>97</v>
      </c>
      <c r="C100" s="53" t="s">
        <v>7456</v>
      </c>
      <c r="D100" s="140" t="s">
        <v>5331</v>
      </c>
      <c r="E100" s="140" t="s">
        <v>5431</v>
      </c>
      <c r="F100" s="141" t="s">
        <v>5463</v>
      </c>
      <c r="G100" s="53"/>
      <c r="H100" s="53"/>
      <c r="I100" s="53"/>
      <c r="J100" s="53"/>
      <c r="K100" s="53"/>
      <c r="L100" s="53" t="s">
        <v>7454</v>
      </c>
      <c r="M100" s="53"/>
      <c r="N100" s="53"/>
      <c r="O100" s="53"/>
      <c r="P100" s="53"/>
      <c r="Q100" s="53" t="s">
        <v>7454</v>
      </c>
      <c r="R100" s="53"/>
      <c r="S100" s="53"/>
      <c r="T100" s="53"/>
      <c r="U100" s="53"/>
      <c r="V100" s="53"/>
      <c r="W100" s="53"/>
      <c r="X100" s="53"/>
      <c r="Y100" s="53"/>
      <c r="Z100" s="53"/>
      <c r="AA100" s="53"/>
      <c r="AB100" s="53"/>
      <c r="AC100" s="142"/>
    </row>
    <row r="101" spans="1:29" ht="12.75" x14ac:dyDescent="0.2">
      <c r="A101" s="46" t="s">
        <v>5464</v>
      </c>
      <c r="B101" s="53">
        <v>98</v>
      </c>
      <c r="C101" s="53" t="s">
        <v>7456</v>
      </c>
      <c r="D101" s="140" t="s">
        <v>10</v>
      </c>
      <c r="E101" s="140" t="s">
        <v>5429</v>
      </c>
      <c r="F101" s="141" t="s">
        <v>5445</v>
      </c>
      <c r="G101" s="53"/>
      <c r="H101" s="53"/>
      <c r="I101" s="53"/>
      <c r="J101" s="53"/>
      <c r="K101" s="53"/>
      <c r="L101" s="53" t="s">
        <v>7454</v>
      </c>
      <c r="M101" s="53"/>
      <c r="N101" s="53"/>
      <c r="O101" s="53"/>
      <c r="P101" s="53"/>
      <c r="Q101" s="53" t="s">
        <v>7454</v>
      </c>
      <c r="R101" s="53"/>
      <c r="S101" s="53"/>
      <c r="T101" s="53"/>
      <c r="U101" s="53"/>
      <c r="V101" s="53"/>
      <c r="W101" s="53"/>
      <c r="X101" s="53"/>
      <c r="Y101" s="53"/>
      <c r="Z101" s="53"/>
      <c r="AA101" s="53"/>
      <c r="AB101" s="53"/>
      <c r="AC101" s="142"/>
    </row>
    <row r="102" spans="1:29" ht="12.75" x14ac:dyDescent="0.2">
      <c r="A102" s="46" t="s">
        <v>8241</v>
      </c>
      <c r="B102" s="53">
        <v>99</v>
      </c>
      <c r="C102" s="53" t="s">
        <v>7456</v>
      </c>
      <c r="D102" s="140" t="s">
        <v>5331</v>
      </c>
      <c r="E102" s="140" t="s">
        <v>5431</v>
      </c>
      <c r="F102" s="141" t="s">
        <v>5465</v>
      </c>
      <c r="G102" s="53"/>
      <c r="H102" s="53"/>
      <c r="I102" s="53"/>
      <c r="J102" s="53"/>
      <c r="K102" s="53"/>
      <c r="L102" s="53" t="s">
        <v>7454</v>
      </c>
      <c r="M102" s="53"/>
      <c r="N102" s="53"/>
      <c r="O102" s="53"/>
      <c r="P102" s="53"/>
      <c r="Q102" s="53" t="s">
        <v>7454</v>
      </c>
      <c r="R102" s="53"/>
      <c r="S102" s="53"/>
      <c r="T102" s="53"/>
      <c r="U102" s="53"/>
      <c r="V102" s="53"/>
      <c r="W102" s="53"/>
      <c r="X102" s="53"/>
      <c r="Y102" s="53"/>
      <c r="Z102" s="53"/>
      <c r="AA102" s="53"/>
      <c r="AB102" s="53"/>
      <c r="AC102" s="142"/>
    </row>
    <row r="103" spans="1:29" ht="12.75" x14ac:dyDescent="0.2">
      <c r="A103" s="46" t="s">
        <v>5466</v>
      </c>
      <c r="B103" s="53">
        <v>100</v>
      </c>
      <c r="C103" s="53" t="s">
        <v>7456</v>
      </c>
      <c r="D103" s="140" t="s">
        <v>10</v>
      </c>
      <c r="E103" s="140" t="s">
        <v>5431</v>
      </c>
      <c r="F103" s="141" t="s">
        <v>5467</v>
      </c>
      <c r="G103" s="53"/>
      <c r="H103" s="53"/>
      <c r="I103" s="53"/>
      <c r="J103" s="53"/>
      <c r="K103" s="53"/>
      <c r="L103" s="53" t="s">
        <v>7454</v>
      </c>
      <c r="M103" s="53"/>
      <c r="N103" s="53"/>
      <c r="O103" s="53"/>
      <c r="P103" s="53"/>
      <c r="Q103" s="53" t="s">
        <v>7454</v>
      </c>
      <c r="R103" s="53"/>
      <c r="S103" s="53"/>
      <c r="T103" s="53"/>
      <c r="U103" s="53"/>
      <c r="V103" s="53"/>
      <c r="W103" s="53"/>
      <c r="X103" s="53"/>
      <c r="Y103" s="53"/>
      <c r="Z103" s="53"/>
      <c r="AA103" s="53"/>
      <c r="AB103" s="53"/>
      <c r="AC103" s="142"/>
    </row>
    <row r="104" spans="1:29" ht="12.75" x14ac:dyDescent="0.2">
      <c r="A104" s="46" t="s">
        <v>8223</v>
      </c>
      <c r="B104" s="53">
        <v>101</v>
      </c>
      <c r="C104" s="53" t="s">
        <v>7456</v>
      </c>
      <c r="D104" s="140" t="s">
        <v>10</v>
      </c>
      <c r="E104" s="140" t="s">
        <v>5427</v>
      </c>
      <c r="F104" s="141" t="s">
        <v>5468</v>
      </c>
      <c r="G104" s="53"/>
      <c r="H104" s="53"/>
      <c r="I104" s="53"/>
      <c r="J104" s="53"/>
      <c r="K104" s="53"/>
      <c r="L104" s="53"/>
      <c r="M104" s="53" t="s">
        <v>7454</v>
      </c>
      <c r="N104" s="53"/>
      <c r="O104" s="53"/>
      <c r="P104" s="53" t="s">
        <v>7454</v>
      </c>
      <c r="Q104" s="53"/>
      <c r="R104" s="53"/>
      <c r="S104" s="53"/>
      <c r="T104" s="53"/>
      <c r="U104" s="53"/>
      <c r="V104" s="53"/>
      <c r="W104" s="53"/>
      <c r="X104" s="53"/>
      <c r="Y104" s="53"/>
      <c r="Z104" s="53"/>
      <c r="AA104" s="53"/>
      <c r="AB104" s="53"/>
      <c r="AC104" s="142"/>
    </row>
    <row r="105" spans="1:29" ht="12.75" x14ac:dyDescent="0.2">
      <c r="A105" s="46" t="s">
        <v>1606</v>
      </c>
      <c r="B105" s="53">
        <v>102</v>
      </c>
      <c r="C105" s="53" t="s">
        <v>7456</v>
      </c>
      <c r="D105" s="140" t="s">
        <v>5331</v>
      </c>
      <c r="E105" s="140" t="s">
        <v>5427</v>
      </c>
      <c r="F105" s="141" t="s">
        <v>5469</v>
      </c>
      <c r="G105" s="53"/>
      <c r="H105" s="53"/>
      <c r="I105" s="53"/>
      <c r="J105" s="53"/>
      <c r="K105" s="53"/>
      <c r="L105" s="53"/>
      <c r="M105" s="53" t="s">
        <v>7454</v>
      </c>
      <c r="N105" s="53"/>
      <c r="O105" s="53"/>
      <c r="P105" s="53" t="s">
        <v>7454</v>
      </c>
      <c r="Q105" s="53"/>
      <c r="R105" s="53"/>
      <c r="S105" s="53"/>
      <c r="T105" s="53"/>
      <c r="U105" s="53"/>
      <c r="V105" s="53"/>
      <c r="W105" s="53"/>
      <c r="X105" s="53"/>
      <c r="Y105" s="53"/>
      <c r="Z105" s="53"/>
      <c r="AA105" s="53"/>
      <c r="AB105" s="53" t="s">
        <v>7454</v>
      </c>
      <c r="AC105" s="142"/>
    </row>
    <row r="106" spans="1:29" ht="12.75" x14ac:dyDescent="0.2">
      <c r="A106" s="46" t="s">
        <v>8501</v>
      </c>
      <c r="B106" s="53">
        <v>103</v>
      </c>
      <c r="C106" s="53" t="s">
        <v>7456</v>
      </c>
      <c r="D106" s="140" t="s">
        <v>10</v>
      </c>
      <c r="E106" s="140" t="s">
        <v>5431</v>
      </c>
      <c r="F106" s="141" t="s">
        <v>5442</v>
      </c>
      <c r="G106" s="53"/>
      <c r="H106" s="53"/>
      <c r="I106" s="53"/>
      <c r="J106" s="53"/>
      <c r="K106" s="53"/>
      <c r="L106" s="53"/>
      <c r="M106" s="53" t="s">
        <v>7454</v>
      </c>
      <c r="N106" s="53"/>
      <c r="O106" s="53"/>
      <c r="P106" s="53" t="s">
        <v>7454</v>
      </c>
      <c r="Q106" s="53"/>
      <c r="R106" s="53"/>
      <c r="S106" s="53"/>
      <c r="T106" s="53"/>
      <c r="U106" s="53"/>
      <c r="V106" s="53"/>
      <c r="W106" s="53"/>
      <c r="X106" s="53"/>
      <c r="Y106" s="53"/>
      <c r="Z106" s="53"/>
      <c r="AA106" s="53"/>
      <c r="AB106" s="53"/>
      <c r="AC106" s="142" t="s">
        <v>8495</v>
      </c>
    </row>
    <row r="107" spans="1:29" ht="12.75" x14ac:dyDescent="0.2">
      <c r="A107" s="46" t="s">
        <v>5470</v>
      </c>
      <c r="B107" s="53">
        <v>104</v>
      </c>
      <c r="C107" s="53" t="s">
        <v>7456</v>
      </c>
      <c r="D107" s="140" t="s">
        <v>10</v>
      </c>
      <c r="E107" s="140" t="s">
        <v>5427</v>
      </c>
      <c r="F107" s="141" t="s">
        <v>5471</v>
      </c>
      <c r="G107" s="53"/>
      <c r="H107" s="53"/>
      <c r="I107" s="53"/>
      <c r="J107" s="53"/>
      <c r="K107" s="53"/>
      <c r="L107" s="53"/>
      <c r="M107" s="53" t="s">
        <v>7454</v>
      </c>
      <c r="N107" s="53"/>
      <c r="O107" s="53"/>
      <c r="P107" s="53" t="s">
        <v>7454</v>
      </c>
      <c r="Q107" s="53"/>
      <c r="R107" s="53"/>
      <c r="S107" s="53"/>
      <c r="T107" s="53"/>
      <c r="U107" s="53"/>
      <c r="V107" s="53"/>
      <c r="W107" s="53"/>
      <c r="X107" s="53"/>
      <c r="Y107" s="53"/>
      <c r="Z107" s="53"/>
      <c r="AA107" s="53"/>
      <c r="AB107" s="53"/>
      <c r="AC107" s="142"/>
    </row>
    <row r="108" spans="1:29" ht="12.75" x14ac:dyDescent="0.2">
      <c r="A108" s="46" t="s">
        <v>7976</v>
      </c>
      <c r="B108" s="53">
        <v>105</v>
      </c>
      <c r="C108" s="53" t="s">
        <v>7456</v>
      </c>
      <c r="D108" s="140" t="s">
        <v>10</v>
      </c>
      <c r="E108" s="140" t="s">
        <v>5431</v>
      </c>
      <c r="F108" s="141" t="s">
        <v>5472</v>
      </c>
      <c r="G108" s="53"/>
      <c r="H108" s="53"/>
      <c r="I108" s="53"/>
      <c r="J108" s="53"/>
      <c r="K108" s="53"/>
      <c r="L108" s="53"/>
      <c r="M108" s="53" t="s">
        <v>7454</v>
      </c>
      <c r="N108" s="53"/>
      <c r="O108" s="53"/>
      <c r="P108" s="53" t="s">
        <v>7454</v>
      </c>
      <c r="Q108" s="53"/>
      <c r="R108" s="53"/>
      <c r="S108" s="53"/>
      <c r="T108" s="53"/>
      <c r="U108" s="53"/>
      <c r="V108" s="53"/>
      <c r="W108" s="53"/>
      <c r="X108" s="53"/>
      <c r="Y108" s="53"/>
      <c r="Z108" s="53"/>
      <c r="AA108" s="53"/>
      <c r="AB108" s="53"/>
      <c r="AC108" s="142"/>
    </row>
    <row r="109" spans="1:29" ht="12.75" x14ac:dyDescent="0.2">
      <c r="A109" s="46" t="s">
        <v>5473</v>
      </c>
      <c r="B109" s="53">
        <v>106</v>
      </c>
      <c r="C109" s="53" t="s">
        <v>7456</v>
      </c>
      <c r="D109" s="140" t="s">
        <v>10</v>
      </c>
      <c r="E109" s="140" t="s">
        <v>5429</v>
      </c>
      <c r="F109" s="141" t="s">
        <v>5445</v>
      </c>
      <c r="G109" s="53"/>
      <c r="H109" s="53"/>
      <c r="I109" s="53"/>
      <c r="J109" s="53"/>
      <c r="K109" s="53"/>
      <c r="L109" s="53"/>
      <c r="M109" s="53" t="s">
        <v>7454</v>
      </c>
      <c r="N109" s="53"/>
      <c r="O109" s="53"/>
      <c r="P109" s="53" t="s">
        <v>7454</v>
      </c>
      <c r="Q109" s="53"/>
      <c r="R109" s="53"/>
      <c r="S109" s="53"/>
      <c r="T109" s="53"/>
      <c r="U109" s="53"/>
      <c r="V109" s="53"/>
      <c r="W109" s="53"/>
      <c r="X109" s="53"/>
      <c r="Y109" s="53"/>
      <c r="Z109" s="53"/>
      <c r="AA109" s="53"/>
      <c r="AB109" s="53"/>
      <c r="AC109" s="142"/>
    </row>
    <row r="110" spans="1:29" ht="12.75" x14ac:dyDescent="0.2">
      <c r="A110" s="46" t="s">
        <v>7972</v>
      </c>
      <c r="B110" s="53">
        <v>107</v>
      </c>
      <c r="C110" s="53" t="s">
        <v>7456</v>
      </c>
      <c r="D110" s="140" t="s">
        <v>10</v>
      </c>
      <c r="E110" s="140" t="s">
        <v>5429</v>
      </c>
      <c r="F110" s="141" t="s">
        <v>5474</v>
      </c>
      <c r="G110" s="53"/>
      <c r="H110" s="53"/>
      <c r="I110" s="53"/>
      <c r="J110" s="53"/>
      <c r="K110" s="53"/>
      <c r="L110" s="53"/>
      <c r="M110" s="53" t="s">
        <v>7454</v>
      </c>
      <c r="N110" s="53"/>
      <c r="O110" s="53"/>
      <c r="P110" s="53" t="s">
        <v>7454</v>
      </c>
      <c r="Q110" s="53"/>
      <c r="R110" s="53"/>
      <c r="S110" s="53"/>
      <c r="T110" s="53"/>
      <c r="U110" s="53"/>
      <c r="V110" s="53"/>
      <c r="W110" s="53"/>
      <c r="X110" s="53"/>
      <c r="Y110" s="53"/>
      <c r="Z110" s="53"/>
      <c r="AA110" s="53"/>
      <c r="AB110" s="53"/>
      <c r="AC110" s="142"/>
    </row>
    <row r="111" spans="1:29" ht="12.75" x14ac:dyDescent="0.2">
      <c r="A111" s="46" t="s">
        <v>7970</v>
      </c>
      <c r="B111" s="53">
        <v>108</v>
      </c>
      <c r="C111" s="53" t="s">
        <v>7456</v>
      </c>
      <c r="D111" s="140" t="s">
        <v>5331</v>
      </c>
      <c r="E111" s="140" t="s">
        <v>5434</v>
      </c>
      <c r="F111" s="141" t="s">
        <v>5475</v>
      </c>
      <c r="G111" s="53"/>
      <c r="H111" s="53"/>
      <c r="I111" s="53"/>
      <c r="J111" s="53"/>
      <c r="K111" s="53"/>
      <c r="L111" s="53"/>
      <c r="M111" s="53" t="s">
        <v>7454</v>
      </c>
      <c r="N111" s="53"/>
      <c r="O111" s="53"/>
      <c r="P111" s="53" t="s">
        <v>7454</v>
      </c>
      <c r="Q111" s="53"/>
      <c r="R111" s="53"/>
      <c r="S111" s="53"/>
      <c r="T111" s="53"/>
      <c r="U111" s="53"/>
      <c r="V111" s="53"/>
      <c r="W111" s="53"/>
      <c r="X111" s="53"/>
      <c r="Y111" s="53"/>
      <c r="Z111" s="53"/>
      <c r="AA111" s="53"/>
      <c r="AB111" s="53"/>
      <c r="AC111" s="142"/>
    </row>
    <row r="112" spans="1:29" ht="12.75" x14ac:dyDescent="0.2">
      <c r="A112" s="46" t="s">
        <v>8201</v>
      </c>
      <c r="B112" s="53">
        <v>109</v>
      </c>
      <c r="C112" s="53" t="s">
        <v>7456</v>
      </c>
      <c r="D112" s="140" t="s">
        <v>10</v>
      </c>
      <c r="E112" s="140" t="s">
        <v>5431</v>
      </c>
      <c r="F112" s="141" t="s">
        <v>5465</v>
      </c>
      <c r="G112" s="53"/>
      <c r="H112" s="53"/>
      <c r="I112" s="53"/>
      <c r="J112" s="53"/>
      <c r="K112" s="53"/>
      <c r="L112" s="53"/>
      <c r="M112" s="53"/>
      <c r="N112" s="53"/>
      <c r="O112" s="53"/>
      <c r="P112" s="53"/>
      <c r="Q112" s="53"/>
      <c r="R112" s="53" t="s">
        <v>7454</v>
      </c>
      <c r="S112" s="53"/>
      <c r="T112" s="53"/>
      <c r="U112" s="53"/>
      <c r="V112" s="53"/>
      <c r="W112" s="53"/>
      <c r="X112" s="53"/>
      <c r="Y112" s="53"/>
      <c r="Z112" s="53" t="s">
        <v>7454</v>
      </c>
      <c r="AA112" s="53"/>
      <c r="AB112" s="53"/>
      <c r="AC112" s="142"/>
    </row>
    <row r="113" spans="1:29" ht="12.75" x14ac:dyDescent="0.2">
      <c r="A113" s="46" t="s">
        <v>251</v>
      </c>
      <c r="B113" s="53">
        <v>110</v>
      </c>
      <c r="C113" s="53" t="s">
        <v>7456</v>
      </c>
      <c r="D113" s="140" t="s">
        <v>10</v>
      </c>
      <c r="E113" s="140" t="s">
        <v>5427</v>
      </c>
      <c r="F113" s="141" t="s">
        <v>5476</v>
      </c>
      <c r="G113" s="53"/>
      <c r="H113" s="53"/>
      <c r="I113" s="53"/>
      <c r="J113" s="53"/>
      <c r="K113" s="53"/>
      <c r="L113" s="53"/>
      <c r="M113" s="53"/>
      <c r="N113" s="53"/>
      <c r="O113" s="53"/>
      <c r="P113" s="53"/>
      <c r="Q113" s="53"/>
      <c r="R113" s="53" t="s">
        <v>7454</v>
      </c>
      <c r="S113" s="53"/>
      <c r="T113" s="53"/>
      <c r="U113" s="53"/>
      <c r="V113" s="53"/>
      <c r="W113" s="53"/>
      <c r="X113" s="53"/>
      <c r="Y113" s="53"/>
      <c r="Z113" s="53" t="s">
        <v>7454</v>
      </c>
      <c r="AA113" s="53"/>
      <c r="AB113" s="53"/>
      <c r="AC113" s="142"/>
    </row>
    <row r="114" spans="1:29" ht="12.75" x14ac:dyDescent="0.2">
      <c r="A114" s="46" t="s">
        <v>915</v>
      </c>
      <c r="B114" s="53">
        <v>111</v>
      </c>
      <c r="C114" s="53" t="s">
        <v>7456</v>
      </c>
      <c r="D114" s="140" t="s">
        <v>5358</v>
      </c>
      <c r="E114" s="140" t="s">
        <v>5449</v>
      </c>
      <c r="F114" s="141" t="s">
        <v>5477</v>
      </c>
      <c r="G114" s="53"/>
      <c r="H114" s="53"/>
      <c r="I114" s="53"/>
      <c r="J114" s="53"/>
      <c r="K114" s="53"/>
      <c r="L114" s="53"/>
      <c r="M114" s="53"/>
      <c r="N114" s="53"/>
      <c r="O114" s="53"/>
      <c r="P114" s="53"/>
      <c r="Q114" s="53"/>
      <c r="R114" s="53" t="s">
        <v>7454</v>
      </c>
      <c r="S114" s="53"/>
      <c r="T114" s="53"/>
      <c r="U114" s="53"/>
      <c r="V114" s="53"/>
      <c r="W114" s="53"/>
      <c r="X114" s="53"/>
      <c r="Y114" s="53"/>
      <c r="Z114" s="53" t="s">
        <v>7454</v>
      </c>
      <c r="AA114" s="53"/>
      <c r="AB114" s="53" t="s">
        <v>7454</v>
      </c>
      <c r="AC114" s="142"/>
    </row>
    <row r="115" spans="1:29" ht="12.75" x14ac:dyDescent="0.2">
      <c r="A115" s="46" t="s">
        <v>8236</v>
      </c>
      <c r="B115" s="53">
        <v>112</v>
      </c>
      <c r="C115" s="53" t="s">
        <v>7456</v>
      </c>
      <c r="D115" s="140" t="s">
        <v>5331</v>
      </c>
      <c r="E115" s="140" t="s">
        <v>5427</v>
      </c>
      <c r="F115" s="141" t="s">
        <v>5478</v>
      </c>
      <c r="G115" s="53"/>
      <c r="H115" s="53"/>
      <c r="I115" s="53"/>
      <c r="J115" s="53"/>
      <c r="K115" s="53"/>
      <c r="L115" s="53"/>
      <c r="M115" s="53"/>
      <c r="N115" s="53"/>
      <c r="O115" s="53"/>
      <c r="P115" s="53"/>
      <c r="Q115" s="53"/>
      <c r="R115" s="53" t="s">
        <v>7454</v>
      </c>
      <c r="S115" s="53"/>
      <c r="T115" s="53"/>
      <c r="U115" s="53"/>
      <c r="V115" s="53"/>
      <c r="W115" s="53"/>
      <c r="X115" s="53"/>
      <c r="Y115" s="53"/>
      <c r="Z115" s="53" t="s">
        <v>7454</v>
      </c>
      <c r="AA115" s="53"/>
      <c r="AB115" s="53"/>
      <c r="AC115" s="142"/>
    </row>
    <row r="116" spans="1:29" ht="12.75" x14ac:dyDescent="0.2">
      <c r="A116" s="46" t="s">
        <v>8505</v>
      </c>
      <c r="B116" s="53">
        <v>113</v>
      </c>
      <c r="C116" s="53" t="s">
        <v>7456</v>
      </c>
      <c r="D116" s="140" t="s">
        <v>10</v>
      </c>
      <c r="E116" s="140" t="s">
        <v>5449</v>
      </c>
      <c r="F116" s="141" t="s">
        <v>5479</v>
      </c>
      <c r="G116" s="53"/>
      <c r="H116" s="53"/>
      <c r="I116" s="53"/>
      <c r="J116" s="53"/>
      <c r="K116" s="53"/>
      <c r="L116" s="53"/>
      <c r="M116" s="53"/>
      <c r="N116" s="53"/>
      <c r="O116" s="53"/>
      <c r="P116" s="53"/>
      <c r="Q116" s="53"/>
      <c r="R116" s="53" t="s">
        <v>7454</v>
      </c>
      <c r="S116" s="53"/>
      <c r="T116" s="53"/>
      <c r="U116" s="53"/>
      <c r="V116" s="53"/>
      <c r="W116" s="53"/>
      <c r="X116" s="53"/>
      <c r="Y116" s="53"/>
      <c r="Z116" s="53" t="s">
        <v>7454</v>
      </c>
      <c r="AA116" s="53"/>
      <c r="AB116" s="53"/>
      <c r="AC116" s="142" t="s">
        <v>8506</v>
      </c>
    </row>
    <row r="117" spans="1:29" ht="12.75" x14ac:dyDescent="0.2">
      <c r="A117" s="46" t="s">
        <v>8258</v>
      </c>
      <c r="B117" s="53">
        <v>114</v>
      </c>
      <c r="C117" s="53" t="s">
        <v>7456</v>
      </c>
      <c r="D117" s="140" t="s">
        <v>10</v>
      </c>
      <c r="E117" s="140" t="s">
        <v>5434</v>
      </c>
      <c r="F117" s="141" t="s">
        <v>5475</v>
      </c>
      <c r="G117" s="53"/>
      <c r="H117" s="53"/>
      <c r="I117" s="53"/>
      <c r="J117" s="53"/>
      <c r="K117" s="53"/>
      <c r="L117" s="53"/>
      <c r="M117" s="53"/>
      <c r="N117" s="53"/>
      <c r="O117" s="53"/>
      <c r="P117" s="53"/>
      <c r="Q117" s="53"/>
      <c r="R117" s="53" t="s">
        <v>7454</v>
      </c>
      <c r="S117" s="53"/>
      <c r="T117" s="53"/>
      <c r="U117" s="53"/>
      <c r="V117" s="53"/>
      <c r="W117" s="53"/>
      <c r="X117" s="53"/>
      <c r="Y117" s="53"/>
      <c r="Z117" s="53" t="s">
        <v>7454</v>
      </c>
      <c r="AA117" s="53"/>
      <c r="AB117" s="53"/>
      <c r="AC117" s="142"/>
    </row>
    <row r="118" spans="1:29" ht="12.75" x14ac:dyDescent="0.2">
      <c r="A118" s="46" t="s">
        <v>5480</v>
      </c>
      <c r="B118" s="53">
        <v>115</v>
      </c>
      <c r="C118" s="53" t="s">
        <v>7456</v>
      </c>
      <c r="D118" s="140" t="s">
        <v>10</v>
      </c>
      <c r="E118" s="140" t="s">
        <v>5481</v>
      </c>
      <c r="F118" s="141" t="s">
        <v>5482</v>
      </c>
      <c r="G118" s="53"/>
      <c r="H118" s="53"/>
      <c r="I118" s="53"/>
      <c r="J118" s="53"/>
      <c r="K118" s="53"/>
      <c r="L118" s="53"/>
      <c r="M118" s="53"/>
      <c r="N118" s="53"/>
      <c r="O118" s="53"/>
      <c r="P118" s="53"/>
      <c r="Q118" s="53"/>
      <c r="R118" s="53" t="s">
        <v>7454</v>
      </c>
      <c r="S118" s="53"/>
      <c r="T118" s="53"/>
      <c r="U118" s="53"/>
      <c r="V118" s="53"/>
      <c r="W118" s="53"/>
      <c r="X118" s="53"/>
      <c r="Y118" s="53"/>
      <c r="Z118" s="53" t="s">
        <v>7454</v>
      </c>
      <c r="AA118" s="53"/>
      <c r="AB118" s="53" t="s">
        <v>7454</v>
      </c>
      <c r="AC118" s="142"/>
    </row>
    <row r="119" spans="1:29" ht="12.75" x14ac:dyDescent="0.2">
      <c r="A119" s="46" t="s">
        <v>8227</v>
      </c>
      <c r="B119" s="53">
        <v>116</v>
      </c>
      <c r="C119" s="53" t="s">
        <v>7456</v>
      </c>
      <c r="D119" s="140" t="s">
        <v>5331</v>
      </c>
      <c r="E119" s="140" t="s">
        <v>5427</v>
      </c>
      <c r="F119" s="141" t="s">
        <v>5483</v>
      </c>
      <c r="G119" s="53"/>
      <c r="H119" s="53"/>
      <c r="I119" s="53" t="s">
        <v>7454</v>
      </c>
      <c r="J119" s="53"/>
      <c r="K119" s="53"/>
      <c r="L119" s="53"/>
      <c r="M119" s="53"/>
      <c r="N119" s="53"/>
      <c r="O119" s="53"/>
      <c r="P119" s="53"/>
      <c r="Q119" s="53"/>
      <c r="R119" s="53"/>
      <c r="S119" s="53" t="s">
        <v>7454</v>
      </c>
      <c r="T119" s="53"/>
      <c r="U119" s="53"/>
      <c r="V119" s="53"/>
      <c r="W119" s="53"/>
      <c r="X119" s="53"/>
      <c r="Y119" s="53"/>
      <c r="Z119" s="53"/>
      <c r="AA119" s="53"/>
      <c r="AB119" s="53"/>
      <c r="AC119" s="142" t="s">
        <v>8491</v>
      </c>
    </row>
    <row r="120" spans="1:29" ht="12.75" x14ac:dyDescent="0.2">
      <c r="A120" s="46" t="s">
        <v>8500</v>
      </c>
      <c r="B120" s="53">
        <v>117</v>
      </c>
      <c r="C120" s="53" t="s">
        <v>7456</v>
      </c>
      <c r="D120" s="140" t="s">
        <v>5331</v>
      </c>
      <c r="E120" s="140" t="s">
        <v>5427</v>
      </c>
      <c r="F120" s="141" t="s">
        <v>5484</v>
      </c>
      <c r="G120" s="53"/>
      <c r="H120" s="53"/>
      <c r="I120" s="53" t="s">
        <v>7454</v>
      </c>
      <c r="J120" s="53"/>
      <c r="K120" s="53"/>
      <c r="L120" s="53"/>
      <c r="M120" s="53"/>
      <c r="N120" s="53"/>
      <c r="O120" s="53"/>
      <c r="P120" s="53"/>
      <c r="Q120" s="53"/>
      <c r="R120" s="53"/>
      <c r="S120" s="53" t="s">
        <v>7454</v>
      </c>
      <c r="T120" s="53"/>
      <c r="U120" s="53"/>
      <c r="V120" s="53"/>
      <c r="W120" s="53"/>
      <c r="X120" s="53"/>
      <c r="Y120" s="53"/>
      <c r="Z120" s="53"/>
      <c r="AA120" s="53"/>
      <c r="AB120" s="53"/>
      <c r="AC120" s="142" t="s">
        <v>8494</v>
      </c>
    </row>
    <row r="121" spans="1:29" ht="12.75" x14ac:dyDescent="0.2">
      <c r="A121" s="46" t="s">
        <v>8503</v>
      </c>
      <c r="B121" s="53">
        <v>118</v>
      </c>
      <c r="C121" s="53" t="s">
        <v>7456</v>
      </c>
      <c r="D121" s="140" t="s">
        <v>10</v>
      </c>
      <c r="E121" s="140" t="s">
        <v>5431</v>
      </c>
      <c r="F121" s="141" t="s">
        <v>5485</v>
      </c>
      <c r="G121" s="53"/>
      <c r="H121" s="53"/>
      <c r="I121" s="53" t="s">
        <v>7454</v>
      </c>
      <c r="J121" s="53"/>
      <c r="K121" s="53"/>
      <c r="L121" s="53"/>
      <c r="M121" s="53"/>
      <c r="N121" s="53"/>
      <c r="O121" s="53"/>
      <c r="P121" s="53"/>
      <c r="Q121" s="53"/>
      <c r="R121" s="53"/>
      <c r="S121" s="53" t="s">
        <v>7454</v>
      </c>
      <c r="T121" s="53"/>
      <c r="U121" s="53"/>
      <c r="V121" s="53"/>
      <c r="W121" s="53"/>
      <c r="X121" s="53"/>
      <c r="Y121" s="53"/>
      <c r="Z121" s="53"/>
      <c r="AA121" s="53"/>
      <c r="AB121" s="53"/>
      <c r="AC121" s="142" t="s">
        <v>8497</v>
      </c>
    </row>
    <row r="122" spans="1:29" ht="12.75" x14ac:dyDescent="0.2">
      <c r="A122" s="46" t="s">
        <v>8243</v>
      </c>
      <c r="B122" s="53">
        <v>119</v>
      </c>
      <c r="C122" s="53" t="s">
        <v>7456</v>
      </c>
      <c r="D122" s="140" t="s">
        <v>10</v>
      </c>
      <c r="E122" s="140" t="s">
        <v>5427</v>
      </c>
      <c r="F122" s="141" t="s">
        <v>5477</v>
      </c>
      <c r="G122" s="53"/>
      <c r="H122" s="53"/>
      <c r="I122" s="53" t="s">
        <v>7454</v>
      </c>
      <c r="J122" s="53"/>
      <c r="K122" s="53"/>
      <c r="L122" s="53"/>
      <c r="M122" s="53"/>
      <c r="N122" s="53"/>
      <c r="O122" s="53"/>
      <c r="P122" s="53"/>
      <c r="Q122" s="53"/>
      <c r="R122" s="53"/>
      <c r="S122" s="53" t="s">
        <v>7454</v>
      </c>
      <c r="T122" s="53"/>
      <c r="U122" s="53"/>
      <c r="V122" s="53"/>
      <c r="W122" s="53"/>
      <c r="X122" s="53"/>
      <c r="Y122" s="53"/>
      <c r="Z122" s="53"/>
      <c r="AA122" s="53"/>
      <c r="AB122" s="53"/>
      <c r="AC122" s="142"/>
    </row>
    <row r="123" spans="1:29" ht="12.75" x14ac:dyDescent="0.2">
      <c r="A123" s="46" t="s">
        <v>8251</v>
      </c>
      <c r="B123" s="53">
        <v>120</v>
      </c>
      <c r="C123" s="53" t="s">
        <v>7456</v>
      </c>
      <c r="D123" s="140" t="s">
        <v>10</v>
      </c>
      <c r="E123" s="140" t="s">
        <v>5434</v>
      </c>
      <c r="F123" s="141" t="s">
        <v>5486</v>
      </c>
      <c r="G123" s="53"/>
      <c r="H123" s="53"/>
      <c r="I123" s="53" t="s">
        <v>7454</v>
      </c>
      <c r="J123" s="53"/>
      <c r="K123" s="53"/>
      <c r="L123" s="53"/>
      <c r="M123" s="53"/>
      <c r="N123" s="53"/>
      <c r="O123" s="53"/>
      <c r="P123" s="53"/>
      <c r="Q123" s="53"/>
      <c r="R123" s="53"/>
      <c r="S123" s="53" t="s">
        <v>7454</v>
      </c>
      <c r="T123" s="53"/>
      <c r="U123" s="53"/>
      <c r="V123" s="53"/>
      <c r="W123" s="53"/>
      <c r="X123" s="53"/>
      <c r="Y123" s="53"/>
      <c r="Z123" s="53"/>
      <c r="AA123" s="53"/>
      <c r="AB123" s="53"/>
      <c r="AC123" s="142"/>
    </row>
    <row r="124" spans="1:29" ht="12.75" x14ac:dyDescent="0.2">
      <c r="A124" s="46" t="s">
        <v>5487</v>
      </c>
      <c r="B124" s="53">
        <v>121</v>
      </c>
      <c r="C124" s="53" t="s">
        <v>7456</v>
      </c>
      <c r="D124" s="140" t="s">
        <v>10</v>
      </c>
      <c r="E124" s="140" t="s">
        <v>5449</v>
      </c>
      <c r="F124" s="141" t="s">
        <v>5488</v>
      </c>
      <c r="G124" s="53"/>
      <c r="H124" s="53"/>
      <c r="I124" s="53" t="s">
        <v>7454</v>
      </c>
      <c r="J124" s="53"/>
      <c r="K124" s="53"/>
      <c r="L124" s="53"/>
      <c r="M124" s="53"/>
      <c r="N124" s="53"/>
      <c r="O124" s="53"/>
      <c r="P124" s="53"/>
      <c r="Q124" s="53"/>
      <c r="R124" s="53"/>
      <c r="S124" s="53" t="s">
        <v>7454</v>
      </c>
      <c r="T124" s="53"/>
      <c r="U124" s="53"/>
      <c r="V124" s="53"/>
      <c r="W124" s="53"/>
      <c r="X124" s="53"/>
      <c r="Y124" s="53"/>
      <c r="Z124" s="53"/>
      <c r="AA124" s="53"/>
      <c r="AB124" s="53"/>
      <c r="AC124" s="142"/>
    </row>
    <row r="125" spans="1:29" ht="12.75" x14ac:dyDescent="0.2">
      <c r="A125" s="46" t="s">
        <v>8253</v>
      </c>
      <c r="B125" s="53">
        <v>122</v>
      </c>
      <c r="C125" s="53" t="s">
        <v>7456</v>
      </c>
      <c r="D125" s="140" t="s">
        <v>10</v>
      </c>
      <c r="E125" s="140" t="s">
        <v>5449</v>
      </c>
      <c r="F125" s="141" t="s">
        <v>5489</v>
      </c>
      <c r="G125" s="53"/>
      <c r="H125" s="53"/>
      <c r="I125" s="53" t="s">
        <v>7454</v>
      </c>
      <c r="J125" s="53"/>
      <c r="K125" s="53"/>
      <c r="L125" s="53"/>
      <c r="M125" s="53"/>
      <c r="N125" s="53"/>
      <c r="O125" s="53"/>
      <c r="P125" s="53"/>
      <c r="Q125" s="53"/>
      <c r="R125" s="53"/>
      <c r="S125" s="53" t="s">
        <v>7454</v>
      </c>
      <c r="T125" s="53"/>
      <c r="U125" s="53"/>
      <c r="V125" s="53"/>
      <c r="W125" s="53"/>
      <c r="X125" s="53"/>
      <c r="Y125" s="53"/>
      <c r="Z125" s="53"/>
      <c r="AA125" s="53"/>
      <c r="AB125" s="53"/>
      <c r="AC125" s="142"/>
    </row>
    <row r="126" spans="1:29" ht="12.75" x14ac:dyDescent="0.2">
      <c r="A126" s="46" t="s">
        <v>8198</v>
      </c>
      <c r="B126" s="53">
        <v>123</v>
      </c>
      <c r="C126" s="53" t="s">
        <v>7456</v>
      </c>
      <c r="D126" s="140" t="s">
        <v>10</v>
      </c>
      <c r="E126" s="140" t="s">
        <v>5427</v>
      </c>
      <c r="F126" s="141" t="s">
        <v>5490</v>
      </c>
      <c r="G126" s="53"/>
      <c r="H126" s="53"/>
      <c r="I126" s="53" t="s">
        <v>7454</v>
      </c>
      <c r="J126" s="53"/>
      <c r="K126" s="53"/>
      <c r="L126" s="53"/>
      <c r="M126" s="53"/>
      <c r="N126" s="53"/>
      <c r="O126" s="53"/>
      <c r="P126" s="53"/>
      <c r="Q126" s="53"/>
      <c r="R126" s="53"/>
      <c r="S126" s="53" t="s">
        <v>7454</v>
      </c>
      <c r="T126" s="53"/>
      <c r="U126" s="53"/>
      <c r="V126" s="53"/>
      <c r="W126" s="53"/>
      <c r="X126" s="53"/>
      <c r="Y126" s="53"/>
      <c r="Z126" s="53"/>
      <c r="AA126" s="53"/>
      <c r="AB126" s="53"/>
      <c r="AC126" s="142"/>
    </row>
    <row r="127" spans="1:29" ht="12.75" x14ac:dyDescent="0.2">
      <c r="A127" s="46" t="s">
        <v>8200</v>
      </c>
      <c r="B127" s="53">
        <v>124</v>
      </c>
      <c r="C127" s="53" t="s">
        <v>7456</v>
      </c>
      <c r="D127" s="140" t="s">
        <v>10</v>
      </c>
      <c r="E127" s="140" t="s">
        <v>5449</v>
      </c>
      <c r="F127" s="141" t="s">
        <v>5455</v>
      </c>
      <c r="G127" s="53"/>
      <c r="H127" s="53"/>
      <c r="I127" s="53"/>
      <c r="J127" s="53"/>
      <c r="K127" s="53"/>
      <c r="L127" s="53"/>
      <c r="M127" s="53"/>
      <c r="N127" s="53"/>
      <c r="O127" s="53" t="s">
        <v>7454</v>
      </c>
      <c r="P127" s="53"/>
      <c r="Q127" s="53"/>
      <c r="R127" s="53"/>
      <c r="S127" s="53"/>
      <c r="T127" s="53"/>
      <c r="U127" s="53" t="s">
        <v>7454</v>
      </c>
      <c r="V127" s="53"/>
      <c r="W127" s="53"/>
      <c r="X127" s="53"/>
      <c r="Y127" s="53"/>
      <c r="Z127" s="53"/>
      <c r="AA127" s="53"/>
      <c r="AB127" s="53"/>
      <c r="AC127" s="142"/>
    </row>
    <row r="128" spans="1:29" ht="12.75" x14ac:dyDescent="0.2">
      <c r="A128" s="46" t="s">
        <v>8202</v>
      </c>
      <c r="B128" s="53">
        <v>125</v>
      </c>
      <c r="C128" s="53" t="s">
        <v>7456</v>
      </c>
      <c r="D128" s="140" t="s">
        <v>10</v>
      </c>
      <c r="E128" s="140" t="s">
        <v>5431</v>
      </c>
      <c r="F128" s="141" t="s">
        <v>5491</v>
      </c>
      <c r="G128" s="53"/>
      <c r="H128" s="53"/>
      <c r="I128" s="53"/>
      <c r="J128" s="53"/>
      <c r="K128" s="53"/>
      <c r="L128" s="53"/>
      <c r="M128" s="53"/>
      <c r="N128" s="53"/>
      <c r="O128" s="53" t="s">
        <v>7454</v>
      </c>
      <c r="P128" s="53"/>
      <c r="Q128" s="53"/>
      <c r="R128" s="53"/>
      <c r="S128" s="53"/>
      <c r="T128" s="53"/>
      <c r="U128" s="53" t="s">
        <v>7454</v>
      </c>
      <c r="V128" s="53"/>
      <c r="W128" s="53"/>
      <c r="X128" s="53"/>
      <c r="Y128" s="53"/>
      <c r="Z128" s="53"/>
      <c r="AA128" s="53"/>
      <c r="AB128" s="53"/>
      <c r="AC128" s="142"/>
    </row>
    <row r="129" spans="1:29" ht="12.75" x14ac:dyDescent="0.2">
      <c r="A129" s="46" t="s">
        <v>8205</v>
      </c>
      <c r="B129" s="53">
        <v>126</v>
      </c>
      <c r="C129" s="53" t="s">
        <v>7456</v>
      </c>
      <c r="D129" s="140" t="s">
        <v>10</v>
      </c>
      <c r="E129" s="140" t="s">
        <v>5449</v>
      </c>
      <c r="F129" s="141" t="s">
        <v>5492</v>
      </c>
      <c r="G129" s="53"/>
      <c r="H129" s="53"/>
      <c r="I129" s="53"/>
      <c r="J129" s="53"/>
      <c r="K129" s="53"/>
      <c r="L129" s="53"/>
      <c r="M129" s="53"/>
      <c r="N129" s="53"/>
      <c r="O129" s="53" t="s">
        <v>7454</v>
      </c>
      <c r="P129" s="53"/>
      <c r="Q129" s="53"/>
      <c r="R129" s="53"/>
      <c r="S129" s="53"/>
      <c r="T129" s="53"/>
      <c r="U129" s="53" t="s">
        <v>7454</v>
      </c>
      <c r="V129" s="53"/>
      <c r="W129" s="53"/>
      <c r="X129" s="53"/>
      <c r="Y129" s="53"/>
      <c r="Z129" s="53"/>
      <c r="AA129" s="53"/>
      <c r="AB129" s="53"/>
      <c r="AC129" s="142"/>
    </row>
    <row r="130" spans="1:29" ht="12.75" x14ac:dyDescent="0.2">
      <c r="A130" s="46" t="s">
        <v>8213</v>
      </c>
      <c r="B130" s="53">
        <v>127</v>
      </c>
      <c r="C130" s="53" t="s">
        <v>7456</v>
      </c>
      <c r="D130" s="140" t="s">
        <v>10</v>
      </c>
      <c r="E130" s="140" t="s">
        <v>5434</v>
      </c>
      <c r="F130" s="141" t="s">
        <v>5493</v>
      </c>
      <c r="G130" s="53"/>
      <c r="H130" s="53"/>
      <c r="I130" s="53"/>
      <c r="J130" s="53"/>
      <c r="K130" s="53"/>
      <c r="L130" s="53"/>
      <c r="M130" s="53"/>
      <c r="N130" s="53"/>
      <c r="O130" s="53" t="s">
        <v>7454</v>
      </c>
      <c r="P130" s="53"/>
      <c r="Q130" s="53"/>
      <c r="R130" s="53"/>
      <c r="S130" s="53"/>
      <c r="T130" s="53"/>
      <c r="U130" s="53" t="s">
        <v>7454</v>
      </c>
      <c r="V130" s="53"/>
      <c r="W130" s="53"/>
      <c r="X130" s="53"/>
      <c r="Y130" s="53"/>
      <c r="Z130" s="53"/>
      <c r="AA130" s="53"/>
      <c r="AB130" s="53"/>
      <c r="AC130" s="142"/>
    </row>
    <row r="131" spans="1:29" ht="12.75" x14ac:dyDescent="0.2">
      <c r="A131" s="46" t="s">
        <v>8222</v>
      </c>
      <c r="B131" s="53">
        <v>128</v>
      </c>
      <c r="C131" s="53" t="s">
        <v>7456</v>
      </c>
      <c r="D131" s="140" t="s">
        <v>5494</v>
      </c>
      <c r="E131" s="140" t="s">
        <v>5427</v>
      </c>
      <c r="F131" s="141" t="s">
        <v>5495</v>
      </c>
      <c r="G131" s="53"/>
      <c r="H131" s="53"/>
      <c r="I131" s="53"/>
      <c r="J131" s="53"/>
      <c r="K131" s="53"/>
      <c r="L131" s="53"/>
      <c r="M131" s="53"/>
      <c r="N131" s="53"/>
      <c r="O131" s="53" t="s">
        <v>7454</v>
      </c>
      <c r="P131" s="53"/>
      <c r="Q131" s="53"/>
      <c r="R131" s="53"/>
      <c r="S131" s="53"/>
      <c r="T131" s="53"/>
      <c r="U131" s="53" t="s">
        <v>7454</v>
      </c>
      <c r="V131" s="53"/>
      <c r="W131" s="53"/>
      <c r="X131" s="53"/>
      <c r="Y131" s="53"/>
      <c r="Z131" s="53"/>
      <c r="AA131" s="53"/>
      <c r="AB131" s="53"/>
      <c r="AC131" s="142"/>
    </row>
    <row r="132" spans="1:29" ht="12.75" x14ac:dyDescent="0.2">
      <c r="A132" s="46" t="s">
        <v>8237</v>
      </c>
      <c r="B132" s="53">
        <v>129</v>
      </c>
      <c r="C132" s="53" t="s">
        <v>7456</v>
      </c>
      <c r="D132" s="140" t="s">
        <v>10</v>
      </c>
      <c r="E132" s="140" t="s">
        <v>5449</v>
      </c>
      <c r="F132" s="141" t="s">
        <v>5496</v>
      </c>
      <c r="G132" s="53"/>
      <c r="H132" s="53"/>
      <c r="I132" s="53"/>
      <c r="J132" s="53"/>
      <c r="K132" s="53"/>
      <c r="L132" s="53"/>
      <c r="M132" s="53"/>
      <c r="N132" s="53"/>
      <c r="O132" s="53" t="s">
        <v>7454</v>
      </c>
      <c r="P132" s="53"/>
      <c r="Q132" s="53"/>
      <c r="R132" s="53"/>
      <c r="S132" s="53"/>
      <c r="T132" s="53"/>
      <c r="U132" s="53" t="s">
        <v>7454</v>
      </c>
      <c r="V132" s="53"/>
      <c r="W132" s="53"/>
      <c r="X132" s="53"/>
      <c r="Y132" s="53"/>
      <c r="Z132" s="53"/>
      <c r="AA132" s="53"/>
      <c r="AB132" s="53"/>
      <c r="AC132" s="142"/>
    </row>
    <row r="133" spans="1:29" ht="12.75" x14ac:dyDescent="0.2">
      <c r="A133" s="46" t="s">
        <v>5497</v>
      </c>
      <c r="B133" s="53">
        <v>130</v>
      </c>
      <c r="C133" s="53" t="s">
        <v>7456</v>
      </c>
      <c r="D133" s="140" t="s">
        <v>10</v>
      </c>
      <c r="E133" s="140" t="s">
        <v>5427</v>
      </c>
      <c r="F133" s="141" t="s">
        <v>5498</v>
      </c>
      <c r="G133" s="53"/>
      <c r="H133" s="53"/>
      <c r="I133" s="53"/>
      <c r="J133" s="53"/>
      <c r="K133" s="53"/>
      <c r="L133" s="53"/>
      <c r="M133" s="53"/>
      <c r="N133" s="53"/>
      <c r="O133" s="53" t="s">
        <v>7454</v>
      </c>
      <c r="P133" s="53"/>
      <c r="Q133" s="53"/>
      <c r="R133" s="53"/>
      <c r="S133" s="53"/>
      <c r="T133" s="53"/>
      <c r="U133" s="53" t="s">
        <v>7454</v>
      </c>
      <c r="V133" s="53"/>
      <c r="W133" s="53"/>
      <c r="X133" s="53"/>
      <c r="Y133" s="53"/>
      <c r="Z133" s="53"/>
      <c r="AA133" s="53"/>
      <c r="AB133" s="53"/>
      <c r="AC133" s="142"/>
    </row>
    <row r="134" spans="1:29" ht="12.75" x14ac:dyDescent="0.2">
      <c r="A134" s="46" t="s">
        <v>8255</v>
      </c>
      <c r="B134" s="53">
        <v>131</v>
      </c>
      <c r="C134" s="53" t="s">
        <v>7456</v>
      </c>
      <c r="D134" s="140" t="s">
        <v>5331</v>
      </c>
      <c r="E134" s="140" t="s">
        <v>5427</v>
      </c>
      <c r="F134" s="141" t="s">
        <v>5499</v>
      </c>
      <c r="G134" s="53"/>
      <c r="H134" s="53"/>
      <c r="I134" s="53"/>
      <c r="J134" s="53"/>
      <c r="K134" s="53"/>
      <c r="L134" s="53"/>
      <c r="M134" s="53"/>
      <c r="N134" s="53"/>
      <c r="O134" s="53" t="s">
        <v>7454</v>
      </c>
      <c r="P134" s="53"/>
      <c r="Q134" s="53"/>
      <c r="R134" s="53"/>
      <c r="S134" s="53"/>
      <c r="T134" s="53"/>
      <c r="U134" s="53" t="s">
        <v>7454</v>
      </c>
      <c r="V134" s="53"/>
      <c r="W134" s="53"/>
      <c r="X134" s="53"/>
      <c r="Y134" s="53"/>
      <c r="Z134" s="53"/>
      <c r="AA134" s="53"/>
      <c r="AB134" s="53"/>
      <c r="AC134" s="142"/>
    </row>
    <row r="135" spans="1:29" ht="12.75" x14ac:dyDescent="0.2">
      <c r="A135" s="46" t="s">
        <v>8211</v>
      </c>
      <c r="B135" s="53">
        <v>132</v>
      </c>
      <c r="C135" s="53" t="s">
        <v>7456</v>
      </c>
      <c r="D135" s="140" t="s">
        <v>10</v>
      </c>
      <c r="E135" s="140" t="s">
        <v>5427</v>
      </c>
      <c r="F135" s="141" t="s">
        <v>5500</v>
      </c>
      <c r="G135" s="53"/>
      <c r="H135" s="53"/>
      <c r="I135" s="53"/>
      <c r="J135" s="53"/>
      <c r="K135" s="53"/>
      <c r="L135" s="53"/>
      <c r="M135" s="53"/>
      <c r="N135" s="53" t="s">
        <v>7454</v>
      </c>
      <c r="O135" s="53"/>
      <c r="P135" s="53"/>
      <c r="Q135" s="53"/>
      <c r="R135" s="53"/>
      <c r="S135" s="53"/>
      <c r="T135" s="53"/>
      <c r="U135" s="53"/>
      <c r="V135" s="53"/>
      <c r="W135" s="53" t="s">
        <v>7454</v>
      </c>
      <c r="X135" s="53"/>
      <c r="Y135" s="53"/>
      <c r="Z135" s="53"/>
      <c r="AA135" s="53"/>
      <c r="AB135" s="53"/>
      <c r="AC135" s="142"/>
    </row>
    <row r="136" spans="1:29" ht="12.75" x14ac:dyDescent="0.2">
      <c r="A136" s="46" t="s">
        <v>5501</v>
      </c>
      <c r="B136" s="53">
        <v>133</v>
      </c>
      <c r="C136" s="53" t="s">
        <v>7456</v>
      </c>
      <c r="D136" s="140" t="s">
        <v>10</v>
      </c>
      <c r="E136" s="140" t="s">
        <v>5427</v>
      </c>
      <c r="F136" s="141" t="s">
        <v>5498</v>
      </c>
      <c r="G136" s="53"/>
      <c r="H136" s="53"/>
      <c r="I136" s="53"/>
      <c r="J136" s="53"/>
      <c r="K136" s="53"/>
      <c r="L136" s="53"/>
      <c r="M136" s="53"/>
      <c r="N136" s="53" t="s">
        <v>7454</v>
      </c>
      <c r="O136" s="53"/>
      <c r="P136" s="53"/>
      <c r="Q136" s="53"/>
      <c r="R136" s="53"/>
      <c r="S136" s="53"/>
      <c r="T136" s="53"/>
      <c r="U136" s="53"/>
      <c r="V136" s="53"/>
      <c r="W136" s="53" t="s">
        <v>7454</v>
      </c>
      <c r="X136" s="53"/>
      <c r="Y136" s="53"/>
      <c r="Z136" s="53"/>
      <c r="AA136" s="53"/>
      <c r="AB136" s="53"/>
      <c r="AC136" s="142"/>
    </row>
    <row r="137" spans="1:29" ht="12.75" x14ac:dyDescent="0.2">
      <c r="A137" s="46" t="s">
        <v>227</v>
      </c>
      <c r="B137" s="53">
        <v>134</v>
      </c>
      <c r="C137" s="53" t="s">
        <v>7456</v>
      </c>
      <c r="D137" s="140" t="s">
        <v>5331</v>
      </c>
      <c r="E137" s="140" t="s">
        <v>5481</v>
      </c>
      <c r="F137" s="141" t="s">
        <v>5502</v>
      </c>
      <c r="G137" s="53"/>
      <c r="H137" s="53"/>
      <c r="I137" s="53"/>
      <c r="J137" s="53"/>
      <c r="K137" s="53"/>
      <c r="L137" s="53"/>
      <c r="M137" s="53"/>
      <c r="N137" s="53" t="s">
        <v>7454</v>
      </c>
      <c r="O137" s="53"/>
      <c r="P137" s="53"/>
      <c r="Q137" s="53"/>
      <c r="R137" s="53"/>
      <c r="S137" s="53"/>
      <c r="T137" s="53"/>
      <c r="U137" s="53"/>
      <c r="V137" s="53"/>
      <c r="W137" s="53" t="s">
        <v>7454</v>
      </c>
      <c r="X137" s="53"/>
      <c r="Y137" s="53"/>
      <c r="Z137" s="53"/>
      <c r="AA137" s="53"/>
      <c r="AB137" s="53"/>
      <c r="AC137" s="142"/>
    </row>
    <row r="138" spans="1:29" ht="12.75" x14ac:dyDescent="0.2">
      <c r="A138" s="46" t="s">
        <v>8219</v>
      </c>
      <c r="B138" s="53">
        <v>135</v>
      </c>
      <c r="C138" s="53" t="s">
        <v>7456</v>
      </c>
      <c r="D138" s="140" t="s">
        <v>10</v>
      </c>
      <c r="E138" s="140" t="s">
        <v>5449</v>
      </c>
      <c r="F138" s="141" t="s">
        <v>5503</v>
      </c>
      <c r="G138" s="53"/>
      <c r="H138" s="53"/>
      <c r="I138" s="53"/>
      <c r="J138" s="53"/>
      <c r="K138" s="53"/>
      <c r="L138" s="53"/>
      <c r="M138" s="53"/>
      <c r="N138" s="53" t="s">
        <v>7454</v>
      </c>
      <c r="O138" s="53"/>
      <c r="P138" s="53"/>
      <c r="Q138" s="53"/>
      <c r="R138" s="53"/>
      <c r="S138" s="53"/>
      <c r="T138" s="53"/>
      <c r="U138" s="53"/>
      <c r="V138" s="53"/>
      <c r="W138" s="53" t="s">
        <v>7454</v>
      </c>
      <c r="X138" s="53"/>
      <c r="Y138" s="53"/>
      <c r="Z138" s="53"/>
      <c r="AA138" s="53"/>
      <c r="AB138" s="53"/>
      <c r="AC138" s="142" t="s">
        <v>8490</v>
      </c>
    </row>
    <row r="139" spans="1:29" ht="12.75" x14ac:dyDescent="0.2">
      <c r="A139" s="46" t="s">
        <v>5504</v>
      </c>
      <c r="B139" s="53">
        <v>136</v>
      </c>
      <c r="C139" s="53" t="s">
        <v>7456</v>
      </c>
      <c r="D139" s="140" t="s">
        <v>5331</v>
      </c>
      <c r="E139" s="140" t="s">
        <v>5449</v>
      </c>
      <c r="F139" s="141" t="s">
        <v>5505</v>
      </c>
      <c r="G139" s="53"/>
      <c r="H139" s="53"/>
      <c r="I139" s="53"/>
      <c r="J139" s="53"/>
      <c r="K139" s="53"/>
      <c r="L139" s="53"/>
      <c r="M139" s="53"/>
      <c r="N139" s="53" t="s">
        <v>7454</v>
      </c>
      <c r="O139" s="53"/>
      <c r="P139" s="53"/>
      <c r="Q139" s="53"/>
      <c r="R139" s="53"/>
      <c r="S139" s="53"/>
      <c r="T139" s="53"/>
      <c r="U139" s="53"/>
      <c r="V139" s="53"/>
      <c r="W139" s="53" t="s">
        <v>7454</v>
      </c>
      <c r="X139" s="53"/>
      <c r="Y139" s="53"/>
      <c r="Z139" s="53"/>
      <c r="AA139" s="53"/>
      <c r="AB139" s="53" t="s">
        <v>7454</v>
      </c>
      <c r="AC139" s="142"/>
    </row>
    <row r="140" spans="1:29" ht="12.75" x14ac:dyDescent="0.2">
      <c r="A140" s="46" t="s">
        <v>8502</v>
      </c>
      <c r="B140" s="53">
        <v>137</v>
      </c>
      <c r="C140" s="53" t="s">
        <v>7456</v>
      </c>
      <c r="D140" s="140" t="s">
        <v>10</v>
      </c>
      <c r="E140" s="140" t="s">
        <v>5481</v>
      </c>
      <c r="F140" s="141" t="s">
        <v>5506</v>
      </c>
      <c r="G140" s="53"/>
      <c r="H140" s="53"/>
      <c r="I140" s="53"/>
      <c r="J140" s="53"/>
      <c r="K140" s="53"/>
      <c r="L140" s="53"/>
      <c r="M140" s="53"/>
      <c r="N140" s="53" t="s">
        <v>7454</v>
      </c>
      <c r="O140" s="53"/>
      <c r="P140" s="53"/>
      <c r="Q140" s="53"/>
      <c r="R140" s="53"/>
      <c r="S140" s="53"/>
      <c r="T140" s="53"/>
      <c r="U140" s="53"/>
      <c r="V140" s="53"/>
      <c r="W140" s="53" t="s">
        <v>7454</v>
      </c>
      <c r="X140" s="53"/>
      <c r="Y140" s="53"/>
      <c r="Z140" s="53"/>
      <c r="AA140" s="53"/>
      <c r="AB140" s="53"/>
      <c r="AC140" s="142" t="s">
        <v>8496</v>
      </c>
    </row>
    <row r="141" spans="1:29" ht="12.75" x14ac:dyDescent="0.2">
      <c r="A141" s="46" t="s">
        <v>8250</v>
      </c>
      <c r="B141" s="53">
        <v>138</v>
      </c>
      <c r="C141" s="53" t="s">
        <v>7456</v>
      </c>
      <c r="D141" s="140" t="s">
        <v>10</v>
      </c>
      <c r="E141" s="140" t="s">
        <v>5427</v>
      </c>
      <c r="F141" s="141" t="s">
        <v>5499</v>
      </c>
      <c r="G141" s="53"/>
      <c r="H141" s="53"/>
      <c r="I141" s="53"/>
      <c r="J141" s="53"/>
      <c r="K141" s="53"/>
      <c r="L141" s="53"/>
      <c r="M141" s="53"/>
      <c r="N141" s="53" t="s">
        <v>7454</v>
      </c>
      <c r="O141" s="53"/>
      <c r="P141" s="53"/>
      <c r="Q141" s="53"/>
      <c r="R141" s="53"/>
      <c r="S141" s="53"/>
      <c r="T141" s="53"/>
      <c r="U141" s="53"/>
      <c r="V141" s="53"/>
      <c r="W141" s="53" t="s">
        <v>7454</v>
      </c>
      <c r="X141" s="53"/>
      <c r="Y141" s="53"/>
      <c r="Z141" s="53"/>
      <c r="AA141" s="53"/>
      <c r="AB141" s="53"/>
      <c r="AC141" s="142"/>
    </row>
    <row r="142" spans="1:29" ht="12.75" x14ac:dyDescent="0.2">
      <c r="A142" s="46" t="s">
        <v>5507</v>
      </c>
      <c r="B142" s="53">
        <v>139</v>
      </c>
      <c r="C142" s="53" t="s">
        <v>7456</v>
      </c>
      <c r="D142" s="140" t="s">
        <v>10</v>
      </c>
      <c r="E142" s="140" t="s">
        <v>5449</v>
      </c>
      <c r="F142" s="141" t="s">
        <v>5508</v>
      </c>
      <c r="G142" s="53"/>
      <c r="H142" s="53"/>
      <c r="I142" s="53"/>
      <c r="J142" s="53"/>
      <c r="K142" s="53"/>
      <c r="L142" s="53"/>
      <c r="M142" s="53"/>
      <c r="N142" s="53" t="s">
        <v>7454</v>
      </c>
      <c r="O142" s="53"/>
      <c r="P142" s="53"/>
      <c r="Q142" s="53"/>
      <c r="R142" s="53"/>
      <c r="S142" s="53"/>
      <c r="T142" s="53"/>
      <c r="U142" s="53"/>
      <c r="V142" s="53"/>
      <c r="W142" s="53" t="s">
        <v>7454</v>
      </c>
      <c r="X142" s="53"/>
      <c r="Y142" s="53"/>
      <c r="Z142" s="53"/>
      <c r="AA142" s="53"/>
      <c r="AB142" s="53"/>
      <c r="AC142" s="142"/>
    </row>
    <row r="143" spans="1:29" ht="12.75" x14ac:dyDescent="0.2">
      <c r="A143" s="46" t="s">
        <v>218</v>
      </c>
      <c r="B143" s="53">
        <v>140</v>
      </c>
      <c r="C143" s="53" t="s">
        <v>7456</v>
      </c>
      <c r="D143" s="140" t="s">
        <v>10</v>
      </c>
      <c r="E143" s="140" t="s">
        <v>5431</v>
      </c>
      <c r="F143" s="141" t="s">
        <v>5509</v>
      </c>
      <c r="G143" s="53"/>
      <c r="H143" s="53"/>
      <c r="I143" s="53"/>
      <c r="J143" s="53"/>
      <c r="K143" s="53"/>
      <c r="L143" s="53"/>
      <c r="M143" s="53"/>
      <c r="N143" s="53"/>
      <c r="O143" s="53"/>
      <c r="P143" s="53"/>
      <c r="Q143" s="53"/>
      <c r="R143" s="53"/>
      <c r="S143" s="53"/>
      <c r="T143" s="53" t="s">
        <v>7454</v>
      </c>
      <c r="U143" s="53"/>
      <c r="V143" s="53"/>
      <c r="W143" s="53"/>
      <c r="X143" s="53" t="s">
        <v>7454</v>
      </c>
      <c r="Y143" s="53"/>
      <c r="Z143" s="53"/>
      <c r="AA143" s="53"/>
      <c r="AB143" s="53" t="s">
        <v>7454</v>
      </c>
      <c r="AC143" s="142" t="s">
        <v>8486</v>
      </c>
    </row>
    <row r="144" spans="1:29" ht="12.75" x14ac:dyDescent="0.2">
      <c r="A144" s="46" t="s">
        <v>5510</v>
      </c>
      <c r="B144" s="53">
        <v>141</v>
      </c>
      <c r="C144" s="53" t="s">
        <v>7456</v>
      </c>
      <c r="D144" s="140" t="s">
        <v>5331</v>
      </c>
      <c r="E144" s="140" t="s">
        <v>5449</v>
      </c>
      <c r="F144" s="141" t="s">
        <v>5489</v>
      </c>
      <c r="G144" s="53"/>
      <c r="H144" s="53"/>
      <c r="I144" s="53"/>
      <c r="J144" s="53"/>
      <c r="K144" s="53"/>
      <c r="L144" s="53"/>
      <c r="M144" s="53"/>
      <c r="N144" s="53"/>
      <c r="O144" s="53"/>
      <c r="P144" s="53"/>
      <c r="Q144" s="53"/>
      <c r="R144" s="53"/>
      <c r="S144" s="53"/>
      <c r="T144" s="53" t="s">
        <v>7454</v>
      </c>
      <c r="U144" s="53"/>
      <c r="V144" s="53"/>
      <c r="W144" s="53"/>
      <c r="X144" s="53" t="s">
        <v>7454</v>
      </c>
      <c r="Y144" s="53"/>
      <c r="Z144" s="53"/>
      <c r="AA144" s="53"/>
      <c r="AB144" s="53"/>
      <c r="AC144" s="142"/>
    </row>
    <row r="145" spans="1:29" ht="12.75" x14ac:dyDescent="0.2">
      <c r="A145" s="46" t="s">
        <v>8216</v>
      </c>
      <c r="B145" s="53">
        <v>142</v>
      </c>
      <c r="C145" s="53" t="s">
        <v>7456</v>
      </c>
      <c r="D145" s="140" t="s">
        <v>5331</v>
      </c>
      <c r="E145" s="140" t="s">
        <v>5434</v>
      </c>
      <c r="F145" s="141" t="s">
        <v>5511</v>
      </c>
      <c r="G145" s="53"/>
      <c r="H145" s="53"/>
      <c r="I145" s="53"/>
      <c r="J145" s="53"/>
      <c r="K145" s="53"/>
      <c r="L145" s="53"/>
      <c r="M145" s="53"/>
      <c r="N145" s="53"/>
      <c r="O145" s="53"/>
      <c r="P145" s="53"/>
      <c r="Q145" s="53"/>
      <c r="R145" s="53"/>
      <c r="S145" s="53"/>
      <c r="T145" s="53" t="s">
        <v>7454</v>
      </c>
      <c r="U145" s="53"/>
      <c r="V145" s="53"/>
      <c r="W145" s="53"/>
      <c r="X145" s="53" t="s">
        <v>7454</v>
      </c>
      <c r="Y145" s="53"/>
      <c r="Z145" s="53"/>
      <c r="AA145" s="53"/>
      <c r="AB145" s="53"/>
      <c r="AC145" s="142" t="s">
        <v>8488</v>
      </c>
    </row>
    <row r="146" spans="1:29" ht="12.75" x14ac:dyDescent="0.2">
      <c r="A146" s="46" t="s">
        <v>8224</v>
      </c>
      <c r="B146" s="53">
        <v>143</v>
      </c>
      <c r="C146" s="53" t="s">
        <v>7456</v>
      </c>
      <c r="D146" s="140" t="s">
        <v>10</v>
      </c>
      <c r="E146" s="140" t="s">
        <v>5427</v>
      </c>
      <c r="F146" s="141" t="s">
        <v>5512</v>
      </c>
      <c r="G146" s="53"/>
      <c r="H146" s="53"/>
      <c r="I146" s="53"/>
      <c r="J146" s="53"/>
      <c r="K146" s="53"/>
      <c r="L146" s="53"/>
      <c r="M146" s="53"/>
      <c r="N146" s="53"/>
      <c r="O146" s="53"/>
      <c r="P146" s="53"/>
      <c r="Q146" s="53"/>
      <c r="R146" s="53"/>
      <c r="S146" s="53"/>
      <c r="T146" s="53" t="s">
        <v>7454</v>
      </c>
      <c r="U146" s="53"/>
      <c r="V146" s="53"/>
      <c r="W146" s="53"/>
      <c r="X146" s="53" t="s">
        <v>7454</v>
      </c>
      <c r="Y146" s="53"/>
      <c r="Z146" s="53"/>
      <c r="AA146" s="53"/>
      <c r="AB146" s="53"/>
      <c r="AC146" s="142"/>
    </row>
    <row r="147" spans="1:29" ht="12.75" x14ac:dyDescent="0.2">
      <c r="A147" s="46" t="s">
        <v>258</v>
      </c>
      <c r="B147" s="53">
        <v>144</v>
      </c>
      <c r="C147" s="53" t="s">
        <v>7456</v>
      </c>
      <c r="D147" s="140" t="s">
        <v>5331</v>
      </c>
      <c r="E147" s="140" t="s">
        <v>5449</v>
      </c>
      <c r="F147" s="141" t="s">
        <v>5513</v>
      </c>
      <c r="G147" s="53"/>
      <c r="H147" s="53"/>
      <c r="I147" s="53"/>
      <c r="J147" s="53"/>
      <c r="K147" s="53"/>
      <c r="L147" s="53"/>
      <c r="M147" s="53"/>
      <c r="N147" s="53"/>
      <c r="O147" s="53"/>
      <c r="P147" s="53"/>
      <c r="Q147" s="53"/>
      <c r="R147" s="53"/>
      <c r="S147" s="53"/>
      <c r="T147" s="53" t="s">
        <v>7454</v>
      </c>
      <c r="U147" s="53"/>
      <c r="V147" s="53"/>
      <c r="W147" s="53"/>
      <c r="X147" s="53" t="s">
        <v>7454</v>
      </c>
      <c r="Y147" s="53"/>
      <c r="Z147" s="53"/>
      <c r="AA147" s="53"/>
      <c r="AB147" s="53"/>
      <c r="AC147" s="142"/>
    </row>
    <row r="148" spans="1:29" ht="12.75" x14ac:dyDescent="0.2">
      <c r="A148" s="46" t="s">
        <v>229</v>
      </c>
      <c r="B148" s="53">
        <v>145</v>
      </c>
      <c r="C148" s="53" t="s">
        <v>7456</v>
      </c>
      <c r="D148" s="140" t="s">
        <v>10</v>
      </c>
      <c r="E148" s="140" t="s">
        <v>5427</v>
      </c>
      <c r="F148" s="141" t="s">
        <v>5514</v>
      </c>
      <c r="G148" s="53"/>
      <c r="H148" s="53"/>
      <c r="I148" s="53"/>
      <c r="J148" s="53"/>
      <c r="K148" s="53"/>
      <c r="L148" s="53"/>
      <c r="M148" s="53"/>
      <c r="N148" s="53"/>
      <c r="O148" s="53"/>
      <c r="P148" s="53"/>
      <c r="Q148" s="53"/>
      <c r="R148" s="53"/>
      <c r="S148" s="53"/>
      <c r="T148" s="53" t="s">
        <v>7454</v>
      </c>
      <c r="U148" s="53"/>
      <c r="V148" s="53"/>
      <c r="W148" s="53"/>
      <c r="X148" s="53" t="s">
        <v>7454</v>
      </c>
      <c r="Y148" s="53"/>
      <c r="Z148" s="53"/>
      <c r="AA148" s="53"/>
      <c r="AB148" s="53"/>
      <c r="AC148" s="142" t="s">
        <v>8493</v>
      </c>
    </row>
    <row r="149" spans="1:29" ht="12.75" x14ac:dyDescent="0.2">
      <c r="A149" s="46" t="s">
        <v>8242</v>
      </c>
      <c r="B149" s="53">
        <v>146</v>
      </c>
      <c r="C149" s="53" t="s">
        <v>7456</v>
      </c>
      <c r="D149" s="140" t="s">
        <v>10</v>
      </c>
      <c r="E149" s="140" t="s">
        <v>5481</v>
      </c>
      <c r="F149" s="141" t="s">
        <v>5515</v>
      </c>
      <c r="G149" s="53"/>
      <c r="H149" s="53"/>
      <c r="I149" s="53"/>
      <c r="J149" s="53"/>
      <c r="K149" s="53"/>
      <c r="L149" s="53"/>
      <c r="M149" s="53"/>
      <c r="N149" s="53"/>
      <c r="O149" s="53"/>
      <c r="P149" s="53"/>
      <c r="Q149" s="53"/>
      <c r="R149" s="53"/>
      <c r="S149" s="53"/>
      <c r="T149" s="53" t="s">
        <v>7454</v>
      </c>
      <c r="U149" s="53"/>
      <c r="V149" s="53"/>
      <c r="W149" s="53"/>
      <c r="X149" s="53" t="s">
        <v>7454</v>
      </c>
      <c r="Y149" s="53"/>
      <c r="Z149" s="53"/>
      <c r="AA149" s="53"/>
      <c r="AB149" s="53"/>
      <c r="AC149" s="142"/>
    </row>
    <row r="150" spans="1:29" ht="12.75" x14ac:dyDescent="0.2">
      <c r="A150" s="46" t="s">
        <v>8504</v>
      </c>
      <c r="B150" s="53">
        <v>147</v>
      </c>
      <c r="C150" s="53" t="s">
        <v>7456</v>
      </c>
      <c r="D150" s="140" t="s">
        <v>5331</v>
      </c>
      <c r="E150" s="140" t="s">
        <v>5427</v>
      </c>
      <c r="F150" s="141" t="s">
        <v>5516</v>
      </c>
      <c r="G150" s="53"/>
      <c r="H150" s="53"/>
      <c r="I150" s="53"/>
      <c r="J150" s="53"/>
      <c r="K150" s="53"/>
      <c r="L150" s="53"/>
      <c r="M150" s="53"/>
      <c r="N150" s="53"/>
      <c r="O150" s="53"/>
      <c r="P150" s="53"/>
      <c r="Q150" s="53"/>
      <c r="R150" s="53"/>
      <c r="S150" s="53"/>
      <c r="T150" s="53" t="s">
        <v>7454</v>
      </c>
      <c r="U150" s="53"/>
      <c r="V150" s="53"/>
      <c r="W150" s="53"/>
      <c r="X150" s="53" t="s">
        <v>7454</v>
      </c>
      <c r="Y150" s="53"/>
      <c r="Z150" s="53"/>
      <c r="AA150" s="53"/>
      <c r="AB150" s="53"/>
      <c r="AC150" s="142" t="s">
        <v>8498</v>
      </c>
    </row>
    <row r="151" spans="1:29" ht="12.75" x14ac:dyDescent="0.2">
      <c r="A151" s="46" t="s">
        <v>5517</v>
      </c>
      <c r="B151" s="53">
        <v>148</v>
      </c>
      <c r="C151" s="53" t="s">
        <v>7456</v>
      </c>
      <c r="D151" s="140" t="s">
        <v>10</v>
      </c>
      <c r="E151" s="140" t="s">
        <v>5481</v>
      </c>
      <c r="F151" s="141" t="s">
        <v>5518</v>
      </c>
      <c r="G151" s="53"/>
      <c r="H151" s="53"/>
      <c r="I151" s="53"/>
      <c r="J151" s="53" t="s">
        <v>7454</v>
      </c>
      <c r="K151" s="53"/>
      <c r="L151" s="53"/>
      <c r="M151" s="53"/>
      <c r="N151" s="53"/>
      <c r="O151" s="53"/>
      <c r="P151" s="53"/>
      <c r="Q151" s="53"/>
      <c r="R151" s="53"/>
      <c r="S151" s="53"/>
      <c r="T151" s="53"/>
      <c r="U151" s="53"/>
      <c r="V151" s="53"/>
      <c r="W151" s="53"/>
      <c r="X151" s="53"/>
      <c r="Y151" s="53" t="s">
        <v>7454</v>
      </c>
      <c r="Z151" s="53"/>
      <c r="AA151" s="53"/>
      <c r="AB151" s="53"/>
      <c r="AC151" s="142"/>
    </row>
    <row r="152" spans="1:29" ht="12.75" x14ac:dyDescent="0.2">
      <c r="A152" s="46" t="s">
        <v>8208</v>
      </c>
      <c r="B152" s="53">
        <v>149</v>
      </c>
      <c r="C152" s="53" t="s">
        <v>7456</v>
      </c>
      <c r="D152" s="140" t="s">
        <v>10</v>
      </c>
      <c r="E152" s="140" t="s">
        <v>5427</v>
      </c>
      <c r="F152" s="141" t="s">
        <v>5519</v>
      </c>
      <c r="G152" s="53"/>
      <c r="H152" s="53"/>
      <c r="I152" s="53"/>
      <c r="J152" s="53" t="s">
        <v>7454</v>
      </c>
      <c r="K152" s="53"/>
      <c r="L152" s="53"/>
      <c r="M152" s="53"/>
      <c r="N152" s="53"/>
      <c r="O152" s="53"/>
      <c r="P152" s="53"/>
      <c r="Q152" s="53"/>
      <c r="R152" s="53"/>
      <c r="S152" s="53"/>
      <c r="T152" s="53"/>
      <c r="U152" s="53"/>
      <c r="V152" s="53"/>
      <c r="W152" s="53"/>
      <c r="X152" s="53"/>
      <c r="Y152" s="53" t="s">
        <v>7454</v>
      </c>
      <c r="Z152" s="53"/>
      <c r="AA152" s="53"/>
      <c r="AB152" s="53"/>
      <c r="AC152" s="142"/>
    </row>
    <row r="153" spans="1:29" ht="12.75" x14ac:dyDescent="0.2">
      <c r="A153" s="46" t="s">
        <v>8212</v>
      </c>
      <c r="B153" s="53">
        <v>150</v>
      </c>
      <c r="C153" s="53" t="s">
        <v>7456</v>
      </c>
      <c r="D153" s="140" t="s">
        <v>10</v>
      </c>
      <c r="E153" s="140" t="s">
        <v>5427</v>
      </c>
      <c r="F153" s="141" t="s">
        <v>5514</v>
      </c>
      <c r="G153" s="53"/>
      <c r="H153" s="53"/>
      <c r="I153" s="53"/>
      <c r="J153" s="53" t="s">
        <v>7454</v>
      </c>
      <c r="K153" s="53"/>
      <c r="L153" s="53"/>
      <c r="M153" s="53"/>
      <c r="N153" s="53"/>
      <c r="O153" s="53"/>
      <c r="P153" s="53"/>
      <c r="Q153" s="53"/>
      <c r="R153" s="53"/>
      <c r="S153" s="53"/>
      <c r="T153" s="53"/>
      <c r="U153" s="53"/>
      <c r="V153" s="53"/>
      <c r="W153" s="53"/>
      <c r="X153" s="53"/>
      <c r="Y153" s="53" t="s">
        <v>7454</v>
      </c>
      <c r="Z153" s="53"/>
      <c r="AA153" s="53"/>
      <c r="AB153" s="53"/>
      <c r="AC153" s="142"/>
    </row>
    <row r="154" spans="1:29" ht="12.75" x14ac:dyDescent="0.2">
      <c r="A154" s="46" t="s">
        <v>8499</v>
      </c>
      <c r="B154" s="53">
        <v>151</v>
      </c>
      <c r="C154" s="53" t="s">
        <v>7456</v>
      </c>
      <c r="D154" s="140" t="s">
        <v>5331</v>
      </c>
      <c r="E154" s="140" t="s">
        <v>5520</v>
      </c>
      <c r="F154" s="141" t="s">
        <v>5521</v>
      </c>
      <c r="G154" s="53"/>
      <c r="H154" s="53"/>
      <c r="I154" s="53"/>
      <c r="J154" s="53" t="s">
        <v>7454</v>
      </c>
      <c r="K154" s="53"/>
      <c r="L154" s="53"/>
      <c r="M154" s="53"/>
      <c r="N154" s="53"/>
      <c r="O154" s="53"/>
      <c r="P154" s="53"/>
      <c r="Q154" s="53"/>
      <c r="R154" s="53"/>
      <c r="S154" s="53"/>
      <c r="T154" s="53"/>
      <c r="U154" s="53"/>
      <c r="V154" s="53"/>
      <c r="W154" s="53"/>
      <c r="X154" s="53"/>
      <c r="Y154" s="53" t="s">
        <v>7454</v>
      </c>
      <c r="Z154" s="53"/>
      <c r="AA154" s="53"/>
      <c r="AB154" s="53"/>
      <c r="AC154" s="142" t="s">
        <v>8487</v>
      </c>
    </row>
    <row r="155" spans="1:29" ht="12.75" x14ac:dyDescent="0.2">
      <c r="A155" s="46" t="s">
        <v>5522</v>
      </c>
      <c r="B155" s="53">
        <v>152</v>
      </c>
      <c r="C155" s="53" t="s">
        <v>7456</v>
      </c>
      <c r="D155" s="140" t="s">
        <v>10</v>
      </c>
      <c r="E155" s="140" t="s">
        <v>5449</v>
      </c>
      <c r="F155" s="141" t="s">
        <v>5523</v>
      </c>
      <c r="G155" s="53"/>
      <c r="H155" s="53"/>
      <c r="I155" s="53"/>
      <c r="J155" s="53" t="s">
        <v>7454</v>
      </c>
      <c r="K155" s="53"/>
      <c r="L155" s="53"/>
      <c r="M155" s="53"/>
      <c r="N155" s="53"/>
      <c r="O155" s="53"/>
      <c r="P155" s="53"/>
      <c r="Q155" s="53"/>
      <c r="R155" s="53"/>
      <c r="S155" s="53"/>
      <c r="T155" s="53"/>
      <c r="U155" s="53"/>
      <c r="V155" s="53"/>
      <c r="W155" s="53"/>
      <c r="X155" s="53"/>
      <c r="Y155" s="53" t="s">
        <v>7454</v>
      </c>
      <c r="Z155" s="53"/>
      <c r="AA155" s="53"/>
      <c r="AB155" s="53"/>
      <c r="AC155" s="142"/>
    </row>
    <row r="156" spans="1:29" ht="12.75" x14ac:dyDescent="0.2">
      <c r="A156" s="46" t="s">
        <v>8231</v>
      </c>
      <c r="B156" s="53">
        <v>153</v>
      </c>
      <c r="C156" s="53" t="s">
        <v>7456</v>
      </c>
      <c r="D156" s="140" t="s">
        <v>10</v>
      </c>
      <c r="E156" s="140" t="s">
        <v>5434</v>
      </c>
      <c r="F156" s="141" t="s">
        <v>5524</v>
      </c>
      <c r="G156" s="53"/>
      <c r="H156" s="53"/>
      <c r="I156" s="53"/>
      <c r="J156" s="53" t="s">
        <v>7454</v>
      </c>
      <c r="K156" s="53"/>
      <c r="L156" s="53"/>
      <c r="M156" s="53"/>
      <c r="N156" s="53"/>
      <c r="O156" s="53"/>
      <c r="P156" s="53"/>
      <c r="Q156" s="53"/>
      <c r="R156" s="53"/>
      <c r="S156" s="53"/>
      <c r="T156" s="53"/>
      <c r="U156" s="53"/>
      <c r="V156" s="53"/>
      <c r="W156" s="53"/>
      <c r="X156" s="53"/>
      <c r="Y156" s="53" t="s">
        <v>7454</v>
      </c>
      <c r="Z156" s="53"/>
      <c r="AA156" s="53"/>
      <c r="AB156" s="53"/>
      <c r="AC156" s="142"/>
    </row>
    <row r="157" spans="1:29" ht="12.75" x14ac:dyDescent="0.2">
      <c r="A157" s="46" t="s">
        <v>8238</v>
      </c>
      <c r="B157" s="53">
        <v>154</v>
      </c>
      <c r="C157" s="53" t="s">
        <v>7456</v>
      </c>
      <c r="D157" s="140" t="s">
        <v>10</v>
      </c>
      <c r="E157" s="140" t="s">
        <v>5449</v>
      </c>
      <c r="F157" s="141" t="s">
        <v>5525</v>
      </c>
      <c r="G157" s="53"/>
      <c r="H157" s="53"/>
      <c r="I157" s="53"/>
      <c r="J157" s="53" t="s">
        <v>7454</v>
      </c>
      <c r="K157" s="53"/>
      <c r="L157" s="53"/>
      <c r="M157" s="53"/>
      <c r="N157" s="53"/>
      <c r="O157" s="53"/>
      <c r="P157" s="53"/>
      <c r="Q157" s="53"/>
      <c r="R157" s="53"/>
      <c r="S157" s="53"/>
      <c r="T157" s="53"/>
      <c r="U157" s="53"/>
      <c r="V157" s="53"/>
      <c r="W157" s="53"/>
      <c r="X157" s="53"/>
      <c r="Y157" s="53" t="s">
        <v>7454</v>
      </c>
      <c r="Z157" s="53"/>
      <c r="AA157" s="53"/>
      <c r="AB157" s="53"/>
      <c r="AC157" s="142"/>
    </row>
    <row r="158" spans="1:29" ht="12.75" x14ac:dyDescent="0.2">
      <c r="A158" s="46" t="s">
        <v>8225</v>
      </c>
      <c r="B158" s="53">
        <v>155</v>
      </c>
      <c r="C158" s="53" t="s">
        <v>7456</v>
      </c>
      <c r="D158" s="140" t="s">
        <v>10</v>
      </c>
      <c r="E158" s="140" t="s">
        <v>5449</v>
      </c>
      <c r="F158" s="141" t="s">
        <v>5526</v>
      </c>
      <c r="G158" s="53"/>
      <c r="H158" s="53"/>
      <c r="I158" s="53" t="s">
        <v>7454</v>
      </c>
      <c r="J158" s="53"/>
      <c r="K158" s="53"/>
      <c r="L158" s="53"/>
      <c r="M158" s="53"/>
      <c r="N158" s="53"/>
      <c r="O158" s="53"/>
      <c r="P158" s="53"/>
      <c r="Q158" s="53"/>
      <c r="R158" s="53"/>
      <c r="S158" s="53"/>
      <c r="T158" s="53"/>
      <c r="U158" s="53"/>
      <c r="V158" s="53"/>
      <c r="W158" s="53"/>
      <c r="X158" s="53"/>
      <c r="Y158" s="53"/>
      <c r="Z158" s="53"/>
      <c r="AA158" s="53"/>
      <c r="AB158" s="53"/>
      <c r="AC158" s="142"/>
    </row>
    <row r="159" spans="1:29" ht="12.75" x14ac:dyDescent="0.2">
      <c r="A159" s="46" t="s">
        <v>8229</v>
      </c>
      <c r="B159" s="53">
        <v>156</v>
      </c>
      <c r="C159" s="53" t="s">
        <v>7456</v>
      </c>
      <c r="D159" s="140" t="s">
        <v>10</v>
      </c>
      <c r="E159" s="140" t="s">
        <v>5427</v>
      </c>
      <c r="F159" s="141" t="s">
        <v>5527</v>
      </c>
      <c r="G159" s="53"/>
      <c r="H159" s="53"/>
      <c r="I159" s="53" t="s">
        <v>7454</v>
      </c>
      <c r="J159" s="53"/>
      <c r="K159" s="53"/>
      <c r="L159" s="53"/>
      <c r="M159" s="53"/>
      <c r="N159" s="53"/>
      <c r="O159" s="53"/>
      <c r="P159" s="53"/>
      <c r="Q159" s="53"/>
      <c r="R159" s="53"/>
      <c r="S159" s="53"/>
      <c r="T159" s="53"/>
      <c r="U159" s="53"/>
      <c r="V159" s="53"/>
      <c r="W159" s="53"/>
      <c r="X159" s="53"/>
      <c r="Y159" s="53"/>
      <c r="Z159" s="53"/>
      <c r="AA159" s="53"/>
      <c r="AB159" s="53"/>
      <c r="AC159" s="142"/>
    </row>
    <row r="160" spans="1:29" ht="12.75" x14ac:dyDescent="0.2">
      <c r="A160" s="46" t="s">
        <v>8252</v>
      </c>
      <c r="B160" s="53">
        <v>157</v>
      </c>
      <c r="C160" s="53" t="s">
        <v>7456</v>
      </c>
      <c r="D160" s="140" t="s">
        <v>5331</v>
      </c>
      <c r="E160" s="140" t="s">
        <v>5427</v>
      </c>
      <c r="F160" s="141" t="s">
        <v>5528</v>
      </c>
      <c r="G160" s="53"/>
      <c r="H160" s="53"/>
      <c r="I160" s="53" t="s">
        <v>7454</v>
      </c>
      <c r="J160" s="53"/>
      <c r="K160" s="53"/>
      <c r="L160" s="53"/>
      <c r="M160" s="53"/>
      <c r="N160" s="53"/>
      <c r="O160" s="53"/>
      <c r="P160" s="53"/>
      <c r="Q160" s="53"/>
      <c r="R160" s="53"/>
      <c r="S160" s="53"/>
      <c r="T160" s="53"/>
      <c r="U160" s="53"/>
      <c r="V160" s="53"/>
      <c r="W160" s="53"/>
      <c r="X160" s="53"/>
      <c r="Y160" s="53"/>
      <c r="Z160" s="53"/>
      <c r="AA160" s="53"/>
      <c r="AB160" s="53"/>
      <c r="AC160" s="142"/>
    </row>
    <row r="161" spans="1:29" ht="12.75" x14ac:dyDescent="0.2">
      <c r="A161" s="46" t="s">
        <v>5529</v>
      </c>
      <c r="B161" s="53">
        <v>158</v>
      </c>
      <c r="C161" s="53" t="s">
        <v>7456</v>
      </c>
      <c r="D161" s="140" t="s">
        <v>10</v>
      </c>
      <c r="E161" s="140" t="s">
        <v>5434</v>
      </c>
      <c r="F161" s="141" t="s">
        <v>5530</v>
      </c>
      <c r="G161" s="53"/>
      <c r="H161" s="53"/>
      <c r="I161" s="53"/>
      <c r="J161" s="53" t="s">
        <v>7454</v>
      </c>
      <c r="K161" s="53"/>
      <c r="L161" s="53"/>
      <c r="M161" s="53"/>
      <c r="N161" s="53"/>
      <c r="O161" s="53"/>
      <c r="P161" s="53"/>
      <c r="Q161" s="53"/>
      <c r="R161" s="53"/>
      <c r="S161" s="53"/>
      <c r="T161" s="53"/>
      <c r="U161" s="53"/>
      <c r="V161" s="53"/>
      <c r="W161" s="53"/>
      <c r="X161" s="53"/>
      <c r="Y161" s="53"/>
      <c r="Z161" s="53"/>
      <c r="AA161" s="53"/>
      <c r="AB161" s="53"/>
      <c r="AC161" s="142"/>
    </row>
    <row r="162" spans="1:29" ht="12.75" x14ac:dyDescent="0.2">
      <c r="A162" s="46" t="s">
        <v>8221</v>
      </c>
      <c r="B162" s="53">
        <v>159</v>
      </c>
      <c r="C162" s="53" t="s">
        <v>7456</v>
      </c>
      <c r="D162" s="140" t="s">
        <v>10</v>
      </c>
      <c r="E162" s="140" t="s">
        <v>5449</v>
      </c>
      <c r="F162" s="141" t="s">
        <v>5489</v>
      </c>
      <c r="G162" s="53"/>
      <c r="H162" s="53"/>
      <c r="I162" s="53"/>
      <c r="J162" s="53" t="s">
        <v>7454</v>
      </c>
      <c r="K162" s="53"/>
      <c r="L162" s="53"/>
      <c r="M162" s="53"/>
      <c r="N162" s="53"/>
      <c r="O162" s="53"/>
      <c r="P162" s="53"/>
      <c r="Q162" s="53"/>
      <c r="R162" s="53"/>
      <c r="S162" s="53"/>
      <c r="T162" s="53"/>
      <c r="U162" s="53"/>
      <c r="V162" s="53"/>
      <c r="W162" s="53"/>
      <c r="X162" s="53"/>
      <c r="Y162" s="53"/>
      <c r="Z162" s="53"/>
      <c r="AA162" s="53"/>
      <c r="AB162" s="53"/>
      <c r="AC162" s="142"/>
    </row>
    <row r="163" spans="1:29" ht="12.75" x14ac:dyDescent="0.2">
      <c r="A163" s="46" t="s">
        <v>938</v>
      </c>
      <c r="B163" s="53">
        <v>160</v>
      </c>
      <c r="C163" s="53" t="s">
        <v>7456</v>
      </c>
      <c r="D163" s="140" t="s">
        <v>5331</v>
      </c>
      <c r="E163" s="140" t="s">
        <v>5427</v>
      </c>
      <c r="F163" s="141" t="s">
        <v>5531</v>
      </c>
      <c r="G163" s="53"/>
      <c r="H163" s="53"/>
      <c r="I163" s="53"/>
      <c r="J163" s="53" t="s">
        <v>7454</v>
      </c>
      <c r="K163" s="53"/>
      <c r="L163" s="53"/>
      <c r="M163" s="53"/>
      <c r="N163" s="53"/>
      <c r="O163" s="53"/>
      <c r="P163" s="53"/>
      <c r="Q163" s="53"/>
      <c r="R163" s="53"/>
      <c r="S163" s="53"/>
      <c r="T163" s="53"/>
      <c r="U163" s="53"/>
      <c r="V163" s="53"/>
      <c r="W163" s="53"/>
      <c r="X163" s="53"/>
      <c r="Y163" s="53"/>
      <c r="Z163" s="53"/>
      <c r="AA163" s="53"/>
      <c r="AB163" s="53"/>
      <c r="AC163" s="142"/>
    </row>
    <row r="164" spans="1:29" ht="12.75" x14ac:dyDescent="0.2">
      <c r="A164" s="46" t="s">
        <v>8214</v>
      </c>
      <c r="B164" s="53">
        <v>161</v>
      </c>
      <c r="C164" s="53" t="s">
        <v>7456</v>
      </c>
      <c r="D164" s="140" t="s">
        <v>5331</v>
      </c>
      <c r="E164" s="140" t="s">
        <v>5449</v>
      </c>
      <c r="F164" s="141" t="s">
        <v>5532</v>
      </c>
      <c r="G164" s="53"/>
      <c r="H164" s="53"/>
      <c r="I164" s="53"/>
      <c r="J164" s="53"/>
      <c r="K164" s="53" t="s">
        <v>7454</v>
      </c>
      <c r="L164" s="53"/>
      <c r="M164" s="53"/>
      <c r="N164" s="53"/>
      <c r="O164" s="53"/>
      <c r="P164" s="53"/>
      <c r="Q164" s="53"/>
      <c r="R164" s="53"/>
      <c r="S164" s="53"/>
      <c r="T164" s="53"/>
      <c r="U164" s="53"/>
      <c r="V164" s="53"/>
      <c r="W164" s="53"/>
      <c r="X164" s="53"/>
      <c r="Y164" s="53"/>
      <c r="Z164" s="53"/>
      <c r="AA164" s="53"/>
      <c r="AB164" s="53"/>
      <c r="AC164" s="142"/>
    </row>
    <row r="165" spans="1:29" ht="12.75" x14ac:dyDescent="0.2">
      <c r="A165" s="46" t="s">
        <v>5533</v>
      </c>
      <c r="B165" s="53">
        <v>162</v>
      </c>
      <c r="C165" s="53" t="s">
        <v>7456</v>
      </c>
      <c r="D165" s="140" t="s">
        <v>10</v>
      </c>
      <c r="E165" s="140" t="s">
        <v>5449</v>
      </c>
      <c r="F165" s="141" t="s">
        <v>5489</v>
      </c>
      <c r="G165" s="53"/>
      <c r="H165" s="53"/>
      <c r="I165" s="53"/>
      <c r="J165" s="53"/>
      <c r="K165" s="53" t="s">
        <v>7454</v>
      </c>
      <c r="L165" s="53"/>
      <c r="M165" s="53"/>
      <c r="N165" s="53"/>
      <c r="O165" s="53"/>
      <c r="P165" s="53"/>
      <c r="Q165" s="53"/>
      <c r="R165" s="53"/>
      <c r="S165" s="53"/>
      <c r="T165" s="53"/>
      <c r="U165" s="53"/>
      <c r="V165" s="53"/>
      <c r="W165" s="53"/>
      <c r="X165" s="53"/>
      <c r="Y165" s="53"/>
      <c r="Z165" s="53"/>
      <c r="AA165" s="53"/>
      <c r="AB165" s="53"/>
      <c r="AC165" s="142"/>
    </row>
    <row r="166" spans="1:29" ht="12.75" x14ac:dyDescent="0.2">
      <c r="A166" s="46" t="s">
        <v>8226</v>
      </c>
      <c r="B166" s="53">
        <v>163</v>
      </c>
      <c r="C166" s="53" t="s">
        <v>7456</v>
      </c>
      <c r="D166" s="140" t="s">
        <v>10</v>
      </c>
      <c r="E166" s="140" t="s">
        <v>5427</v>
      </c>
      <c r="F166" s="141" t="s">
        <v>5534</v>
      </c>
      <c r="G166" s="53"/>
      <c r="H166" s="53"/>
      <c r="I166" s="53"/>
      <c r="J166" s="53"/>
      <c r="K166" s="53" t="s">
        <v>7454</v>
      </c>
      <c r="L166" s="53"/>
      <c r="M166" s="53"/>
      <c r="N166" s="53"/>
      <c r="O166" s="53"/>
      <c r="P166" s="53"/>
      <c r="Q166" s="53"/>
      <c r="R166" s="53"/>
      <c r="S166" s="53"/>
      <c r="T166" s="53"/>
      <c r="U166" s="53"/>
      <c r="V166" s="53"/>
      <c r="W166" s="53"/>
      <c r="X166" s="53"/>
      <c r="Y166" s="53"/>
      <c r="Z166" s="53"/>
      <c r="AA166" s="53"/>
      <c r="AB166" s="53"/>
      <c r="AC166" s="142"/>
    </row>
    <row r="167" spans="1:29" ht="12.75" x14ac:dyDescent="0.2">
      <c r="A167" s="46" t="s">
        <v>245</v>
      </c>
      <c r="B167" s="53">
        <v>164</v>
      </c>
      <c r="C167" s="53" t="s">
        <v>7456</v>
      </c>
      <c r="D167" s="140" t="s">
        <v>5331</v>
      </c>
      <c r="E167" s="140" t="s">
        <v>5427</v>
      </c>
      <c r="F167" s="141" t="s">
        <v>5461</v>
      </c>
      <c r="G167" s="53"/>
      <c r="H167" s="53"/>
      <c r="I167" s="53"/>
      <c r="J167" s="53"/>
      <c r="K167" s="53"/>
      <c r="L167" s="53"/>
      <c r="M167" s="53" t="s">
        <v>7454</v>
      </c>
      <c r="N167" s="53"/>
      <c r="O167" s="53"/>
      <c r="P167" s="53"/>
      <c r="Q167" s="53"/>
      <c r="R167" s="53"/>
      <c r="S167" s="53"/>
      <c r="T167" s="53"/>
      <c r="U167" s="53"/>
      <c r="V167" s="53"/>
      <c r="W167" s="53"/>
      <c r="X167" s="53"/>
      <c r="Y167" s="53"/>
      <c r="Z167" s="53"/>
      <c r="AA167" s="53"/>
      <c r="AB167" s="53"/>
      <c r="AC167" s="142"/>
    </row>
    <row r="168" spans="1:29" ht="12.75" x14ac:dyDescent="0.2">
      <c r="A168" s="46" t="s">
        <v>8230</v>
      </c>
      <c r="B168" s="53">
        <v>165</v>
      </c>
      <c r="C168" s="53" t="s">
        <v>7456</v>
      </c>
      <c r="D168" s="140" t="s">
        <v>10</v>
      </c>
      <c r="E168" s="140" t="s">
        <v>5427</v>
      </c>
      <c r="F168" s="141" t="s">
        <v>5535</v>
      </c>
      <c r="G168" s="53"/>
      <c r="H168" s="53"/>
      <c r="I168" s="53"/>
      <c r="J168" s="53"/>
      <c r="K168" s="53"/>
      <c r="L168" s="53"/>
      <c r="M168" s="53" t="s">
        <v>7454</v>
      </c>
      <c r="N168" s="53"/>
      <c r="O168" s="53"/>
      <c r="P168" s="53"/>
      <c r="Q168" s="53"/>
      <c r="R168" s="53"/>
      <c r="S168" s="53"/>
      <c r="T168" s="53"/>
      <c r="U168" s="53"/>
      <c r="V168" s="53"/>
      <c r="W168" s="53"/>
      <c r="X168" s="53"/>
      <c r="Y168" s="53"/>
      <c r="Z168" s="53"/>
      <c r="AA168" s="53"/>
      <c r="AB168" s="53"/>
      <c r="AC168" s="142"/>
    </row>
    <row r="169" spans="1:29" ht="12.75" x14ac:dyDescent="0.2">
      <c r="A169" s="46" t="s">
        <v>945</v>
      </c>
      <c r="B169" s="53">
        <v>166</v>
      </c>
      <c r="C169" s="53" t="s">
        <v>7456</v>
      </c>
      <c r="D169" s="140" t="s">
        <v>5331</v>
      </c>
      <c r="E169" s="140" t="s">
        <v>5449</v>
      </c>
      <c r="F169" s="141" t="s">
        <v>5536</v>
      </c>
      <c r="G169" s="53"/>
      <c r="H169" s="53"/>
      <c r="I169" s="53"/>
      <c r="J169" s="53"/>
      <c r="K169" s="53"/>
      <c r="L169" s="53"/>
      <c r="M169" s="53" t="s">
        <v>7454</v>
      </c>
      <c r="N169" s="53"/>
      <c r="O169" s="53"/>
      <c r="P169" s="53"/>
      <c r="Q169" s="53"/>
      <c r="R169" s="53"/>
      <c r="S169" s="53"/>
      <c r="T169" s="53"/>
      <c r="U169" s="53"/>
      <c r="V169" s="53"/>
      <c r="W169" s="53"/>
      <c r="X169" s="53"/>
      <c r="Y169" s="53"/>
      <c r="Z169" s="53"/>
      <c r="AA169" s="53"/>
      <c r="AB169" s="53"/>
      <c r="AC169" s="142"/>
    </row>
    <row r="170" spans="1:29" ht="12.75" x14ac:dyDescent="0.2">
      <c r="A170" s="46" t="s">
        <v>5537</v>
      </c>
      <c r="B170" s="53">
        <v>167</v>
      </c>
      <c r="C170" s="53" t="s">
        <v>7456</v>
      </c>
      <c r="D170" s="140" t="s">
        <v>10</v>
      </c>
      <c r="E170" s="140" t="s">
        <v>5449</v>
      </c>
      <c r="F170" s="141" t="s">
        <v>5479</v>
      </c>
      <c r="G170" s="53"/>
      <c r="H170" s="53"/>
      <c r="I170" s="53"/>
      <c r="J170" s="53"/>
      <c r="K170" s="53"/>
      <c r="L170" s="53"/>
      <c r="M170" s="53"/>
      <c r="N170" s="53" t="s">
        <v>7454</v>
      </c>
      <c r="O170" s="53"/>
      <c r="P170" s="53"/>
      <c r="Q170" s="53"/>
      <c r="R170" s="53"/>
      <c r="S170" s="53"/>
      <c r="T170" s="53"/>
      <c r="U170" s="53"/>
      <c r="V170" s="53"/>
      <c r="W170" s="53"/>
      <c r="X170" s="53"/>
      <c r="Y170" s="53"/>
      <c r="Z170" s="53"/>
      <c r="AA170" s="53"/>
      <c r="AB170" s="53"/>
      <c r="AC170" s="142"/>
    </row>
    <row r="171" spans="1:29" ht="12.75" x14ac:dyDescent="0.2">
      <c r="A171" s="46" t="s">
        <v>5538</v>
      </c>
      <c r="B171" s="53">
        <v>168</v>
      </c>
      <c r="C171" s="53" t="s">
        <v>7456</v>
      </c>
      <c r="D171" s="140" t="s">
        <v>5331</v>
      </c>
      <c r="E171" s="140" t="s">
        <v>5449</v>
      </c>
      <c r="F171" s="141" t="s">
        <v>5539</v>
      </c>
      <c r="G171" s="53"/>
      <c r="H171" s="53"/>
      <c r="I171" s="53"/>
      <c r="J171" s="53"/>
      <c r="K171" s="53"/>
      <c r="L171" s="53"/>
      <c r="M171" s="53"/>
      <c r="N171" s="53" t="s">
        <v>7454</v>
      </c>
      <c r="O171" s="53"/>
      <c r="P171" s="53"/>
      <c r="Q171" s="53"/>
      <c r="R171" s="53"/>
      <c r="S171" s="53"/>
      <c r="T171" s="53"/>
      <c r="U171" s="53"/>
      <c r="V171" s="53"/>
      <c r="W171" s="53"/>
      <c r="X171" s="53"/>
      <c r="Y171" s="53"/>
      <c r="Z171" s="53"/>
      <c r="AA171" s="53"/>
      <c r="AB171" s="53"/>
      <c r="AC171" s="142"/>
    </row>
    <row r="172" spans="1:29" ht="12.75" x14ac:dyDescent="0.2">
      <c r="A172" s="46" t="s">
        <v>5540</v>
      </c>
      <c r="B172" s="53">
        <v>169</v>
      </c>
      <c r="C172" s="53" t="s">
        <v>7456</v>
      </c>
      <c r="D172" s="140" t="s">
        <v>10</v>
      </c>
      <c r="E172" s="140" t="s">
        <v>5434</v>
      </c>
      <c r="F172" s="141" t="s">
        <v>5541</v>
      </c>
      <c r="G172" s="53"/>
      <c r="H172" s="53"/>
      <c r="I172" s="53"/>
      <c r="J172" s="53"/>
      <c r="K172" s="53"/>
      <c r="L172" s="53"/>
      <c r="M172" s="53"/>
      <c r="N172" s="53" t="s">
        <v>7454</v>
      </c>
      <c r="O172" s="53"/>
      <c r="P172" s="53"/>
      <c r="Q172" s="53"/>
      <c r="R172" s="53"/>
      <c r="S172" s="53"/>
      <c r="T172" s="53"/>
      <c r="U172" s="53"/>
      <c r="V172" s="53"/>
      <c r="W172" s="53"/>
      <c r="X172" s="53"/>
      <c r="Y172" s="53"/>
      <c r="Z172" s="53"/>
      <c r="AA172" s="53"/>
      <c r="AB172" s="53"/>
      <c r="AC172" s="142"/>
    </row>
    <row r="173" spans="1:29" ht="12.75" x14ac:dyDescent="0.2">
      <c r="A173" s="46" t="s">
        <v>8204</v>
      </c>
      <c r="B173" s="53">
        <v>170</v>
      </c>
      <c r="C173" s="53" t="s">
        <v>7456</v>
      </c>
      <c r="D173" s="140" t="s">
        <v>5331</v>
      </c>
      <c r="E173" s="140" t="s">
        <v>5434</v>
      </c>
      <c r="F173" s="141" t="s">
        <v>5542</v>
      </c>
      <c r="G173" s="53"/>
      <c r="H173" s="53"/>
      <c r="I173" s="53"/>
      <c r="J173" s="53"/>
      <c r="K173" s="53"/>
      <c r="L173" s="53"/>
      <c r="M173" s="53"/>
      <c r="N173" s="53"/>
      <c r="O173" s="53" t="s">
        <v>7454</v>
      </c>
      <c r="P173" s="53"/>
      <c r="Q173" s="53"/>
      <c r="R173" s="53"/>
      <c r="S173" s="53"/>
      <c r="T173" s="53"/>
      <c r="U173" s="53"/>
      <c r="V173" s="53"/>
      <c r="W173" s="53"/>
      <c r="X173" s="53"/>
      <c r="Y173" s="53"/>
      <c r="Z173" s="53"/>
      <c r="AA173" s="53"/>
      <c r="AB173" s="53"/>
      <c r="AC173" s="142"/>
    </row>
    <row r="174" spans="1:29" ht="12.75" x14ac:dyDescent="0.2">
      <c r="A174" s="46" t="s">
        <v>8232</v>
      </c>
      <c r="B174" s="53">
        <v>171</v>
      </c>
      <c r="C174" s="53" t="s">
        <v>7456</v>
      </c>
      <c r="D174" s="140" t="s">
        <v>10</v>
      </c>
      <c r="E174" s="140" t="s">
        <v>5481</v>
      </c>
      <c r="F174" s="141" t="s">
        <v>5544</v>
      </c>
      <c r="G174" s="53"/>
      <c r="H174" s="53"/>
      <c r="I174" s="53"/>
      <c r="J174" s="53"/>
      <c r="K174" s="53"/>
      <c r="L174" s="53"/>
      <c r="M174" s="53"/>
      <c r="N174" s="53"/>
      <c r="O174" s="53" t="s">
        <v>7454</v>
      </c>
      <c r="P174" s="53"/>
      <c r="Q174" s="53"/>
      <c r="R174" s="53"/>
      <c r="S174" s="53"/>
      <c r="T174" s="53"/>
      <c r="U174" s="53"/>
      <c r="V174" s="53"/>
      <c r="W174" s="53"/>
      <c r="X174" s="53"/>
      <c r="Y174" s="53"/>
      <c r="Z174" s="53"/>
      <c r="AA174" s="53"/>
      <c r="AB174" s="53"/>
      <c r="AC174" s="142"/>
    </row>
    <row r="175" spans="1:29" ht="12.75" x14ac:dyDescent="0.2">
      <c r="A175" s="46" t="s">
        <v>8233</v>
      </c>
      <c r="B175" s="53">
        <v>172</v>
      </c>
      <c r="C175" s="53" t="s">
        <v>7456</v>
      </c>
      <c r="D175" s="140" t="s">
        <v>10</v>
      </c>
      <c r="E175" s="140" t="s">
        <v>5449</v>
      </c>
      <c r="F175" s="141" t="s">
        <v>5535</v>
      </c>
      <c r="G175" s="53"/>
      <c r="H175" s="53"/>
      <c r="I175" s="53"/>
      <c r="J175" s="53"/>
      <c r="K175" s="53"/>
      <c r="L175" s="53"/>
      <c r="M175" s="53"/>
      <c r="N175" s="53"/>
      <c r="O175" s="53" t="s">
        <v>7454</v>
      </c>
      <c r="P175" s="53"/>
      <c r="Q175" s="53"/>
      <c r="R175" s="53"/>
      <c r="S175" s="53"/>
      <c r="T175" s="53"/>
      <c r="U175" s="53"/>
      <c r="V175" s="53"/>
      <c r="W175" s="53"/>
      <c r="X175" s="53"/>
      <c r="Y175" s="53"/>
      <c r="Z175" s="53"/>
      <c r="AA175" s="53"/>
      <c r="AB175" s="53"/>
      <c r="AC175" s="142"/>
    </row>
    <row r="176" spans="1:29" ht="12.75" x14ac:dyDescent="0.2">
      <c r="A176" s="46" t="s">
        <v>8215</v>
      </c>
      <c r="B176" s="53">
        <v>173</v>
      </c>
      <c r="C176" s="53" t="s">
        <v>7456</v>
      </c>
      <c r="D176" s="140" t="s">
        <v>5331</v>
      </c>
      <c r="E176" s="140" t="s">
        <v>5481</v>
      </c>
      <c r="F176" s="141" t="s">
        <v>5545</v>
      </c>
      <c r="G176" s="53"/>
      <c r="H176" s="53"/>
      <c r="I176" s="53"/>
      <c r="J176" s="53"/>
      <c r="K176" s="53"/>
      <c r="L176" s="53"/>
      <c r="M176" s="53"/>
      <c r="N176" s="53"/>
      <c r="O176" s="53"/>
      <c r="P176" s="53"/>
      <c r="Q176" s="53" t="s">
        <v>7454</v>
      </c>
      <c r="R176" s="53"/>
      <c r="S176" s="53"/>
      <c r="T176" s="53"/>
      <c r="U176" s="53"/>
      <c r="V176" s="53"/>
      <c r="W176" s="53"/>
      <c r="X176" s="53"/>
      <c r="Y176" s="53"/>
      <c r="Z176" s="53"/>
      <c r="AA176" s="53"/>
      <c r="AB176" s="53"/>
      <c r="AC176" s="142"/>
    </row>
    <row r="177" spans="1:29" ht="12.75" x14ac:dyDescent="0.2">
      <c r="A177" s="46" t="s">
        <v>250</v>
      </c>
      <c r="B177" s="53">
        <v>174</v>
      </c>
      <c r="C177" s="53" t="s">
        <v>7456</v>
      </c>
      <c r="D177" s="140" t="s">
        <v>10</v>
      </c>
      <c r="E177" s="140" t="s">
        <v>5434</v>
      </c>
      <c r="F177" s="141" t="s">
        <v>5536</v>
      </c>
      <c r="G177" s="53"/>
      <c r="H177" s="53"/>
      <c r="I177" s="53"/>
      <c r="J177" s="53"/>
      <c r="K177" s="53"/>
      <c r="L177" s="53"/>
      <c r="M177" s="53"/>
      <c r="N177" s="53"/>
      <c r="O177" s="53"/>
      <c r="P177" s="53"/>
      <c r="Q177" s="53" t="s">
        <v>7454</v>
      </c>
      <c r="R177" s="53"/>
      <c r="S177" s="53"/>
      <c r="T177" s="53"/>
      <c r="U177" s="53"/>
      <c r="V177" s="53"/>
      <c r="W177" s="53"/>
      <c r="X177" s="53"/>
      <c r="Y177" s="53"/>
      <c r="Z177" s="53"/>
      <c r="AA177" s="53"/>
      <c r="AB177" s="53"/>
      <c r="AC177" s="142"/>
    </row>
    <row r="178" spans="1:29" ht="12.75" x14ac:dyDescent="0.2">
      <c r="A178" s="46" t="s">
        <v>1117</v>
      </c>
      <c r="B178" s="53">
        <v>175</v>
      </c>
      <c r="C178" s="53" t="s">
        <v>7456</v>
      </c>
      <c r="D178" s="140" t="s">
        <v>10</v>
      </c>
      <c r="E178" s="140" t="s">
        <v>5427</v>
      </c>
      <c r="F178" s="141" t="s">
        <v>5546</v>
      </c>
      <c r="G178" s="53"/>
      <c r="H178" s="53"/>
      <c r="I178" s="53"/>
      <c r="J178" s="53"/>
      <c r="K178" s="53"/>
      <c r="L178" s="53"/>
      <c r="M178" s="53"/>
      <c r="N178" s="53"/>
      <c r="O178" s="53"/>
      <c r="P178" s="53"/>
      <c r="Q178" s="53" t="s">
        <v>7454</v>
      </c>
      <c r="R178" s="53"/>
      <c r="S178" s="53"/>
      <c r="T178" s="53"/>
      <c r="U178" s="53"/>
      <c r="V178" s="53"/>
      <c r="W178" s="53"/>
      <c r="X178" s="53"/>
      <c r="Y178" s="53"/>
      <c r="Z178" s="53"/>
      <c r="AA178" s="53"/>
      <c r="AB178" s="53"/>
      <c r="AC178" s="142"/>
    </row>
    <row r="179" spans="1:29" ht="12.75" x14ac:dyDescent="0.2">
      <c r="A179" s="46" t="s">
        <v>8210</v>
      </c>
      <c r="B179" s="53">
        <v>176</v>
      </c>
      <c r="C179" s="53" t="s">
        <v>7456</v>
      </c>
      <c r="D179" s="140" t="s">
        <v>10</v>
      </c>
      <c r="E179" s="140" t="s">
        <v>5434</v>
      </c>
      <c r="F179" s="141" t="s">
        <v>5547</v>
      </c>
      <c r="G179" s="53"/>
      <c r="H179" s="53"/>
      <c r="I179" s="53"/>
      <c r="J179" s="53"/>
      <c r="K179" s="53"/>
      <c r="L179" s="53"/>
      <c r="M179" s="53"/>
      <c r="N179" s="53"/>
      <c r="O179" s="53"/>
      <c r="P179" s="53"/>
      <c r="Q179" s="53"/>
      <c r="R179" s="53"/>
      <c r="S179" s="53"/>
      <c r="T179" s="53" t="s">
        <v>7454</v>
      </c>
      <c r="U179" s="53"/>
      <c r="V179" s="53"/>
      <c r="W179" s="53"/>
      <c r="X179" s="53"/>
      <c r="Y179" s="53"/>
      <c r="Z179" s="53"/>
      <c r="AA179" s="53"/>
      <c r="AB179" s="53"/>
      <c r="AC179" s="142"/>
    </row>
    <row r="180" spans="1:29" ht="12.75" x14ac:dyDescent="0.2">
      <c r="A180" s="46" t="s">
        <v>8239</v>
      </c>
      <c r="B180" s="53">
        <v>177</v>
      </c>
      <c r="C180" s="53" t="s">
        <v>7456</v>
      </c>
      <c r="D180" s="140" t="s">
        <v>10</v>
      </c>
      <c r="E180" s="140" t="s">
        <v>5427</v>
      </c>
      <c r="F180" s="141" t="s">
        <v>5548</v>
      </c>
      <c r="G180" s="53"/>
      <c r="H180" s="53"/>
      <c r="I180" s="53"/>
      <c r="J180" s="53"/>
      <c r="K180" s="53"/>
      <c r="L180" s="53"/>
      <c r="M180" s="53"/>
      <c r="N180" s="53"/>
      <c r="O180" s="53"/>
      <c r="P180" s="53"/>
      <c r="Q180" s="53"/>
      <c r="R180" s="53"/>
      <c r="S180" s="53"/>
      <c r="T180" s="53" t="s">
        <v>7454</v>
      </c>
      <c r="U180" s="53"/>
      <c r="V180" s="53"/>
      <c r="W180" s="53"/>
      <c r="X180" s="53"/>
      <c r="Y180" s="53"/>
      <c r="Z180" s="53"/>
      <c r="AA180" s="53"/>
      <c r="AB180" s="53"/>
      <c r="AC180" s="142"/>
    </row>
    <row r="181" spans="1:29" ht="12.75" x14ac:dyDescent="0.2">
      <c r="A181" s="46" t="s">
        <v>8244</v>
      </c>
      <c r="B181" s="53">
        <v>178</v>
      </c>
      <c r="C181" s="53" t="s">
        <v>7456</v>
      </c>
      <c r="D181" s="140" t="s">
        <v>5331</v>
      </c>
      <c r="E181" s="140" t="s">
        <v>5449</v>
      </c>
      <c r="F181" s="141" t="s">
        <v>5535</v>
      </c>
      <c r="G181" s="53"/>
      <c r="H181" s="53"/>
      <c r="I181" s="53"/>
      <c r="J181" s="53"/>
      <c r="K181" s="53"/>
      <c r="L181" s="53"/>
      <c r="M181" s="53"/>
      <c r="N181" s="53"/>
      <c r="O181" s="53"/>
      <c r="P181" s="53"/>
      <c r="Q181" s="53"/>
      <c r="R181" s="53"/>
      <c r="S181" s="53"/>
      <c r="T181" s="53" t="s">
        <v>7454</v>
      </c>
      <c r="U181" s="53"/>
      <c r="V181" s="53"/>
      <c r="W181" s="53"/>
      <c r="X181" s="53"/>
      <c r="Y181" s="53"/>
      <c r="Z181" s="53"/>
      <c r="AA181" s="53"/>
      <c r="AB181" s="53"/>
      <c r="AC181" s="142"/>
    </row>
    <row r="182" spans="1:29" ht="12.75" x14ac:dyDescent="0.2">
      <c r="A182" s="46" t="s">
        <v>8220</v>
      </c>
      <c r="B182" s="53">
        <v>179</v>
      </c>
      <c r="C182" s="53" t="s">
        <v>7456</v>
      </c>
      <c r="D182" s="140" t="s">
        <v>10</v>
      </c>
      <c r="E182" s="140" t="s">
        <v>5481</v>
      </c>
      <c r="F182" s="141" t="s">
        <v>5549</v>
      </c>
      <c r="G182" s="53"/>
      <c r="H182" s="53"/>
      <c r="I182" s="53"/>
      <c r="J182" s="53"/>
      <c r="K182" s="53"/>
      <c r="L182" s="53"/>
      <c r="M182" s="53"/>
      <c r="N182" s="53"/>
      <c r="O182" s="53"/>
      <c r="P182" s="53"/>
      <c r="Q182" s="53"/>
      <c r="R182" s="53"/>
      <c r="S182" s="53"/>
      <c r="T182" s="53"/>
      <c r="U182" s="53"/>
      <c r="V182" s="53" t="s">
        <v>7454</v>
      </c>
      <c r="W182" s="53"/>
      <c r="X182" s="53"/>
      <c r="Y182" s="53"/>
      <c r="Z182" s="53"/>
      <c r="AA182" s="53"/>
      <c r="AB182" s="53"/>
      <c r="AC182" s="142"/>
    </row>
    <row r="183" spans="1:29" ht="12.75" x14ac:dyDescent="0.2">
      <c r="A183" s="46" t="s">
        <v>8240</v>
      </c>
      <c r="B183" s="53">
        <v>180</v>
      </c>
      <c r="C183" s="53" t="s">
        <v>7456</v>
      </c>
      <c r="D183" s="140" t="s">
        <v>10</v>
      </c>
      <c r="E183" s="140" t="s">
        <v>5449</v>
      </c>
      <c r="F183" s="141" t="s">
        <v>5503</v>
      </c>
      <c r="G183" s="53"/>
      <c r="H183" s="53"/>
      <c r="I183" s="53"/>
      <c r="J183" s="53"/>
      <c r="K183" s="53"/>
      <c r="L183" s="53"/>
      <c r="M183" s="53"/>
      <c r="N183" s="53"/>
      <c r="O183" s="53"/>
      <c r="P183" s="53"/>
      <c r="Q183" s="53"/>
      <c r="R183" s="53"/>
      <c r="S183" s="53"/>
      <c r="T183" s="53"/>
      <c r="U183" s="53"/>
      <c r="V183" s="53" t="s">
        <v>7454</v>
      </c>
      <c r="W183" s="53"/>
      <c r="X183" s="53"/>
      <c r="Y183" s="53"/>
      <c r="Z183" s="53"/>
      <c r="AA183" s="53"/>
      <c r="AB183" s="53"/>
      <c r="AC183" s="142"/>
    </row>
    <row r="184" spans="1:29" ht="12.75" x14ac:dyDescent="0.2">
      <c r="A184" s="46" t="s">
        <v>5550</v>
      </c>
      <c r="B184" s="53">
        <v>181</v>
      </c>
      <c r="C184" s="53" t="s">
        <v>7456</v>
      </c>
      <c r="D184" s="140" t="s">
        <v>5331</v>
      </c>
      <c r="E184" s="140" t="s">
        <v>5481</v>
      </c>
      <c r="F184" s="141" t="s">
        <v>5551</v>
      </c>
      <c r="G184" s="53"/>
      <c r="H184" s="53"/>
      <c r="I184" s="53"/>
      <c r="J184" s="53"/>
      <c r="K184" s="53"/>
      <c r="L184" s="53"/>
      <c r="M184" s="53"/>
      <c r="N184" s="53"/>
      <c r="O184" s="53"/>
      <c r="P184" s="53"/>
      <c r="Q184" s="53"/>
      <c r="R184" s="53"/>
      <c r="S184" s="53"/>
      <c r="T184" s="53"/>
      <c r="U184" s="53"/>
      <c r="V184" s="53" t="s">
        <v>7454</v>
      </c>
      <c r="W184" s="53"/>
      <c r="X184" s="53"/>
      <c r="Y184" s="53"/>
      <c r="Z184" s="53"/>
      <c r="AA184" s="53"/>
      <c r="AB184" s="53" t="s">
        <v>7454</v>
      </c>
      <c r="AC184" s="142"/>
    </row>
    <row r="185" spans="1:29" ht="12.75" x14ac:dyDescent="0.2">
      <c r="A185" s="46" t="s">
        <v>261</v>
      </c>
      <c r="B185" s="53">
        <v>182</v>
      </c>
      <c r="C185" s="53" t="s">
        <v>7456</v>
      </c>
      <c r="D185" s="140" t="s">
        <v>10</v>
      </c>
      <c r="E185" s="140" t="s">
        <v>5481</v>
      </c>
      <c r="F185" s="141" t="s">
        <v>5552</v>
      </c>
      <c r="G185" s="53"/>
      <c r="H185" s="53"/>
      <c r="I185" s="53"/>
      <c r="J185" s="53"/>
      <c r="K185" s="53"/>
      <c r="L185" s="53"/>
      <c r="M185" s="53"/>
      <c r="N185" s="53"/>
      <c r="O185" s="53"/>
      <c r="P185" s="53"/>
      <c r="Q185" s="53"/>
      <c r="R185" s="53"/>
      <c r="S185" s="53"/>
      <c r="T185" s="53"/>
      <c r="U185" s="53"/>
      <c r="V185" s="53"/>
      <c r="W185" s="53"/>
      <c r="X185" s="53"/>
      <c r="Y185" s="53"/>
      <c r="Z185" s="53" t="s">
        <v>7454</v>
      </c>
      <c r="AA185" s="53"/>
      <c r="AB185" s="53"/>
      <c r="AC185" s="142"/>
    </row>
    <row r="186" spans="1:29" ht="12.75" x14ac:dyDescent="0.2">
      <c r="A186" s="46" t="s">
        <v>8217</v>
      </c>
      <c r="B186" s="53">
        <v>183</v>
      </c>
      <c r="C186" s="53" t="s">
        <v>7456</v>
      </c>
      <c r="D186" s="140" t="s">
        <v>10</v>
      </c>
      <c r="E186" s="140" t="s">
        <v>5427</v>
      </c>
      <c r="F186" s="141" t="s">
        <v>5553</v>
      </c>
      <c r="G186" s="53"/>
      <c r="H186" s="53"/>
      <c r="I186" s="53"/>
      <c r="J186" s="53"/>
      <c r="K186" s="53"/>
      <c r="L186" s="53"/>
      <c r="M186" s="53"/>
      <c r="N186" s="53"/>
      <c r="O186" s="53"/>
      <c r="P186" s="53"/>
      <c r="Q186" s="53"/>
      <c r="R186" s="53"/>
      <c r="S186" s="53"/>
      <c r="T186" s="53"/>
      <c r="U186" s="53"/>
      <c r="V186" s="53"/>
      <c r="W186" s="53"/>
      <c r="X186" s="53"/>
      <c r="Y186" s="53"/>
      <c r="Z186" s="53" t="s">
        <v>7454</v>
      </c>
      <c r="AA186" s="53"/>
      <c r="AB186" s="53" t="s">
        <v>7454</v>
      </c>
      <c r="AC186" s="142"/>
    </row>
    <row r="187" spans="1:29" ht="12.75" x14ac:dyDescent="0.2">
      <c r="A187" s="46" t="s">
        <v>1631</v>
      </c>
      <c r="B187" s="53">
        <v>184</v>
      </c>
      <c r="C187" s="53" t="s">
        <v>7456</v>
      </c>
      <c r="D187" s="140" t="s">
        <v>5331</v>
      </c>
      <c r="E187" s="140" t="s">
        <v>5449</v>
      </c>
      <c r="F187" s="141" t="s">
        <v>5539</v>
      </c>
      <c r="G187" s="53"/>
      <c r="H187" s="53"/>
      <c r="I187" s="53"/>
      <c r="J187" s="53"/>
      <c r="K187" s="53"/>
      <c r="L187" s="53"/>
      <c r="M187" s="53"/>
      <c r="N187" s="53"/>
      <c r="O187" s="53"/>
      <c r="P187" s="53"/>
      <c r="Q187" s="53"/>
      <c r="R187" s="53"/>
      <c r="S187" s="53"/>
      <c r="T187" s="53"/>
      <c r="U187" s="53"/>
      <c r="V187" s="53"/>
      <c r="W187" s="53"/>
      <c r="X187" s="53"/>
      <c r="Y187" s="53"/>
      <c r="Z187" s="53" t="s">
        <v>7454</v>
      </c>
      <c r="AA187" s="53"/>
      <c r="AB187" s="53"/>
      <c r="AC187" s="142" t="s">
        <v>8492</v>
      </c>
    </row>
    <row r="188" spans="1:29" ht="12.75" x14ac:dyDescent="0.2">
      <c r="A188" s="46" t="s">
        <v>8199</v>
      </c>
      <c r="B188" s="53">
        <v>185</v>
      </c>
      <c r="C188" s="53" t="s">
        <v>7457</v>
      </c>
      <c r="D188" s="140" t="s">
        <v>5331</v>
      </c>
      <c r="E188" s="140" t="s">
        <v>5554</v>
      </c>
      <c r="F188" s="141" t="s">
        <v>5555</v>
      </c>
      <c r="G188" s="53"/>
      <c r="H188" s="53"/>
      <c r="I188" s="53"/>
      <c r="J188" s="53"/>
      <c r="K188" s="53"/>
      <c r="L188" s="53"/>
      <c r="M188" s="53"/>
      <c r="N188" s="53"/>
      <c r="O188" s="53"/>
      <c r="P188" s="53"/>
      <c r="Q188" s="53"/>
      <c r="R188" s="53"/>
      <c r="S188" s="53"/>
      <c r="T188" s="53"/>
      <c r="U188" s="53"/>
      <c r="V188" s="53"/>
      <c r="W188" s="53"/>
      <c r="X188" s="53"/>
      <c r="Y188" s="53"/>
      <c r="Z188" s="53"/>
      <c r="AA188" s="53"/>
      <c r="AB188" s="53" t="s">
        <v>7454</v>
      </c>
      <c r="AC188" s="142"/>
    </row>
    <row r="189" spans="1:29" ht="12.75" x14ac:dyDescent="0.2">
      <c r="A189" s="46" t="s">
        <v>5557</v>
      </c>
      <c r="B189" s="53">
        <v>186</v>
      </c>
      <c r="C189" s="53" t="s">
        <v>7457</v>
      </c>
      <c r="D189" s="140" t="s">
        <v>10</v>
      </c>
      <c r="E189" s="140" t="s">
        <v>5558</v>
      </c>
      <c r="F189" s="141" t="s">
        <v>5559</v>
      </c>
      <c r="G189" s="53"/>
      <c r="H189" s="53"/>
      <c r="I189" s="53"/>
      <c r="J189" s="53"/>
      <c r="K189" s="53"/>
      <c r="L189" s="53"/>
      <c r="M189" s="53"/>
      <c r="N189" s="53"/>
      <c r="O189" s="53"/>
      <c r="P189" s="53"/>
      <c r="Q189" s="53"/>
      <c r="R189" s="53"/>
      <c r="S189" s="53"/>
      <c r="T189" s="53"/>
      <c r="U189" s="53"/>
      <c r="V189" s="53"/>
      <c r="W189" s="53"/>
      <c r="X189" s="53"/>
      <c r="Y189" s="53"/>
      <c r="Z189" s="53"/>
      <c r="AA189" s="53"/>
      <c r="AB189" s="53" t="s">
        <v>7454</v>
      </c>
      <c r="AC189" s="142"/>
    </row>
    <row r="190" spans="1:29" ht="12.75" x14ac:dyDescent="0.2">
      <c r="A190" s="46" t="s">
        <v>8203</v>
      </c>
      <c r="B190" s="53">
        <v>187</v>
      </c>
      <c r="C190" s="53" t="s">
        <v>7457</v>
      </c>
      <c r="D190" s="140" t="s">
        <v>5331</v>
      </c>
      <c r="E190" s="140" t="s">
        <v>5554</v>
      </c>
      <c r="F190" s="141" t="s">
        <v>5560</v>
      </c>
      <c r="G190" s="53"/>
      <c r="H190" s="53"/>
      <c r="I190" s="53"/>
      <c r="J190" s="53"/>
      <c r="K190" s="53"/>
      <c r="L190" s="53"/>
      <c r="M190" s="53"/>
      <c r="N190" s="53"/>
      <c r="O190" s="53"/>
      <c r="P190" s="53"/>
      <c r="Q190" s="53"/>
      <c r="R190" s="53"/>
      <c r="S190" s="53"/>
      <c r="T190" s="53"/>
      <c r="U190" s="53"/>
      <c r="V190" s="53"/>
      <c r="W190" s="53"/>
      <c r="X190" s="53"/>
      <c r="Y190" s="53"/>
      <c r="Z190" s="53"/>
      <c r="AA190" s="53"/>
      <c r="AB190" s="53" t="s">
        <v>7454</v>
      </c>
      <c r="AC190" s="142"/>
    </row>
    <row r="191" spans="1:29" ht="12.75" x14ac:dyDescent="0.2">
      <c r="A191" s="46" t="s">
        <v>5561</v>
      </c>
      <c r="B191" s="53">
        <v>188</v>
      </c>
      <c r="C191" s="53" t="s">
        <v>7457</v>
      </c>
      <c r="D191" s="140" t="s">
        <v>10</v>
      </c>
      <c r="E191" s="140" t="s">
        <v>5554</v>
      </c>
      <c r="F191" s="141" t="s">
        <v>5562</v>
      </c>
      <c r="G191" s="53"/>
      <c r="H191" s="53"/>
      <c r="I191" s="53"/>
      <c r="J191" s="53"/>
      <c r="K191" s="53"/>
      <c r="L191" s="53"/>
      <c r="M191" s="53"/>
      <c r="N191" s="53"/>
      <c r="O191" s="53"/>
      <c r="P191" s="53"/>
      <c r="Q191" s="53"/>
      <c r="R191" s="53"/>
      <c r="S191" s="53"/>
      <c r="T191" s="53"/>
      <c r="U191" s="53"/>
      <c r="V191" s="53"/>
      <c r="W191" s="53"/>
      <c r="X191" s="53"/>
      <c r="Y191" s="53"/>
      <c r="Z191" s="53"/>
      <c r="AA191" s="53"/>
      <c r="AB191" s="53" t="s">
        <v>7454</v>
      </c>
      <c r="AC191" s="142"/>
    </row>
    <row r="192" spans="1:29" ht="12.75" x14ac:dyDescent="0.2">
      <c r="A192" s="46" t="s">
        <v>5563</v>
      </c>
      <c r="B192" s="53">
        <v>189</v>
      </c>
      <c r="C192" s="53" t="s">
        <v>7457</v>
      </c>
      <c r="D192" s="140" t="s">
        <v>10</v>
      </c>
      <c r="E192" s="140" t="s">
        <v>5564</v>
      </c>
      <c r="F192" s="141" t="s">
        <v>5565</v>
      </c>
      <c r="G192" s="53"/>
      <c r="H192" s="53"/>
      <c r="I192" s="53"/>
      <c r="J192" s="53"/>
      <c r="K192" s="53"/>
      <c r="L192" s="53"/>
      <c r="M192" s="53"/>
      <c r="N192" s="53"/>
      <c r="O192" s="53"/>
      <c r="P192" s="53"/>
      <c r="Q192" s="53"/>
      <c r="R192" s="53"/>
      <c r="S192" s="53"/>
      <c r="T192" s="53"/>
      <c r="U192" s="53"/>
      <c r="V192" s="53"/>
      <c r="W192" s="53"/>
      <c r="X192" s="53"/>
      <c r="Y192" s="53"/>
      <c r="Z192" s="53"/>
      <c r="AA192" s="53"/>
      <c r="AB192" s="53" t="s">
        <v>7454</v>
      </c>
      <c r="AC192" s="142"/>
    </row>
    <row r="193" spans="1:29" ht="12.75" x14ac:dyDescent="0.2">
      <c r="A193" s="46" t="s">
        <v>5566</v>
      </c>
      <c r="B193" s="53">
        <v>190</v>
      </c>
      <c r="C193" s="53" t="s">
        <v>7457</v>
      </c>
      <c r="D193" s="140" t="s">
        <v>5331</v>
      </c>
      <c r="E193" s="140" t="s">
        <v>5564</v>
      </c>
      <c r="F193" s="141" t="s">
        <v>5567</v>
      </c>
      <c r="G193" s="53"/>
      <c r="H193" s="53"/>
      <c r="I193" s="53"/>
      <c r="J193" s="53"/>
      <c r="K193" s="53"/>
      <c r="L193" s="53"/>
      <c r="M193" s="53"/>
      <c r="N193" s="53"/>
      <c r="O193" s="53"/>
      <c r="P193" s="53"/>
      <c r="Q193" s="53"/>
      <c r="R193" s="53"/>
      <c r="S193" s="53"/>
      <c r="T193" s="53"/>
      <c r="U193" s="53"/>
      <c r="V193" s="53"/>
      <c r="W193" s="53"/>
      <c r="X193" s="53"/>
      <c r="Y193" s="53"/>
      <c r="Z193" s="53"/>
      <c r="AA193" s="53"/>
      <c r="AB193" s="53" t="s">
        <v>7454</v>
      </c>
      <c r="AC193" s="142"/>
    </row>
    <row r="194" spans="1:29" ht="12.75" x14ac:dyDescent="0.2">
      <c r="A194" s="46" t="s">
        <v>5568</v>
      </c>
      <c r="B194" s="53">
        <v>191</v>
      </c>
      <c r="C194" s="53" t="s">
        <v>7457</v>
      </c>
      <c r="D194" s="140" t="s">
        <v>10</v>
      </c>
      <c r="E194" s="140" t="s">
        <v>5569</v>
      </c>
      <c r="F194" s="141" t="s">
        <v>5570</v>
      </c>
      <c r="G194" s="53"/>
      <c r="H194" s="53"/>
      <c r="I194" s="53"/>
      <c r="J194" s="53"/>
      <c r="K194" s="53"/>
      <c r="L194" s="53"/>
      <c r="M194" s="53"/>
      <c r="N194" s="53"/>
      <c r="O194" s="53"/>
      <c r="P194" s="53"/>
      <c r="Q194" s="53"/>
      <c r="R194" s="53"/>
      <c r="S194" s="53"/>
      <c r="T194" s="53"/>
      <c r="U194" s="53"/>
      <c r="V194" s="53"/>
      <c r="W194" s="53"/>
      <c r="X194" s="53"/>
      <c r="Y194" s="53"/>
      <c r="Z194" s="53"/>
      <c r="AA194" s="53"/>
      <c r="AB194" s="53" t="s">
        <v>7454</v>
      </c>
      <c r="AC194" s="142"/>
    </row>
    <row r="195" spans="1:29" ht="12.75" x14ac:dyDescent="0.2">
      <c r="A195" s="46" t="s">
        <v>5571</v>
      </c>
      <c r="B195" s="53">
        <v>192</v>
      </c>
      <c r="C195" s="53" t="s">
        <v>7457</v>
      </c>
      <c r="D195" s="140" t="s">
        <v>10</v>
      </c>
      <c r="E195" s="140" t="s">
        <v>5572</v>
      </c>
      <c r="F195" s="141" t="s">
        <v>5573</v>
      </c>
      <c r="G195" s="53"/>
      <c r="H195" s="53"/>
      <c r="I195" s="53"/>
      <c r="J195" s="53"/>
      <c r="K195" s="53"/>
      <c r="L195" s="53"/>
      <c r="M195" s="53"/>
      <c r="N195" s="53"/>
      <c r="O195" s="53"/>
      <c r="P195" s="53"/>
      <c r="Q195" s="53"/>
      <c r="R195" s="53"/>
      <c r="S195" s="53"/>
      <c r="T195" s="53"/>
      <c r="U195" s="53"/>
      <c r="V195" s="53"/>
      <c r="W195" s="53"/>
      <c r="X195" s="53"/>
      <c r="Y195" s="53"/>
      <c r="Z195" s="53"/>
      <c r="AA195" s="53"/>
      <c r="AB195" s="53" t="s">
        <v>7454</v>
      </c>
      <c r="AC195" s="142"/>
    </row>
  </sheetData>
  <conditionalFormatting sqref="G4:AB195">
    <cfRule type="colorScale" priority="1">
      <colorScale>
        <cfvo type="min"/>
        <cfvo type="max"/>
        <color rgb="FFFCFCFF"/>
        <color rgb="FF63BE7B"/>
      </colorScale>
    </cfRule>
    <cfRule type="colorScale" priority="2">
      <colorScale>
        <cfvo type="min"/>
        <cfvo type="percentile" val="50"/>
        <cfvo type="max"/>
        <color rgb="FFF8696B"/>
        <color rgb="FFFFEB84"/>
        <color rgb="FF63BE7B"/>
      </colorScale>
    </cfRule>
  </conditionalFormatting>
  <pageMargins left="0.75" right="0.75" top="1" bottom="1" header="0.5" footer="0.5"/>
  <pageSetup paperSize="9" orientation="portrait" r:id="rId1"/>
  <headerFooter alignWithMargins="0"/>
  <tableParts count="1">
    <tablePart r:id="rId2"/>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E234"/>
  <sheetViews>
    <sheetView zoomScale="80" zoomScaleNormal="80" workbookViewId="0"/>
  </sheetViews>
  <sheetFormatPr defaultRowHeight="12.75" x14ac:dyDescent="0.2"/>
  <cols>
    <col min="1" max="1" width="43.28515625" customWidth="1"/>
    <col min="2" max="2" width="12" customWidth="1"/>
    <col min="3" max="3" width="13.140625" customWidth="1"/>
    <col min="4" max="4" width="93.42578125" customWidth="1"/>
    <col min="5" max="5" width="17" customWidth="1"/>
  </cols>
  <sheetData>
    <row r="1" spans="1:5" x14ac:dyDescent="0.2">
      <c r="A1" s="1" t="s">
        <v>10157</v>
      </c>
    </row>
    <row r="2" spans="1:5" ht="15.75" x14ac:dyDescent="0.25">
      <c r="A2" s="2"/>
    </row>
    <row r="3" spans="1:5" ht="17.25" customHeight="1" x14ac:dyDescent="0.2">
      <c r="A3" s="68" t="s">
        <v>1</v>
      </c>
      <c r="B3" s="68" t="s">
        <v>115</v>
      </c>
      <c r="C3" s="68" t="s">
        <v>116</v>
      </c>
      <c r="D3" s="68" t="s">
        <v>120</v>
      </c>
      <c r="E3" s="69" t="s">
        <v>488</v>
      </c>
    </row>
    <row r="4" spans="1:5" ht="15.75" customHeight="1" x14ac:dyDescent="0.2">
      <c r="A4" s="57" t="s">
        <v>9975</v>
      </c>
      <c r="B4" s="57"/>
      <c r="C4" s="57" t="s">
        <v>10</v>
      </c>
      <c r="D4" s="74" t="s">
        <v>9976</v>
      </c>
      <c r="E4" s="75" t="s">
        <v>6690</v>
      </c>
    </row>
    <row r="5" spans="1:5" x14ac:dyDescent="0.2">
      <c r="A5" s="60" t="s">
        <v>689</v>
      </c>
      <c r="B5" s="60" t="s">
        <v>470</v>
      </c>
      <c r="C5" s="60" t="s">
        <v>10</v>
      </c>
      <c r="D5" s="70" t="s">
        <v>690</v>
      </c>
      <c r="E5" s="71" t="s">
        <v>487</v>
      </c>
    </row>
    <row r="6" spans="1:5" x14ac:dyDescent="0.2">
      <c r="A6" s="57" t="s">
        <v>121</v>
      </c>
      <c r="B6" s="57" t="s">
        <v>117</v>
      </c>
      <c r="C6" s="57" t="s">
        <v>474</v>
      </c>
      <c r="D6" s="72" t="s">
        <v>9331</v>
      </c>
      <c r="E6" s="71" t="s">
        <v>487</v>
      </c>
    </row>
    <row r="7" spans="1:5" x14ac:dyDescent="0.2">
      <c r="A7" s="60" t="s">
        <v>8116</v>
      </c>
      <c r="B7" s="60" t="s">
        <v>469</v>
      </c>
      <c r="C7" s="60" t="s">
        <v>475</v>
      </c>
      <c r="D7" s="73" t="s">
        <v>8118</v>
      </c>
      <c r="E7" s="71" t="s">
        <v>487</v>
      </c>
    </row>
    <row r="8" spans="1:5" x14ac:dyDescent="0.2">
      <c r="A8" s="57" t="s">
        <v>122</v>
      </c>
      <c r="B8" s="57" t="s">
        <v>118</v>
      </c>
      <c r="C8" s="57" t="s">
        <v>10</v>
      </c>
      <c r="D8" s="74"/>
      <c r="E8" s="71" t="s">
        <v>487</v>
      </c>
    </row>
    <row r="9" spans="1:5" x14ac:dyDescent="0.2">
      <c r="A9" s="57" t="s">
        <v>9329</v>
      </c>
      <c r="B9" s="57" t="s">
        <v>118</v>
      </c>
      <c r="C9" s="57" t="s">
        <v>10</v>
      </c>
      <c r="D9" s="74" t="s">
        <v>10902</v>
      </c>
      <c r="E9" s="75" t="s">
        <v>9264</v>
      </c>
    </row>
    <row r="10" spans="1:5" x14ac:dyDescent="0.2">
      <c r="A10" s="60" t="s">
        <v>570</v>
      </c>
      <c r="B10" s="60" t="s">
        <v>470</v>
      </c>
      <c r="C10" s="57" t="s">
        <v>10</v>
      </c>
      <c r="D10" s="74" t="s">
        <v>10162</v>
      </c>
      <c r="E10" s="71" t="s">
        <v>10163</v>
      </c>
    </row>
    <row r="11" spans="1:5" x14ac:dyDescent="0.2">
      <c r="A11" s="57" t="s">
        <v>4172</v>
      </c>
      <c r="B11" s="57" t="s">
        <v>117</v>
      </c>
      <c r="C11" s="57" t="s">
        <v>10</v>
      </c>
      <c r="D11" s="74" t="s">
        <v>4171</v>
      </c>
      <c r="E11" s="71" t="s">
        <v>4180</v>
      </c>
    </row>
    <row r="12" spans="1:5" x14ac:dyDescent="0.2">
      <c r="A12" s="57" t="s">
        <v>5871</v>
      </c>
      <c r="B12" s="57"/>
      <c r="C12" s="57" t="s">
        <v>156</v>
      </c>
      <c r="D12" s="74" t="s">
        <v>5872</v>
      </c>
      <c r="E12" s="71" t="s">
        <v>4067</v>
      </c>
    </row>
    <row r="13" spans="1:5" x14ac:dyDescent="0.2">
      <c r="A13" s="60" t="s">
        <v>647</v>
      </c>
      <c r="B13" s="60" t="s">
        <v>469</v>
      </c>
      <c r="C13" s="57" t="s">
        <v>156</v>
      </c>
      <c r="D13" s="74" t="s">
        <v>651</v>
      </c>
      <c r="E13" s="71" t="s">
        <v>487</v>
      </c>
    </row>
    <row r="14" spans="1:5" x14ac:dyDescent="0.2">
      <c r="A14" s="60" t="s">
        <v>542</v>
      </c>
      <c r="B14" s="60" t="s">
        <v>469</v>
      </c>
      <c r="C14" s="60" t="s">
        <v>156</v>
      </c>
      <c r="D14" s="70" t="s">
        <v>543</v>
      </c>
      <c r="E14" s="71" t="s">
        <v>487</v>
      </c>
    </row>
    <row r="15" spans="1:5" x14ac:dyDescent="0.2">
      <c r="A15" s="57" t="s">
        <v>621</v>
      </c>
      <c r="B15" s="57" t="s">
        <v>117</v>
      </c>
      <c r="C15" s="57" t="s">
        <v>156</v>
      </c>
      <c r="D15" s="72" t="s">
        <v>623</v>
      </c>
      <c r="E15" s="71" t="s">
        <v>487</v>
      </c>
    </row>
    <row r="16" spans="1:5" x14ac:dyDescent="0.2">
      <c r="A16" s="60" t="s">
        <v>12933</v>
      </c>
      <c r="B16" s="60" t="s">
        <v>470</v>
      </c>
      <c r="C16" s="60" t="s">
        <v>156</v>
      </c>
      <c r="D16" s="70" t="s">
        <v>10901</v>
      </c>
      <c r="E16" s="71" t="s">
        <v>6690</v>
      </c>
    </row>
    <row r="17" spans="1:5" x14ac:dyDescent="0.2">
      <c r="A17" s="57" t="s">
        <v>610</v>
      </c>
      <c r="B17" s="57" t="s">
        <v>117</v>
      </c>
      <c r="C17" s="57" t="s">
        <v>156</v>
      </c>
      <c r="D17" s="72" t="s">
        <v>618</v>
      </c>
      <c r="E17" s="71" t="s">
        <v>487</v>
      </c>
    </row>
    <row r="18" spans="1:5" x14ac:dyDescent="0.2">
      <c r="A18" s="57" t="s">
        <v>123</v>
      </c>
      <c r="B18" s="57" t="s">
        <v>468</v>
      </c>
      <c r="C18" s="57" t="s">
        <v>10</v>
      </c>
      <c r="D18" s="74"/>
      <c r="E18" s="71" t="s">
        <v>487</v>
      </c>
    </row>
    <row r="19" spans="1:5" x14ac:dyDescent="0.2">
      <c r="A19" s="57" t="s">
        <v>9316</v>
      </c>
      <c r="B19" s="57" t="s">
        <v>9317</v>
      </c>
      <c r="C19" s="57" t="s">
        <v>156</v>
      </c>
      <c r="D19" s="74" t="s">
        <v>9318</v>
      </c>
      <c r="E19" s="75" t="s">
        <v>9264</v>
      </c>
    </row>
    <row r="20" spans="1:5" x14ac:dyDescent="0.2">
      <c r="A20" s="57" t="s">
        <v>10607</v>
      </c>
      <c r="B20" s="57" t="s">
        <v>470</v>
      </c>
      <c r="C20" s="57" t="s">
        <v>10</v>
      </c>
      <c r="D20" s="74" t="s">
        <v>783</v>
      </c>
      <c r="E20" s="71" t="s">
        <v>487</v>
      </c>
    </row>
    <row r="21" spans="1:5" x14ac:dyDescent="0.2">
      <c r="A21" s="57" t="s">
        <v>10609</v>
      </c>
      <c r="B21" s="57" t="s">
        <v>117</v>
      </c>
      <c r="C21" s="57" t="s">
        <v>156</v>
      </c>
      <c r="D21" s="73" t="s">
        <v>813</v>
      </c>
      <c r="E21" s="71" t="s">
        <v>487</v>
      </c>
    </row>
    <row r="22" spans="1:5" x14ac:dyDescent="0.2">
      <c r="A22" s="60" t="s">
        <v>539</v>
      </c>
      <c r="B22" s="60" t="s">
        <v>117</v>
      </c>
      <c r="C22" s="60" t="s">
        <v>156</v>
      </c>
      <c r="D22" s="74"/>
      <c r="E22" s="71" t="s">
        <v>487</v>
      </c>
    </row>
    <row r="23" spans="1:5" x14ac:dyDescent="0.2">
      <c r="A23" s="60" t="s">
        <v>561</v>
      </c>
      <c r="B23" s="60" t="s">
        <v>117</v>
      </c>
      <c r="C23" s="60" t="s">
        <v>156</v>
      </c>
      <c r="D23" s="73" t="s">
        <v>562</v>
      </c>
      <c r="E23" s="71" t="s">
        <v>487</v>
      </c>
    </row>
    <row r="24" spans="1:5" x14ac:dyDescent="0.2">
      <c r="A24" s="57" t="s">
        <v>5864</v>
      </c>
      <c r="B24" s="57" t="s">
        <v>117</v>
      </c>
      <c r="C24" s="57" t="s">
        <v>5866</v>
      </c>
      <c r="D24" s="74" t="s">
        <v>9323</v>
      </c>
      <c r="E24" s="71" t="s">
        <v>9297</v>
      </c>
    </row>
    <row r="25" spans="1:5" x14ac:dyDescent="0.2">
      <c r="A25" s="57" t="s">
        <v>764</v>
      </c>
      <c r="B25" s="57" t="s">
        <v>117</v>
      </c>
      <c r="C25" s="57" t="s">
        <v>156</v>
      </c>
      <c r="D25" s="73" t="s">
        <v>10158</v>
      </c>
      <c r="E25" s="71" t="s">
        <v>7669</v>
      </c>
    </row>
    <row r="26" spans="1:5" x14ac:dyDescent="0.2">
      <c r="A26" s="57" t="s">
        <v>584</v>
      </c>
      <c r="B26" s="57" t="s">
        <v>469</v>
      </c>
      <c r="C26" s="57" t="s">
        <v>156</v>
      </c>
      <c r="D26" s="73" t="s">
        <v>585</v>
      </c>
      <c r="E26" s="71" t="s">
        <v>487</v>
      </c>
    </row>
    <row r="27" spans="1:5" x14ac:dyDescent="0.2">
      <c r="A27" s="57" t="s">
        <v>773</v>
      </c>
      <c r="B27" s="57" t="s">
        <v>117</v>
      </c>
      <c r="C27" s="57" t="s">
        <v>156</v>
      </c>
      <c r="D27" s="74" t="s">
        <v>774</v>
      </c>
      <c r="E27" s="71" t="s">
        <v>487</v>
      </c>
    </row>
    <row r="28" spans="1:5" x14ac:dyDescent="0.2">
      <c r="A28" s="60" t="s">
        <v>549</v>
      </c>
      <c r="B28" s="60" t="s">
        <v>469</v>
      </c>
      <c r="C28" s="60" t="s">
        <v>156</v>
      </c>
      <c r="D28" s="74" t="s">
        <v>5945</v>
      </c>
      <c r="E28" s="71" t="s">
        <v>487</v>
      </c>
    </row>
    <row r="29" spans="1:5" x14ac:dyDescent="0.2">
      <c r="A29" s="57" t="s">
        <v>4187</v>
      </c>
      <c r="B29" s="57" t="s">
        <v>117</v>
      </c>
      <c r="C29" s="57" t="s">
        <v>156</v>
      </c>
      <c r="D29" s="74"/>
      <c r="E29" s="71" t="s">
        <v>4180</v>
      </c>
    </row>
    <row r="30" spans="1:5" x14ac:dyDescent="0.2">
      <c r="A30" s="57" t="s">
        <v>635</v>
      </c>
      <c r="B30" s="57" t="s">
        <v>469</v>
      </c>
      <c r="C30" s="57" t="s">
        <v>156</v>
      </c>
      <c r="D30" s="73" t="s">
        <v>527</v>
      </c>
      <c r="E30" s="71" t="s">
        <v>487</v>
      </c>
    </row>
    <row r="31" spans="1:5" x14ac:dyDescent="0.2">
      <c r="A31" s="60" t="s">
        <v>8119</v>
      </c>
      <c r="B31" s="57"/>
      <c r="C31" s="57"/>
      <c r="D31" s="73" t="s">
        <v>8120</v>
      </c>
      <c r="E31" s="71" t="s">
        <v>6588</v>
      </c>
    </row>
    <row r="32" spans="1:5" x14ac:dyDescent="0.2">
      <c r="A32" s="60" t="s">
        <v>18373</v>
      </c>
      <c r="B32" s="60" t="s">
        <v>470</v>
      </c>
      <c r="C32" s="57" t="s">
        <v>10</v>
      </c>
      <c r="D32" s="73" t="s">
        <v>646</v>
      </c>
      <c r="E32" s="71" t="s">
        <v>487</v>
      </c>
    </row>
    <row r="33" spans="1:5" x14ac:dyDescent="0.2">
      <c r="A33" s="57" t="s">
        <v>7965</v>
      </c>
      <c r="B33" s="57" t="s">
        <v>7967</v>
      </c>
      <c r="C33" s="57" t="s">
        <v>156</v>
      </c>
      <c r="D33" s="74" t="s">
        <v>7966</v>
      </c>
      <c r="E33" s="75" t="s">
        <v>6651</v>
      </c>
    </row>
    <row r="34" spans="1:5" x14ac:dyDescent="0.2">
      <c r="A34" s="57" t="s">
        <v>124</v>
      </c>
      <c r="B34" s="57" t="s">
        <v>119</v>
      </c>
      <c r="C34" s="57" t="s">
        <v>464</v>
      </c>
      <c r="D34" s="74"/>
      <c r="E34" s="71" t="s">
        <v>487</v>
      </c>
    </row>
    <row r="35" spans="1:5" x14ac:dyDescent="0.2">
      <c r="A35" s="57" t="s">
        <v>125</v>
      </c>
      <c r="B35" s="57" t="s">
        <v>119</v>
      </c>
      <c r="C35" s="57" t="s">
        <v>464</v>
      </c>
      <c r="D35" s="74"/>
      <c r="E35" s="71" t="s">
        <v>487</v>
      </c>
    </row>
    <row r="36" spans="1:5" x14ac:dyDescent="0.2">
      <c r="A36" s="57" t="s">
        <v>126</v>
      </c>
      <c r="B36" s="57" t="s">
        <v>119</v>
      </c>
      <c r="C36" s="57" t="s">
        <v>464</v>
      </c>
      <c r="D36" s="74"/>
      <c r="E36" s="71" t="s">
        <v>487</v>
      </c>
    </row>
    <row r="37" spans="1:5" x14ac:dyDescent="0.2">
      <c r="A37" s="57" t="s">
        <v>127</v>
      </c>
      <c r="B37" s="57" t="s">
        <v>119</v>
      </c>
      <c r="C37" s="57" t="s">
        <v>464</v>
      </c>
      <c r="D37" s="74"/>
      <c r="E37" s="71" t="s">
        <v>487</v>
      </c>
    </row>
    <row r="38" spans="1:5" x14ac:dyDescent="0.2">
      <c r="A38" s="57" t="s">
        <v>128</v>
      </c>
      <c r="B38" s="60" t="s">
        <v>117</v>
      </c>
      <c r="C38" s="57" t="s">
        <v>465</v>
      </c>
      <c r="D38" s="73" t="s">
        <v>5157</v>
      </c>
      <c r="E38" s="71" t="s">
        <v>487</v>
      </c>
    </row>
    <row r="39" spans="1:5" x14ac:dyDescent="0.2">
      <c r="A39" s="57" t="s">
        <v>129</v>
      </c>
      <c r="B39" s="57" t="s">
        <v>118</v>
      </c>
      <c r="C39" s="57" t="s">
        <v>10</v>
      </c>
      <c r="D39" s="74"/>
      <c r="E39" s="71" t="s">
        <v>487</v>
      </c>
    </row>
    <row r="40" spans="1:5" x14ac:dyDescent="0.2">
      <c r="A40" s="60" t="s">
        <v>568</v>
      </c>
      <c r="B40" s="57" t="s">
        <v>118</v>
      </c>
      <c r="C40" s="57" t="s">
        <v>10</v>
      </c>
      <c r="D40" s="74"/>
      <c r="E40" s="71" t="s">
        <v>487</v>
      </c>
    </row>
    <row r="41" spans="1:5" x14ac:dyDescent="0.2">
      <c r="A41" s="60" t="s">
        <v>5873</v>
      </c>
      <c r="B41" s="57" t="s">
        <v>118</v>
      </c>
      <c r="C41" s="57" t="s">
        <v>10</v>
      </c>
      <c r="D41" s="73" t="s">
        <v>5874</v>
      </c>
      <c r="E41" s="71" t="s">
        <v>487</v>
      </c>
    </row>
    <row r="42" spans="1:5" x14ac:dyDescent="0.2">
      <c r="A42" s="57" t="s">
        <v>130</v>
      </c>
      <c r="B42" s="60" t="s">
        <v>469</v>
      </c>
      <c r="C42" s="57" t="s">
        <v>156</v>
      </c>
      <c r="D42" s="74"/>
      <c r="E42" s="71" t="s">
        <v>487</v>
      </c>
    </row>
    <row r="43" spans="1:5" x14ac:dyDescent="0.2">
      <c r="A43" s="57" t="s">
        <v>131</v>
      </c>
      <c r="B43" s="57" t="s">
        <v>119</v>
      </c>
      <c r="C43" s="57" t="s">
        <v>464</v>
      </c>
      <c r="D43" s="74"/>
      <c r="E43" s="71" t="s">
        <v>487</v>
      </c>
    </row>
    <row r="44" spans="1:5" x14ac:dyDescent="0.2">
      <c r="A44" s="57" t="s">
        <v>132</v>
      </c>
      <c r="B44" s="57" t="s">
        <v>119</v>
      </c>
      <c r="C44" s="57" t="s">
        <v>464</v>
      </c>
      <c r="D44" s="74"/>
      <c r="E44" s="71" t="s">
        <v>487</v>
      </c>
    </row>
    <row r="45" spans="1:5" x14ac:dyDescent="0.2">
      <c r="A45" s="57" t="s">
        <v>133</v>
      </c>
      <c r="B45" s="57" t="s">
        <v>119</v>
      </c>
      <c r="C45" s="57" t="s">
        <v>464</v>
      </c>
      <c r="D45" s="74"/>
      <c r="E45" s="71" t="s">
        <v>487</v>
      </c>
    </row>
    <row r="46" spans="1:5" x14ac:dyDescent="0.2">
      <c r="A46" s="57" t="s">
        <v>619</v>
      </c>
      <c r="B46" s="57" t="s">
        <v>118</v>
      </c>
      <c r="C46" s="57" t="s">
        <v>464</v>
      </c>
      <c r="D46" s="74"/>
      <c r="E46" s="71" t="s">
        <v>487</v>
      </c>
    </row>
    <row r="47" spans="1:5" x14ac:dyDescent="0.2">
      <c r="A47" s="57" t="s">
        <v>134</v>
      </c>
      <c r="B47" s="57" t="s">
        <v>119</v>
      </c>
      <c r="C47" s="57" t="s">
        <v>464</v>
      </c>
      <c r="D47" s="74"/>
      <c r="E47" s="71" t="s">
        <v>487</v>
      </c>
    </row>
    <row r="48" spans="1:5" x14ac:dyDescent="0.2">
      <c r="A48" s="57" t="s">
        <v>135</v>
      </c>
      <c r="B48" s="57" t="s">
        <v>119</v>
      </c>
      <c r="C48" s="57" t="s">
        <v>464</v>
      </c>
      <c r="D48" s="74"/>
      <c r="E48" s="71" t="s">
        <v>487</v>
      </c>
    </row>
    <row r="49" spans="1:5" x14ac:dyDescent="0.2">
      <c r="A49" s="57" t="s">
        <v>136</v>
      </c>
      <c r="B49" s="57" t="s">
        <v>119</v>
      </c>
      <c r="C49" s="57" t="s">
        <v>464</v>
      </c>
      <c r="D49" s="74"/>
      <c r="E49" s="71" t="s">
        <v>487</v>
      </c>
    </row>
    <row r="50" spans="1:5" x14ac:dyDescent="0.2">
      <c r="A50" s="57" t="s">
        <v>137</v>
      </c>
      <c r="B50" s="57" t="s">
        <v>119</v>
      </c>
      <c r="C50" s="57" t="s">
        <v>464</v>
      </c>
      <c r="D50" s="74"/>
      <c r="E50" s="71" t="s">
        <v>487</v>
      </c>
    </row>
    <row r="51" spans="1:5" x14ac:dyDescent="0.2">
      <c r="A51" s="57" t="s">
        <v>789</v>
      </c>
      <c r="B51" s="57" t="s">
        <v>119</v>
      </c>
      <c r="C51" s="57" t="s">
        <v>464</v>
      </c>
      <c r="D51" s="74"/>
      <c r="E51" s="71" t="s">
        <v>487</v>
      </c>
    </row>
    <row r="52" spans="1:5" x14ac:dyDescent="0.2">
      <c r="A52" s="57" t="s">
        <v>138</v>
      </c>
      <c r="B52" s="57" t="s">
        <v>119</v>
      </c>
      <c r="C52" s="57" t="s">
        <v>464</v>
      </c>
      <c r="D52" s="74"/>
      <c r="E52" s="71" t="s">
        <v>487</v>
      </c>
    </row>
    <row r="53" spans="1:5" x14ac:dyDescent="0.2">
      <c r="A53" s="60" t="s">
        <v>8224</v>
      </c>
      <c r="B53" s="60" t="s">
        <v>117</v>
      </c>
      <c r="C53" s="60" t="s">
        <v>10</v>
      </c>
      <c r="D53" s="73" t="s">
        <v>11155</v>
      </c>
      <c r="E53" s="71" t="s">
        <v>11127</v>
      </c>
    </row>
    <row r="54" spans="1:5" x14ac:dyDescent="0.2">
      <c r="A54" s="60" t="s">
        <v>541</v>
      </c>
      <c r="B54" s="60" t="s">
        <v>118</v>
      </c>
      <c r="C54" s="60" t="s">
        <v>172</v>
      </c>
      <c r="D54" s="74"/>
      <c r="E54" s="71" t="s">
        <v>487</v>
      </c>
    </row>
    <row r="55" spans="1:5" x14ac:dyDescent="0.2">
      <c r="A55" s="60" t="s">
        <v>8741</v>
      </c>
      <c r="B55" s="60" t="s">
        <v>8131</v>
      </c>
      <c r="C55" s="60" t="s">
        <v>10</v>
      </c>
      <c r="D55" s="73" t="s">
        <v>8742</v>
      </c>
      <c r="E55" s="71" t="s">
        <v>6588</v>
      </c>
    </row>
    <row r="56" spans="1:5" x14ac:dyDescent="0.2">
      <c r="A56" s="57" t="s">
        <v>5863</v>
      </c>
      <c r="B56" s="57" t="s">
        <v>118</v>
      </c>
      <c r="C56" s="57" t="s">
        <v>5865</v>
      </c>
      <c r="D56" s="74" t="s">
        <v>9322</v>
      </c>
      <c r="E56" s="71" t="s">
        <v>9297</v>
      </c>
    </row>
    <row r="57" spans="1:5" x14ac:dyDescent="0.2">
      <c r="A57" s="57" t="s">
        <v>9330</v>
      </c>
      <c r="B57" s="57" t="s">
        <v>469</v>
      </c>
      <c r="C57" s="57" t="s">
        <v>466</v>
      </c>
      <c r="D57" s="74" t="s">
        <v>9295</v>
      </c>
      <c r="E57" s="71" t="s">
        <v>4067</v>
      </c>
    </row>
    <row r="58" spans="1:5" x14ac:dyDescent="0.2">
      <c r="A58" s="57" t="s">
        <v>9324</v>
      </c>
      <c r="B58" s="57" t="s">
        <v>9326</v>
      </c>
      <c r="C58" s="57" t="s">
        <v>5865</v>
      </c>
      <c r="D58" s="74" t="s">
        <v>9325</v>
      </c>
      <c r="E58" s="71" t="s">
        <v>9264</v>
      </c>
    </row>
    <row r="59" spans="1:5" x14ac:dyDescent="0.2">
      <c r="A59" s="60" t="s">
        <v>694</v>
      </c>
      <c r="B59" s="60" t="s">
        <v>814</v>
      </c>
      <c r="C59" s="57" t="s">
        <v>466</v>
      </c>
      <c r="D59" s="73" t="s">
        <v>10058</v>
      </c>
      <c r="E59" s="71" t="s">
        <v>7669</v>
      </c>
    </row>
    <row r="60" spans="1:5" x14ac:dyDescent="0.2">
      <c r="A60" s="60" t="s">
        <v>9319</v>
      </c>
      <c r="B60" s="60" t="s">
        <v>8131</v>
      </c>
      <c r="C60" s="57" t="s">
        <v>5865</v>
      </c>
      <c r="D60" s="73" t="s">
        <v>9320</v>
      </c>
      <c r="E60" s="71" t="s">
        <v>9264</v>
      </c>
    </row>
    <row r="61" spans="1:5" x14ac:dyDescent="0.2">
      <c r="A61" s="57" t="s">
        <v>9327</v>
      </c>
      <c r="B61" s="57" t="s">
        <v>118</v>
      </c>
      <c r="C61" s="57" t="s">
        <v>466</v>
      </c>
      <c r="D61" s="74" t="s">
        <v>9328</v>
      </c>
      <c r="E61" s="71" t="s">
        <v>9264</v>
      </c>
    </row>
    <row r="62" spans="1:5" x14ac:dyDescent="0.2">
      <c r="A62" s="57" t="s">
        <v>139</v>
      </c>
      <c r="B62" s="60" t="s">
        <v>119</v>
      </c>
      <c r="C62" s="57" t="s">
        <v>466</v>
      </c>
      <c r="D62" s="74"/>
      <c r="E62" s="71" t="s">
        <v>487</v>
      </c>
    </row>
    <row r="63" spans="1:5" x14ac:dyDescent="0.2">
      <c r="A63" s="57" t="s">
        <v>5862</v>
      </c>
      <c r="B63" s="57" t="s">
        <v>117</v>
      </c>
      <c r="C63" s="57" t="s">
        <v>5865</v>
      </c>
      <c r="D63" s="74" t="s">
        <v>9321</v>
      </c>
      <c r="E63" s="71" t="s">
        <v>9297</v>
      </c>
    </row>
    <row r="64" spans="1:5" x14ac:dyDescent="0.2">
      <c r="A64" s="57" t="s">
        <v>8706</v>
      </c>
      <c r="B64" s="57"/>
      <c r="C64" s="57" t="s">
        <v>10</v>
      </c>
      <c r="D64" s="74" t="s">
        <v>8711</v>
      </c>
      <c r="E64" s="75" t="s">
        <v>8710</v>
      </c>
    </row>
    <row r="65" spans="1:5" x14ac:dyDescent="0.2">
      <c r="A65" s="57" t="s">
        <v>140</v>
      </c>
      <c r="B65" s="60" t="s">
        <v>118</v>
      </c>
      <c r="C65" s="57" t="s">
        <v>141</v>
      </c>
      <c r="D65" s="74"/>
      <c r="E65" s="71" t="s">
        <v>487</v>
      </c>
    </row>
    <row r="66" spans="1:5" x14ac:dyDescent="0.2">
      <c r="A66" s="57" t="s">
        <v>142</v>
      </c>
      <c r="B66" s="60" t="s">
        <v>119</v>
      </c>
      <c r="C66" s="60" t="s">
        <v>172</v>
      </c>
      <c r="D66" s="74"/>
      <c r="E66" s="71" t="s">
        <v>487</v>
      </c>
    </row>
    <row r="67" spans="1:5" x14ac:dyDescent="0.2">
      <c r="A67" s="57" t="s">
        <v>634</v>
      </c>
      <c r="B67" s="57" t="s">
        <v>119</v>
      </c>
      <c r="C67" s="60" t="s">
        <v>464</v>
      </c>
      <c r="D67" s="74"/>
      <c r="E67" s="71" t="s">
        <v>487</v>
      </c>
    </row>
    <row r="68" spans="1:5" x14ac:dyDescent="0.2">
      <c r="A68" s="60" t="s">
        <v>552</v>
      </c>
      <c r="B68" s="57" t="s">
        <v>117</v>
      </c>
      <c r="C68" s="57" t="s">
        <v>475</v>
      </c>
      <c r="D68" s="74" t="s">
        <v>362</v>
      </c>
      <c r="E68" s="71" t="s">
        <v>487</v>
      </c>
    </row>
    <row r="69" spans="1:5" x14ac:dyDescent="0.2">
      <c r="A69" s="60" t="s">
        <v>4215</v>
      </c>
      <c r="B69" s="60" t="s">
        <v>117</v>
      </c>
      <c r="C69" s="60" t="s">
        <v>475</v>
      </c>
      <c r="D69" s="73" t="s">
        <v>4216</v>
      </c>
      <c r="E69" s="71" t="s">
        <v>4180</v>
      </c>
    </row>
    <row r="70" spans="1:5" x14ac:dyDescent="0.2">
      <c r="A70" s="57" t="s">
        <v>590</v>
      </c>
      <c r="B70" s="57" t="s">
        <v>119</v>
      </c>
      <c r="C70" s="57" t="s">
        <v>475</v>
      </c>
      <c r="D70" s="74" t="s">
        <v>712</v>
      </c>
      <c r="E70" s="71" t="s">
        <v>487</v>
      </c>
    </row>
    <row r="71" spans="1:5" x14ac:dyDescent="0.2">
      <c r="A71" s="57" t="s">
        <v>890</v>
      </c>
      <c r="B71" s="57" t="s">
        <v>117</v>
      </c>
      <c r="C71" s="57" t="s">
        <v>466</v>
      </c>
      <c r="D71" s="74"/>
      <c r="E71" s="71" t="s">
        <v>487</v>
      </c>
    </row>
    <row r="72" spans="1:5" ht="25.5" x14ac:dyDescent="0.2">
      <c r="A72" s="60" t="s">
        <v>8121</v>
      </c>
      <c r="B72" s="60" t="s">
        <v>469</v>
      </c>
      <c r="C72" s="60" t="s">
        <v>10</v>
      </c>
      <c r="D72" s="73" t="s">
        <v>8122</v>
      </c>
      <c r="E72" s="71" t="s">
        <v>6588</v>
      </c>
    </row>
    <row r="73" spans="1:5" x14ac:dyDescent="0.2">
      <c r="A73" s="57" t="s">
        <v>859</v>
      </c>
      <c r="B73" s="57" t="s">
        <v>469</v>
      </c>
      <c r="C73" s="57" t="s">
        <v>156</v>
      </c>
      <c r="D73" s="74" t="s">
        <v>860</v>
      </c>
      <c r="E73" s="71" t="s">
        <v>487</v>
      </c>
    </row>
    <row r="74" spans="1:5" x14ac:dyDescent="0.2">
      <c r="A74" s="60" t="s">
        <v>8123</v>
      </c>
      <c r="B74" s="60" t="s">
        <v>470</v>
      </c>
      <c r="C74" s="60" t="s">
        <v>10</v>
      </c>
      <c r="D74" s="73" t="s">
        <v>8124</v>
      </c>
      <c r="E74" s="71" t="s">
        <v>6588</v>
      </c>
    </row>
    <row r="75" spans="1:5" x14ac:dyDescent="0.2">
      <c r="A75" s="60" t="s">
        <v>10385</v>
      </c>
      <c r="B75" s="60" t="s">
        <v>117</v>
      </c>
      <c r="C75" s="60" t="s">
        <v>10</v>
      </c>
      <c r="D75" s="73" t="s">
        <v>10386</v>
      </c>
      <c r="E75" s="71" t="s">
        <v>6690</v>
      </c>
    </row>
    <row r="76" spans="1:5" x14ac:dyDescent="0.2">
      <c r="A76" s="60" t="s">
        <v>891</v>
      </c>
      <c r="B76" s="60" t="s">
        <v>117</v>
      </c>
      <c r="C76" s="57" t="s">
        <v>467</v>
      </c>
      <c r="D76" s="74"/>
      <c r="E76" s="71" t="s">
        <v>487</v>
      </c>
    </row>
    <row r="77" spans="1:5" x14ac:dyDescent="0.2">
      <c r="A77" s="60" t="s">
        <v>8640</v>
      </c>
      <c r="B77" s="57"/>
      <c r="C77" s="57"/>
      <c r="D77" s="74"/>
      <c r="E77" s="71" t="s">
        <v>6709</v>
      </c>
    </row>
    <row r="78" spans="1:5" x14ac:dyDescent="0.2">
      <c r="A78" s="60" t="s">
        <v>892</v>
      </c>
      <c r="B78" s="60" t="s">
        <v>117</v>
      </c>
      <c r="C78" s="60" t="s">
        <v>10</v>
      </c>
      <c r="D78" s="74"/>
      <c r="E78" s="71" t="s">
        <v>487</v>
      </c>
    </row>
    <row r="79" spans="1:5" x14ac:dyDescent="0.2">
      <c r="A79" s="57" t="s">
        <v>633</v>
      </c>
      <c r="B79" s="57" t="s">
        <v>117</v>
      </c>
      <c r="C79" s="57" t="s">
        <v>471</v>
      </c>
      <c r="D79" s="74" t="s">
        <v>711</v>
      </c>
      <c r="E79" s="71" t="s">
        <v>487</v>
      </c>
    </row>
    <row r="80" spans="1:5" x14ac:dyDescent="0.2">
      <c r="A80" s="57" t="s">
        <v>143</v>
      </c>
      <c r="B80" s="60" t="s">
        <v>470</v>
      </c>
      <c r="C80" s="57" t="s">
        <v>471</v>
      </c>
      <c r="D80" s="74"/>
      <c r="E80" s="71" t="s">
        <v>487</v>
      </c>
    </row>
    <row r="81" spans="1:5" x14ac:dyDescent="0.2">
      <c r="A81" s="60" t="s">
        <v>702</v>
      </c>
      <c r="B81" s="57" t="s">
        <v>117</v>
      </c>
      <c r="C81" s="57" t="s">
        <v>471</v>
      </c>
      <c r="D81" s="73" t="s">
        <v>703</v>
      </c>
      <c r="E81" s="71" t="s">
        <v>487</v>
      </c>
    </row>
    <row r="82" spans="1:5" x14ac:dyDescent="0.2">
      <c r="A82" s="57" t="s">
        <v>648</v>
      </c>
      <c r="B82" s="57" t="s">
        <v>117</v>
      </c>
      <c r="C82" s="60" t="s">
        <v>471</v>
      </c>
      <c r="D82" s="74"/>
      <c r="E82" s="71" t="s">
        <v>487</v>
      </c>
    </row>
    <row r="83" spans="1:5" x14ac:dyDescent="0.2">
      <c r="A83" s="57" t="s">
        <v>868</v>
      </c>
      <c r="B83" s="57" t="s">
        <v>117</v>
      </c>
      <c r="C83" s="57" t="s">
        <v>471</v>
      </c>
      <c r="D83" s="74" t="s">
        <v>869</v>
      </c>
      <c r="E83" s="71" t="s">
        <v>487</v>
      </c>
    </row>
    <row r="84" spans="1:5" x14ac:dyDescent="0.2">
      <c r="A84" s="57" t="s">
        <v>894</v>
      </c>
      <c r="B84" s="57" t="s">
        <v>117</v>
      </c>
      <c r="C84" s="57" t="s">
        <v>471</v>
      </c>
      <c r="D84" s="74" t="s">
        <v>895</v>
      </c>
      <c r="E84" s="71" t="s">
        <v>487</v>
      </c>
    </row>
    <row r="85" spans="1:5" x14ac:dyDescent="0.2">
      <c r="A85" s="57" t="s">
        <v>744</v>
      </c>
      <c r="B85" s="57" t="s">
        <v>117</v>
      </c>
      <c r="C85" s="57" t="s">
        <v>471</v>
      </c>
      <c r="D85" s="74" t="s">
        <v>528</v>
      </c>
      <c r="E85" s="71" t="s">
        <v>487</v>
      </c>
    </row>
    <row r="86" spans="1:5" x14ac:dyDescent="0.2">
      <c r="A86" s="57" t="s">
        <v>588</v>
      </c>
      <c r="B86" s="57" t="s">
        <v>117</v>
      </c>
      <c r="C86" s="57" t="s">
        <v>471</v>
      </c>
      <c r="D86" s="74" t="s">
        <v>589</v>
      </c>
      <c r="E86" s="71" t="s">
        <v>487</v>
      </c>
    </row>
    <row r="87" spans="1:5" x14ac:dyDescent="0.2">
      <c r="A87" s="57" t="s">
        <v>144</v>
      </c>
      <c r="B87" s="60" t="s">
        <v>470</v>
      </c>
      <c r="C87" s="57" t="s">
        <v>471</v>
      </c>
      <c r="D87" s="73" t="s">
        <v>10159</v>
      </c>
      <c r="E87" s="71" t="s">
        <v>7669</v>
      </c>
    </row>
    <row r="88" spans="1:5" x14ac:dyDescent="0.2">
      <c r="A88" s="57" t="s">
        <v>630</v>
      </c>
      <c r="B88" s="57" t="s">
        <v>118</v>
      </c>
      <c r="C88" s="60" t="s">
        <v>471</v>
      </c>
      <c r="D88" s="73" t="s">
        <v>772</v>
      </c>
      <c r="E88" s="71" t="s">
        <v>487</v>
      </c>
    </row>
    <row r="89" spans="1:5" x14ac:dyDescent="0.2">
      <c r="A89" s="57" t="s">
        <v>802</v>
      </c>
      <c r="B89" s="57" t="s">
        <v>473</v>
      </c>
      <c r="C89" s="57" t="s">
        <v>471</v>
      </c>
      <c r="D89" s="74" t="s">
        <v>803</v>
      </c>
      <c r="E89" s="71" t="s">
        <v>487</v>
      </c>
    </row>
    <row r="90" spans="1:5" x14ac:dyDescent="0.2">
      <c r="A90" s="57" t="s">
        <v>170</v>
      </c>
      <c r="B90" s="57" t="s">
        <v>117</v>
      </c>
      <c r="C90" s="60" t="s">
        <v>471</v>
      </c>
      <c r="D90" s="74" t="s">
        <v>899</v>
      </c>
      <c r="E90" s="71" t="s">
        <v>487</v>
      </c>
    </row>
    <row r="91" spans="1:5" x14ac:dyDescent="0.2">
      <c r="A91" s="57" t="s">
        <v>171</v>
      </c>
      <c r="B91" s="57" t="s">
        <v>117</v>
      </c>
      <c r="C91" s="57" t="s">
        <v>471</v>
      </c>
      <c r="D91" s="74" t="s">
        <v>896</v>
      </c>
      <c r="E91" s="71" t="s">
        <v>487</v>
      </c>
    </row>
    <row r="92" spans="1:5" x14ac:dyDescent="0.2">
      <c r="A92" s="57" t="s">
        <v>775</v>
      </c>
      <c r="B92" s="57" t="s">
        <v>117</v>
      </c>
      <c r="C92" s="57" t="s">
        <v>156</v>
      </c>
      <c r="D92" s="74" t="s">
        <v>776</v>
      </c>
      <c r="E92" s="71" t="s">
        <v>487</v>
      </c>
    </row>
    <row r="93" spans="1:5" x14ac:dyDescent="0.2">
      <c r="A93" s="60" t="s">
        <v>18194</v>
      </c>
      <c r="B93" s="60" t="s">
        <v>470</v>
      </c>
      <c r="C93" s="60" t="s">
        <v>471</v>
      </c>
      <c r="D93" s="73" t="s">
        <v>18362</v>
      </c>
      <c r="E93" s="71" t="s">
        <v>18347</v>
      </c>
    </row>
    <row r="94" spans="1:5" x14ac:dyDescent="0.2">
      <c r="A94" s="60" t="s">
        <v>18360</v>
      </c>
      <c r="B94" s="60" t="s">
        <v>469</v>
      </c>
      <c r="C94" s="60" t="s">
        <v>471</v>
      </c>
      <c r="D94" s="73" t="s">
        <v>18361</v>
      </c>
      <c r="E94" s="71" t="s">
        <v>18347</v>
      </c>
    </row>
    <row r="95" spans="1:5" x14ac:dyDescent="0.2">
      <c r="A95" s="57" t="s">
        <v>746</v>
      </c>
      <c r="B95" s="57" t="s">
        <v>117</v>
      </c>
      <c r="C95" s="57" t="s">
        <v>471</v>
      </c>
      <c r="D95" s="74" t="s">
        <v>747</v>
      </c>
      <c r="E95" s="71" t="s">
        <v>487</v>
      </c>
    </row>
    <row r="96" spans="1:5" x14ac:dyDescent="0.2">
      <c r="A96" s="60" t="s">
        <v>804</v>
      </c>
      <c r="B96" s="57" t="s">
        <v>470</v>
      </c>
      <c r="C96" s="57" t="s">
        <v>475</v>
      </c>
      <c r="D96" s="74" t="s">
        <v>805</v>
      </c>
      <c r="E96" s="71" t="s">
        <v>487</v>
      </c>
    </row>
    <row r="97" spans="1:5" x14ac:dyDescent="0.2">
      <c r="A97" s="60" t="s">
        <v>535</v>
      </c>
      <c r="B97" s="60" t="s">
        <v>118</v>
      </c>
      <c r="C97" s="60" t="s">
        <v>536</v>
      </c>
      <c r="D97" s="74"/>
      <c r="E97" s="71" t="s">
        <v>487</v>
      </c>
    </row>
    <row r="98" spans="1:5" x14ac:dyDescent="0.2">
      <c r="A98" s="60" t="s">
        <v>540</v>
      </c>
      <c r="B98" s="60" t="s">
        <v>118</v>
      </c>
      <c r="C98" s="60" t="s">
        <v>536</v>
      </c>
      <c r="D98" s="74"/>
      <c r="E98" s="71" t="s">
        <v>487</v>
      </c>
    </row>
    <row r="99" spans="1:5" x14ac:dyDescent="0.2">
      <c r="A99" s="60" t="s">
        <v>863</v>
      </c>
      <c r="B99" s="60" t="s">
        <v>118</v>
      </c>
      <c r="C99" s="60" t="s">
        <v>536</v>
      </c>
      <c r="D99" s="74"/>
      <c r="E99" s="71" t="s">
        <v>487</v>
      </c>
    </row>
    <row r="100" spans="1:5" x14ac:dyDescent="0.2">
      <c r="A100" s="60" t="s">
        <v>538</v>
      </c>
      <c r="B100" s="60" t="s">
        <v>118</v>
      </c>
      <c r="C100" s="60" t="s">
        <v>536</v>
      </c>
      <c r="D100" s="74"/>
      <c r="E100" s="71" t="s">
        <v>487</v>
      </c>
    </row>
    <row r="101" spans="1:5" x14ac:dyDescent="0.2">
      <c r="A101" s="60" t="s">
        <v>587</v>
      </c>
      <c r="B101" s="60" t="s">
        <v>470</v>
      </c>
      <c r="C101" s="60" t="s">
        <v>533</v>
      </c>
      <c r="D101" s="74" t="s">
        <v>897</v>
      </c>
      <c r="E101" s="71" t="s">
        <v>487</v>
      </c>
    </row>
    <row r="102" spans="1:5" x14ac:dyDescent="0.2">
      <c r="A102" s="60" t="s">
        <v>537</v>
      </c>
      <c r="B102" s="60" t="s">
        <v>118</v>
      </c>
      <c r="C102" s="60" t="s">
        <v>536</v>
      </c>
      <c r="D102" s="74"/>
      <c r="E102" s="71" t="s">
        <v>487</v>
      </c>
    </row>
    <row r="103" spans="1:5" x14ac:dyDescent="0.2">
      <c r="A103" s="57" t="s">
        <v>9292</v>
      </c>
      <c r="B103" s="57" t="s">
        <v>469</v>
      </c>
      <c r="C103" s="57" t="s">
        <v>9293</v>
      </c>
      <c r="D103" s="74" t="s">
        <v>9294</v>
      </c>
      <c r="E103" s="75" t="s">
        <v>9264</v>
      </c>
    </row>
    <row r="104" spans="1:5" x14ac:dyDescent="0.2">
      <c r="A104" s="60" t="s">
        <v>7976</v>
      </c>
      <c r="B104" s="60" t="s">
        <v>469</v>
      </c>
      <c r="C104" s="60" t="s">
        <v>10</v>
      </c>
      <c r="D104" s="73" t="s">
        <v>7977</v>
      </c>
      <c r="E104" s="71" t="s">
        <v>6690</v>
      </c>
    </row>
    <row r="105" spans="1:5" x14ac:dyDescent="0.2">
      <c r="A105" s="57" t="s">
        <v>812</v>
      </c>
      <c r="B105" s="60" t="s">
        <v>117</v>
      </c>
      <c r="C105" s="57" t="s">
        <v>466</v>
      </c>
      <c r="D105" s="74"/>
      <c r="E105" s="71" t="s">
        <v>487</v>
      </c>
    </row>
    <row r="106" spans="1:5" x14ac:dyDescent="0.2">
      <c r="A106" s="57" t="s">
        <v>9298</v>
      </c>
      <c r="B106" s="57" t="s">
        <v>9299</v>
      </c>
      <c r="C106" s="57" t="s">
        <v>466</v>
      </c>
      <c r="D106" s="74" t="s">
        <v>9300</v>
      </c>
      <c r="E106" s="71" t="s">
        <v>9264</v>
      </c>
    </row>
    <row r="107" spans="1:5" x14ac:dyDescent="0.2">
      <c r="A107" s="57" t="s">
        <v>5867</v>
      </c>
      <c r="B107" s="57" t="s">
        <v>117</v>
      </c>
      <c r="C107" s="57" t="s">
        <v>10</v>
      </c>
      <c r="D107" s="74" t="s">
        <v>9296</v>
      </c>
      <c r="E107" s="71" t="s">
        <v>9297</v>
      </c>
    </row>
    <row r="108" spans="1:5" x14ac:dyDescent="0.2">
      <c r="A108" s="57" t="s">
        <v>9301</v>
      </c>
      <c r="B108" s="57" t="s">
        <v>9302</v>
      </c>
      <c r="C108" s="57" t="s">
        <v>466</v>
      </c>
      <c r="D108" s="74" t="s">
        <v>9303</v>
      </c>
      <c r="E108" s="71" t="s">
        <v>9264</v>
      </c>
    </row>
    <row r="109" spans="1:5" x14ac:dyDescent="0.2">
      <c r="A109" s="57" t="s">
        <v>9304</v>
      </c>
      <c r="B109" s="57" t="s">
        <v>117</v>
      </c>
      <c r="C109" s="57" t="s">
        <v>3460</v>
      </c>
      <c r="D109" s="74" t="s">
        <v>9305</v>
      </c>
      <c r="E109" s="71" t="s">
        <v>9264</v>
      </c>
    </row>
    <row r="110" spans="1:5" x14ac:dyDescent="0.2">
      <c r="A110" s="57" t="s">
        <v>5868</v>
      </c>
      <c r="B110" s="57" t="s">
        <v>118</v>
      </c>
      <c r="C110" s="57" t="s">
        <v>10</v>
      </c>
      <c r="D110" s="74" t="s">
        <v>5869</v>
      </c>
      <c r="E110" s="71" t="s">
        <v>4067</v>
      </c>
    </row>
    <row r="111" spans="1:5" x14ac:dyDescent="0.2">
      <c r="A111" s="60" t="s">
        <v>8641</v>
      </c>
      <c r="B111" s="57"/>
      <c r="C111" s="57"/>
      <c r="D111" s="74"/>
      <c r="E111" s="71" t="s">
        <v>6709</v>
      </c>
    </row>
    <row r="112" spans="1:5" x14ac:dyDescent="0.2">
      <c r="A112" s="57" t="s">
        <v>5870</v>
      </c>
      <c r="B112" s="57"/>
      <c r="C112" s="57" t="s">
        <v>156</v>
      </c>
      <c r="D112" s="74" t="s">
        <v>5872</v>
      </c>
      <c r="E112" s="71" t="s">
        <v>4067</v>
      </c>
    </row>
    <row r="113" spans="1:5" x14ac:dyDescent="0.2">
      <c r="A113" s="57" t="s">
        <v>811</v>
      </c>
      <c r="B113" s="57" t="s">
        <v>119</v>
      </c>
      <c r="C113" s="57" t="s">
        <v>533</v>
      </c>
      <c r="D113" s="74" t="s">
        <v>862</v>
      </c>
      <c r="E113" s="71" t="s">
        <v>487</v>
      </c>
    </row>
    <row r="114" spans="1:5" ht="25.5" x14ac:dyDescent="0.2">
      <c r="A114" s="60" t="s">
        <v>2186</v>
      </c>
      <c r="B114" s="60" t="s">
        <v>8723</v>
      </c>
      <c r="C114" s="60" t="s">
        <v>8722</v>
      </c>
      <c r="D114" s="73" t="s">
        <v>8133</v>
      </c>
      <c r="E114" s="71" t="s">
        <v>6588</v>
      </c>
    </row>
    <row r="115" spans="1:5" x14ac:dyDescent="0.2">
      <c r="A115" s="57" t="s">
        <v>713</v>
      </c>
      <c r="B115" s="57" t="s">
        <v>117</v>
      </c>
      <c r="C115" s="57" t="s">
        <v>156</v>
      </c>
      <c r="D115" s="74" t="s">
        <v>715</v>
      </c>
      <c r="E115" s="71" t="s">
        <v>487</v>
      </c>
    </row>
    <row r="116" spans="1:5" x14ac:dyDescent="0.2">
      <c r="A116" s="57" t="s">
        <v>784</v>
      </c>
      <c r="B116" s="57" t="s">
        <v>117</v>
      </c>
      <c r="C116" s="57" t="s">
        <v>156</v>
      </c>
      <c r="D116" s="74" t="s">
        <v>785</v>
      </c>
      <c r="E116" s="71" t="s">
        <v>487</v>
      </c>
    </row>
    <row r="117" spans="1:5" x14ac:dyDescent="0.2">
      <c r="A117" s="57" t="s">
        <v>854</v>
      </c>
      <c r="B117" s="57" t="s">
        <v>469</v>
      </c>
      <c r="C117" s="57" t="s">
        <v>156</v>
      </c>
      <c r="D117" s="74" t="s">
        <v>855</v>
      </c>
      <c r="E117" s="71" t="s">
        <v>487</v>
      </c>
    </row>
    <row r="118" spans="1:5" x14ac:dyDescent="0.2">
      <c r="A118" s="57" t="s">
        <v>627</v>
      </c>
      <c r="B118" s="57" t="s">
        <v>117</v>
      </c>
      <c r="C118" s="60" t="s">
        <v>172</v>
      </c>
      <c r="D118" s="74" t="s">
        <v>628</v>
      </c>
      <c r="E118" s="71" t="s">
        <v>487</v>
      </c>
    </row>
    <row r="119" spans="1:5" x14ac:dyDescent="0.2">
      <c r="A119" s="57" t="s">
        <v>586</v>
      </c>
      <c r="B119" s="57" t="s">
        <v>469</v>
      </c>
      <c r="C119" s="57" t="s">
        <v>156</v>
      </c>
      <c r="D119" s="74"/>
      <c r="E119" s="71" t="s">
        <v>487</v>
      </c>
    </row>
    <row r="120" spans="1:5" x14ac:dyDescent="0.2">
      <c r="A120" s="60" t="s">
        <v>7974</v>
      </c>
      <c r="B120" s="60" t="s">
        <v>469</v>
      </c>
      <c r="C120" s="60" t="s">
        <v>10</v>
      </c>
      <c r="D120" s="73" t="s">
        <v>7975</v>
      </c>
      <c r="E120" s="71" t="s">
        <v>6690</v>
      </c>
    </row>
    <row r="121" spans="1:5" x14ac:dyDescent="0.2">
      <c r="A121" s="57" t="s">
        <v>145</v>
      </c>
      <c r="B121" s="57" t="s">
        <v>117</v>
      </c>
      <c r="C121" s="57" t="s">
        <v>156</v>
      </c>
      <c r="D121" s="74"/>
      <c r="E121" s="71" t="s">
        <v>487</v>
      </c>
    </row>
    <row r="122" spans="1:5" x14ac:dyDescent="0.2">
      <c r="A122" s="57" t="s">
        <v>4194</v>
      </c>
      <c r="B122" s="57" t="s">
        <v>117</v>
      </c>
      <c r="C122" s="57" t="s">
        <v>475</v>
      </c>
      <c r="D122" s="74"/>
      <c r="E122" s="71" t="s">
        <v>4180</v>
      </c>
    </row>
    <row r="123" spans="1:5" x14ac:dyDescent="0.2">
      <c r="A123" s="60" t="s">
        <v>7972</v>
      </c>
      <c r="B123" s="60" t="s">
        <v>118</v>
      </c>
      <c r="C123" s="60" t="s">
        <v>10</v>
      </c>
      <c r="D123" s="73" t="s">
        <v>7973</v>
      </c>
      <c r="E123" s="71" t="s">
        <v>6690</v>
      </c>
    </row>
    <row r="124" spans="1:5" x14ac:dyDescent="0.2">
      <c r="A124" s="60" t="s">
        <v>534</v>
      </c>
      <c r="B124" s="60" t="s">
        <v>118</v>
      </c>
      <c r="C124" s="60" t="s">
        <v>172</v>
      </c>
      <c r="D124" s="74"/>
      <c r="E124" s="71" t="s">
        <v>487</v>
      </c>
    </row>
    <row r="125" spans="1:5" x14ac:dyDescent="0.2">
      <c r="A125" s="60" t="s">
        <v>726</v>
      </c>
      <c r="B125" s="60" t="s">
        <v>470</v>
      </c>
      <c r="C125" s="60" t="s">
        <v>10</v>
      </c>
      <c r="D125" s="74" t="s">
        <v>727</v>
      </c>
      <c r="E125" s="71" t="s">
        <v>487</v>
      </c>
    </row>
    <row r="126" spans="1:5" x14ac:dyDescent="0.2">
      <c r="A126" s="57" t="s">
        <v>4169</v>
      </c>
      <c r="B126" s="57" t="s">
        <v>470</v>
      </c>
      <c r="C126" s="57" t="s">
        <v>10</v>
      </c>
      <c r="D126" s="74" t="s">
        <v>4170</v>
      </c>
      <c r="E126" s="71" t="s">
        <v>4180</v>
      </c>
    </row>
    <row r="127" spans="1:5" x14ac:dyDescent="0.2">
      <c r="A127" s="57" t="s">
        <v>865</v>
      </c>
      <c r="B127" s="57" t="s">
        <v>117</v>
      </c>
      <c r="C127" s="60" t="s">
        <v>475</v>
      </c>
      <c r="D127" s="74" t="s">
        <v>866</v>
      </c>
      <c r="E127" s="71" t="s">
        <v>487</v>
      </c>
    </row>
    <row r="128" spans="1:5" x14ac:dyDescent="0.2">
      <c r="A128" s="60" t="s">
        <v>624</v>
      </c>
      <c r="B128" s="60" t="s">
        <v>117</v>
      </c>
      <c r="C128" s="60" t="s">
        <v>533</v>
      </c>
      <c r="D128" s="74"/>
      <c r="E128" s="71" t="s">
        <v>487</v>
      </c>
    </row>
    <row r="129" spans="1:5" x14ac:dyDescent="0.2">
      <c r="A129" s="60" t="s">
        <v>532</v>
      </c>
      <c r="B129" s="60" t="s">
        <v>117</v>
      </c>
      <c r="C129" s="60" t="s">
        <v>533</v>
      </c>
      <c r="D129" s="74"/>
      <c r="E129" s="71" t="s">
        <v>487</v>
      </c>
    </row>
    <row r="130" spans="1:5" x14ac:dyDescent="0.2">
      <c r="A130" s="60" t="s">
        <v>620</v>
      </c>
      <c r="B130" s="60" t="s">
        <v>118</v>
      </c>
      <c r="C130" s="60" t="s">
        <v>533</v>
      </c>
      <c r="D130" s="74"/>
      <c r="E130" s="71" t="s">
        <v>487</v>
      </c>
    </row>
    <row r="131" spans="1:5" x14ac:dyDescent="0.2">
      <c r="A131" s="57" t="s">
        <v>663</v>
      </c>
      <c r="B131" s="57" t="s">
        <v>117</v>
      </c>
      <c r="C131" s="60" t="s">
        <v>533</v>
      </c>
      <c r="D131" s="74" t="s">
        <v>569</v>
      </c>
      <c r="E131" s="71" t="s">
        <v>487</v>
      </c>
    </row>
    <row r="132" spans="1:5" x14ac:dyDescent="0.2">
      <c r="A132" s="60" t="s">
        <v>565</v>
      </c>
      <c r="B132" s="60" t="s">
        <v>117</v>
      </c>
      <c r="C132" s="60" t="s">
        <v>533</v>
      </c>
      <c r="D132" s="73" t="s">
        <v>566</v>
      </c>
      <c r="E132" s="71" t="s">
        <v>487</v>
      </c>
    </row>
    <row r="133" spans="1:5" x14ac:dyDescent="0.2">
      <c r="A133" s="60" t="s">
        <v>667</v>
      </c>
      <c r="B133" s="60" t="s">
        <v>118</v>
      </c>
      <c r="C133" s="60" t="s">
        <v>533</v>
      </c>
      <c r="D133" s="74" t="s">
        <v>569</v>
      </c>
      <c r="E133" s="71" t="s">
        <v>487</v>
      </c>
    </row>
    <row r="134" spans="1:5" x14ac:dyDescent="0.2">
      <c r="A134" s="57" t="s">
        <v>664</v>
      </c>
      <c r="B134" s="57" t="s">
        <v>117</v>
      </c>
      <c r="C134" s="60" t="s">
        <v>533</v>
      </c>
      <c r="D134" s="74" t="s">
        <v>665</v>
      </c>
      <c r="E134" s="71" t="s">
        <v>487</v>
      </c>
    </row>
    <row r="135" spans="1:5" x14ac:dyDescent="0.2">
      <c r="A135" s="57" t="s">
        <v>900</v>
      </c>
      <c r="B135" s="57" t="s">
        <v>117</v>
      </c>
      <c r="C135" s="60" t="s">
        <v>533</v>
      </c>
      <c r="D135" s="74" t="s">
        <v>901</v>
      </c>
      <c r="E135" s="71" t="s">
        <v>487</v>
      </c>
    </row>
    <row r="136" spans="1:5" x14ac:dyDescent="0.2">
      <c r="A136" s="60" t="s">
        <v>551</v>
      </c>
      <c r="B136" s="60" t="s">
        <v>117</v>
      </c>
      <c r="C136" s="60" t="s">
        <v>533</v>
      </c>
      <c r="D136" s="74"/>
      <c r="E136" s="71" t="s">
        <v>487</v>
      </c>
    </row>
    <row r="137" spans="1:5" x14ac:dyDescent="0.2">
      <c r="A137" s="60" t="s">
        <v>550</v>
      </c>
      <c r="B137" s="60" t="s">
        <v>117</v>
      </c>
      <c r="C137" s="60" t="s">
        <v>533</v>
      </c>
      <c r="D137" s="74"/>
      <c r="E137" s="71" t="s">
        <v>487</v>
      </c>
    </row>
    <row r="138" spans="1:5" x14ac:dyDescent="0.2">
      <c r="A138" s="60" t="s">
        <v>616</v>
      </c>
      <c r="B138" s="60" t="s">
        <v>617</v>
      </c>
      <c r="C138" s="60" t="s">
        <v>533</v>
      </c>
      <c r="D138" s="73"/>
      <c r="E138" s="71" t="s">
        <v>487</v>
      </c>
    </row>
    <row r="139" spans="1:5" x14ac:dyDescent="0.2">
      <c r="A139" s="60" t="s">
        <v>563</v>
      </c>
      <c r="B139" s="60" t="s">
        <v>117</v>
      </c>
      <c r="C139" s="60" t="s">
        <v>533</v>
      </c>
      <c r="D139" s="73" t="s">
        <v>564</v>
      </c>
      <c r="E139" s="71" t="s">
        <v>487</v>
      </c>
    </row>
    <row r="140" spans="1:5" x14ac:dyDescent="0.2">
      <c r="A140" s="57" t="s">
        <v>846</v>
      </c>
      <c r="B140" s="57"/>
      <c r="C140" s="57" t="s">
        <v>474</v>
      </c>
      <c r="D140" s="74" t="s">
        <v>847</v>
      </c>
      <c r="E140" s="71" t="s">
        <v>487</v>
      </c>
    </row>
    <row r="141" spans="1:5" x14ac:dyDescent="0.2">
      <c r="A141" s="57" t="s">
        <v>779</v>
      </c>
      <c r="B141" s="57" t="s">
        <v>117</v>
      </c>
      <c r="C141" s="57" t="s">
        <v>10</v>
      </c>
      <c r="D141" s="74" t="s">
        <v>780</v>
      </c>
      <c r="E141" s="71" t="s">
        <v>487</v>
      </c>
    </row>
    <row r="142" spans="1:5" x14ac:dyDescent="0.2">
      <c r="A142" s="57" t="s">
        <v>146</v>
      </c>
      <c r="B142" s="60" t="s">
        <v>8125</v>
      </c>
      <c r="C142" s="57" t="s">
        <v>474</v>
      </c>
      <c r="D142" s="74"/>
      <c r="E142" s="71" t="s">
        <v>487</v>
      </c>
    </row>
    <row r="143" spans="1:5" x14ac:dyDescent="0.2">
      <c r="A143" s="60" t="s">
        <v>8130</v>
      </c>
      <c r="B143" s="60" t="s">
        <v>8131</v>
      </c>
      <c r="C143" s="60" t="s">
        <v>10</v>
      </c>
      <c r="D143" s="73" t="s">
        <v>8132</v>
      </c>
      <c r="E143" s="75"/>
    </row>
    <row r="144" spans="1:5" x14ac:dyDescent="0.2">
      <c r="A144" s="57" t="s">
        <v>644</v>
      </c>
      <c r="B144" s="57" t="s">
        <v>470</v>
      </c>
      <c r="C144" s="57" t="s">
        <v>10</v>
      </c>
      <c r="D144" s="74" t="s">
        <v>645</v>
      </c>
      <c r="E144" s="71" t="s">
        <v>487</v>
      </c>
    </row>
    <row r="145" spans="1:5" x14ac:dyDescent="0.2">
      <c r="A145" s="57" t="s">
        <v>753</v>
      </c>
      <c r="B145" s="57" t="s">
        <v>117</v>
      </c>
      <c r="C145" s="57" t="s">
        <v>10</v>
      </c>
      <c r="D145" s="74" t="s">
        <v>833</v>
      </c>
      <c r="E145" s="71" t="s">
        <v>487</v>
      </c>
    </row>
    <row r="146" spans="1:5" x14ac:dyDescent="0.2">
      <c r="A146" s="57" t="s">
        <v>834</v>
      </c>
      <c r="B146" s="57" t="s">
        <v>117</v>
      </c>
      <c r="C146" s="57" t="s">
        <v>10</v>
      </c>
      <c r="D146" s="74" t="s">
        <v>832</v>
      </c>
      <c r="E146" s="71" t="s">
        <v>487</v>
      </c>
    </row>
    <row r="147" spans="1:5" x14ac:dyDescent="0.2">
      <c r="A147" s="57" t="s">
        <v>714</v>
      </c>
      <c r="B147" s="60" t="s">
        <v>548</v>
      </c>
      <c r="C147" s="57" t="s">
        <v>10</v>
      </c>
      <c r="D147" s="74" t="s">
        <v>9654</v>
      </c>
      <c r="E147" s="71" t="s">
        <v>487</v>
      </c>
    </row>
    <row r="148" spans="1:5" x14ac:dyDescent="0.2">
      <c r="A148" s="57" t="s">
        <v>10161</v>
      </c>
      <c r="B148" s="60" t="s">
        <v>118</v>
      </c>
      <c r="C148" s="57" t="s">
        <v>10</v>
      </c>
      <c r="D148" s="74" t="s">
        <v>9655</v>
      </c>
      <c r="E148" s="71" t="s">
        <v>6690</v>
      </c>
    </row>
    <row r="149" spans="1:5" x14ac:dyDescent="0.2">
      <c r="A149" s="57" t="s">
        <v>800</v>
      </c>
      <c r="B149" s="60" t="s">
        <v>117</v>
      </c>
      <c r="C149" s="57" t="s">
        <v>10</v>
      </c>
      <c r="D149" s="74" t="s">
        <v>801</v>
      </c>
      <c r="E149" s="71" t="s">
        <v>487</v>
      </c>
    </row>
    <row r="150" spans="1:5" x14ac:dyDescent="0.2">
      <c r="A150" s="57" t="s">
        <v>799</v>
      </c>
      <c r="B150" s="60" t="s">
        <v>117</v>
      </c>
      <c r="C150" s="57" t="s">
        <v>474</v>
      </c>
      <c r="D150" s="74" t="s">
        <v>637</v>
      </c>
      <c r="E150" s="71" t="s">
        <v>487</v>
      </c>
    </row>
    <row r="151" spans="1:5" x14ac:dyDescent="0.2">
      <c r="A151" s="57" t="s">
        <v>7970</v>
      </c>
      <c r="B151" s="57" t="s">
        <v>469</v>
      </c>
      <c r="C151" s="60" t="s">
        <v>10</v>
      </c>
      <c r="D151" s="73" t="s">
        <v>7971</v>
      </c>
      <c r="E151" s="71" t="s">
        <v>6690</v>
      </c>
    </row>
    <row r="152" spans="1:5" x14ac:dyDescent="0.2">
      <c r="A152" s="57" t="s">
        <v>592</v>
      </c>
      <c r="B152" s="60" t="s">
        <v>119</v>
      </c>
      <c r="C152" s="57" t="s">
        <v>10</v>
      </c>
      <c r="D152" s="74" t="s">
        <v>593</v>
      </c>
      <c r="E152" s="71" t="s">
        <v>487</v>
      </c>
    </row>
    <row r="153" spans="1:5" x14ac:dyDescent="0.2">
      <c r="A153" s="57" t="s">
        <v>781</v>
      </c>
      <c r="B153" s="60" t="s">
        <v>470</v>
      </c>
      <c r="C153" s="57" t="s">
        <v>474</v>
      </c>
      <c r="D153" s="74" t="s">
        <v>782</v>
      </c>
      <c r="E153" s="71" t="s">
        <v>487</v>
      </c>
    </row>
    <row r="154" spans="1:5" x14ac:dyDescent="0.2">
      <c r="A154" s="57" t="s">
        <v>5648</v>
      </c>
      <c r="B154" s="57" t="s">
        <v>119</v>
      </c>
      <c r="C154" s="57" t="s">
        <v>10</v>
      </c>
      <c r="D154" s="74" t="s">
        <v>5649</v>
      </c>
      <c r="E154" s="71" t="s">
        <v>4067</v>
      </c>
    </row>
    <row r="155" spans="1:5" x14ac:dyDescent="0.2">
      <c r="A155" s="57" t="s">
        <v>9346</v>
      </c>
      <c r="B155" s="57" t="s">
        <v>117</v>
      </c>
      <c r="C155" s="57" t="s">
        <v>10</v>
      </c>
      <c r="D155" s="74" t="s">
        <v>9347</v>
      </c>
      <c r="E155" s="71" t="s">
        <v>487</v>
      </c>
    </row>
    <row r="156" spans="1:5" x14ac:dyDescent="0.2">
      <c r="A156" s="57" t="s">
        <v>817</v>
      </c>
      <c r="B156" s="57" t="s">
        <v>119</v>
      </c>
      <c r="C156" s="57" t="s">
        <v>464</v>
      </c>
      <c r="D156" s="74"/>
      <c r="E156" s="71" t="s">
        <v>487</v>
      </c>
    </row>
    <row r="157" spans="1:5" x14ac:dyDescent="0.2">
      <c r="A157" s="57" t="s">
        <v>818</v>
      </c>
      <c r="B157" s="57" t="s">
        <v>119</v>
      </c>
      <c r="C157" s="57" t="s">
        <v>464</v>
      </c>
      <c r="D157" s="74"/>
      <c r="E157" s="71" t="s">
        <v>487</v>
      </c>
    </row>
    <row r="158" spans="1:5" x14ac:dyDescent="0.2">
      <c r="A158" s="57" t="s">
        <v>819</v>
      </c>
      <c r="B158" s="57" t="s">
        <v>119</v>
      </c>
      <c r="C158" s="57" t="s">
        <v>464</v>
      </c>
      <c r="D158" s="74"/>
      <c r="E158" s="71" t="s">
        <v>487</v>
      </c>
    </row>
    <row r="159" spans="1:5" x14ac:dyDescent="0.2">
      <c r="A159" s="57" t="s">
        <v>820</v>
      </c>
      <c r="B159" s="57" t="s">
        <v>119</v>
      </c>
      <c r="C159" s="57" t="s">
        <v>464</v>
      </c>
      <c r="D159" s="74"/>
      <c r="E159" s="71" t="s">
        <v>487</v>
      </c>
    </row>
    <row r="160" spans="1:5" x14ac:dyDescent="0.2">
      <c r="A160" s="57" t="s">
        <v>821</v>
      </c>
      <c r="B160" s="57" t="s">
        <v>119</v>
      </c>
      <c r="C160" s="57" t="s">
        <v>464</v>
      </c>
      <c r="D160" s="74"/>
      <c r="E160" s="71" t="s">
        <v>487</v>
      </c>
    </row>
    <row r="161" spans="1:5" x14ac:dyDescent="0.2">
      <c r="A161" s="57" t="s">
        <v>822</v>
      </c>
      <c r="B161" s="57" t="s">
        <v>119</v>
      </c>
      <c r="C161" s="57" t="s">
        <v>464</v>
      </c>
      <c r="D161" s="74"/>
      <c r="E161" s="71" t="s">
        <v>487</v>
      </c>
    </row>
    <row r="162" spans="1:5" x14ac:dyDescent="0.2">
      <c r="A162" s="57" t="s">
        <v>823</v>
      </c>
      <c r="B162" s="57" t="s">
        <v>119</v>
      </c>
      <c r="C162" s="57" t="s">
        <v>464</v>
      </c>
      <c r="D162" s="74"/>
      <c r="E162" s="71" t="s">
        <v>487</v>
      </c>
    </row>
    <row r="163" spans="1:5" x14ac:dyDescent="0.2">
      <c r="A163" s="57" t="s">
        <v>824</v>
      </c>
      <c r="B163" s="57" t="s">
        <v>119</v>
      </c>
      <c r="C163" s="57" t="s">
        <v>464</v>
      </c>
      <c r="D163" s="74"/>
      <c r="E163" s="71" t="s">
        <v>487</v>
      </c>
    </row>
    <row r="164" spans="1:5" x14ac:dyDescent="0.2">
      <c r="A164" s="57" t="s">
        <v>147</v>
      </c>
      <c r="B164" s="57" t="s">
        <v>119</v>
      </c>
      <c r="C164" s="57" t="s">
        <v>464</v>
      </c>
      <c r="D164" s="74"/>
      <c r="E164" s="71" t="s">
        <v>487</v>
      </c>
    </row>
    <row r="165" spans="1:5" x14ac:dyDescent="0.2">
      <c r="A165" s="57" t="s">
        <v>825</v>
      </c>
      <c r="B165" s="57" t="s">
        <v>119</v>
      </c>
      <c r="C165" s="57" t="s">
        <v>464</v>
      </c>
      <c r="D165" s="74"/>
      <c r="E165" s="71" t="s">
        <v>487</v>
      </c>
    </row>
    <row r="166" spans="1:5" x14ac:dyDescent="0.2">
      <c r="A166" s="57" t="s">
        <v>826</v>
      </c>
      <c r="B166" s="57" t="s">
        <v>119</v>
      </c>
      <c r="C166" s="57" t="s">
        <v>464</v>
      </c>
      <c r="D166" s="74"/>
      <c r="E166" s="71" t="s">
        <v>487</v>
      </c>
    </row>
    <row r="167" spans="1:5" x14ac:dyDescent="0.2">
      <c r="A167" s="57" t="s">
        <v>827</v>
      </c>
      <c r="B167" s="57" t="s">
        <v>119</v>
      </c>
      <c r="C167" s="57" t="s">
        <v>464</v>
      </c>
      <c r="D167" s="74"/>
      <c r="E167" s="71" t="s">
        <v>487</v>
      </c>
    </row>
    <row r="168" spans="1:5" x14ac:dyDescent="0.2">
      <c r="A168" s="57" t="s">
        <v>828</v>
      </c>
      <c r="B168" s="57" t="s">
        <v>119</v>
      </c>
      <c r="C168" s="57" t="s">
        <v>464</v>
      </c>
      <c r="D168" s="74"/>
      <c r="E168" s="71" t="s">
        <v>487</v>
      </c>
    </row>
    <row r="169" spans="1:5" x14ac:dyDescent="0.2">
      <c r="A169" s="57" t="s">
        <v>829</v>
      </c>
      <c r="B169" s="57" t="s">
        <v>119</v>
      </c>
      <c r="C169" s="57" t="s">
        <v>464</v>
      </c>
      <c r="D169" s="74"/>
      <c r="E169" s="71" t="s">
        <v>487</v>
      </c>
    </row>
    <row r="170" spans="1:5" x14ac:dyDescent="0.2">
      <c r="A170" s="60" t="s">
        <v>816</v>
      </c>
      <c r="B170" s="60" t="s">
        <v>119</v>
      </c>
      <c r="C170" s="60" t="s">
        <v>464</v>
      </c>
      <c r="D170" s="74"/>
      <c r="E170" s="71" t="s">
        <v>487</v>
      </c>
    </row>
    <row r="171" spans="1:5" x14ac:dyDescent="0.2">
      <c r="A171" s="60" t="s">
        <v>8142</v>
      </c>
      <c r="B171" s="60" t="s">
        <v>117</v>
      </c>
      <c r="C171" s="60" t="s">
        <v>464</v>
      </c>
      <c r="D171" s="74"/>
      <c r="E171" s="71" t="s">
        <v>4180</v>
      </c>
    </row>
    <row r="172" spans="1:5" x14ac:dyDescent="0.2">
      <c r="A172" s="57" t="s">
        <v>666</v>
      </c>
      <c r="B172" s="57" t="s">
        <v>473</v>
      </c>
      <c r="C172" s="57" t="s">
        <v>464</v>
      </c>
      <c r="D172" s="74"/>
      <c r="E172" s="71" t="s">
        <v>487</v>
      </c>
    </row>
    <row r="173" spans="1:5" x14ac:dyDescent="0.2">
      <c r="A173" s="57" t="s">
        <v>686</v>
      </c>
      <c r="B173" s="57" t="s">
        <v>119</v>
      </c>
      <c r="C173" s="57" t="s">
        <v>464</v>
      </c>
      <c r="D173" s="74" t="s">
        <v>687</v>
      </c>
      <c r="E173" s="71" t="s">
        <v>487</v>
      </c>
    </row>
    <row r="174" spans="1:5" x14ac:dyDescent="0.2">
      <c r="A174" s="57" t="s">
        <v>754</v>
      </c>
      <c r="B174" s="57" t="s">
        <v>119</v>
      </c>
      <c r="C174" s="57" t="s">
        <v>464</v>
      </c>
      <c r="D174" s="74"/>
      <c r="E174" s="71" t="s">
        <v>487</v>
      </c>
    </row>
    <row r="175" spans="1:5" x14ac:dyDescent="0.2">
      <c r="A175" s="60" t="s">
        <v>691</v>
      </c>
      <c r="B175" s="57" t="s">
        <v>119</v>
      </c>
      <c r="C175" s="57" t="s">
        <v>464</v>
      </c>
      <c r="D175" s="74"/>
      <c r="E175" s="71" t="s">
        <v>487</v>
      </c>
    </row>
    <row r="176" spans="1:5" x14ac:dyDescent="0.2">
      <c r="A176" s="60" t="s">
        <v>898</v>
      </c>
      <c r="B176" s="60" t="s">
        <v>119</v>
      </c>
      <c r="C176" s="60" t="s">
        <v>536</v>
      </c>
      <c r="D176" s="74"/>
      <c r="E176" s="71" t="s">
        <v>487</v>
      </c>
    </row>
    <row r="177" spans="1:5" x14ac:dyDescent="0.2">
      <c r="A177" s="57" t="s">
        <v>591</v>
      </c>
      <c r="B177" s="57" t="s">
        <v>119</v>
      </c>
      <c r="C177" s="57" t="s">
        <v>464</v>
      </c>
      <c r="D177" s="74"/>
      <c r="E177" s="71" t="s">
        <v>487</v>
      </c>
    </row>
    <row r="178" spans="1:5" x14ac:dyDescent="0.2">
      <c r="A178" s="60" t="s">
        <v>692</v>
      </c>
      <c r="B178" s="60" t="s">
        <v>119</v>
      </c>
      <c r="C178" s="60" t="s">
        <v>464</v>
      </c>
      <c r="D178" s="73" t="s">
        <v>693</v>
      </c>
      <c r="E178" s="71" t="s">
        <v>487</v>
      </c>
    </row>
    <row r="179" spans="1:5" x14ac:dyDescent="0.2">
      <c r="A179" s="57" t="s">
        <v>738</v>
      </c>
      <c r="B179" s="57" t="s">
        <v>469</v>
      </c>
      <c r="C179" s="60" t="s">
        <v>156</v>
      </c>
      <c r="D179" s="72" t="s">
        <v>797</v>
      </c>
      <c r="E179" s="71" t="s">
        <v>487</v>
      </c>
    </row>
    <row r="180" spans="1:5" x14ac:dyDescent="0.2">
      <c r="A180" s="57" t="s">
        <v>148</v>
      </c>
      <c r="B180" s="57" t="s">
        <v>119</v>
      </c>
      <c r="C180" s="57" t="s">
        <v>464</v>
      </c>
      <c r="D180" s="74"/>
      <c r="E180" s="71" t="s">
        <v>487</v>
      </c>
    </row>
    <row r="181" spans="1:5" x14ac:dyDescent="0.2">
      <c r="A181" s="57" t="s">
        <v>149</v>
      </c>
      <c r="B181" s="57" t="s">
        <v>119</v>
      </c>
      <c r="C181" s="57" t="s">
        <v>464</v>
      </c>
      <c r="D181" s="74"/>
      <c r="E181" s="71" t="s">
        <v>487</v>
      </c>
    </row>
    <row r="182" spans="1:5" x14ac:dyDescent="0.2">
      <c r="A182" s="57" t="s">
        <v>798</v>
      </c>
      <c r="B182" s="57" t="s">
        <v>469</v>
      </c>
      <c r="C182" s="60" t="s">
        <v>156</v>
      </c>
      <c r="D182" s="74" t="s">
        <v>18154</v>
      </c>
      <c r="E182" s="71" t="s">
        <v>487</v>
      </c>
    </row>
    <row r="183" spans="1:5" x14ac:dyDescent="0.2">
      <c r="A183" s="57" t="s">
        <v>625</v>
      </c>
      <c r="B183" s="57" t="s">
        <v>469</v>
      </c>
      <c r="C183" s="57" t="s">
        <v>172</v>
      </c>
      <c r="D183" s="74" t="s">
        <v>626</v>
      </c>
      <c r="E183" s="71" t="s">
        <v>487</v>
      </c>
    </row>
    <row r="184" spans="1:5" x14ac:dyDescent="0.2">
      <c r="A184" s="57" t="s">
        <v>765</v>
      </c>
      <c r="B184" s="57" t="s">
        <v>118</v>
      </c>
      <c r="C184" s="57" t="s">
        <v>466</v>
      </c>
      <c r="D184" s="74"/>
      <c r="E184" s="71" t="s">
        <v>487</v>
      </c>
    </row>
    <row r="185" spans="1:5" x14ac:dyDescent="0.2">
      <c r="A185" s="60" t="s">
        <v>884</v>
      </c>
      <c r="B185" s="60" t="s">
        <v>118</v>
      </c>
      <c r="C185" s="60" t="s">
        <v>172</v>
      </c>
      <c r="D185" s="74"/>
      <c r="E185" s="71" t="s">
        <v>487</v>
      </c>
    </row>
    <row r="186" spans="1:5" x14ac:dyDescent="0.2">
      <c r="A186" s="57" t="s">
        <v>150</v>
      </c>
      <c r="B186" s="60" t="s">
        <v>469</v>
      </c>
      <c r="C186" s="57" t="s">
        <v>466</v>
      </c>
      <c r="D186" s="74" t="s">
        <v>469</v>
      </c>
      <c r="E186" s="71" t="s">
        <v>487</v>
      </c>
    </row>
    <row r="187" spans="1:5" x14ac:dyDescent="0.2">
      <c r="A187" s="60" t="s">
        <v>696</v>
      </c>
      <c r="B187" s="60" t="s">
        <v>117</v>
      </c>
      <c r="C187" s="60" t="s">
        <v>471</v>
      </c>
      <c r="D187" s="74"/>
      <c r="E187" s="71" t="s">
        <v>487</v>
      </c>
    </row>
    <row r="188" spans="1:5" x14ac:dyDescent="0.2">
      <c r="A188" s="57" t="s">
        <v>631</v>
      </c>
      <c r="B188" s="57" t="s">
        <v>119</v>
      </c>
      <c r="C188" s="57" t="s">
        <v>464</v>
      </c>
      <c r="D188" s="74"/>
      <c r="E188" s="71" t="s">
        <v>487</v>
      </c>
    </row>
    <row r="189" spans="1:5" x14ac:dyDescent="0.2">
      <c r="A189" s="57" t="s">
        <v>151</v>
      </c>
      <c r="B189" s="57" t="s">
        <v>119</v>
      </c>
      <c r="C189" s="57" t="s">
        <v>464</v>
      </c>
      <c r="D189" s="74"/>
      <c r="E189" s="71" t="s">
        <v>487</v>
      </c>
    </row>
    <row r="190" spans="1:5" x14ac:dyDescent="0.2">
      <c r="A190" s="60" t="s">
        <v>8117</v>
      </c>
      <c r="B190" s="57" t="s">
        <v>119</v>
      </c>
      <c r="C190" s="57" t="s">
        <v>464</v>
      </c>
      <c r="D190" s="74"/>
      <c r="E190" s="71" t="s">
        <v>487</v>
      </c>
    </row>
    <row r="191" spans="1:5" x14ac:dyDescent="0.2">
      <c r="A191" s="57" t="s">
        <v>152</v>
      </c>
      <c r="B191" s="57" t="s">
        <v>119</v>
      </c>
      <c r="C191" s="57" t="s">
        <v>464</v>
      </c>
      <c r="D191" s="74"/>
      <c r="E191" s="71" t="s">
        <v>487</v>
      </c>
    </row>
    <row r="192" spans="1:5" x14ac:dyDescent="0.2">
      <c r="A192" s="57" t="s">
        <v>867</v>
      </c>
      <c r="B192" s="57" t="s">
        <v>119</v>
      </c>
      <c r="C192" s="57" t="s">
        <v>464</v>
      </c>
      <c r="D192" s="74"/>
      <c r="E192" s="71" t="s">
        <v>487</v>
      </c>
    </row>
    <row r="193" spans="1:5" x14ac:dyDescent="0.2">
      <c r="A193" s="57" t="s">
        <v>4184</v>
      </c>
      <c r="B193" s="57" t="s">
        <v>117</v>
      </c>
      <c r="C193" s="57" t="s">
        <v>475</v>
      </c>
      <c r="D193" s="74" t="s">
        <v>4185</v>
      </c>
      <c r="E193" s="71" t="s">
        <v>4180</v>
      </c>
    </row>
    <row r="194" spans="1:5" x14ac:dyDescent="0.2">
      <c r="A194" s="57" t="s">
        <v>742</v>
      </c>
      <c r="B194" s="57" t="s">
        <v>117</v>
      </c>
      <c r="C194" s="57" t="s">
        <v>533</v>
      </c>
      <c r="D194" s="74" t="s">
        <v>743</v>
      </c>
      <c r="E194" s="71" t="s">
        <v>487</v>
      </c>
    </row>
    <row r="195" spans="1:5" x14ac:dyDescent="0.2">
      <c r="A195" s="57" t="s">
        <v>7474</v>
      </c>
      <c r="B195" s="57" t="s">
        <v>469</v>
      </c>
      <c r="C195" s="57" t="s">
        <v>156</v>
      </c>
      <c r="D195" s="74" t="s">
        <v>7476</v>
      </c>
      <c r="E195" s="71" t="s">
        <v>487</v>
      </c>
    </row>
    <row r="196" spans="1:5" x14ac:dyDescent="0.2">
      <c r="A196" s="57" t="s">
        <v>153</v>
      </c>
      <c r="B196" s="60" t="s">
        <v>118</v>
      </c>
      <c r="C196" s="57"/>
      <c r="D196" s="74"/>
      <c r="E196" s="71" t="s">
        <v>487</v>
      </c>
    </row>
    <row r="197" spans="1:5" x14ac:dyDescent="0.2">
      <c r="A197" s="57" t="s">
        <v>154</v>
      </c>
      <c r="B197" s="57"/>
      <c r="C197" s="57"/>
      <c r="D197" s="74"/>
      <c r="E197" s="71" t="s">
        <v>487</v>
      </c>
    </row>
    <row r="198" spans="1:5" x14ac:dyDescent="0.2">
      <c r="A198" s="57" t="s">
        <v>155</v>
      </c>
      <c r="B198" s="57"/>
      <c r="C198" s="57"/>
      <c r="D198" s="74" t="s">
        <v>768</v>
      </c>
      <c r="E198" s="71" t="s">
        <v>487</v>
      </c>
    </row>
    <row r="199" spans="1:5" x14ac:dyDescent="0.2">
      <c r="A199" s="57" t="s">
        <v>622</v>
      </c>
      <c r="B199" s="57" t="s">
        <v>117</v>
      </c>
      <c r="C199" s="57" t="s">
        <v>156</v>
      </c>
      <c r="D199" s="73" t="s">
        <v>10160</v>
      </c>
      <c r="E199" s="71" t="s">
        <v>487</v>
      </c>
    </row>
    <row r="200" spans="1:5" x14ac:dyDescent="0.2">
      <c r="A200" s="57" t="s">
        <v>9973</v>
      </c>
      <c r="B200" s="57" t="s">
        <v>117</v>
      </c>
      <c r="C200" s="57" t="s">
        <v>10</v>
      </c>
      <c r="D200" s="74" t="s">
        <v>9974</v>
      </c>
      <c r="E200" s="75" t="s">
        <v>6690</v>
      </c>
    </row>
    <row r="201" spans="1:5" x14ac:dyDescent="0.2">
      <c r="A201" s="57" t="s">
        <v>9306</v>
      </c>
      <c r="B201" s="57" t="s">
        <v>117</v>
      </c>
      <c r="C201" s="57" t="s">
        <v>3460</v>
      </c>
      <c r="D201" s="73" t="s">
        <v>9313</v>
      </c>
      <c r="E201" s="71" t="s">
        <v>9264</v>
      </c>
    </row>
    <row r="202" spans="1:5" x14ac:dyDescent="0.2">
      <c r="A202" s="57" t="s">
        <v>9307</v>
      </c>
      <c r="B202" s="57" t="s">
        <v>8125</v>
      </c>
      <c r="C202" s="57" t="s">
        <v>3460</v>
      </c>
      <c r="D202" s="73" t="s">
        <v>9308</v>
      </c>
      <c r="E202" s="71" t="s">
        <v>9264</v>
      </c>
    </row>
    <row r="203" spans="1:5" x14ac:dyDescent="0.2">
      <c r="A203" s="57" t="s">
        <v>662</v>
      </c>
      <c r="B203" s="57" t="s">
        <v>119</v>
      </c>
      <c r="C203" s="57" t="s">
        <v>466</v>
      </c>
      <c r="D203" s="73"/>
      <c r="E203" s="71" t="s">
        <v>487</v>
      </c>
    </row>
    <row r="204" spans="1:5" x14ac:dyDescent="0.2">
      <c r="A204" s="57" t="s">
        <v>636</v>
      </c>
      <c r="B204" s="57" t="s">
        <v>118</v>
      </c>
      <c r="C204" s="60" t="s">
        <v>704</v>
      </c>
      <c r="D204" s="74"/>
      <c r="E204" s="71" t="s">
        <v>487</v>
      </c>
    </row>
    <row r="205" spans="1:5" x14ac:dyDescent="0.2">
      <c r="A205" s="57" t="s">
        <v>157</v>
      </c>
      <c r="B205" s="57"/>
      <c r="C205" s="57" t="s">
        <v>466</v>
      </c>
      <c r="D205" s="74"/>
      <c r="E205" s="71" t="s">
        <v>487</v>
      </c>
    </row>
    <row r="206" spans="1:5" x14ac:dyDescent="0.2">
      <c r="A206" s="57" t="s">
        <v>9311</v>
      </c>
      <c r="B206" s="57" t="s">
        <v>117</v>
      </c>
      <c r="C206" s="57" t="s">
        <v>3460</v>
      </c>
      <c r="D206" s="73" t="s">
        <v>9312</v>
      </c>
      <c r="E206" s="71" t="s">
        <v>9264</v>
      </c>
    </row>
    <row r="207" spans="1:5" x14ac:dyDescent="0.2">
      <c r="A207" s="57" t="s">
        <v>158</v>
      </c>
      <c r="B207" s="57" t="s">
        <v>117</v>
      </c>
      <c r="C207" s="57" t="s">
        <v>466</v>
      </c>
      <c r="D207" s="74"/>
      <c r="E207" s="71" t="s">
        <v>487</v>
      </c>
    </row>
    <row r="208" spans="1:5" x14ac:dyDescent="0.2">
      <c r="A208" s="57" t="s">
        <v>4188</v>
      </c>
      <c r="B208" s="57" t="s">
        <v>119</v>
      </c>
      <c r="C208" s="57" t="s">
        <v>156</v>
      </c>
      <c r="D208" s="74" t="s">
        <v>4189</v>
      </c>
      <c r="E208" s="71" t="s">
        <v>4180</v>
      </c>
    </row>
    <row r="209" spans="1:5" x14ac:dyDescent="0.2">
      <c r="A209" s="57" t="s">
        <v>159</v>
      </c>
      <c r="B209" s="57" t="s">
        <v>119</v>
      </c>
      <c r="C209" s="57" t="s">
        <v>464</v>
      </c>
      <c r="D209" s="74"/>
      <c r="E209" s="71" t="s">
        <v>487</v>
      </c>
    </row>
    <row r="210" spans="1:5" x14ac:dyDescent="0.2">
      <c r="A210" s="57" t="s">
        <v>160</v>
      </c>
      <c r="B210" s="57" t="s">
        <v>119</v>
      </c>
      <c r="C210" s="57" t="s">
        <v>464</v>
      </c>
      <c r="D210" s="74"/>
      <c r="E210" s="71" t="s">
        <v>487</v>
      </c>
    </row>
    <row r="211" spans="1:5" x14ac:dyDescent="0.2">
      <c r="A211" s="57" t="s">
        <v>649</v>
      </c>
      <c r="B211" s="57" t="s">
        <v>119</v>
      </c>
      <c r="C211" s="57" t="s">
        <v>464</v>
      </c>
      <c r="D211" s="74"/>
      <c r="E211" s="71" t="s">
        <v>487</v>
      </c>
    </row>
    <row r="212" spans="1:5" x14ac:dyDescent="0.2">
      <c r="A212" s="57" t="s">
        <v>161</v>
      </c>
      <c r="B212" s="57" t="s">
        <v>119</v>
      </c>
      <c r="C212" s="57" t="s">
        <v>464</v>
      </c>
      <c r="D212" s="74"/>
      <c r="E212" s="71" t="s">
        <v>487</v>
      </c>
    </row>
    <row r="213" spans="1:5" x14ac:dyDescent="0.2">
      <c r="A213" s="57" t="s">
        <v>162</v>
      </c>
      <c r="B213" s="57" t="s">
        <v>119</v>
      </c>
      <c r="C213" s="57" t="s">
        <v>464</v>
      </c>
      <c r="D213" s="74"/>
      <c r="E213" s="71" t="s">
        <v>487</v>
      </c>
    </row>
    <row r="214" spans="1:5" x14ac:dyDescent="0.2">
      <c r="A214" s="57" t="s">
        <v>163</v>
      </c>
      <c r="B214" s="57" t="s">
        <v>119</v>
      </c>
      <c r="C214" s="57" t="s">
        <v>464</v>
      </c>
      <c r="D214" s="74"/>
      <c r="E214" s="71" t="s">
        <v>487</v>
      </c>
    </row>
    <row r="215" spans="1:5" x14ac:dyDescent="0.2">
      <c r="A215" s="57" t="s">
        <v>164</v>
      </c>
      <c r="B215" s="57" t="s">
        <v>119</v>
      </c>
      <c r="C215" s="57" t="s">
        <v>464</v>
      </c>
      <c r="D215" s="74"/>
      <c r="E215" s="71" t="s">
        <v>487</v>
      </c>
    </row>
    <row r="216" spans="1:5" x14ac:dyDescent="0.2">
      <c r="A216" s="57" t="s">
        <v>165</v>
      </c>
      <c r="B216" s="57" t="s">
        <v>119</v>
      </c>
      <c r="C216" s="57" t="s">
        <v>464</v>
      </c>
      <c r="D216" s="74"/>
      <c r="E216" s="71" t="s">
        <v>487</v>
      </c>
    </row>
    <row r="217" spans="1:5" x14ac:dyDescent="0.2">
      <c r="A217" s="57" t="s">
        <v>166</v>
      </c>
      <c r="B217" s="57" t="s">
        <v>119</v>
      </c>
      <c r="C217" s="57" t="s">
        <v>464</v>
      </c>
      <c r="D217" s="74"/>
      <c r="E217" s="71" t="s">
        <v>487</v>
      </c>
    </row>
    <row r="218" spans="1:5" x14ac:dyDescent="0.2">
      <c r="A218" s="57" t="s">
        <v>10295</v>
      </c>
      <c r="B218" s="57" t="s">
        <v>119</v>
      </c>
      <c r="C218" s="57" t="s">
        <v>464</v>
      </c>
      <c r="D218" s="74"/>
      <c r="E218" s="71"/>
    </row>
    <row r="219" spans="1:5" x14ac:dyDescent="0.2">
      <c r="A219" s="60" t="s">
        <v>10296</v>
      </c>
      <c r="B219" s="57" t="s">
        <v>118</v>
      </c>
      <c r="C219" s="57" t="s">
        <v>465</v>
      </c>
      <c r="D219" s="74" t="s">
        <v>763</v>
      </c>
      <c r="E219" s="71" t="s">
        <v>487</v>
      </c>
    </row>
    <row r="220" spans="1:5" x14ac:dyDescent="0.2">
      <c r="A220" s="57" t="s">
        <v>4173</v>
      </c>
      <c r="B220" s="57" t="s">
        <v>119</v>
      </c>
      <c r="C220" s="57" t="s">
        <v>464</v>
      </c>
      <c r="D220" s="74"/>
      <c r="E220" s="71" t="s">
        <v>487</v>
      </c>
    </row>
    <row r="221" spans="1:5" x14ac:dyDescent="0.2">
      <c r="A221" s="57" t="s">
        <v>10035</v>
      </c>
      <c r="B221" s="57"/>
      <c r="C221" s="57" t="s">
        <v>475</v>
      </c>
      <c r="D221" s="74" t="s">
        <v>10036</v>
      </c>
      <c r="E221" s="75" t="s">
        <v>6690</v>
      </c>
    </row>
    <row r="222" spans="1:5" x14ac:dyDescent="0.2">
      <c r="A222" s="60" t="s">
        <v>38</v>
      </c>
      <c r="B222" s="57" t="s">
        <v>117</v>
      </c>
      <c r="C222" s="60" t="s">
        <v>471</v>
      </c>
      <c r="D222" s="74"/>
      <c r="E222" s="71" t="s">
        <v>487</v>
      </c>
    </row>
    <row r="223" spans="1:5" x14ac:dyDescent="0.2">
      <c r="A223" s="60" t="s">
        <v>907</v>
      </c>
      <c r="B223" s="57" t="s">
        <v>118</v>
      </c>
      <c r="C223" s="57" t="s">
        <v>156</v>
      </c>
      <c r="D223" s="74" t="s">
        <v>472</v>
      </c>
      <c r="E223" s="71" t="s">
        <v>487</v>
      </c>
    </row>
    <row r="224" spans="1:5" x14ac:dyDescent="0.2">
      <c r="A224" s="57" t="s">
        <v>809</v>
      </c>
      <c r="B224" s="57" t="s">
        <v>117</v>
      </c>
      <c r="C224" s="57" t="s">
        <v>156</v>
      </c>
      <c r="D224" s="74" t="s">
        <v>810</v>
      </c>
      <c r="E224" s="71" t="s">
        <v>487</v>
      </c>
    </row>
    <row r="225" spans="1:5" x14ac:dyDescent="0.2">
      <c r="A225" s="60" t="s">
        <v>53</v>
      </c>
      <c r="B225" s="57" t="s">
        <v>469</v>
      </c>
      <c r="C225" s="57" t="s">
        <v>475</v>
      </c>
      <c r="D225" s="74" t="s">
        <v>637</v>
      </c>
      <c r="E225" s="71" t="s">
        <v>487</v>
      </c>
    </row>
    <row r="226" spans="1:5" x14ac:dyDescent="0.2">
      <c r="A226" s="57" t="s">
        <v>167</v>
      </c>
      <c r="B226" s="57" t="s">
        <v>469</v>
      </c>
      <c r="C226" s="57" t="s">
        <v>156</v>
      </c>
      <c r="D226" s="74" t="s">
        <v>7477</v>
      </c>
      <c r="E226" s="71" t="s">
        <v>487</v>
      </c>
    </row>
    <row r="227" spans="1:5" x14ac:dyDescent="0.2">
      <c r="A227" s="57" t="s">
        <v>168</v>
      </c>
      <c r="B227" s="57" t="s">
        <v>119</v>
      </c>
      <c r="C227" s="57" t="s">
        <v>464</v>
      </c>
      <c r="D227" s="74"/>
      <c r="E227" s="71" t="s">
        <v>487</v>
      </c>
    </row>
    <row r="228" spans="1:5" x14ac:dyDescent="0.2">
      <c r="A228" s="57" t="s">
        <v>169</v>
      </c>
      <c r="B228" s="57" t="s">
        <v>119</v>
      </c>
      <c r="C228" s="57" t="s">
        <v>464</v>
      </c>
      <c r="D228" s="74"/>
      <c r="E228" s="71" t="s">
        <v>487</v>
      </c>
    </row>
    <row r="229" spans="1:5" x14ac:dyDescent="0.2">
      <c r="A229" s="57" t="s">
        <v>7475</v>
      </c>
      <c r="B229" s="57" t="s">
        <v>469</v>
      </c>
      <c r="C229" s="57" t="s">
        <v>156</v>
      </c>
      <c r="D229" s="74" t="s">
        <v>7476</v>
      </c>
      <c r="E229" s="71" t="s">
        <v>487</v>
      </c>
    </row>
    <row r="230" spans="1:5" x14ac:dyDescent="0.2">
      <c r="A230" s="57" t="s">
        <v>9652</v>
      </c>
      <c r="B230" s="57" t="s">
        <v>117</v>
      </c>
      <c r="C230" s="57" t="s">
        <v>156</v>
      </c>
      <c r="D230" s="74" t="s">
        <v>9653</v>
      </c>
      <c r="E230" s="75" t="s">
        <v>6690</v>
      </c>
    </row>
    <row r="231" spans="1:5" x14ac:dyDescent="0.2">
      <c r="A231" s="57" t="s">
        <v>721</v>
      </c>
      <c r="B231" s="57" t="s">
        <v>469</v>
      </c>
      <c r="C231" s="57" t="s">
        <v>156</v>
      </c>
      <c r="D231" s="72" t="s">
        <v>788</v>
      </c>
      <c r="E231" s="71" t="s">
        <v>487</v>
      </c>
    </row>
    <row r="232" spans="1:5" x14ac:dyDescent="0.2">
      <c r="A232" s="57" t="s">
        <v>850</v>
      </c>
      <c r="B232" s="57" t="s">
        <v>469</v>
      </c>
      <c r="C232" s="57" t="s">
        <v>156</v>
      </c>
      <c r="D232" s="74" t="s">
        <v>851</v>
      </c>
      <c r="E232" s="71" t="s">
        <v>487</v>
      </c>
    </row>
    <row r="233" spans="1:5" x14ac:dyDescent="0.2">
      <c r="A233" s="60" t="s">
        <v>567</v>
      </c>
      <c r="B233" s="60" t="s">
        <v>119</v>
      </c>
      <c r="C233" s="60" t="s">
        <v>533</v>
      </c>
      <c r="D233" s="74"/>
      <c r="E233" s="71" t="s">
        <v>487</v>
      </c>
    </row>
    <row r="234" spans="1:5" x14ac:dyDescent="0.2">
      <c r="A234" s="60" t="s">
        <v>553</v>
      </c>
      <c r="B234" s="60" t="s">
        <v>470</v>
      </c>
      <c r="C234" s="60" t="s">
        <v>10</v>
      </c>
      <c r="D234" s="74"/>
      <c r="E234" s="71" t="s">
        <v>487</v>
      </c>
    </row>
  </sheetData>
  <sortState xmlns:xlrd2="http://schemas.microsoft.com/office/spreadsheetml/2017/richdata2" ref="A4:K175">
    <sortCondition ref="A175"/>
  </sortState>
  <printOptions gridLines="1" gridLinesSet="0"/>
  <pageMargins left="0.75" right="0.75" top="1" bottom="1" header="0.5" footer="0.5"/>
  <pageSetup paperSize="9" orientation="portrait" verticalDpi="0" r:id="rId1"/>
  <headerFooter alignWithMargins="0"/>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185"/>
  <sheetViews>
    <sheetView zoomScale="80" zoomScaleNormal="80" workbookViewId="0"/>
  </sheetViews>
  <sheetFormatPr defaultRowHeight="12.75" x14ac:dyDescent="0.2"/>
  <cols>
    <col min="1" max="1" width="37" customWidth="1"/>
    <col min="2" max="2" width="10" customWidth="1"/>
    <col min="3" max="3" width="13.140625" customWidth="1"/>
    <col min="4" max="4" width="11" customWidth="1"/>
    <col min="5" max="5" width="12.42578125" customWidth="1"/>
    <col min="6" max="6" width="41.140625" customWidth="1"/>
    <col min="7" max="7" width="14.140625" customWidth="1"/>
    <col min="8" max="8" width="46.5703125" customWidth="1"/>
  </cols>
  <sheetData>
    <row r="1" spans="1:8" x14ac:dyDescent="0.2">
      <c r="A1" s="8" t="s">
        <v>4092</v>
      </c>
    </row>
    <row r="3" spans="1:8" x14ac:dyDescent="0.2">
      <c r="A3" s="16" t="s">
        <v>1</v>
      </c>
      <c r="B3" s="16" t="s">
        <v>115</v>
      </c>
      <c r="C3" s="16" t="s">
        <v>4113</v>
      </c>
      <c r="D3" s="16" t="s">
        <v>4114</v>
      </c>
      <c r="E3" s="16" t="s">
        <v>4115</v>
      </c>
      <c r="F3" s="20" t="s">
        <v>5059</v>
      </c>
      <c r="G3" s="20" t="s">
        <v>488</v>
      </c>
      <c r="H3" s="19" t="s">
        <v>2835</v>
      </c>
    </row>
    <row r="4" spans="1:8" x14ac:dyDescent="0.2">
      <c r="A4" s="18" t="s">
        <v>4038</v>
      </c>
      <c r="B4" s="17" t="s">
        <v>2832</v>
      </c>
      <c r="C4" s="18" t="s">
        <v>4132</v>
      </c>
      <c r="D4" s="18">
        <v>-500000</v>
      </c>
      <c r="E4" s="18"/>
      <c r="F4" s="18" t="s">
        <v>5024</v>
      </c>
      <c r="G4" s="18" t="s">
        <v>4067</v>
      </c>
      <c r="H4" s="23" t="s">
        <v>1233</v>
      </c>
    </row>
    <row r="5" spans="1:8" x14ac:dyDescent="0.2">
      <c r="A5" s="18" t="s">
        <v>5064</v>
      </c>
      <c r="B5" s="17" t="s">
        <v>4116</v>
      </c>
      <c r="C5" s="18" t="s">
        <v>4132</v>
      </c>
      <c r="D5" s="18">
        <v>-500000</v>
      </c>
      <c r="E5" s="18"/>
      <c r="F5" s="18" t="s">
        <v>5024</v>
      </c>
      <c r="G5" s="7" t="s">
        <v>6653</v>
      </c>
      <c r="H5" s="23">
        <v>29.31</v>
      </c>
    </row>
    <row r="6" spans="1:8" x14ac:dyDescent="0.2">
      <c r="A6" s="18" t="s">
        <v>4042</v>
      </c>
      <c r="B6" s="17" t="s">
        <v>2832</v>
      </c>
      <c r="C6" s="17" t="s">
        <v>8412</v>
      </c>
      <c r="D6" s="18">
        <v>-22995</v>
      </c>
      <c r="E6" s="18"/>
      <c r="F6" s="17" t="s">
        <v>8413</v>
      </c>
      <c r="G6" s="18" t="s">
        <v>4067</v>
      </c>
      <c r="H6" s="23">
        <v>8</v>
      </c>
    </row>
    <row r="7" spans="1:8" x14ac:dyDescent="0.2">
      <c r="A7" s="17" t="s">
        <v>5071</v>
      </c>
      <c r="B7" s="17" t="s">
        <v>4116</v>
      </c>
      <c r="C7" s="17" t="s">
        <v>8411</v>
      </c>
      <c r="D7" s="18">
        <v>-22990</v>
      </c>
      <c r="E7" s="18"/>
      <c r="F7" s="17" t="s">
        <v>8432</v>
      </c>
      <c r="G7" s="7" t="s">
        <v>6653</v>
      </c>
      <c r="H7" s="23">
        <v>29</v>
      </c>
    </row>
    <row r="8" spans="1:8" x14ac:dyDescent="0.2">
      <c r="A8" s="18" t="s">
        <v>5092</v>
      </c>
      <c r="B8" s="17" t="s">
        <v>4116</v>
      </c>
      <c r="C8" s="17" t="s">
        <v>8411</v>
      </c>
      <c r="D8" s="18">
        <v>-22990</v>
      </c>
      <c r="E8" s="18"/>
      <c r="F8" s="17" t="s">
        <v>8410</v>
      </c>
      <c r="G8" s="7" t="s">
        <v>6653</v>
      </c>
      <c r="H8" s="23">
        <v>45</v>
      </c>
    </row>
    <row r="9" spans="1:8" x14ac:dyDescent="0.2">
      <c r="A9" s="18" t="s">
        <v>5231</v>
      </c>
      <c r="B9" s="18" t="s">
        <v>2665</v>
      </c>
      <c r="C9" s="18" t="s">
        <v>5232</v>
      </c>
      <c r="D9" s="18">
        <v>-14871</v>
      </c>
      <c r="E9" s="18"/>
      <c r="F9" s="18" t="s">
        <v>5233</v>
      </c>
      <c r="G9" s="7" t="s">
        <v>6691</v>
      </c>
      <c r="H9" s="23">
        <v>26</v>
      </c>
    </row>
    <row r="10" spans="1:8" x14ac:dyDescent="0.2">
      <c r="A10" s="76" t="s">
        <v>9405</v>
      </c>
      <c r="B10" s="17" t="s">
        <v>2665</v>
      </c>
      <c r="C10" s="78" t="s">
        <v>9406</v>
      </c>
      <c r="D10" s="18">
        <v>-12587</v>
      </c>
      <c r="E10" s="76">
        <v>-12561</v>
      </c>
      <c r="F10" s="76" t="s">
        <v>9407</v>
      </c>
      <c r="G10" s="76" t="s">
        <v>9402</v>
      </c>
      <c r="H10" s="77"/>
    </row>
    <row r="11" spans="1:8" x14ac:dyDescent="0.2">
      <c r="A11" s="76" t="s">
        <v>9403</v>
      </c>
      <c r="B11" s="76" t="s">
        <v>2832</v>
      </c>
      <c r="C11" s="78" t="s">
        <v>9404</v>
      </c>
      <c r="D11" s="18">
        <v>-12165</v>
      </c>
      <c r="E11" s="76"/>
      <c r="F11" s="18" t="s">
        <v>9401</v>
      </c>
      <c r="G11" s="76" t="s">
        <v>9402</v>
      </c>
      <c r="H11" s="77"/>
    </row>
    <row r="12" spans="1:8" x14ac:dyDescent="0.2">
      <c r="A12" s="17" t="s">
        <v>16931</v>
      </c>
      <c r="B12" s="17" t="s">
        <v>2665</v>
      </c>
      <c r="C12" s="204" t="s">
        <v>16932</v>
      </c>
      <c r="D12" s="17">
        <v>-3589</v>
      </c>
      <c r="E12" s="17"/>
      <c r="F12" s="17" t="s">
        <v>16933</v>
      </c>
      <c r="G12" s="17" t="s">
        <v>6638</v>
      </c>
      <c r="H12" s="25"/>
    </row>
    <row r="13" spans="1:8" x14ac:dyDescent="0.2">
      <c r="A13" s="18" t="s">
        <v>5101</v>
      </c>
      <c r="B13" s="17" t="s">
        <v>4116</v>
      </c>
      <c r="C13" s="17" t="s">
        <v>8415</v>
      </c>
      <c r="D13" s="18">
        <v>-1500</v>
      </c>
      <c r="E13" s="18"/>
      <c r="F13" s="17" t="s">
        <v>8414</v>
      </c>
      <c r="G13" s="7" t="s">
        <v>6653</v>
      </c>
      <c r="H13" s="23">
        <v>22</v>
      </c>
    </row>
    <row r="14" spans="1:8" x14ac:dyDescent="0.2">
      <c r="A14" s="18" t="s">
        <v>5119</v>
      </c>
      <c r="B14" s="17" t="s">
        <v>4116</v>
      </c>
      <c r="C14" s="18" t="s">
        <v>4642</v>
      </c>
      <c r="D14" s="18">
        <v>1</v>
      </c>
      <c r="E14" s="18"/>
      <c r="F14" s="18"/>
      <c r="G14" s="7" t="s">
        <v>6653</v>
      </c>
      <c r="H14" s="23">
        <v>11</v>
      </c>
    </row>
    <row r="15" spans="1:8" x14ac:dyDescent="0.2">
      <c r="A15" s="18" t="s">
        <v>5077</v>
      </c>
      <c r="B15" s="17" t="s">
        <v>4116</v>
      </c>
      <c r="C15" s="18" t="s">
        <v>4636</v>
      </c>
      <c r="D15" s="18">
        <v>139</v>
      </c>
      <c r="E15" s="18">
        <v>195</v>
      </c>
      <c r="F15" s="18"/>
      <c r="G15" s="7" t="s">
        <v>6653</v>
      </c>
      <c r="H15" s="23">
        <v>42</v>
      </c>
    </row>
    <row r="16" spans="1:8" x14ac:dyDescent="0.2">
      <c r="A16" s="18" t="s">
        <v>5088</v>
      </c>
      <c r="B16" s="17" t="s">
        <v>4116</v>
      </c>
      <c r="C16" s="18" t="s">
        <v>4636</v>
      </c>
      <c r="D16" s="18">
        <v>139</v>
      </c>
      <c r="E16" s="18">
        <v>195</v>
      </c>
      <c r="F16" s="18"/>
      <c r="G16" s="7" t="s">
        <v>6653</v>
      </c>
      <c r="H16" s="23" t="s">
        <v>4794</v>
      </c>
    </row>
    <row r="17" spans="1:8" x14ac:dyDescent="0.2">
      <c r="A17" s="18" t="s">
        <v>4043</v>
      </c>
      <c r="B17" s="17" t="s">
        <v>4116</v>
      </c>
      <c r="C17" s="18" t="s">
        <v>4127</v>
      </c>
      <c r="D17" s="18">
        <v>176</v>
      </c>
      <c r="E17" s="18"/>
      <c r="F17" s="18"/>
      <c r="G17" s="18" t="s">
        <v>4067</v>
      </c>
      <c r="H17" s="23">
        <v>55</v>
      </c>
    </row>
    <row r="18" spans="1:8" x14ac:dyDescent="0.2">
      <c r="A18" s="18" t="s">
        <v>5089</v>
      </c>
      <c r="B18" s="17" t="s">
        <v>4116</v>
      </c>
      <c r="C18" s="18" t="s">
        <v>4127</v>
      </c>
      <c r="D18" s="18">
        <v>176</v>
      </c>
      <c r="E18" s="18"/>
      <c r="F18" s="18"/>
      <c r="G18" s="7" t="s">
        <v>6653</v>
      </c>
      <c r="H18" s="23" t="s">
        <v>4795</v>
      </c>
    </row>
    <row r="19" spans="1:8" x14ac:dyDescent="0.2">
      <c r="A19" s="18" t="s">
        <v>5090</v>
      </c>
      <c r="B19" s="17" t="s">
        <v>4116</v>
      </c>
      <c r="C19" s="18" t="s">
        <v>4638</v>
      </c>
      <c r="D19" s="18">
        <v>219</v>
      </c>
      <c r="E19" s="18">
        <v>269</v>
      </c>
      <c r="F19" s="18"/>
      <c r="G19" s="7" t="s">
        <v>6653</v>
      </c>
      <c r="H19" s="23">
        <v>17</v>
      </c>
    </row>
    <row r="20" spans="1:8" x14ac:dyDescent="0.2">
      <c r="A20" s="18" t="s">
        <v>5153</v>
      </c>
      <c r="B20" s="18" t="s">
        <v>2665</v>
      </c>
      <c r="C20" s="18" t="s">
        <v>4669</v>
      </c>
      <c r="D20" s="18">
        <v>269</v>
      </c>
      <c r="E20" s="18">
        <v>327</v>
      </c>
      <c r="F20" s="18"/>
      <c r="G20" s="7" t="s">
        <v>6653</v>
      </c>
      <c r="H20" s="23">
        <v>6</v>
      </c>
    </row>
    <row r="21" spans="1:8" x14ac:dyDescent="0.2">
      <c r="A21" s="18" t="s">
        <v>4033</v>
      </c>
      <c r="B21" s="17" t="s">
        <v>4093</v>
      </c>
      <c r="C21" s="18" t="s">
        <v>4109</v>
      </c>
      <c r="D21" s="18">
        <v>327</v>
      </c>
      <c r="E21" s="18"/>
      <c r="F21" s="18"/>
      <c r="G21" s="18" t="s">
        <v>4067</v>
      </c>
      <c r="H21" s="23">
        <v>13</v>
      </c>
    </row>
    <row r="22" spans="1:8" x14ac:dyDescent="0.2">
      <c r="A22" s="18" t="s">
        <v>5137</v>
      </c>
      <c r="B22" s="18" t="s">
        <v>2665</v>
      </c>
      <c r="C22" s="18" t="s">
        <v>4109</v>
      </c>
      <c r="D22" s="18">
        <v>327</v>
      </c>
      <c r="E22" s="18"/>
      <c r="F22" s="18"/>
      <c r="G22" s="7" t="s">
        <v>6653</v>
      </c>
      <c r="H22" s="23">
        <v>14.61</v>
      </c>
    </row>
    <row r="23" spans="1:8" x14ac:dyDescent="0.2">
      <c r="A23" s="18" t="s">
        <v>5110</v>
      </c>
      <c r="B23" s="17" t="s">
        <v>4116</v>
      </c>
      <c r="C23" s="18" t="s">
        <v>4640</v>
      </c>
      <c r="D23" s="18">
        <v>380</v>
      </c>
      <c r="E23" s="18"/>
      <c r="F23" s="18"/>
      <c r="G23" s="7" t="s">
        <v>6653</v>
      </c>
      <c r="H23" s="23">
        <v>75</v>
      </c>
    </row>
    <row r="24" spans="1:8" x14ac:dyDescent="0.2">
      <c r="A24" s="18" t="s">
        <v>5083</v>
      </c>
      <c r="B24" s="17" t="s">
        <v>4116</v>
      </c>
      <c r="C24" s="18" t="s">
        <v>5121</v>
      </c>
      <c r="D24" s="18">
        <v>385</v>
      </c>
      <c r="E24" s="18"/>
      <c r="F24" s="18" t="s">
        <v>5226</v>
      </c>
      <c r="G24" s="7" t="s">
        <v>6653</v>
      </c>
      <c r="H24" s="23">
        <v>22</v>
      </c>
    </row>
    <row r="25" spans="1:8" x14ac:dyDescent="0.2">
      <c r="A25" s="18" t="s">
        <v>5083</v>
      </c>
      <c r="B25" s="17" t="s">
        <v>4116</v>
      </c>
      <c r="C25" s="18" t="s">
        <v>5233</v>
      </c>
      <c r="D25" s="18">
        <v>386</v>
      </c>
      <c r="E25" s="18"/>
      <c r="F25" s="18" t="s">
        <v>5227</v>
      </c>
      <c r="G25" s="7" t="s">
        <v>6691</v>
      </c>
      <c r="H25" s="23">
        <v>26</v>
      </c>
    </row>
    <row r="26" spans="1:8" x14ac:dyDescent="0.2">
      <c r="A26" s="17" t="s">
        <v>5090</v>
      </c>
      <c r="B26" s="17" t="s">
        <v>2832</v>
      </c>
      <c r="C26" s="17" t="s">
        <v>5299</v>
      </c>
      <c r="D26" s="17">
        <v>395</v>
      </c>
      <c r="E26" s="17"/>
      <c r="F26" s="17" t="s">
        <v>5298</v>
      </c>
      <c r="G26" s="7" t="s">
        <v>6653</v>
      </c>
      <c r="H26" s="25">
        <v>24</v>
      </c>
    </row>
    <row r="27" spans="1:8" x14ac:dyDescent="0.2">
      <c r="A27" s="17" t="s">
        <v>5297</v>
      </c>
      <c r="B27" s="17" t="s">
        <v>2832</v>
      </c>
      <c r="C27" s="17" t="s">
        <v>5296</v>
      </c>
      <c r="D27" s="17">
        <v>445</v>
      </c>
      <c r="E27" s="17"/>
      <c r="F27" s="17" t="s">
        <v>5295</v>
      </c>
      <c r="G27" s="7" t="s">
        <v>6653</v>
      </c>
      <c r="H27" s="25">
        <v>19</v>
      </c>
    </row>
    <row r="28" spans="1:8" x14ac:dyDescent="0.2">
      <c r="A28" s="18" t="s">
        <v>5082</v>
      </c>
      <c r="B28" s="17" t="s">
        <v>4116</v>
      </c>
      <c r="C28" s="18" t="s">
        <v>5122</v>
      </c>
      <c r="D28" s="18">
        <v>580</v>
      </c>
      <c r="E28" s="18">
        <v>641</v>
      </c>
      <c r="F28" s="18" t="s">
        <v>5054</v>
      </c>
      <c r="G28" s="7" t="s">
        <v>6653</v>
      </c>
      <c r="H28" s="23">
        <v>7.11</v>
      </c>
    </row>
    <row r="29" spans="1:8" x14ac:dyDescent="0.2">
      <c r="A29" s="18" t="s">
        <v>4034</v>
      </c>
      <c r="B29" s="17" t="s">
        <v>4093</v>
      </c>
      <c r="C29" s="18" t="s">
        <v>4110</v>
      </c>
      <c r="D29" s="18">
        <v>590</v>
      </c>
      <c r="E29" s="18"/>
      <c r="F29" s="18"/>
      <c r="G29" s="18" t="s">
        <v>4067</v>
      </c>
      <c r="H29" s="23">
        <v>13</v>
      </c>
    </row>
    <row r="30" spans="1:8" x14ac:dyDescent="0.2">
      <c r="A30" s="18" t="s">
        <v>5146</v>
      </c>
      <c r="B30" s="18" t="s">
        <v>2665</v>
      </c>
      <c r="C30" s="18" t="s">
        <v>4110</v>
      </c>
      <c r="D30" s="18">
        <v>590</v>
      </c>
      <c r="E30" s="18"/>
      <c r="F30" s="18" t="s">
        <v>5309</v>
      </c>
      <c r="G30" s="7" t="s">
        <v>6653</v>
      </c>
      <c r="H30" s="23" t="s">
        <v>4991</v>
      </c>
    </row>
    <row r="31" spans="1:8" x14ac:dyDescent="0.2">
      <c r="A31" s="18" t="s">
        <v>5096</v>
      </c>
      <c r="B31" s="17" t="s">
        <v>4116</v>
      </c>
      <c r="C31" s="18" t="s">
        <v>4639</v>
      </c>
      <c r="D31" s="18">
        <v>709</v>
      </c>
      <c r="E31" s="18">
        <v>801</v>
      </c>
      <c r="F31" s="18"/>
      <c r="G31" s="7" t="s">
        <v>6653</v>
      </c>
      <c r="H31" s="23">
        <v>60</v>
      </c>
    </row>
    <row r="32" spans="1:8" x14ac:dyDescent="0.2">
      <c r="A32" s="18" t="s">
        <v>5096</v>
      </c>
      <c r="B32" s="18" t="s">
        <v>2665</v>
      </c>
      <c r="C32" s="18" t="s">
        <v>4639</v>
      </c>
      <c r="D32" s="18">
        <v>709</v>
      </c>
      <c r="E32" s="18">
        <v>801</v>
      </c>
      <c r="F32" s="18"/>
      <c r="G32" s="7" t="s">
        <v>6653</v>
      </c>
      <c r="H32" s="23">
        <v>60</v>
      </c>
    </row>
    <row r="33" spans="1:8" x14ac:dyDescent="0.2">
      <c r="A33" s="18" t="s">
        <v>4035</v>
      </c>
      <c r="B33" s="17" t="s">
        <v>4093</v>
      </c>
      <c r="C33" s="18" t="s">
        <v>4111</v>
      </c>
      <c r="D33" s="18">
        <v>730</v>
      </c>
      <c r="E33" s="18"/>
      <c r="F33" s="18"/>
      <c r="G33" s="18" t="s">
        <v>4067</v>
      </c>
      <c r="H33" s="23">
        <v>14</v>
      </c>
    </row>
    <row r="34" spans="1:8" x14ac:dyDescent="0.2">
      <c r="A34" s="18" t="s">
        <v>5129</v>
      </c>
      <c r="B34" s="18" t="s">
        <v>2665</v>
      </c>
      <c r="C34" s="18" t="s">
        <v>4111</v>
      </c>
      <c r="D34" s="18">
        <v>730</v>
      </c>
      <c r="E34" s="18"/>
      <c r="F34" s="18"/>
      <c r="G34" s="7" t="s">
        <v>6653</v>
      </c>
      <c r="H34" s="23" t="s">
        <v>4984</v>
      </c>
    </row>
    <row r="35" spans="1:8" x14ac:dyDescent="0.2">
      <c r="A35" s="18" t="s">
        <v>5109</v>
      </c>
      <c r="B35" s="17" t="s">
        <v>4116</v>
      </c>
      <c r="C35" s="18" t="s">
        <v>4111</v>
      </c>
      <c r="D35" s="18">
        <v>730</v>
      </c>
      <c r="E35" s="18"/>
      <c r="F35" s="18" t="s">
        <v>4035</v>
      </c>
      <c r="G35" s="7" t="s">
        <v>6653</v>
      </c>
      <c r="H35" s="23">
        <v>75.790000000000006</v>
      </c>
    </row>
    <row r="36" spans="1:8" x14ac:dyDescent="0.2">
      <c r="A36" s="18" t="s">
        <v>5114</v>
      </c>
      <c r="B36" s="17" t="s">
        <v>4116</v>
      </c>
      <c r="C36" s="18" t="s">
        <v>4111</v>
      </c>
      <c r="D36" s="18">
        <v>730</v>
      </c>
      <c r="E36" s="18"/>
      <c r="F36" s="18" t="s">
        <v>4035</v>
      </c>
      <c r="G36" s="7" t="s">
        <v>6653</v>
      </c>
      <c r="H36" s="23" t="s">
        <v>4802</v>
      </c>
    </row>
    <row r="37" spans="1:8" x14ac:dyDescent="0.2">
      <c r="A37" s="18" t="s">
        <v>5061</v>
      </c>
      <c r="B37" s="17" t="s">
        <v>4116</v>
      </c>
      <c r="C37" s="18" t="s">
        <v>5123</v>
      </c>
      <c r="D37" s="18">
        <v>780</v>
      </c>
      <c r="E37" s="18"/>
      <c r="F37" s="18" t="s">
        <v>4036</v>
      </c>
      <c r="G37" s="7" t="s">
        <v>6653</v>
      </c>
      <c r="H37" s="23" t="s">
        <v>4783</v>
      </c>
    </row>
    <row r="38" spans="1:8" x14ac:dyDescent="0.2">
      <c r="A38" s="18" t="s">
        <v>5116</v>
      </c>
      <c r="B38" s="17" t="s">
        <v>4116</v>
      </c>
      <c r="C38" s="18" t="s">
        <v>5123</v>
      </c>
      <c r="D38" s="18">
        <v>780</v>
      </c>
      <c r="E38" s="18"/>
      <c r="F38" s="18" t="s">
        <v>4035</v>
      </c>
      <c r="G38" s="7" t="s">
        <v>6653</v>
      </c>
      <c r="H38" s="23">
        <v>62</v>
      </c>
    </row>
    <row r="39" spans="1:8" x14ac:dyDescent="0.2">
      <c r="A39" s="18" t="s">
        <v>4036</v>
      </c>
      <c r="B39" s="17" t="s">
        <v>4093</v>
      </c>
      <c r="C39" s="18" t="s">
        <v>4112</v>
      </c>
      <c r="D39" s="18">
        <v>780</v>
      </c>
      <c r="E39" s="18">
        <v>781</v>
      </c>
      <c r="F39" s="18"/>
      <c r="G39" s="18" t="s">
        <v>4067</v>
      </c>
      <c r="H39" s="23">
        <v>14</v>
      </c>
    </row>
    <row r="40" spans="1:8" x14ac:dyDescent="0.2">
      <c r="A40" s="18" t="s">
        <v>5130</v>
      </c>
      <c r="B40" s="18" t="s">
        <v>2665</v>
      </c>
      <c r="C40" s="18" t="s">
        <v>4112</v>
      </c>
      <c r="D40" s="18">
        <v>780</v>
      </c>
      <c r="E40" s="18">
        <v>781</v>
      </c>
      <c r="F40" s="18"/>
      <c r="G40" s="7" t="s">
        <v>6653</v>
      </c>
      <c r="H40" s="23" t="s">
        <v>5040</v>
      </c>
    </row>
    <row r="41" spans="1:8" x14ac:dyDescent="0.2">
      <c r="A41" s="18" t="s">
        <v>5095</v>
      </c>
      <c r="B41" s="17" t="s">
        <v>4116</v>
      </c>
      <c r="C41" s="18" t="s">
        <v>4112</v>
      </c>
      <c r="D41" s="18">
        <v>780</v>
      </c>
      <c r="E41" s="18">
        <v>781</v>
      </c>
      <c r="F41" s="18" t="s">
        <v>4036</v>
      </c>
      <c r="G41" s="7" t="s">
        <v>6653</v>
      </c>
      <c r="H41" s="23">
        <v>26</v>
      </c>
    </row>
    <row r="42" spans="1:8" x14ac:dyDescent="0.2">
      <c r="A42" s="18" t="s">
        <v>5113</v>
      </c>
      <c r="B42" s="17" t="s">
        <v>4116</v>
      </c>
      <c r="C42" s="18" t="s">
        <v>4112</v>
      </c>
      <c r="D42" s="18">
        <v>780</v>
      </c>
      <c r="E42" s="18">
        <v>781</v>
      </c>
      <c r="F42" s="18" t="s">
        <v>4036</v>
      </c>
      <c r="G42" s="7" t="s">
        <v>6653</v>
      </c>
      <c r="H42" s="23">
        <v>19</v>
      </c>
    </row>
    <row r="43" spans="1:8" x14ac:dyDescent="0.2">
      <c r="A43" s="18" t="s">
        <v>5138</v>
      </c>
      <c r="B43" s="18" t="s">
        <v>2665</v>
      </c>
      <c r="C43" s="18" t="s">
        <v>4665</v>
      </c>
      <c r="D43" s="18">
        <v>808</v>
      </c>
      <c r="E43" s="18"/>
      <c r="F43" s="18"/>
      <c r="G43" s="7" t="s">
        <v>6653</v>
      </c>
      <c r="H43" s="23" t="s">
        <v>5310</v>
      </c>
    </row>
    <row r="44" spans="1:8" x14ac:dyDescent="0.2">
      <c r="A44" s="18" t="s">
        <v>5131</v>
      </c>
      <c r="B44" s="18" t="s">
        <v>2665</v>
      </c>
      <c r="C44" s="18" t="s">
        <v>4663</v>
      </c>
      <c r="D44" s="18">
        <v>905</v>
      </c>
      <c r="E44" s="18">
        <v>916</v>
      </c>
      <c r="F44" s="18"/>
      <c r="G44" s="7" t="s">
        <v>6653</v>
      </c>
      <c r="H44" s="23">
        <v>46</v>
      </c>
    </row>
    <row r="45" spans="1:8" x14ac:dyDescent="0.2">
      <c r="A45" s="18" t="s">
        <v>5065</v>
      </c>
      <c r="B45" s="17" t="s">
        <v>4116</v>
      </c>
      <c r="C45" s="18" t="s">
        <v>4635</v>
      </c>
      <c r="D45" s="18">
        <v>945</v>
      </c>
      <c r="E45" s="18">
        <v>984</v>
      </c>
      <c r="F45" s="18"/>
      <c r="G45" s="7" t="s">
        <v>6653</v>
      </c>
      <c r="H45" s="23">
        <v>32</v>
      </c>
    </row>
    <row r="46" spans="1:8" x14ac:dyDescent="0.2">
      <c r="A46" s="18" t="s">
        <v>5088</v>
      </c>
      <c r="B46" s="17" t="s">
        <v>4116</v>
      </c>
      <c r="C46" s="18" t="s">
        <v>4635</v>
      </c>
      <c r="D46" s="18">
        <v>945</v>
      </c>
      <c r="E46" s="18">
        <v>984</v>
      </c>
      <c r="F46" s="18"/>
      <c r="G46" s="7" t="s">
        <v>6653</v>
      </c>
      <c r="H46" s="23">
        <v>32</v>
      </c>
    </row>
    <row r="47" spans="1:8" x14ac:dyDescent="0.2">
      <c r="A47" s="18" t="s">
        <v>4052</v>
      </c>
      <c r="B47" s="17" t="s">
        <v>4116</v>
      </c>
      <c r="C47" s="18" t="s">
        <v>4131</v>
      </c>
      <c r="D47" s="18">
        <v>975</v>
      </c>
      <c r="E47" s="18"/>
      <c r="F47" s="18"/>
      <c r="G47" s="18" t="s">
        <v>4067</v>
      </c>
      <c r="H47" s="23" t="s">
        <v>1234</v>
      </c>
    </row>
    <row r="48" spans="1:8" x14ac:dyDescent="0.2">
      <c r="A48" s="18" t="s">
        <v>5060</v>
      </c>
      <c r="B48" s="17" t="s">
        <v>4116</v>
      </c>
      <c r="C48" s="18" t="s">
        <v>4131</v>
      </c>
      <c r="D48" s="18">
        <v>975</v>
      </c>
      <c r="E48" s="18"/>
      <c r="F48" s="18"/>
      <c r="G48" s="7" t="s">
        <v>6653</v>
      </c>
      <c r="H48" s="23" t="s">
        <v>4804</v>
      </c>
    </row>
    <row r="49" spans="1:8" x14ac:dyDescent="0.2">
      <c r="A49" s="18" t="s">
        <v>4018</v>
      </c>
      <c r="B49" s="18" t="s">
        <v>2665</v>
      </c>
      <c r="C49" s="18" t="s">
        <v>4094</v>
      </c>
      <c r="D49" s="18">
        <v>1010</v>
      </c>
      <c r="E49" s="18">
        <v>1026</v>
      </c>
      <c r="F49" s="18"/>
      <c r="G49" s="7" t="s">
        <v>6653</v>
      </c>
      <c r="H49" s="23" t="s">
        <v>4985</v>
      </c>
    </row>
    <row r="50" spans="1:8" x14ac:dyDescent="0.2">
      <c r="A50" s="18" t="s">
        <v>4018</v>
      </c>
      <c r="B50" s="17" t="s">
        <v>4093</v>
      </c>
      <c r="C50" s="18" t="s">
        <v>4094</v>
      </c>
      <c r="D50" s="18">
        <v>1010</v>
      </c>
      <c r="E50" s="18">
        <v>1026</v>
      </c>
      <c r="F50" s="18"/>
      <c r="G50" s="18" t="s">
        <v>4067</v>
      </c>
      <c r="H50" s="23">
        <v>14</v>
      </c>
    </row>
    <row r="51" spans="1:8" x14ac:dyDescent="0.2">
      <c r="A51" s="18" t="s">
        <v>5091</v>
      </c>
      <c r="B51" s="17" t="s">
        <v>4116</v>
      </c>
      <c r="C51" s="18" t="s">
        <v>4094</v>
      </c>
      <c r="D51" s="18">
        <v>1010</v>
      </c>
      <c r="E51" s="18">
        <v>1026</v>
      </c>
      <c r="F51" s="18" t="s">
        <v>4018</v>
      </c>
      <c r="G51" s="7" t="s">
        <v>6653</v>
      </c>
      <c r="H51" s="23">
        <v>28</v>
      </c>
    </row>
    <row r="52" spans="1:8" x14ac:dyDescent="0.2">
      <c r="A52" s="18" t="s">
        <v>4017</v>
      </c>
      <c r="B52" s="17" t="s">
        <v>2665</v>
      </c>
      <c r="C52" s="17" t="s">
        <v>8408</v>
      </c>
      <c r="D52" s="18">
        <v>1025</v>
      </c>
      <c r="E52" s="18">
        <v>1030</v>
      </c>
      <c r="F52" s="17" t="s">
        <v>8409</v>
      </c>
      <c r="G52" s="18" t="s">
        <v>4067</v>
      </c>
      <c r="H52" s="23">
        <v>14</v>
      </c>
    </row>
    <row r="53" spans="1:8" x14ac:dyDescent="0.2">
      <c r="A53" s="18" t="s">
        <v>5140</v>
      </c>
      <c r="B53" s="18" t="s">
        <v>2665</v>
      </c>
      <c r="C53" s="18" t="s">
        <v>4666</v>
      </c>
      <c r="D53" s="18">
        <v>1026</v>
      </c>
      <c r="E53" s="18"/>
      <c r="F53" s="18"/>
      <c r="G53" s="7" t="s">
        <v>6653</v>
      </c>
      <c r="H53" s="23">
        <v>73</v>
      </c>
    </row>
    <row r="54" spans="1:8" x14ac:dyDescent="0.2">
      <c r="A54" s="18" t="s">
        <v>5134</v>
      </c>
      <c r="B54" s="18" t="s">
        <v>2665</v>
      </c>
      <c r="C54" s="18" t="s">
        <v>4652</v>
      </c>
      <c r="D54" s="18">
        <v>1026</v>
      </c>
      <c r="E54" s="18">
        <v>1031</v>
      </c>
      <c r="F54" s="18"/>
      <c r="G54" s="7" t="s">
        <v>6653</v>
      </c>
      <c r="H54" s="23">
        <v>8</v>
      </c>
    </row>
    <row r="55" spans="1:8" x14ac:dyDescent="0.2">
      <c r="A55" s="18" t="s">
        <v>5067</v>
      </c>
      <c r="B55" s="17" t="s">
        <v>4116</v>
      </c>
      <c r="C55" s="18" t="s">
        <v>4664</v>
      </c>
      <c r="D55" s="18">
        <v>1062</v>
      </c>
      <c r="E55" s="18">
        <v>1074</v>
      </c>
      <c r="F55" s="18" t="s">
        <v>5052</v>
      </c>
      <c r="G55" s="7" t="s">
        <v>6653</v>
      </c>
      <c r="H55" s="23">
        <v>46</v>
      </c>
    </row>
    <row r="56" spans="1:8" x14ac:dyDescent="0.2">
      <c r="A56" s="18" t="s">
        <v>5086</v>
      </c>
      <c r="B56" s="17" t="s">
        <v>4116</v>
      </c>
      <c r="C56" s="18" t="s">
        <v>4664</v>
      </c>
      <c r="D56" s="18">
        <v>1062</v>
      </c>
      <c r="E56" s="18">
        <v>1074</v>
      </c>
      <c r="F56" s="18" t="s">
        <v>5052</v>
      </c>
      <c r="G56" s="7" t="s">
        <v>6653</v>
      </c>
      <c r="H56" s="23">
        <v>46</v>
      </c>
    </row>
    <row r="57" spans="1:8" x14ac:dyDescent="0.2">
      <c r="A57" s="18" t="s">
        <v>5135</v>
      </c>
      <c r="B57" s="18" t="s">
        <v>2665</v>
      </c>
      <c r="C57" s="18" t="s">
        <v>4664</v>
      </c>
      <c r="D57" s="18">
        <v>1062</v>
      </c>
      <c r="E57" s="18">
        <v>1074</v>
      </c>
      <c r="F57" s="18"/>
      <c r="G57" s="7" t="s">
        <v>6653</v>
      </c>
      <c r="H57" s="23">
        <v>46.61</v>
      </c>
    </row>
    <row r="58" spans="1:8" x14ac:dyDescent="0.2">
      <c r="A58" s="18" t="s">
        <v>5103</v>
      </c>
      <c r="B58" s="17" t="s">
        <v>4116</v>
      </c>
      <c r="C58" s="18" t="s">
        <v>4664</v>
      </c>
      <c r="D58" s="18">
        <v>1062</v>
      </c>
      <c r="E58" s="18">
        <v>1074</v>
      </c>
      <c r="F58" s="18" t="s">
        <v>5052</v>
      </c>
      <c r="G58" s="7" t="s">
        <v>6653</v>
      </c>
      <c r="H58" s="23">
        <v>61</v>
      </c>
    </row>
    <row r="59" spans="1:8" x14ac:dyDescent="0.2">
      <c r="A59" s="18" t="s">
        <v>5087</v>
      </c>
      <c r="B59" s="17" t="s">
        <v>4116</v>
      </c>
      <c r="C59" s="18" t="s">
        <v>4095</v>
      </c>
      <c r="D59" s="18">
        <v>1115</v>
      </c>
      <c r="E59" s="18"/>
      <c r="F59" s="18" t="s">
        <v>4019</v>
      </c>
      <c r="G59" s="7" t="s">
        <v>6653</v>
      </c>
      <c r="H59" s="23" t="s">
        <v>4793</v>
      </c>
    </row>
    <row r="60" spans="1:8" x14ac:dyDescent="0.2">
      <c r="A60" s="18" t="s">
        <v>4019</v>
      </c>
      <c r="B60" s="17" t="s">
        <v>4093</v>
      </c>
      <c r="C60" s="18" t="s">
        <v>4095</v>
      </c>
      <c r="D60" s="18">
        <v>1115</v>
      </c>
      <c r="E60" s="18"/>
      <c r="F60" s="18"/>
      <c r="G60" s="18" t="s">
        <v>4067</v>
      </c>
      <c r="H60" s="23">
        <v>14</v>
      </c>
    </row>
    <row r="61" spans="1:8" x14ac:dyDescent="0.2">
      <c r="A61" s="18" t="s">
        <v>5136</v>
      </c>
      <c r="B61" s="18" t="s">
        <v>2665</v>
      </c>
      <c r="C61" s="18" t="s">
        <v>4095</v>
      </c>
      <c r="D61" s="18">
        <v>1115</v>
      </c>
      <c r="E61" s="18"/>
      <c r="F61" s="18"/>
      <c r="G61" s="7" t="s">
        <v>6653</v>
      </c>
      <c r="H61" s="23" t="s">
        <v>4987</v>
      </c>
    </row>
    <row r="62" spans="1:8" x14ac:dyDescent="0.2">
      <c r="A62" s="18" t="s">
        <v>5117</v>
      </c>
      <c r="B62" s="17" t="s">
        <v>4116</v>
      </c>
      <c r="C62" s="18" t="s">
        <v>4095</v>
      </c>
      <c r="D62" s="18">
        <v>1115</v>
      </c>
      <c r="E62" s="18"/>
      <c r="F62" s="18" t="s">
        <v>4019</v>
      </c>
      <c r="G62" s="7" t="s">
        <v>6653</v>
      </c>
      <c r="H62" s="23" t="s">
        <v>4805</v>
      </c>
    </row>
    <row r="63" spans="1:8" x14ac:dyDescent="0.2">
      <c r="A63" s="18" t="s">
        <v>5154</v>
      </c>
      <c r="B63" s="18" t="s">
        <v>2665</v>
      </c>
      <c r="C63" s="18" t="s">
        <v>5128</v>
      </c>
      <c r="D63" s="18">
        <v>1155</v>
      </c>
      <c r="E63" s="18">
        <v>1202</v>
      </c>
      <c r="F63" s="18"/>
      <c r="G63" s="7" t="s">
        <v>6653</v>
      </c>
      <c r="H63" s="23">
        <v>23.85</v>
      </c>
    </row>
    <row r="64" spans="1:8" x14ac:dyDescent="0.2">
      <c r="A64" s="18" t="s">
        <v>5070</v>
      </c>
      <c r="B64" s="17" t="s">
        <v>4116</v>
      </c>
      <c r="C64" s="18" t="s">
        <v>5124</v>
      </c>
      <c r="D64" s="18">
        <v>1218</v>
      </c>
      <c r="E64" s="18"/>
      <c r="F64" s="18" t="s">
        <v>5053</v>
      </c>
      <c r="G64" s="7" t="s">
        <v>6653</v>
      </c>
      <c r="H64" s="23" t="s">
        <v>4785</v>
      </c>
    </row>
    <row r="65" spans="1:8" x14ac:dyDescent="0.2">
      <c r="A65" s="18" t="s">
        <v>5143</v>
      </c>
      <c r="B65" s="18" t="s">
        <v>2665</v>
      </c>
      <c r="C65" s="18" t="s">
        <v>4667</v>
      </c>
      <c r="D65" s="18">
        <v>1218</v>
      </c>
      <c r="E65" s="18">
        <v>1219</v>
      </c>
      <c r="F65" s="18"/>
      <c r="G65" s="7" t="s">
        <v>6653</v>
      </c>
      <c r="H65" s="23" t="s">
        <v>4990</v>
      </c>
    </row>
    <row r="66" spans="1:8" x14ac:dyDescent="0.2">
      <c r="A66" s="18" t="s">
        <v>5069</v>
      </c>
      <c r="B66" s="17" t="s">
        <v>4116</v>
      </c>
      <c r="C66" s="18" t="s">
        <v>5125</v>
      </c>
      <c r="D66" s="18">
        <v>1325</v>
      </c>
      <c r="E66" s="18"/>
      <c r="F66" s="18" t="s">
        <v>4020</v>
      </c>
      <c r="G66" s="7" t="s">
        <v>6653</v>
      </c>
      <c r="H66" s="23" t="s">
        <v>4682</v>
      </c>
    </row>
    <row r="67" spans="1:8" x14ac:dyDescent="0.2">
      <c r="A67" s="18" t="s">
        <v>5070</v>
      </c>
      <c r="B67" s="17" t="s">
        <v>4116</v>
      </c>
      <c r="C67" s="18" t="s">
        <v>4096</v>
      </c>
      <c r="D67" s="18">
        <v>1325</v>
      </c>
      <c r="E67" s="18">
        <v>1340</v>
      </c>
      <c r="F67" s="18" t="s">
        <v>4020</v>
      </c>
      <c r="G67" s="7" t="s">
        <v>6653</v>
      </c>
      <c r="H67" s="23" t="s">
        <v>4786</v>
      </c>
    </row>
    <row r="68" spans="1:8" x14ac:dyDescent="0.2">
      <c r="A68" s="17" t="s">
        <v>8439</v>
      </c>
      <c r="B68" s="17" t="s">
        <v>2832</v>
      </c>
      <c r="C68" s="18" t="s">
        <v>4096</v>
      </c>
      <c r="D68" s="18">
        <v>1325</v>
      </c>
      <c r="E68" s="18">
        <v>1340</v>
      </c>
      <c r="F68" s="17"/>
      <c r="G68" s="17"/>
      <c r="H68" s="25"/>
    </row>
    <row r="69" spans="1:8" x14ac:dyDescent="0.2">
      <c r="A69" s="18" t="s">
        <v>4020</v>
      </c>
      <c r="B69" s="17" t="s">
        <v>4093</v>
      </c>
      <c r="C69" s="18" t="s">
        <v>4096</v>
      </c>
      <c r="D69" s="18">
        <v>1325</v>
      </c>
      <c r="E69" s="18">
        <v>1340</v>
      </c>
      <c r="F69" s="18"/>
      <c r="G69" s="18" t="s">
        <v>4067</v>
      </c>
      <c r="H69" s="23" t="s">
        <v>1507</v>
      </c>
    </row>
    <row r="70" spans="1:8" x14ac:dyDescent="0.2">
      <c r="A70" s="18" t="s">
        <v>5144</v>
      </c>
      <c r="B70" s="18" t="s">
        <v>2665</v>
      </c>
      <c r="C70" s="18" t="s">
        <v>4096</v>
      </c>
      <c r="D70" s="18">
        <v>1325</v>
      </c>
      <c r="E70" s="18">
        <v>1340</v>
      </c>
      <c r="F70" s="18"/>
      <c r="G70" s="7" t="s">
        <v>6653</v>
      </c>
      <c r="H70" s="23" t="s">
        <v>5044</v>
      </c>
    </row>
    <row r="71" spans="1:8" x14ac:dyDescent="0.2">
      <c r="A71" s="18" t="s">
        <v>5063</v>
      </c>
      <c r="B71" s="17" t="s">
        <v>4116</v>
      </c>
      <c r="C71" s="18" t="s">
        <v>5126</v>
      </c>
      <c r="D71" s="18">
        <v>1327</v>
      </c>
      <c r="E71" s="18"/>
      <c r="F71" s="18" t="s">
        <v>4020</v>
      </c>
      <c r="G71" s="7" t="s">
        <v>6653</v>
      </c>
      <c r="H71" s="23">
        <v>16.399999999999999</v>
      </c>
    </row>
    <row r="72" spans="1:8" x14ac:dyDescent="0.2">
      <c r="A72" s="18" t="s">
        <v>5073</v>
      </c>
      <c r="B72" s="17" t="s">
        <v>4116</v>
      </c>
      <c r="C72" s="18" t="s">
        <v>5057</v>
      </c>
      <c r="D72" s="18">
        <v>1329</v>
      </c>
      <c r="E72" s="18"/>
      <c r="F72" s="18" t="s">
        <v>4020</v>
      </c>
      <c r="G72" s="7" t="s">
        <v>6653</v>
      </c>
      <c r="H72" s="23" t="s">
        <v>4787</v>
      </c>
    </row>
    <row r="73" spans="1:8" x14ac:dyDescent="0.2">
      <c r="A73" s="18" t="s">
        <v>5112</v>
      </c>
      <c r="B73" s="17" t="s">
        <v>4116</v>
      </c>
      <c r="C73" s="18" t="s">
        <v>5058</v>
      </c>
      <c r="D73" s="18">
        <v>1355</v>
      </c>
      <c r="E73" s="18"/>
      <c r="F73" s="18" t="s">
        <v>4020</v>
      </c>
      <c r="G73" s="7" t="s">
        <v>6653</v>
      </c>
      <c r="H73" s="23" t="s">
        <v>4801</v>
      </c>
    </row>
    <row r="74" spans="1:8" x14ac:dyDescent="0.2">
      <c r="A74" s="18" t="s">
        <v>5085</v>
      </c>
      <c r="B74" s="17" t="s">
        <v>4116</v>
      </c>
      <c r="C74" s="18" t="s">
        <v>4637</v>
      </c>
      <c r="D74" s="18">
        <v>1355</v>
      </c>
      <c r="E74" s="18">
        <v>1407</v>
      </c>
      <c r="F74" s="18"/>
      <c r="G74" s="7" t="s">
        <v>6653</v>
      </c>
      <c r="H74" s="23">
        <v>27</v>
      </c>
    </row>
    <row r="75" spans="1:8" x14ac:dyDescent="0.2">
      <c r="A75" s="18" t="s">
        <v>4086</v>
      </c>
      <c r="B75" s="17" t="s">
        <v>4116</v>
      </c>
      <c r="C75" s="18" t="s">
        <v>4121</v>
      </c>
      <c r="D75" s="18">
        <v>1377</v>
      </c>
      <c r="E75" s="18"/>
      <c r="F75" s="18"/>
      <c r="G75" s="18" t="s">
        <v>4067</v>
      </c>
      <c r="H75" s="23">
        <v>82</v>
      </c>
    </row>
    <row r="76" spans="1:8" x14ac:dyDescent="0.2">
      <c r="A76" s="18" t="s">
        <v>5061</v>
      </c>
      <c r="B76" s="17" t="s">
        <v>4116</v>
      </c>
      <c r="C76" s="18" t="s">
        <v>4097</v>
      </c>
      <c r="D76" s="18">
        <v>1565</v>
      </c>
      <c r="E76" s="18"/>
      <c r="F76" s="18" t="s">
        <v>4021</v>
      </c>
      <c r="G76" s="7" t="s">
        <v>6653</v>
      </c>
      <c r="H76" s="23">
        <v>18</v>
      </c>
    </row>
    <row r="77" spans="1:8" x14ac:dyDescent="0.2">
      <c r="A77" s="18" t="s">
        <v>5075</v>
      </c>
      <c r="B77" s="17" t="s">
        <v>4116</v>
      </c>
      <c r="C77" s="18" t="s">
        <v>4097</v>
      </c>
      <c r="D77" s="18">
        <v>1565</v>
      </c>
      <c r="E77" s="18"/>
      <c r="F77" s="18" t="s">
        <v>4021</v>
      </c>
      <c r="G77" s="7" t="s">
        <v>6653</v>
      </c>
      <c r="H77" s="23">
        <v>9</v>
      </c>
    </row>
    <row r="78" spans="1:8" x14ac:dyDescent="0.2">
      <c r="A78" s="18" t="s">
        <v>4021</v>
      </c>
      <c r="B78" s="17" t="s">
        <v>4093</v>
      </c>
      <c r="C78" s="18" t="s">
        <v>4097</v>
      </c>
      <c r="D78" s="18">
        <v>1565</v>
      </c>
      <c r="E78" s="18"/>
      <c r="F78" s="18"/>
      <c r="G78" s="18" t="s">
        <v>4067</v>
      </c>
      <c r="H78" s="23">
        <v>15</v>
      </c>
    </row>
    <row r="79" spans="1:8" x14ac:dyDescent="0.2">
      <c r="A79" s="18" t="s">
        <v>5139</v>
      </c>
      <c r="B79" s="18" t="s">
        <v>2665</v>
      </c>
      <c r="C79" s="18" t="s">
        <v>4097</v>
      </c>
      <c r="D79" s="18">
        <v>1565</v>
      </c>
      <c r="E79" s="18"/>
      <c r="F79" s="18"/>
      <c r="G79" s="7" t="s">
        <v>6653</v>
      </c>
      <c r="H79" s="23" t="s">
        <v>4988</v>
      </c>
    </row>
    <row r="80" spans="1:8" x14ac:dyDescent="0.2">
      <c r="A80" s="18" t="s">
        <v>6137</v>
      </c>
      <c r="B80" s="18" t="s">
        <v>2832</v>
      </c>
      <c r="C80" s="18" t="s">
        <v>6138</v>
      </c>
      <c r="D80" s="18">
        <v>1699</v>
      </c>
      <c r="E80" s="18"/>
      <c r="F80" s="18" t="s">
        <v>6139</v>
      </c>
      <c r="G80" s="7" t="s">
        <v>6653</v>
      </c>
      <c r="H80" s="23">
        <v>65</v>
      </c>
    </row>
    <row r="81" spans="1:8" x14ac:dyDescent="0.2">
      <c r="A81" s="17" t="s">
        <v>5302</v>
      </c>
      <c r="B81" s="17" t="s">
        <v>2832</v>
      </c>
      <c r="C81" s="17" t="s">
        <v>5301</v>
      </c>
      <c r="D81" s="17">
        <v>1700</v>
      </c>
      <c r="E81" s="17"/>
      <c r="F81" s="17" t="s">
        <v>5300</v>
      </c>
      <c r="G81" s="7" t="s">
        <v>6653</v>
      </c>
      <c r="H81" s="25">
        <v>32</v>
      </c>
    </row>
    <row r="82" spans="1:8" x14ac:dyDescent="0.2">
      <c r="A82" s="18" t="s">
        <v>5062</v>
      </c>
      <c r="B82" s="17" t="s">
        <v>4116</v>
      </c>
      <c r="C82" s="18" t="s">
        <v>4098</v>
      </c>
      <c r="D82" s="18">
        <v>1711</v>
      </c>
      <c r="E82" s="18"/>
      <c r="F82" s="18" t="s">
        <v>4022</v>
      </c>
      <c r="G82" s="7" t="s">
        <v>6653</v>
      </c>
      <c r="H82" s="23">
        <v>97</v>
      </c>
    </row>
    <row r="83" spans="1:8" x14ac:dyDescent="0.2">
      <c r="A83" s="18" t="s">
        <v>5075</v>
      </c>
      <c r="B83" s="17" t="s">
        <v>4116</v>
      </c>
      <c r="C83" s="18" t="s">
        <v>4098</v>
      </c>
      <c r="D83" s="18">
        <v>1711</v>
      </c>
      <c r="E83" s="18"/>
      <c r="F83" s="18" t="s">
        <v>4022</v>
      </c>
      <c r="G83" s="7" t="s">
        <v>6653</v>
      </c>
      <c r="H83" s="23">
        <v>97</v>
      </c>
    </row>
    <row r="84" spans="1:8" x14ac:dyDescent="0.2">
      <c r="A84" s="18" t="s">
        <v>4022</v>
      </c>
      <c r="B84" s="17" t="s">
        <v>4093</v>
      </c>
      <c r="C84" s="18" t="s">
        <v>4098</v>
      </c>
      <c r="D84" s="18">
        <v>1711</v>
      </c>
      <c r="E84" s="18"/>
      <c r="F84" s="18"/>
      <c r="G84" s="18" t="s">
        <v>4067</v>
      </c>
      <c r="H84" s="23">
        <v>15</v>
      </c>
    </row>
    <row r="85" spans="1:8" x14ac:dyDescent="0.2">
      <c r="A85" s="18" t="s">
        <v>5141</v>
      </c>
      <c r="B85" s="18" t="s">
        <v>2665</v>
      </c>
      <c r="C85" s="18" t="s">
        <v>4098</v>
      </c>
      <c r="D85" s="18">
        <v>1711</v>
      </c>
      <c r="E85" s="18"/>
      <c r="F85" s="18"/>
      <c r="G85" s="7" t="s">
        <v>6653</v>
      </c>
      <c r="H85" s="23" t="s">
        <v>4989</v>
      </c>
    </row>
    <row r="86" spans="1:8" x14ac:dyDescent="0.2">
      <c r="A86" s="18" t="s">
        <v>5145</v>
      </c>
      <c r="B86" s="18" t="s">
        <v>2665</v>
      </c>
      <c r="C86" s="18" t="s">
        <v>4668</v>
      </c>
      <c r="D86" s="18">
        <v>1747</v>
      </c>
      <c r="E86" s="18">
        <v>1809</v>
      </c>
      <c r="F86" s="18"/>
      <c r="G86" s="7" t="s">
        <v>6653</v>
      </c>
      <c r="H86" s="23">
        <v>93</v>
      </c>
    </row>
    <row r="87" spans="1:8" x14ac:dyDescent="0.2">
      <c r="A87" s="18" t="s">
        <v>5061</v>
      </c>
      <c r="B87" s="17" t="s">
        <v>4116</v>
      </c>
      <c r="C87" s="18" t="s">
        <v>4099</v>
      </c>
      <c r="D87" s="18">
        <v>1842</v>
      </c>
      <c r="E87" s="18"/>
      <c r="F87" s="18" t="s">
        <v>4023</v>
      </c>
      <c r="G87" s="7" t="s">
        <v>6653</v>
      </c>
      <c r="H87" s="23">
        <v>18.97</v>
      </c>
    </row>
    <row r="88" spans="1:8" x14ac:dyDescent="0.2">
      <c r="A88" s="18" t="s">
        <v>4023</v>
      </c>
      <c r="B88" s="17" t="s">
        <v>4093</v>
      </c>
      <c r="C88" s="18" t="s">
        <v>4099</v>
      </c>
      <c r="D88" s="18">
        <v>1842</v>
      </c>
      <c r="E88" s="18"/>
      <c r="F88" s="18"/>
      <c r="G88" s="18" t="s">
        <v>4067</v>
      </c>
      <c r="H88" s="23">
        <v>15</v>
      </c>
    </row>
    <row r="89" spans="1:8" x14ac:dyDescent="0.2">
      <c r="A89" s="18" t="s">
        <v>5142</v>
      </c>
      <c r="B89" s="18" t="s">
        <v>2665</v>
      </c>
      <c r="C89" s="18" t="s">
        <v>4099</v>
      </c>
      <c r="D89" s="18">
        <v>1842</v>
      </c>
      <c r="E89" s="18"/>
      <c r="F89" s="18"/>
      <c r="G89" s="7" t="s">
        <v>6653</v>
      </c>
      <c r="H89" s="23" t="s">
        <v>5043</v>
      </c>
    </row>
    <row r="90" spans="1:8" x14ac:dyDescent="0.2">
      <c r="A90" s="18" t="s">
        <v>4091</v>
      </c>
      <c r="B90" s="17" t="s">
        <v>4116</v>
      </c>
      <c r="C90" s="18" t="s">
        <v>4100</v>
      </c>
      <c r="D90" s="18">
        <v>1976</v>
      </c>
      <c r="E90" s="18"/>
      <c r="F90" s="18"/>
      <c r="G90" s="18" t="s">
        <v>4067</v>
      </c>
      <c r="H90" s="23">
        <v>82</v>
      </c>
    </row>
    <row r="91" spans="1:8" x14ac:dyDescent="0.2">
      <c r="A91" s="18" t="s">
        <v>5076</v>
      </c>
      <c r="B91" s="17" t="s">
        <v>4116</v>
      </c>
      <c r="C91" s="18" t="s">
        <v>4100</v>
      </c>
      <c r="D91" s="18">
        <v>1976</v>
      </c>
      <c r="E91" s="18"/>
      <c r="F91" s="18" t="s">
        <v>4024</v>
      </c>
      <c r="G91" s="7" t="s">
        <v>6653</v>
      </c>
      <c r="H91" s="23" t="s">
        <v>4789</v>
      </c>
    </row>
    <row r="92" spans="1:8" x14ac:dyDescent="0.2">
      <c r="A92" s="18" t="s">
        <v>5080</v>
      </c>
      <c r="B92" s="17" t="s">
        <v>4116</v>
      </c>
      <c r="C92" s="18" t="s">
        <v>4100</v>
      </c>
      <c r="D92" s="18">
        <v>1976</v>
      </c>
      <c r="E92" s="18"/>
      <c r="F92" s="18" t="s">
        <v>4024</v>
      </c>
      <c r="G92" s="7" t="s">
        <v>6653</v>
      </c>
      <c r="H92" s="23">
        <v>100</v>
      </c>
    </row>
    <row r="93" spans="1:8" x14ac:dyDescent="0.2">
      <c r="A93" s="18" t="s">
        <v>4024</v>
      </c>
      <c r="B93" s="17" t="s">
        <v>4093</v>
      </c>
      <c r="C93" s="18" t="s">
        <v>4100</v>
      </c>
      <c r="D93" s="18">
        <v>1976</v>
      </c>
      <c r="E93" s="18"/>
      <c r="F93" s="18"/>
      <c r="G93" s="18" t="s">
        <v>4067</v>
      </c>
      <c r="H93" s="23">
        <v>15</v>
      </c>
    </row>
    <row r="94" spans="1:8" x14ac:dyDescent="0.2">
      <c r="A94" s="18" t="s">
        <v>5147</v>
      </c>
      <c r="B94" s="18" t="s">
        <v>2665</v>
      </c>
      <c r="C94" s="18" t="s">
        <v>4100</v>
      </c>
      <c r="D94" s="18">
        <v>1976</v>
      </c>
      <c r="E94" s="18"/>
      <c r="F94" s="18"/>
      <c r="G94" s="7" t="s">
        <v>6653</v>
      </c>
      <c r="H94" s="23" t="s">
        <v>5045</v>
      </c>
    </row>
    <row r="95" spans="1:8" x14ac:dyDescent="0.2">
      <c r="A95" s="18" t="s">
        <v>4086</v>
      </c>
      <c r="B95" s="17" t="s">
        <v>4116</v>
      </c>
      <c r="C95" s="18" t="s">
        <v>4122</v>
      </c>
      <c r="D95" s="18">
        <v>1989</v>
      </c>
      <c r="E95" s="18"/>
      <c r="F95" s="18"/>
      <c r="G95" s="18" t="s">
        <v>4067</v>
      </c>
      <c r="H95" s="23">
        <v>82</v>
      </c>
    </row>
    <row r="96" spans="1:8" x14ac:dyDescent="0.2">
      <c r="A96" s="17" t="s">
        <v>5307</v>
      </c>
      <c r="B96" s="17" t="s">
        <v>2832</v>
      </c>
      <c r="C96" s="17" t="s">
        <v>4662</v>
      </c>
      <c r="D96" s="17">
        <v>2015</v>
      </c>
      <c r="E96" s="17"/>
      <c r="F96" s="17" t="s">
        <v>5308</v>
      </c>
      <c r="G96" s="7" t="s">
        <v>6653</v>
      </c>
      <c r="H96" s="25">
        <v>48</v>
      </c>
    </row>
    <row r="97" spans="1:8" x14ac:dyDescent="0.2">
      <c r="A97" s="18" t="s">
        <v>5151</v>
      </c>
      <c r="B97" s="18" t="s">
        <v>2665</v>
      </c>
      <c r="C97" s="18" t="s">
        <v>4662</v>
      </c>
      <c r="D97" s="18">
        <v>2015</v>
      </c>
      <c r="E97" s="18"/>
      <c r="F97" s="18"/>
      <c r="G97" s="7" t="s">
        <v>6653</v>
      </c>
      <c r="H97" s="23">
        <v>97</v>
      </c>
    </row>
    <row r="98" spans="1:8" x14ac:dyDescent="0.2">
      <c r="A98" s="18" t="s">
        <v>5152</v>
      </c>
      <c r="B98" s="18" t="s">
        <v>2665</v>
      </c>
      <c r="C98" s="18" t="s">
        <v>4662</v>
      </c>
      <c r="D98" s="18">
        <v>2015</v>
      </c>
      <c r="E98" s="18"/>
      <c r="F98" s="18"/>
      <c r="G98" s="7" t="s">
        <v>6653</v>
      </c>
      <c r="H98" s="23">
        <v>97</v>
      </c>
    </row>
    <row r="99" spans="1:8" x14ac:dyDescent="0.2">
      <c r="A99" s="18" t="s">
        <v>4044</v>
      </c>
      <c r="B99" s="17" t="s">
        <v>4116</v>
      </c>
      <c r="C99" s="18" t="s">
        <v>4124</v>
      </c>
      <c r="D99" s="18">
        <v>2019</v>
      </c>
      <c r="E99" s="18"/>
      <c r="F99" s="18"/>
      <c r="G99" s="18" t="s">
        <v>4067</v>
      </c>
      <c r="H99" s="23">
        <v>81</v>
      </c>
    </row>
    <row r="100" spans="1:8" x14ac:dyDescent="0.2">
      <c r="A100" s="18" t="s">
        <v>4083</v>
      </c>
      <c r="B100" s="17" t="s">
        <v>4116</v>
      </c>
      <c r="C100" s="18" t="s">
        <v>4124</v>
      </c>
      <c r="D100" s="18">
        <v>2019</v>
      </c>
      <c r="E100" s="18"/>
      <c r="F100" s="18"/>
      <c r="G100" s="18" t="s">
        <v>4067</v>
      </c>
      <c r="H100" s="23">
        <v>81</v>
      </c>
    </row>
    <row r="101" spans="1:8" x14ac:dyDescent="0.2">
      <c r="A101" s="126" t="s">
        <v>15673</v>
      </c>
      <c r="B101" s="126" t="s">
        <v>2832</v>
      </c>
      <c r="C101" s="126" t="s">
        <v>4124</v>
      </c>
      <c r="D101" s="126">
        <v>2019</v>
      </c>
      <c r="E101" s="126"/>
      <c r="F101" s="126" t="s">
        <v>15676</v>
      </c>
      <c r="G101" s="126" t="s">
        <v>15664</v>
      </c>
      <c r="H101" s="165">
        <v>54</v>
      </c>
    </row>
    <row r="102" spans="1:8" x14ac:dyDescent="0.2">
      <c r="A102" s="18" t="s">
        <v>4082</v>
      </c>
      <c r="B102" s="17" t="s">
        <v>4116</v>
      </c>
      <c r="C102" s="18" t="s">
        <v>4124</v>
      </c>
      <c r="D102" s="18">
        <v>2019</v>
      </c>
      <c r="E102" s="18"/>
      <c r="F102" s="18"/>
      <c r="G102" s="18" t="s">
        <v>6708</v>
      </c>
      <c r="H102" s="23" t="s">
        <v>5303</v>
      </c>
    </row>
    <row r="103" spans="1:8" x14ac:dyDescent="0.2">
      <c r="A103" s="18" t="s">
        <v>4025</v>
      </c>
      <c r="B103" s="17" t="s">
        <v>4093</v>
      </c>
      <c r="C103" s="18" t="s">
        <v>4101</v>
      </c>
      <c r="D103" s="18">
        <v>2019</v>
      </c>
      <c r="E103" s="18">
        <v>2020</v>
      </c>
      <c r="F103" s="18"/>
      <c r="G103" s="18" t="s">
        <v>4067</v>
      </c>
      <c r="H103" s="23" t="s">
        <v>2666</v>
      </c>
    </row>
    <row r="104" spans="1:8" x14ac:dyDescent="0.2">
      <c r="A104" s="18" t="s">
        <v>4077</v>
      </c>
      <c r="B104" s="17" t="s">
        <v>4116</v>
      </c>
      <c r="C104" s="18" t="s">
        <v>4123</v>
      </c>
      <c r="D104" s="18">
        <v>2019</v>
      </c>
      <c r="E104" s="18">
        <v>2020</v>
      </c>
      <c r="F104" s="18" t="s">
        <v>4025</v>
      </c>
      <c r="G104" s="18" t="s">
        <v>4067</v>
      </c>
      <c r="H104" s="23">
        <v>81</v>
      </c>
    </row>
    <row r="105" spans="1:8" x14ac:dyDescent="0.2">
      <c r="A105" s="18" t="s">
        <v>5061</v>
      </c>
      <c r="B105" s="17" t="s">
        <v>4116</v>
      </c>
      <c r="C105" s="18" t="s">
        <v>4123</v>
      </c>
      <c r="D105" s="18">
        <v>2020</v>
      </c>
      <c r="E105" s="18"/>
      <c r="F105" s="18" t="s">
        <v>4025</v>
      </c>
      <c r="G105" s="7" t="s">
        <v>6653</v>
      </c>
      <c r="H105" s="23">
        <v>18</v>
      </c>
    </row>
    <row r="106" spans="1:8" x14ac:dyDescent="0.2">
      <c r="A106" s="18" t="s">
        <v>5072</v>
      </c>
      <c r="B106" s="17" t="s">
        <v>4116</v>
      </c>
      <c r="C106" s="18" t="s">
        <v>4123</v>
      </c>
      <c r="D106" s="18">
        <v>2020</v>
      </c>
      <c r="E106" s="18"/>
      <c r="F106" s="18" t="s">
        <v>4025</v>
      </c>
      <c r="G106" s="7" t="s">
        <v>6653</v>
      </c>
      <c r="H106" s="23">
        <v>64</v>
      </c>
    </row>
    <row r="107" spans="1:8" x14ac:dyDescent="0.2">
      <c r="A107" s="18" t="s">
        <v>4045</v>
      </c>
      <c r="B107" s="17" t="s">
        <v>4116</v>
      </c>
      <c r="C107" s="18" t="s">
        <v>4123</v>
      </c>
      <c r="D107" s="18">
        <v>2020</v>
      </c>
      <c r="E107" s="18"/>
      <c r="F107" s="18" t="s">
        <v>4025</v>
      </c>
      <c r="G107" s="18" t="s">
        <v>4067</v>
      </c>
      <c r="H107" s="23">
        <v>81</v>
      </c>
    </row>
    <row r="108" spans="1:8" x14ac:dyDescent="0.2">
      <c r="A108" s="18" t="s">
        <v>5074</v>
      </c>
      <c r="B108" s="17" t="s">
        <v>4116</v>
      </c>
      <c r="C108" s="18" t="s">
        <v>4123</v>
      </c>
      <c r="D108" s="18">
        <v>2020</v>
      </c>
      <c r="E108" s="18"/>
      <c r="F108" s="18" t="s">
        <v>4025</v>
      </c>
      <c r="G108" s="7" t="s">
        <v>6653</v>
      </c>
      <c r="H108" s="23">
        <v>14.61</v>
      </c>
    </row>
    <row r="109" spans="1:8" x14ac:dyDescent="0.2">
      <c r="A109" s="17" t="s">
        <v>4046</v>
      </c>
      <c r="B109" s="17" t="s">
        <v>4116</v>
      </c>
      <c r="C109" s="18" t="s">
        <v>4123</v>
      </c>
      <c r="D109" s="18">
        <v>2020</v>
      </c>
      <c r="E109" s="18"/>
      <c r="F109" s="18" t="s">
        <v>4025</v>
      </c>
      <c r="G109" s="18" t="s">
        <v>4067</v>
      </c>
      <c r="H109" s="23">
        <v>83</v>
      </c>
    </row>
    <row r="110" spans="1:8" x14ac:dyDescent="0.2">
      <c r="A110" s="126" t="s">
        <v>15675</v>
      </c>
      <c r="B110" s="126" t="s">
        <v>2832</v>
      </c>
      <c r="C110" s="126" t="s">
        <v>4123</v>
      </c>
      <c r="D110" s="126">
        <v>2020</v>
      </c>
      <c r="E110" s="126"/>
      <c r="F110" s="17" t="s">
        <v>15674</v>
      </c>
      <c r="G110" s="126" t="s">
        <v>15664</v>
      </c>
      <c r="H110" s="165">
        <v>54</v>
      </c>
    </row>
    <row r="111" spans="1:8" x14ac:dyDescent="0.2">
      <c r="A111" s="18" t="s">
        <v>4084</v>
      </c>
      <c r="B111" s="17" t="s">
        <v>4116</v>
      </c>
      <c r="C111" s="18" t="s">
        <v>4123</v>
      </c>
      <c r="D111" s="18">
        <v>2020</v>
      </c>
      <c r="E111" s="18"/>
      <c r="F111" s="18" t="s">
        <v>4025</v>
      </c>
      <c r="G111" s="18" t="s">
        <v>4067</v>
      </c>
      <c r="H111" s="23">
        <v>81</v>
      </c>
    </row>
    <row r="112" spans="1:8" x14ac:dyDescent="0.2">
      <c r="A112" s="18" t="s">
        <v>5084</v>
      </c>
      <c r="B112" s="17" t="s">
        <v>4116</v>
      </c>
      <c r="C112" s="18" t="s">
        <v>4123</v>
      </c>
      <c r="D112" s="18">
        <v>2020</v>
      </c>
      <c r="E112" s="18"/>
      <c r="F112" s="18" t="s">
        <v>4025</v>
      </c>
      <c r="G112" s="7" t="s">
        <v>6653</v>
      </c>
      <c r="H112" s="23" t="s">
        <v>4792</v>
      </c>
    </row>
    <row r="113" spans="1:8" x14ac:dyDescent="0.2">
      <c r="A113" s="18" t="s">
        <v>5093</v>
      </c>
      <c r="B113" s="17" t="s">
        <v>4116</v>
      </c>
      <c r="C113" s="18" t="s">
        <v>4123</v>
      </c>
      <c r="D113" s="18">
        <v>2020</v>
      </c>
      <c r="E113" s="18"/>
      <c r="F113" s="18" t="s">
        <v>4025</v>
      </c>
      <c r="G113" s="7" t="s">
        <v>6653</v>
      </c>
      <c r="H113" s="23" t="s">
        <v>4796</v>
      </c>
    </row>
    <row r="114" spans="1:8" x14ac:dyDescent="0.2">
      <c r="A114" s="18" t="s">
        <v>5094</v>
      </c>
      <c r="B114" s="17" t="s">
        <v>4116</v>
      </c>
      <c r="C114" s="18" t="s">
        <v>4123</v>
      </c>
      <c r="D114" s="18">
        <v>2020</v>
      </c>
      <c r="E114" s="18"/>
      <c r="F114" s="18" t="s">
        <v>4025</v>
      </c>
      <c r="G114" s="7" t="s">
        <v>6653</v>
      </c>
      <c r="H114" s="23" t="s">
        <v>4797</v>
      </c>
    </row>
    <row r="115" spans="1:8" x14ac:dyDescent="0.2">
      <c r="A115" s="18" t="s">
        <v>4025</v>
      </c>
      <c r="B115" s="18" t="s">
        <v>2665</v>
      </c>
      <c r="C115" s="18" t="s">
        <v>4123</v>
      </c>
      <c r="D115" s="18">
        <v>2020</v>
      </c>
      <c r="E115" s="18"/>
      <c r="F115" s="18" t="s">
        <v>4025</v>
      </c>
      <c r="G115" s="7" t="s">
        <v>6653</v>
      </c>
      <c r="H115" s="23" t="s">
        <v>4986</v>
      </c>
    </row>
    <row r="116" spans="1:8" x14ac:dyDescent="0.2">
      <c r="A116" s="18" t="s">
        <v>5097</v>
      </c>
      <c r="B116" s="17" t="s">
        <v>4116</v>
      </c>
      <c r="C116" s="18" t="s">
        <v>4123</v>
      </c>
      <c r="D116" s="18">
        <v>2020</v>
      </c>
      <c r="E116" s="18"/>
      <c r="F116" s="18" t="s">
        <v>4025</v>
      </c>
      <c r="G116" s="7" t="s">
        <v>6653</v>
      </c>
      <c r="H116" s="23">
        <v>9</v>
      </c>
    </row>
    <row r="117" spans="1:8" x14ac:dyDescent="0.2">
      <c r="A117" s="18" t="s">
        <v>5098</v>
      </c>
      <c r="B117" s="17" t="s">
        <v>4116</v>
      </c>
      <c r="C117" s="18" t="s">
        <v>4123</v>
      </c>
      <c r="D117" s="18">
        <v>2020</v>
      </c>
      <c r="E117" s="18"/>
      <c r="F117" s="18" t="s">
        <v>2832</v>
      </c>
      <c r="G117" s="7" t="s">
        <v>6653</v>
      </c>
      <c r="H117" s="23" t="s">
        <v>4692</v>
      </c>
    </row>
    <row r="118" spans="1:8" x14ac:dyDescent="0.2">
      <c r="A118" s="18" t="s">
        <v>5099</v>
      </c>
      <c r="B118" s="17" t="s">
        <v>4116</v>
      </c>
      <c r="C118" s="18" t="s">
        <v>4123</v>
      </c>
      <c r="D118" s="18">
        <v>2020</v>
      </c>
      <c r="E118" s="18"/>
      <c r="F118" s="18" t="s">
        <v>4025</v>
      </c>
      <c r="G118" s="7" t="s">
        <v>6653</v>
      </c>
      <c r="H118" s="23">
        <v>14.43</v>
      </c>
    </row>
    <row r="119" spans="1:8" x14ac:dyDescent="0.2">
      <c r="A119" s="18" t="s">
        <v>5100</v>
      </c>
      <c r="B119" s="17" t="s">
        <v>4116</v>
      </c>
      <c r="C119" s="18" t="s">
        <v>4123</v>
      </c>
      <c r="D119" s="18">
        <v>2020</v>
      </c>
      <c r="E119" s="18"/>
      <c r="F119" s="18" t="s">
        <v>4025</v>
      </c>
      <c r="G119" s="7" t="s">
        <v>6653</v>
      </c>
      <c r="H119" s="23">
        <v>74</v>
      </c>
    </row>
    <row r="120" spans="1:8" x14ac:dyDescent="0.2">
      <c r="A120" s="18" t="s">
        <v>5104</v>
      </c>
      <c r="B120" s="17" t="s">
        <v>4116</v>
      </c>
      <c r="C120" s="18" t="s">
        <v>4123</v>
      </c>
      <c r="D120" s="18">
        <v>2020</v>
      </c>
      <c r="E120" s="18"/>
      <c r="F120" s="18" t="s">
        <v>4025</v>
      </c>
      <c r="G120" s="7" t="s">
        <v>6653</v>
      </c>
      <c r="H120" s="23">
        <v>13</v>
      </c>
    </row>
    <row r="121" spans="1:8" x14ac:dyDescent="0.2">
      <c r="A121" s="18" t="s">
        <v>4081</v>
      </c>
      <c r="B121" s="17" t="s">
        <v>4116</v>
      </c>
      <c r="C121" s="18" t="s">
        <v>4123</v>
      </c>
      <c r="D121" s="18">
        <v>2020</v>
      </c>
      <c r="E121" s="18"/>
      <c r="F121" s="18" t="s">
        <v>4025</v>
      </c>
      <c r="G121" s="18" t="s">
        <v>4067</v>
      </c>
      <c r="H121" s="23">
        <v>81</v>
      </c>
    </row>
    <row r="122" spans="1:8" x14ac:dyDescent="0.2">
      <c r="A122" s="18" t="s">
        <v>5105</v>
      </c>
      <c r="B122" s="17" t="s">
        <v>4116</v>
      </c>
      <c r="C122" s="18" t="s">
        <v>4123</v>
      </c>
      <c r="D122" s="18">
        <v>2020</v>
      </c>
      <c r="E122" s="18"/>
      <c r="F122" s="18" t="s">
        <v>4025</v>
      </c>
      <c r="G122" s="7" t="s">
        <v>6653</v>
      </c>
      <c r="H122" s="23" t="s">
        <v>4693</v>
      </c>
    </row>
    <row r="123" spans="1:8" x14ac:dyDescent="0.2">
      <c r="A123" s="18" t="s">
        <v>4080</v>
      </c>
      <c r="B123" s="17" t="s">
        <v>4116</v>
      </c>
      <c r="C123" s="18" t="s">
        <v>4123</v>
      </c>
      <c r="D123" s="18">
        <v>2020</v>
      </c>
      <c r="E123" s="18"/>
      <c r="F123" s="18" t="s">
        <v>4025</v>
      </c>
      <c r="G123" s="18" t="s">
        <v>4067</v>
      </c>
      <c r="H123" s="23">
        <v>81</v>
      </c>
    </row>
    <row r="124" spans="1:8" x14ac:dyDescent="0.2">
      <c r="A124" s="18" t="s">
        <v>5106</v>
      </c>
      <c r="B124" s="17" t="s">
        <v>4116</v>
      </c>
      <c r="C124" s="18" t="s">
        <v>4123</v>
      </c>
      <c r="D124" s="18">
        <v>2020</v>
      </c>
      <c r="E124" s="18"/>
      <c r="F124" s="18" t="s">
        <v>4025</v>
      </c>
      <c r="G124" s="7" t="s">
        <v>6653</v>
      </c>
      <c r="H124" s="23" t="s">
        <v>4798</v>
      </c>
    </row>
    <row r="125" spans="1:8" x14ac:dyDescent="0.2">
      <c r="A125" s="18" t="s">
        <v>4079</v>
      </c>
      <c r="B125" s="17" t="s">
        <v>4116</v>
      </c>
      <c r="C125" s="18" t="s">
        <v>4123</v>
      </c>
      <c r="D125" s="18">
        <v>2020</v>
      </c>
      <c r="E125" s="18"/>
      <c r="F125" s="18" t="s">
        <v>4025</v>
      </c>
      <c r="G125" s="7" t="s">
        <v>6653</v>
      </c>
      <c r="H125" s="23">
        <v>9.74</v>
      </c>
    </row>
    <row r="126" spans="1:8" x14ac:dyDescent="0.2">
      <c r="A126" s="18" t="s">
        <v>4079</v>
      </c>
      <c r="B126" s="17" t="s">
        <v>4116</v>
      </c>
      <c r="C126" s="18" t="s">
        <v>4123</v>
      </c>
      <c r="D126" s="18">
        <v>2020</v>
      </c>
      <c r="E126" s="18"/>
      <c r="F126" s="18" t="s">
        <v>4025</v>
      </c>
      <c r="G126" s="18" t="s">
        <v>4067</v>
      </c>
      <c r="H126" s="23">
        <v>81</v>
      </c>
    </row>
    <row r="127" spans="1:8" x14ac:dyDescent="0.2">
      <c r="A127" s="18" t="s">
        <v>4047</v>
      </c>
      <c r="B127" s="17" t="s">
        <v>4116</v>
      </c>
      <c r="C127" s="18" t="s">
        <v>4123</v>
      </c>
      <c r="D127" s="18">
        <v>2020</v>
      </c>
      <c r="E127" s="18"/>
      <c r="F127" s="18" t="s">
        <v>4025</v>
      </c>
      <c r="G127" s="18" t="s">
        <v>4067</v>
      </c>
      <c r="H127" s="23">
        <v>81</v>
      </c>
    </row>
    <row r="128" spans="1:8" x14ac:dyDescent="0.2">
      <c r="A128" s="18" t="s">
        <v>5107</v>
      </c>
      <c r="B128" s="17" t="s">
        <v>4116</v>
      </c>
      <c r="C128" s="18" t="s">
        <v>4123</v>
      </c>
      <c r="D128" s="18">
        <v>2020</v>
      </c>
      <c r="E128" s="18"/>
      <c r="F128" s="18" t="s">
        <v>4025</v>
      </c>
      <c r="G128" s="7" t="s">
        <v>6653</v>
      </c>
      <c r="H128" s="23" t="s">
        <v>4799</v>
      </c>
    </row>
    <row r="129" spans="1:8" x14ac:dyDescent="0.2">
      <c r="A129" s="18" t="s">
        <v>4078</v>
      </c>
      <c r="B129" s="17" t="s">
        <v>4116</v>
      </c>
      <c r="C129" s="18" t="s">
        <v>4123</v>
      </c>
      <c r="D129" s="18">
        <v>2020</v>
      </c>
      <c r="E129" s="18"/>
      <c r="F129" s="18" t="s">
        <v>4025</v>
      </c>
      <c r="G129" s="18" t="s">
        <v>4067</v>
      </c>
      <c r="H129" s="23">
        <v>81</v>
      </c>
    </row>
    <row r="130" spans="1:8" x14ac:dyDescent="0.2">
      <c r="A130" s="18" t="s">
        <v>5111</v>
      </c>
      <c r="B130" s="17" t="s">
        <v>4116</v>
      </c>
      <c r="C130" s="18" t="s">
        <v>4123</v>
      </c>
      <c r="D130" s="18">
        <v>2020</v>
      </c>
      <c r="E130" s="18"/>
      <c r="F130" s="18" t="s">
        <v>4025</v>
      </c>
      <c r="G130" s="7" t="s">
        <v>6653</v>
      </c>
      <c r="H130" s="23" t="s">
        <v>4800</v>
      </c>
    </row>
    <row r="131" spans="1:8" x14ac:dyDescent="0.2">
      <c r="A131" s="18" t="s">
        <v>5115</v>
      </c>
      <c r="B131" s="17" t="s">
        <v>4116</v>
      </c>
      <c r="C131" s="18" t="s">
        <v>4123</v>
      </c>
      <c r="D131" s="18">
        <v>2020</v>
      </c>
      <c r="E131" s="18"/>
      <c r="F131" s="18" t="s">
        <v>4025</v>
      </c>
      <c r="G131" s="7" t="s">
        <v>6653</v>
      </c>
      <c r="H131" s="23" t="s">
        <v>4803</v>
      </c>
    </row>
    <row r="132" spans="1:8" x14ac:dyDescent="0.2">
      <c r="A132" s="18" t="s">
        <v>4048</v>
      </c>
      <c r="B132" s="17" t="s">
        <v>4116</v>
      </c>
      <c r="C132" s="18" t="s">
        <v>4123</v>
      </c>
      <c r="D132" s="18">
        <v>2020</v>
      </c>
      <c r="E132" s="18"/>
      <c r="F132" s="18" t="s">
        <v>4025</v>
      </c>
      <c r="G132" s="18" t="s">
        <v>4067</v>
      </c>
      <c r="H132" s="23">
        <v>81</v>
      </c>
    </row>
    <row r="133" spans="1:8" x14ac:dyDescent="0.2">
      <c r="A133" s="18" t="s">
        <v>5118</v>
      </c>
      <c r="B133" s="17" t="s">
        <v>4116</v>
      </c>
      <c r="C133" s="18" t="s">
        <v>4123</v>
      </c>
      <c r="D133" s="18">
        <v>2020</v>
      </c>
      <c r="E133" s="18"/>
      <c r="F133" s="18" t="s">
        <v>4025</v>
      </c>
      <c r="G133" s="7" t="s">
        <v>6653</v>
      </c>
      <c r="H133" s="23" t="s">
        <v>4641</v>
      </c>
    </row>
    <row r="134" spans="1:8" x14ac:dyDescent="0.2">
      <c r="A134" s="18" t="s">
        <v>5120</v>
      </c>
      <c r="B134" s="17" t="s">
        <v>4116</v>
      </c>
      <c r="C134" s="18" t="s">
        <v>4102</v>
      </c>
      <c r="D134" s="18">
        <v>2029</v>
      </c>
      <c r="E134" s="18"/>
      <c r="F134" s="18" t="s">
        <v>5056</v>
      </c>
      <c r="G134" s="7" t="s">
        <v>6653</v>
      </c>
      <c r="H134" s="23">
        <v>39</v>
      </c>
    </row>
    <row r="135" spans="1:8" x14ac:dyDescent="0.2">
      <c r="A135" s="18" t="s">
        <v>4026</v>
      </c>
      <c r="B135" s="17" t="s">
        <v>4093</v>
      </c>
      <c r="C135" s="18" t="s">
        <v>4102</v>
      </c>
      <c r="D135" s="18">
        <v>2029</v>
      </c>
      <c r="E135" s="18"/>
      <c r="F135" s="18"/>
      <c r="G135" s="18" t="s">
        <v>4067</v>
      </c>
      <c r="H135" s="23">
        <v>15</v>
      </c>
    </row>
    <row r="136" spans="1:8" x14ac:dyDescent="0.2">
      <c r="A136" s="18" t="s">
        <v>5149</v>
      </c>
      <c r="B136" s="18" t="s">
        <v>2665</v>
      </c>
      <c r="C136" s="18" t="s">
        <v>4102</v>
      </c>
      <c r="D136" s="18">
        <v>2029</v>
      </c>
      <c r="E136" s="18"/>
      <c r="F136" s="18"/>
      <c r="G136" s="7" t="s">
        <v>6653</v>
      </c>
      <c r="H136" s="23" t="s">
        <v>4992</v>
      </c>
    </row>
    <row r="137" spans="1:8" x14ac:dyDescent="0.2">
      <c r="A137" s="18" t="s">
        <v>5102</v>
      </c>
      <c r="B137" s="17" t="s">
        <v>4116</v>
      </c>
      <c r="C137" s="18" t="s">
        <v>5127</v>
      </c>
      <c r="D137" s="18">
        <v>2030</v>
      </c>
      <c r="E137" s="18"/>
      <c r="F137" s="18" t="s">
        <v>5055</v>
      </c>
      <c r="G137" s="7" t="s">
        <v>6653</v>
      </c>
      <c r="H137" s="23">
        <v>100</v>
      </c>
    </row>
    <row r="138" spans="1:8" x14ac:dyDescent="0.2">
      <c r="A138" s="18" t="s">
        <v>4027</v>
      </c>
      <c r="B138" s="17" t="s">
        <v>4093</v>
      </c>
      <c r="C138" s="18" t="s">
        <v>4103</v>
      </c>
      <c r="D138" s="18">
        <v>2031</v>
      </c>
      <c r="E138" s="18"/>
      <c r="F138" s="18"/>
      <c r="G138" s="18" t="s">
        <v>4067</v>
      </c>
      <c r="H138" s="23">
        <v>15</v>
      </c>
    </row>
    <row r="139" spans="1:8" x14ac:dyDescent="0.2">
      <c r="A139" s="18" t="s">
        <v>5150</v>
      </c>
      <c r="B139" s="18" t="s">
        <v>2665</v>
      </c>
      <c r="C139" s="18" t="s">
        <v>4103</v>
      </c>
      <c r="D139" s="18">
        <v>2031</v>
      </c>
      <c r="E139" s="18"/>
      <c r="F139" s="18" t="s">
        <v>8405</v>
      </c>
      <c r="G139" s="7" t="s">
        <v>6653</v>
      </c>
      <c r="H139" s="23" t="s">
        <v>5047</v>
      </c>
    </row>
    <row r="140" spans="1:8" x14ac:dyDescent="0.2">
      <c r="A140" s="18" t="s">
        <v>5066</v>
      </c>
      <c r="B140" s="17" t="s">
        <v>4116</v>
      </c>
      <c r="C140" s="18" t="s">
        <v>4104</v>
      </c>
      <c r="D140" s="18">
        <v>2041</v>
      </c>
      <c r="E140" s="18"/>
      <c r="F140" s="18" t="s">
        <v>5051</v>
      </c>
      <c r="G140" s="7" t="s">
        <v>6653</v>
      </c>
      <c r="H140" s="23">
        <v>48.100999999999999</v>
      </c>
    </row>
    <row r="141" spans="1:8" x14ac:dyDescent="0.2">
      <c r="A141" s="18" t="s">
        <v>5108</v>
      </c>
      <c r="B141" s="17" t="s">
        <v>4116</v>
      </c>
      <c r="C141" s="18" t="s">
        <v>4104</v>
      </c>
      <c r="D141" s="18">
        <v>2041</v>
      </c>
      <c r="E141" s="18"/>
      <c r="F141" s="18" t="s">
        <v>5051</v>
      </c>
      <c r="G141" s="7" t="s">
        <v>6653</v>
      </c>
      <c r="H141" s="23">
        <v>48</v>
      </c>
    </row>
    <row r="142" spans="1:8" x14ac:dyDescent="0.2">
      <c r="A142" s="18" t="s">
        <v>4028</v>
      </c>
      <c r="B142" s="17" t="s">
        <v>4093</v>
      </c>
      <c r="C142" s="18" t="s">
        <v>4104</v>
      </c>
      <c r="D142" s="18">
        <v>2041</v>
      </c>
      <c r="E142" s="18"/>
      <c r="F142" s="18"/>
      <c r="G142" s="18" t="s">
        <v>4067</v>
      </c>
      <c r="H142" s="23">
        <v>15</v>
      </c>
    </row>
    <row r="143" spans="1:8" x14ac:dyDescent="0.2">
      <c r="A143" s="18" t="s">
        <v>5148</v>
      </c>
      <c r="B143" s="18" t="s">
        <v>2665</v>
      </c>
      <c r="C143" s="18" t="s">
        <v>4104</v>
      </c>
      <c r="D143" s="18">
        <v>2041</v>
      </c>
      <c r="E143" s="18"/>
      <c r="F143" s="18"/>
      <c r="G143" s="7" t="s">
        <v>6653</v>
      </c>
      <c r="H143" s="23" t="s">
        <v>5046</v>
      </c>
    </row>
    <row r="144" spans="1:8" x14ac:dyDescent="0.2">
      <c r="A144" s="18" t="s">
        <v>5075</v>
      </c>
      <c r="B144" s="17" t="s">
        <v>4116</v>
      </c>
      <c r="C144" s="18" t="s">
        <v>4105</v>
      </c>
      <c r="D144" s="18">
        <v>2045</v>
      </c>
      <c r="E144" s="18"/>
      <c r="F144" s="18" t="s">
        <v>4029</v>
      </c>
      <c r="G144" s="7" t="s">
        <v>6653</v>
      </c>
      <c r="H144" s="23" t="s">
        <v>4788</v>
      </c>
    </row>
    <row r="145" spans="1:8" x14ac:dyDescent="0.2">
      <c r="A145" s="18" t="s">
        <v>4029</v>
      </c>
      <c r="B145" s="17" t="s">
        <v>4093</v>
      </c>
      <c r="C145" s="18" t="s">
        <v>4105</v>
      </c>
      <c r="D145" s="18">
        <v>2045</v>
      </c>
      <c r="E145" s="18"/>
      <c r="F145" s="18"/>
      <c r="G145" s="18" t="s">
        <v>4067</v>
      </c>
      <c r="H145" s="23">
        <v>15</v>
      </c>
    </row>
    <row r="146" spans="1:8" x14ac:dyDescent="0.2">
      <c r="A146" s="18" t="s">
        <v>5132</v>
      </c>
      <c r="B146" s="18" t="s">
        <v>2665</v>
      </c>
      <c r="C146" s="18" t="s">
        <v>4105</v>
      </c>
      <c r="D146" s="18">
        <v>2045</v>
      </c>
      <c r="E146" s="18"/>
      <c r="F146" s="18"/>
      <c r="G146" s="7" t="s">
        <v>6653</v>
      </c>
      <c r="H146" s="23" t="s">
        <v>5041</v>
      </c>
    </row>
    <row r="147" spans="1:8" x14ac:dyDescent="0.2">
      <c r="A147" s="126" t="s">
        <v>15677</v>
      </c>
      <c r="B147" s="126" t="s">
        <v>2832</v>
      </c>
      <c r="C147" s="126" t="s">
        <v>15678</v>
      </c>
      <c r="D147" s="126">
        <v>2293</v>
      </c>
      <c r="E147" s="126"/>
      <c r="F147" s="126" t="s">
        <v>15679</v>
      </c>
      <c r="G147" s="126" t="s">
        <v>15664</v>
      </c>
      <c r="H147" s="165">
        <v>60</v>
      </c>
    </row>
    <row r="148" spans="1:8" x14ac:dyDescent="0.2">
      <c r="A148" s="18" t="s">
        <v>4041</v>
      </c>
      <c r="B148" s="17" t="s">
        <v>2832</v>
      </c>
      <c r="C148" s="18" t="s">
        <v>4126</v>
      </c>
      <c r="D148" s="18">
        <v>2315</v>
      </c>
      <c r="E148" s="18">
        <v>2341</v>
      </c>
      <c r="F148" s="18" t="s">
        <v>6136</v>
      </c>
      <c r="G148" s="18" t="s">
        <v>4067</v>
      </c>
      <c r="H148" s="23">
        <v>8</v>
      </c>
    </row>
    <row r="149" spans="1:8" x14ac:dyDescent="0.2">
      <c r="A149" s="18" t="s">
        <v>4075</v>
      </c>
      <c r="B149" s="17" t="s">
        <v>4116</v>
      </c>
      <c r="C149" s="18" t="s">
        <v>4126</v>
      </c>
      <c r="D149" s="18">
        <v>2315</v>
      </c>
      <c r="E149" s="18"/>
      <c r="F149" s="18" t="s">
        <v>5313</v>
      </c>
      <c r="G149" s="18" t="s">
        <v>4067</v>
      </c>
      <c r="H149" s="23">
        <v>15</v>
      </c>
    </row>
    <row r="150" spans="1:8" x14ac:dyDescent="0.2">
      <c r="A150" s="18" t="s">
        <v>4075</v>
      </c>
      <c r="B150" s="18" t="s">
        <v>2665</v>
      </c>
      <c r="C150" s="18" t="s">
        <v>4126</v>
      </c>
      <c r="D150" s="18">
        <v>2315</v>
      </c>
      <c r="E150" s="18"/>
      <c r="F150" s="18"/>
      <c r="G150" s="7" t="s">
        <v>6653</v>
      </c>
      <c r="H150" s="23" t="s">
        <v>5304</v>
      </c>
    </row>
    <row r="151" spans="1:8" x14ac:dyDescent="0.2">
      <c r="A151" s="18" t="s">
        <v>4039</v>
      </c>
      <c r="B151" s="17" t="s">
        <v>2832</v>
      </c>
      <c r="C151" s="18" t="s">
        <v>6141</v>
      </c>
      <c r="D151" s="18">
        <v>2338</v>
      </c>
      <c r="E151" s="18"/>
      <c r="F151" s="18" t="s">
        <v>6140</v>
      </c>
      <c r="G151" s="18" t="s">
        <v>4067</v>
      </c>
      <c r="H151" s="23">
        <v>18</v>
      </c>
    </row>
    <row r="152" spans="1:8" x14ac:dyDescent="0.2">
      <c r="A152" s="18" t="s">
        <v>4049</v>
      </c>
      <c r="B152" s="17" t="s">
        <v>4116</v>
      </c>
      <c r="C152" s="18" t="s">
        <v>4128</v>
      </c>
      <c r="D152" s="18">
        <v>2340</v>
      </c>
      <c r="E152" s="18"/>
      <c r="F152" s="18"/>
      <c r="G152" s="18" t="s">
        <v>4067</v>
      </c>
      <c r="H152" s="23">
        <v>114</v>
      </c>
    </row>
    <row r="153" spans="1:8" x14ac:dyDescent="0.2">
      <c r="A153" s="18" t="s">
        <v>4030</v>
      </c>
      <c r="B153" s="17" t="s">
        <v>4093</v>
      </c>
      <c r="C153" s="18" t="s">
        <v>4106</v>
      </c>
      <c r="D153" s="18">
        <v>2340</v>
      </c>
      <c r="E153" s="18"/>
      <c r="F153" s="18"/>
      <c r="G153" s="18" t="s">
        <v>4067</v>
      </c>
      <c r="H153" s="23">
        <v>15.18</v>
      </c>
    </row>
    <row r="154" spans="1:8" x14ac:dyDescent="0.2">
      <c r="A154" s="18" t="s">
        <v>5133</v>
      </c>
      <c r="B154" s="18" t="s">
        <v>2665</v>
      </c>
      <c r="C154" s="18" t="s">
        <v>4106</v>
      </c>
      <c r="D154" s="18">
        <v>2340</v>
      </c>
      <c r="E154" s="18"/>
      <c r="F154" s="18"/>
      <c r="G154" s="7" t="s">
        <v>6653</v>
      </c>
      <c r="H154" s="23" t="s">
        <v>5042</v>
      </c>
    </row>
    <row r="155" spans="1:8" x14ac:dyDescent="0.2">
      <c r="A155" s="18" t="s">
        <v>5155</v>
      </c>
      <c r="B155" s="18" t="s">
        <v>2832</v>
      </c>
      <c r="C155" s="18" t="s">
        <v>4670</v>
      </c>
      <c r="D155" s="18">
        <v>2345</v>
      </c>
      <c r="E155" s="18"/>
      <c r="F155" s="17" t="s">
        <v>5314</v>
      </c>
      <c r="G155" s="7" t="s">
        <v>6653</v>
      </c>
      <c r="H155" s="23">
        <v>56</v>
      </c>
    </row>
    <row r="156" spans="1:8" x14ac:dyDescent="0.2">
      <c r="A156" s="18" t="s">
        <v>4087</v>
      </c>
      <c r="B156" s="17" t="s">
        <v>4116</v>
      </c>
      <c r="C156" s="18" t="s">
        <v>4120</v>
      </c>
      <c r="D156" s="18">
        <v>2345</v>
      </c>
      <c r="E156" s="18"/>
      <c r="F156" s="18" t="s">
        <v>399</v>
      </c>
      <c r="G156" s="18" t="s">
        <v>4067</v>
      </c>
      <c r="H156" s="23">
        <v>19</v>
      </c>
    </row>
    <row r="157" spans="1:8" x14ac:dyDescent="0.2">
      <c r="A157" s="18" t="s">
        <v>5079</v>
      </c>
      <c r="B157" s="17" t="s">
        <v>4116</v>
      </c>
      <c r="C157" s="18" t="s">
        <v>4120</v>
      </c>
      <c r="D157" s="18">
        <v>2345</v>
      </c>
      <c r="E157" s="18"/>
      <c r="F157" s="18" t="s">
        <v>399</v>
      </c>
      <c r="G157" s="7" t="s">
        <v>6653</v>
      </c>
      <c r="H157" s="23" t="s">
        <v>4790</v>
      </c>
    </row>
    <row r="158" spans="1:8" x14ac:dyDescent="0.2">
      <c r="A158" s="18" t="s">
        <v>4090</v>
      </c>
      <c r="B158" s="17" t="s">
        <v>4116</v>
      </c>
      <c r="C158" s="18" t="s">
        <v>4117</v>
      </c>
      <c r="D158" s="18">
        <v>2346</v>
      </c>
      <c r="E158" s="18"/>
      <c r="F158" s="18" t="s">
        <v>2978</v>
      </c>
      <c r="G158" s="18" t="s">
        <v>4067</v>
      </c>
      <c r="H158" s="23">
        <v>15</v>
      </c>
    </row>
    <row r="159" spans="1:8" x14ac:dyDescent="0.2">
      <c r="A159" s="18" t="s">
        <v>5061</v>
      </c>
      <c r="B159" s="17" t="s">
        <v>4116</v>
      </c>
      <c r="C159" s="18" t="s">
        <v>4117</v>
      </c>
      <c r="D159" s="18">
        <v>2346</v>
      </c>
      <c r="E159" s="18"/>
      <c r="F159" s="18" t="s">
        <v>2978</v>
      </c>
      <c r="G159" s="7" t="s">
        <v>6653</v>
      </c>
      <c r="H159" s="23" t="s">
        <v>4782</v>
      </c>
    </row>
    <row r="160" spans="1:8" x14ac:dyDescent="0.2">
      <c r="A160" s="18" t="s">
        <v>4050</v>
      </c>
      <c r="B160" s="17" t="s">
        <v>4116</v>
      </c>
      <c r="C160" s="18" t="s">
        <v>4129</v>
      </c>
      <c r="D160" s="18">
        <v>2347</v>
      </c>
      <c r="E160" s="18"/>
      <c r="F160" s="18"/>
      <c r="G160" s="18" t="s">
        <v>4067</v>
      </c>
      <c r="H160" s="23">
        <v>15</v>
      </c>
    </row>
    <row r="161" spans="1:8" x14ac:dyDescent="0.2">
      <c r="A161" s="18" t="s">
        <v>5078</v>
      </c>
      <c r="B161" s="17" t="s">
        <v>4116</v>
      </c>
      <c r="C161" s="18" t="s">
        <v>4129</v>
      </c>
      <c r="D161" s="18">
        <v>2347</v>
      </c>
      <c r="E161" s="18"/>
      <c r="F161" s="18"/>
      <c r="G161" s="7" t="s">
        <v>6653</v>
      </c>
      <c r="H161" s="23" t="s">
        <v>4683</v>
      </c>
    </row>
    <row r="162" spans="1:8" x14ac:dyDescent="0.2">
      <c r="A162" s="18" t="s">
        <v>4051</v>
      </c>
      <c r="B162" s="17" t="s">
        <v>4116</v>
      </c>
      <c r="C162" s="18" t="s">
        <v>4130</v>
      </c>
      <c r="D162" s="18">
        <v>2348</v>
      </c>
      <c r="E162" s="18"/>
      <c r="F162" s="18"/>
      <c r="G162" s="18" t="s">
        <v>4067</v>
      </c>
      <c r="H162" s="23">
        <v>136.137</v>
      </c>
    </row>
    <row r="163" spans="1:8" x14ac:dyDescent="0.2">
      <c r="A163" s="18" t="s">
        <v>5068</v>
      </c>
      <c r="B163" s="17" t="s">
        <v>4116</v>
      </c>
      <c r="C163" s="18" t="s">
        <v>4130</v>
      </c>
      <c r="D163" s="18">
        <v>2348</v>
      </c>
      <c r="E163" s="18"/>
      <c r="F163" s="18" t="s">
        <v>4030</v>
      </c>
      <c r="G163" s="7" t="s">
        <v>6653</v>
      </c>
      <c r="H163" s="23" t="s">
        <v>4784</v>
      </c>
    </row>
    <row r="164" spans="1:8" x14ac:dyDescent="0.2">
      <c r="A164" s="18" t="s">
        <v>4031</v>
      </c>
      <c r="B164" s="17" t="s">
        <v>4093</v>
      </c>
      <c r="C164" s="18" t="s">
        <v>4107</v>
      </c>
      <c r="D164" s="18">
        <v>2350</v>
      </c>
      <c r="E164" s="18"/>
      <c r="F164" s="18"/>
      <c r="G164" s="18" t="s">
        <v>4067</v>
      </c>
      <c r="H164" s="23" t="s">
        <v>2667</v>
      </c>
    </row>
    <row r="165" spans="1:8" x14ac:dyDescent="0.2">
      <c r="A165" s="18" t="s">
        <v>5156</v>
      </c>
      <c r="B165" s="18" t="s">
        <v>2665</v>
      </c>
      <c r="C165" s="18" t="s">
        <v>4107</v>
      </c>
      <c r="D165" s="18">
        <v>2350</v>
      </c>
      <c r="E165" s="18"/>
      <c r="F165" s="18"/>
      <c r="G165" s="7" t="s">
        <v>6653</v>
      </c>
      <c r="H165" s="23" t="s">
        <v>5048</v>
      </c>
    </row>
    <row r="166" spans="1:8" x14ac:dyDescent="0.2">
      <c r="A166" s="18" t="s">
        <v>4032</v>
      </c>
      <c r="B166" s="17" t="s">
        <v>4093</v>
      </c>
      <c r="C166" s="18" t="s">
        <v>4108</v>
      </c>
      <c r="D166" s="18">
        <v>2353</v>
      </c>
      <c r="E166" s="18"/>
      <c r="F166" s="18"/>
      <c r="G166" s="18" t="s">
        <v>4067</v>
      </c>
      <c r="H166" s="23">
        <v>18</v>
      </c>
    </row>
    <row r="167" spans="1:8" x14ac:dyDescent="0.2">
      <c r="A167" s="18" t="s">
        <v>4076</v>
      </c>
      <c r="B167" s="17" t="s">
        <v>4116</v>
      </c>
      <c r="C167" s="18" t="s">
        <v>4125</v>
      </c>
      <c r="D167" s="18">
        <v>2354</v>
      </c>
      <c r="E167" s="18"/>
      <c r="F167" s="18"/>
      <c r="G167" s="18" t="s">
        <v>4067</v>
      </c>
      <c r="H167" s="23">
        <v>62</v>
      </c>
    </row>
    <row r="168" spans="1:8" x14ac:dyDescent="0.2">
      <c r="A168" s="18" t="s">
        <v>4076</v>
      </c>
      <c r="B168" s="18" t="s">
        <v>2665</v>
      </c>
      <c r="C168" s="18" t="s">
        <v>4125</v>
      </c>
      <c r="D168" s="18">
        <v>2354</v>
      </c>
      <c r="E168" s="18"/>
      <c r="F168" s="18" t="s">
        <v>5311</v>
      </c>
      <c r="G168" s="7" t="s">
        <v>6653</v>
      </c>
      <c r="H168" s="23" t="s">
        <v>5312</v>
      </c>
    </row>
    <row r="169" spans="1:8" x14ac:dyDescent="0.2">
      <c r="A169" s="18" t="s">
        <v>4088</v>
      </c>
      <c r="B169" s="17" t="s">
        <v>4116</v>
      </c>
      <c r="C169" s="18" t="s">
        <v>4119</v>
      </c>
      <c r="D169" s="18">
        <v>2356</v>
      </c>
      <c r="E169" s="18"/>
      <c r="F169" s="18"/>
      <c r="G169" s="18" t="s">
        <v>4067</v>
      </c>
      <c r="H169" s="23">
        <v>15.18</v>
      </c>
    </row>
    <row r="170" spans="1:8" x14ac:dyDescent="0.2">
      <c r="A170" s="18" t="s">
        <v>4089</v>
      </c>
      <c r="B170" s="17" t="s">
        <v>4116</v>
      </c>
      <c r="C170" s="18" t="s">
        <v>4118</v>
      </c>
      <c r="D170" s="18">
        <v>2358</v>
      </c>
      <c r="E170" s="18"/>
      <c r="F170" s="18"/>
      <c r="G170" s="18" t="s">
        <v>4067</v>
      </c>
      <c r="H170" s="23">
        <v>15.18</v>
      </c>
    </row>
    <row r="171" spans="1:8" x14ac:dyDescent="0.2">
      <c r="A171" s="18" t="s">
        <v>5062</v>
      </c>
      <c r="B171" s="17" t="s">
        <v>4116</v>
      </c>
      <c r="C171" s="18" t="s">
        <v>4118</v>
      </c>
      <c r="D171" s="18">
        <v>2358</v>
      </c>
      <c r="E171" s="18"/>
      <c r="F171" s="18" t="s">
        <v>5050</v>
      </c>
      <c r="G171" s="7" t="s">
        <v>6653</v>
      </c>
      <c r="H171" s="23" t="s">
        <v>4634</v>
      </c>
    </row>
    <row r="172" spans="1:8" x14ac:dyDescent="0.2">
      <c r="A172" s="18" t="s">
        <v>4085</v>
      </c>
      <c r="B172" s="17" t="s">
        <v>4116</v>
      </c>
      <c r="C172" s="18" t="s">
        <v>4118</v>
      </c>
      <c r="D172" s="18">
        <v>2358</v>
      </c>
      <c r="E172" s="18"/>
      <c r="F172" s="18"/>
      <c r="G172" s="18" t="s">
        <v>4067</v>
      </c>
      <c r="H172" s="23">
        <v>15.18</v>
      </c>
    </row>
    <row r="173" spans="1:8" x14ac:dyDescent="0.2">
      <c r="A173" s="18" t="s">
        <v>5081</v>
      </c>
      <c r="B173" s="17" t="s">
        <v>4116</v>
      </c>
      <c r="C173" s="18" t="s">
        <v>4118</v>
      </c>
      <c r="D173" s="18">
        <v>2358</v>
      </c>
      <c r="E173" s="18"/>
      <c r="F173" s="18" t="s">
        <v>5050</v>
      </c>
      <c r="G173" s="7" t="s">
        <v>6653</v>
      </c>
      <c r="H173" s="23" t="s">
        <v>4791</v>
      </c>
    </row>
    <row r="174" spans="1:8" x14ac:dyDescent="0.2">
      <c r="A174" s="200" t="s">
        <v>16891</v>
      </c>
      <c r="B174" s="17" t="s">
        <v>4116</v>
      </c>
      <c r="C174" s="200" t="s">
        <v>16887</v>
      </c>
      <c r="D174" s="200">
        <v>2361</v>
      </c>
      <c r="E174" s="200"/>
      <c r="F174" s="200" t="s">
        <v>16884</v>
      </c>
      <c r="G174" s="200"/>
      <c r="H174" s="201"/>
    </row>
    <row r="175" spans="1:8" x14ac:dyDescent="0.2">
      <c r="A175" s="200" t="s">
        <v>16881</v>
      </c>
      <c r="B175" s="17" t="s">
        <v>4116</v>
      </c>
      <c r="C175" s="200" t="s">
        <v>16887</v>
      </c>
      <c r="D175" s="200">
        <v>2361</v>
      </c>
      <c r="E175" s="200"/>
      <c r="F175" s="200" t="s">
        <v>16884</v>
      </c>
      <c r="G175" s="200"/>
      <c r="H175" s="201"/>
    </row>
    <row r="176" spans="1:8" x14ac:dyDescent="0.2">
      <c r="A176" s="200" t="s">
        <v>16882</v>
      </c>
      <c r="B176" s="17" t="s">
        <v>4116</v>
      </c>
      <c r="C176" s="200" t="s">
        <v>16887</v>
      </c>
      <c r="D176" s="200">
        <v>2361</v>
      </c>
      <c r="E176" s="200"/>
      <c r="F176" s="200" t="s">
        <v>16884</v>
      </c>
      <c r="G176" s="200"/>
      <c r="H176" s="201"/>
    </row>
    <row r="177" spans="1:8" x14ac:dyDescent="0.2">
      <c r="A177" s="202" t="s">
        <v>16883</v>
      </c>
      <c r="B177" s="17" t="s">
        <v>4116</v>
      </c>
      <c r="C177" s="200" t="s">
        <v>16887</v>
      </c>
      <c r="D177" s="200">
        <v>2361</v>
      </c>
      <c r="E177" s="200"/>
      <c r="F177" s="200" t="s">
        <v>16884</v>
      </c>
      <c r="G177" s="200"/>
      <c r="H177" s="201"/>
    </row>
    <row r="178" spans="1:8" x14ac:dyDescent="0.2">
      <c r="A178" s="200" t="s">
        <v>16886</v>
      </c>
      <c r="B178" s="200" t="s">
        <v>2832</v>
      </c>
      <c r="C178" s="200" t="s">
        <v>16887</v>
      </c>
      <c r="D178" s="200">
        <v>2361</v>
      </c>
      <c r="E178" s="200"/>
      <c r="F178" s="18" t="s">
        <v>5050</v>
      </c>
      <c r="G178" s="200"/>
      <c r="H178" s="201"/>
    </row>
    <row r="179" spans="1:8" x14ac:dyDescent="0.2">
      <c r="A179" s="200" t="s">
        <v>16890</v>
      </c>
      <c r="B179" s="200" t="s">
        <v>2832</v>
      </c>
      <c r="C179" s="200" t="s">
        <v>16887</v>
      </c>
      <c r="D179" s="200">
        <v>2361</v>
      </c>
      <c r="E179" s="200"/>
      <c r="F179" s="200" t="s">
        <v>16884</v>
      </c>
      <c r="G179" s="200"/>
      <c r="H179" s="201"/>
    </row>
    <row r="180" spans="1:8" x14ac:dyDescent="0.2">
      <c r="A180" s="200" t="s">
        <v>16892</v>
      </c>
      <c r="B180" s="200" t="s">
        <v>2832</v>
      </c>
      <c r="C180" s="200" t="s">
        <v>16885</v>
      </c>
      <c r="D180" s="200">
        <v>2363</v>
      </c>
      <c r="E180" s="200"/>
      <c r="F180" s="200" t="s">
        <v>16884</v>
      </c>
      <c r="G180" s="200"/>
      <c r="H180" s="201"/>
    </row>
    <row r="181" spans="1:8" x14ac:dyDescent="0.2">
      <c r="A181" s="200" t="s">
        <v>16889</v>
      </c>
      <c r="B181" s="200" t="s">
        <v>2832</v>
      </c>
      <c r="C181" s="200" t="s">
        <v>16885</v>
      </c>
      <c r="D181" s="200">
        <v>2363</v>
      </c>
      <c r="E181" s="200"/>
      <c r="F181" s="200" t="s">
        <v>16884</v>
      </c>
      <c r="G181" s="200"/>
      <c r="H181" s="201"/>
    </row>
    <row r="182" spans="1:8" x14ac:dyDescent="0.2">
      <c r="A182" s="200" t="s">
        <v>16894</v>
      </c>
      <c r="B182" s="200" t="s">
        <v>2832</v>
      </c>
      <c r="C182" s="200" t="s">
        <v>16895</v>
      </c>
      <c r="D182" s="200">
        <v>2364</v>
      </c>
      <c r="E182" s="200"/>
      <c r="F182" s="200" t="s">
        <v>16884</v>
      </c>
      <c r="G182" s="200"/>
      <c r="H182" s="201"/>
    </row>
    <row r="183" spans="1:8" x14ac:dyDescent="0.2">
      <c r="A183" s="200" t="s">
        <v>16896</v>
      </c>
      <c r="B183" s="17" t="s">
        <v>4116</v>
      </c>
      <c r="C183" s="200" t="s">
        <v>16895</v>
      </c>
      <c r="D183" s="200">
        <v>2364</v>
      </c>
      <c r="E183" s="200"/>
      <c r="F183" s="18" t="s">
        <v>5050</v>
      </c>
      <c r="G183" s="200"/>
      <c r="H183" s="201"/>
    </row>
    <row r="184" spans="1:8" x14ac:dyDescent="0.2">
      <c r="A184" s="200" t="s">
        <v>16897</v>
      </c>
      <c r="B184" s="17" t="s">
        <v>4116</v>
      </c>
      <c r="C184" s="200" t="s">
        <v>16895</v>
      </c>
      <c r="D184" s="200">
        <v>2364</v>
      </c>
      <c r="E184" s="200"/>
      <c r="F184" s="18" t="s">
        <v>5050</v>
      </c>
      <c r="G184" s="200"/>
      <c r="H184" s="201"/>
    </row>
    <row r="185" spans="1:8" x14ac:dyDescent="0.2">
      <c r="A185" s="200" t="s">
        <v>16893</v>
      </c>
      <c r="B185" s="200" t="s">
        <v>2832</v>
      </c>
      <c r="C185" s="200" t="s">
        <v>16888</v>
      </c>
      <c r="D185" s="200">
        <v>2366</v>
      </c>
      <c r="E185" s="200"/>
      <c r="F185" s="200" t="s">
        <v>16884</v>
      </c>
      <c r="G185" s="200"/>
      <c r="H185" s="201"/>
    </row>
  </sheetData>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45"/>
  <sheetViews>
    <sheetView zoomScale="80" zoomScaleNormal="80" workbookViewId="0"/>
  </sheetViews>
  <sheetFormatPr defaultRowHeight="12.75" x14ac:dyDescent="0.2"/>
  <cols>
    <col min="1" max="1" width="12.85546875" customWidth="1"/>
    <col min="2" max="2" width="13.7109375" customWidth="1"/>
    <col min="3" max="3" width="39.28515625" customWidth="1"/>
    <col min="4" max="4" width="14.5703125" customWidth="1"/>
    <col min="5" max="5" width="14.7109375" customWidth="1"/>
    <col min="6" max="6" width="13" customWidth="1"/>
    <col min="7" max="7" width="14.28515625" customWidth="1"/>
    <col min="8" max="8" width="13" customWidth="1"/>
    <col min="12" max="12" width="33.28515625" customWidth="1"/>
    <col min="15" max="15" width="9.28515625" customWidth="1"/>
    <col min="26" max="26" width="11.28515625" bestFit="1" customWidth="1"/>
  </cols>
  <sheetData>
    <row r="1" spans="1:29" x14ac:dyDescent="0.2">
      <c r="A1" s="1" t="s">
        <v>15591</v>
      </c>
      <c r="M1" s="1" t="s">
        <v>16845</v>
      </c>
      <c r="N1" t="s">
        <v>16873</v>
      </c>
      <c r="O1" t="s">
        <v>16874</v>
      </c>
    </row>
    <row r="2" spans="1:29" ht="13.5" thickBot="1" x14ac:dyDescent="0.25">
      <c r="E2" s="7" t="s">
        <v>14221</v>
      </c>
      <c r="M2" t="s">
        <v>16847</v>
      </c>
      <c r="N2">
        <v>7081</v>
      </c>
      <c r="O2" t="s">
        <v>16846</v>
      </c>
      <c r="W2" s="1" t="s">
        <v>16861</v>
      </c>
    </row>
    <row r="3" spans="1:29" x14ac:dyDescent="0.2">
      <c r="A3" s="7" t="s">
        <v>6744</v>
      </c>
      <c r="B3" s="7" t="s">
        <v>6745</v>
      </c>
      <c r="C3" t="s">
        <v>16</v>
      </c>
      <c r="D3" s="7" t="s">
        <v>13773</v>
      </c>
      <c r="E3" s="152" t="s">
        <v>7888</v>
      </c>
      <c r="F3" s="153" t="s">
        <v>13770</v>
      </c>
      <c r="G3" s="153" t="s">
        <v>13771</v>
      </c>
      <c r="H3" s="154" t="s">
        <v>13772</v>
      </c>
      <c r="M3" t="s">
        <v>16848</v>
      </c>
      <c r="N3">
        <v>4533.33</v>
      </c>
      <c r="O3">
        <f>34*133.33</f>
        <v>4533.22</v>
      </c>
      <c r="V3" s="7" t="s">
        <v>16864</v>
      </c>
      <c r="W3" t="s">
        <v>16860</v>
      </c>
      <c r="X3">
        <v>16.971</v>
      </c>
      <c r="Z3">
        <f>1-(133/133.33333)</f>
        <v>2.4999750624993267E-3</v>
      </c>
    </row>
    <row r="4" spans="1:29" x14ac:dyDescent="0.2">
      <c r="A4" t="s">
        <v>8977</v>
      </c>
      <c r="B4" s="5">
        <v>1</v>
      </c>
      <c r="C4" t="s">
        <v>7948</v>
      </c>
      <c r="D4" t="s">
        <v>13790</v>
      </c>
      <c r="E4" s="155" t="s">
        <v>13779</v>
      </c>
      <c r="F4" s="7" t="s">
        <v>13788</v>
      </c>
      <c r="G4" s="7" t="s">
        <v>13777</v>
      </c>
      <c r="H4" s="156" t="s">
        <v>13777</v>
      </c>
      <c r="M4" t="s">
        <v>16853</v>
      </c>
      <c r="T4">
        <v>7043</v>
      </c>
      <c r="U4">
        <f>901.52*X4</f>
        <v>7082.8273915267209</v>
      </c>
      <c r="V4">
        <f>U4/N24+12</f>
        <v>50.949622473762844</v>
      </c>
      <c r="W4" t="s">
        <v>16856</v>
      </c>
      <c r="X4">
        <f>133.33333/X3</f>
        <v>7.856539390725354</v>
      </c>
      <c r="Y4" t="s">
        <v>16846</v>
      </c>
      <c r="AA4" t="s">
        <v>16862</v>
      </c>
      <c r="AB4">
        <f>14.6*X4</f>
        <v>114.70547510459016</v>
      </c>
    </row>
    <row r="5" spans="1:29" x14ac:dyDescent="0.2">
      <c r="A5" t="s">
        <v>8978</v>
      </c>
      <c r="B5" s="5">
        <v>2</v>
      </c>
      <c r="C5" s="7" t="s">
        <v>13786</v>
      </c>
      <c r="D5" t="s">
        <v>13791</v>
      </c>
      <c r="E5" s="155" t="s">
        <v>13780</v>
      </c>
      <c r="F5" s="7" t="s">
        <v>13783</v>
      </c>
      <c r="G5" s="7" t="s">
        <v>13785</v>
      </c>
      <c r="H5" s="156" t="s">
        <v>13785</v>
      </c>
      <c r="M5" t="s">
        <v>16849</v>
      </c>
      <c r="W5" s="7" t="s">
        <v>16878</v>
      </c>
    </row>
    <row r="6" spans="1:29" x14ac:dyDescent="0.2">
      <c r="A6" t="s">
        <v>8979</v>
      </c>
      <c r="B6" s="5">
        <v>3</v>
      </c>
      <c r="C6" t="s">
        <v>7949</v>
      </c>
      <c r="D6" t="s">
        <v>13791</v>
      </c>
      <c r="E6" s="155" t="s">
        <v>13779</v>
      </c>
      <c r="F6" s="7" t="s">
        <v>13788</v>
      </c>
      <c r="G6" s="7" t="s">
        <v>13785</v>
      </c>
      <c r="H6" s="156" t="s">
        <v>13783</v>
      </c>
      <c r="V6" t="s">
        <v>16879</v>
      </c>
      <c r="W6">
        <f>(N3*4)/Y44</f>
        <v>101.94584407549858</v>
      </c>
      <c r="X6">
        <f>(N3*4)/N24</f>
        <v>99.718082787231594</v>
      </c>
    </row>
    <row r="7" spans="1:29" x14ac:dyDescent="0.2">
      <c r="A7" t="s">
        <v>8980</v>
      </c>
      <c r="B7" s="5">
        <v>4</v>
      </c>
      <c r="C7" t="s">
        <v>7950</v>
      </c>
      <c r="D7" t="s">
        <v>13792</v>
      </c>
      <c r="E7" s="155" t="s">
        <v>13778</v>
      </c>
      <c r="F7" s="7" t="s">
        <v>13777</v>
      </c>
      <c r="G7" s="7" t="s">
        <v>13777</v>
      </c>
      <c r="H7" s="156" t="s">
        <v>13783</v>
      </c>
      <c r="M7" t="s">
        <v>16852</v>
      </c>
      <c r="N7">
        <f>N2/36</f>
        <v>196.69444444444446</v>
      </c>
      <c r="O7" t="s">
        <v>16850</v>
      </c>
      <c r="T7">
        <f>N7*2.8</f>
        <v>550.74444444444441</v>
      </c>
      <c r="U7" t="s">
        <v>16846</v>
      </c>
      <c r="V7">
        <f>T7/133.33</f>
        <v>4.1306866004983451</v>
      </c>
    </row>
    <row r="8" spans="1:29" x14ac:dyDescent="0.2">
      <c r="A8" t="s">
        <v>8981</v>
      </c>
      <c r="B8" s="5">
        <v>5</v>
      </c>
      <c r="C8" t="s">
        <v>7951</v>
      </c>
      <c r="D8" s="7" t="s">
        <v>13775</v>
      </c>
      <c r="E8" s="155" t="s">
        <v>13776</v>
      </c>
      <c r="F8" s="7" t="s">
        <v>13777</v>
      </c>
      <c r="G8" s="7" t="s">
        <v>13777</v>
      </c>
      <c r="H8" s="156" t="s">
        <v>13777</v>
      </c>
      <c r="M8" t="s">
        <v>16851</v>
      </c>
      <c r="N8">
        <f>7043/36</f>
        <v>195.63888888888889</v>
      </c>
      <c r="T8">
        <f>N8*2.8</f>
        <v>547.78888888888889</v>
      </c>
      <c r="V8">
        <f>T8/133.33</f>
        <v>4.1085193796511579</v>
      </c>
    </row>
    <row r="9" spans="1:29" x14ac:dyDescent="0.2">
      <c r="A9" t="s">
        <v>8982</v>
      </c>
      <c r="B9" s="5">
        <v>6</v>
      </c>
      <c r="C9" t="s">
        <v>7952</v>
      </c>
      <c r="D9" t="s">
        <v>13793</v>
      </c>
      <c r="E9" s="155" t="s">
        <v>13776</v>
      </c>
      <c r="F9" s="7" t="s">
        <v>13784</v>
      </c>
      <c r="G9" s="7" t="s">
        <v>13777</v>
      </c>
      <c r="H9" s="156" t="s">
        <v>13787</v>
      </c>
      <c r="AC9">
        <f>1-(1/(AVERAGE(AC15,AC17,AC18)))</f>
        <v>5.6298543590896921E-2</v>
      </c>
    </row>
    <row r="10" spans="1:29" x14ac:dyDescent="0.2">
      <c r="A10" t="s">
        <v>8983</v>
      </c>
      <c r="B10" s="5">
        <v>7</v>
      </c>
      <c r="C10" t="s">
        <v>7953</v>
      </c>
      <c r="D10" s="7" t="s">
        <v>13774</v>
      </c>
      <c r="E10" s="155" t="s">
        <v>7173</v>
      </c>
      <c r="F10" s="7" t="s">
        <v>13784</v>
      </c>
      <c r="G10" s="7" t="s">
        <v>13787</v>
      </c>
      <c r="H10" s="156" t="s">
        <v>13787</v>
      </c>
    </row>
    <row r="11" spans="1:29" x14ac:dyDescent="0.2">
      <c r="A11" t="s">
        <v>8984</v>
      </c>
      <c r="B11" s="5">
        <v>8</v>
      </c>
      <c r="C11" t="s">
        <v>7954</v>
      </c>
      <c r="D11" t="s">
        <v>13793</v>
      </c>
      <c r="E11" s="155" t="s">
        <v>7173</v>
      </c>
      <c r="F11" s="7" t="s">
        <v>13784</v>
      </c>
      <c r="G11" s="7" t="s">
        <v>13777</v>
      </c>
      <c r="H11" s="156" t="s">
        <v>13777</v>
      </c>
      <c r="N11" t="s">
        <v>3487</v>
      </c>
      <c r="O11" t="s">
        <v>16410</v>
      </c>
      <c r="P11" s="7" t="s">
        <v>16876</v>
      </c>
      <c r="Q11" s="7"/>
      <c r="R11" s="7"/>
      <c r="S11" s="7"/>
    </row>
    <row r="12" spans="1:29" x14ac:dyDescent="0.2">
      <c r="A12" t="s">
        <v>8985</v>
      </c>
      <c r="B12" s="5">
        <v>9</v>
      </c>
      <c r="C12" t="s">
        <v>7955</v>
      </c>
      <c r="D12" t="s">
        <v>13794</v>
      </c>
      <c r="E12" s="155" t="s">
        <v>13776</v>
      </c>
      <c r="F12" s="7" t="s">
        <v>13777</v>
      </c>
      <c r="G12" s="7" t="s">
        <v>13777</v>
      </c>
      <c r="H12" s="156" t="s">
        <v>13777</v>
      </c>
      <c r="N12" t="s">
        <v>7780</v>
      </c>
      <c r="O12" t="s">
        <v>16417</v>
      </c>
      <c r="W12" t="s">
        <v>16854</v>
      </c>
      <c r="AA12" t="s">
        <v>16858</v>
      </c>
      <c r="AB12" t="s">
        <v>16857</v>
      </c>
    </row>
    <row r="13" spans="1:29" x14ac:dyDescent="0.2">
      <c r="A13" t="s">
        <v>8972</v>
      </c>
      <c r="B13" s="5">
        <v>10</v>
      </c>
      <c r="C13" s="7" t="s">
        <v>13782</v>
      </c>
      <c r="D13" t="s">
        <v>13795</v>
      </c>
      <c r="E13" s="155" t="s">
        <v>13776</v>
      </c>
      <c r="F13" s="7" t="s">
        <v>13777</v>
      </c>
      <c r="G13" s="7" t="s">
        <v>13777</v>
      </c>
      <c r="H13" s="156" t="s">
        <v>13777</v>
      </c>
      <c r="N13" t="s">
        <v>16411</v>
      </c>
      <c r="O13" t="s">
        <v>16416</v>
      </c>
      <c r="W13">
        <v>1.2</v>
      </c>
      <c r="X13" t="s">
        <v>16855</v>
      </c>
      <c r="Y13">
        <f>W13*N24</f>
        <v>218.21502571834699</v>
      </c>
      <c r="Z13" t="s">
        <v>16846</v>
      </c>
      <c r="AA13">
        <f>Y13/X4</f>
        <v>27.774954705369371</v>
      </c>
      <c r="AB13">
        <v>26.18</v>
      </c>
    </row>
    <row r="14" spans="1:29" x14ac:dyDescent="0.2">
      <c r="A14" t="s">
        <v>8973</v>
      </c>
      <c r="B14" s="5">
        <v>11</v>
      </c>
      <c r="C14" s="7" t="s">
        <v>13781</v>
      </c>
      <c r="D14" t="s">
        <v>13796</v>
      </c>
      <c r="E14" s="155" t="s">
        <v>13778</v>
      </c>
      <c r="F14" s="7" t="s">
        <v>13777</v>
      </c>
      <c r="G14" s="7" t="s">
        <v>13785</v>
      </c>
      <c r="H14" s="156" t="s">
        <v>13777</v>
      </c>
      <c r="N14" t="s">
        <v>6150</v>
      </c>
      <c r="O14" t="s">
        <v>16415</v>
      </c>
      <c r="P14">
        <v>28.77</v>
      </c>
      <c r="W14" t="s">
        <v>16859</v>
      </c>
    </row>
    <row r="15" spans="1:29" x14ac:dyDescent="0.2">
      <c r="A15" t="s">
        <v>8974</v>
      </c>
      <c r="B15" s="5">
        <v>12</v>
      </c>
      <c r="C15" t="s">
        <v>7956</v>
      </c>
      <c r="D15" s="7" t="s">
        <v>13797</v>
      </c>
      <c r="E15" s="155" t="s">
        <v>13778</v>
      </c>
      <c r="F15" s="7" t="s">
        <v>13777</v>
      </c>
      <c r="G15" s="7" t="s">
        <v>13785</v>
      </c>
      <c r="H15" s="156" t="s">
        <v>13777</v>
      </c>
      <c r="N15" t="s">
        <v>5253</v>
      </c>
      <c r="O15" t="s">
        <v>16414</v>
      </c>
      <c r="P15">
        <v>34.840000000000003</v>
      </c>
      <c r="V15" t="s">
        <v>7252</v>
      </c>
      <c r="W15">
        <v>13.6</v>
      </c>
      <c r="Y15">
        <f>W15*$N$24</f>
        <v>2473.1036248079326</v>
      </c>
      <c r="Z15" t="s">
        <v>16846</v>
      </c>
      <c r="AA15">
        <f>Y15/$X$4</f>
        <v>314.78281999418624</v>
      </c>
      <c r="AB15">
        <v>333.36</v>
      </c>
      <c r="AC15">
        <f>AB15/AA15</f>
        <v>1.0590158637188551</v>
      </c>
    </row>
    <row r="16" spans="1:29" ht="13.5" thickBot="1" x14ac:dyDescent="0.25">
      <c r="A16" s="7" t="s">
        <v>8975</v>
      </c>
      <c r="B16" s="5">
        <v>0</v>
      </c>
      <c r="C16" t="s">
        <v>8976</v>
      </c>
      <c r="E16" s="157" t="s">
        <v>13778</v>
      </c>
      <c r="F16" s="158" t="s">
        <v>13777</v>
      </c>
      <c r="G16" s="158" t="s">
        <v>13777</v>
      </c>
      <c r="H16" s="159" t="s">
        <v>13777</v>
      </c>
      <c r="N16" t="s">
        <v>7781</v>
      </c>
      <c r="O16" t="s">
        <v>16413</v>
      </c>
      <c r="P16">
        <v>23.22</v>
      </c>
      <c r="V16" t="s">
        <v>7781</v>
      </c>
      <c r="W16">
        <v>2.8</v>
      </c>
      <c r="Y16">
        <f>W16*$N$24</f>
        <v>509.16839334280968</v>
      </c>
      <c r="Z16" t="s">
        <v>16846</v>
      </c>
      <c r="AA16">
        <f>Y16/$X$4</f>
        <v>64.808227645861876</v>
      </c>
    </row>
    <row r="17" spans="1:29" x14ac:dyDescent="0.2">
      <c r="N17" t="s">
        <v>6157</v>
      </c>
      <c r="O17" t="s">
        <v>16412</v>
      </c>
      <c r="P17">
        <v>36.130000000000003</v>
      </c>
      <c r="V17" t="s">
        <v>6150</v>
      </c>
      <c r="W17">
        <v>8.8000000000000007</v>
      </c>
      <c r="Y17">
        <f>W17*$N$24</f>
        <v>1600.2435219345448</v>
      </c>
      <c r="Z17" t="s">
        <v>16846</v>
      </c>
      <c r="AA17">
        <f>Y17/$X$4</f>
        <v>203.68300117270874</v>
      </c>
      <c r="AB17">
        <v>216.08</v>
      </c>
      <c r="AC17">
        <f>AB17/AA17</f>
        <v>1.0608641799065965</v>
      </c>
    </row>
    <row r="18" spans="1:29" x14ac:dyDescent="0.2">
      <c r="F18" s="7" t="s">
        <v>13789</v>
      </c>
      <c r="O18" t="s">
        <v>16418</v>
      </c>
      <c r="V18" t="s">
        <v>6157</v>
      </c>
      <c r="W18">
        <v>14.8</v>
      </c>
      <c r="Y18">
        <f>W18*$N$24</f>
        <v>2691.3186505262797</v>
      </c>
      <c r="Z18" t="s">
        <v>16846</v>
      </c>
      <c r="AA18">
        <f>Y18/$X$4</f>
        <v>342.55777469955564</v>
      </c>
      <c r="AB18">
        <v>362.8</v>
      </c>
      <c r="AC18">
        <f>AB18/AA18</f>
        <v>1.0590914198873402</v>
      </c>
    </row>
    <row r="19" spans="1:29" x14ac:dyDescent="0.2">
      <c r="O19" t="s">
        <v>16872</v>
      </c>
      <c r="V19" t="s">
        <v>16863</v>
      </c>
      <c r="W19">
        <v>8</v>
      </c>
      <c r="Y19">
        <f>W19*$N$24</f>
        <v>1454.7668381223134</v>
      </c>
      <c r="AA19">
        <f>Y19/$X$4</f>
        <v>185.16636470246249</v>
      </c>
    </row>
    <row r="20" spans="1:29" x14ac:dyDescent="0.2">
      <c r="A20" t="s">
        <v>1</v>
      </c>
      <c r="B20" t="s">
        <v>115</v>
      </c>
      <c r="C20" t="s">
        <v>7957</v>
      </c>
      <c r="D20" t="s">
        <v>5709</v>
      </c>
      <c r="E20" t="s">
        <v>13103</v>
      </c>
      <c r="F20" t="s">
        <v>13125</v>
      </c>
      <c r="G20" t="s">
        <v>16408</v>
      </c>
      <c r="H20" t="s">
        <v>13104</v>
      </c>
      <c r="I20" t="s">
        <v>13105</v>
      </c>
      <c r="J20" t="s">
        <v>9218</v>
      </c>
      <c r="K20" t="s">
        <v>13117</v>
      </c>
      <c r="L20" t="s">
        <v>5059</v>
      </c>
      <c r="V20" s="187" t="s">
        <v>16865</v>
      </c>
      <c r="W20" s="181">
        <f>AA20*X4/N24</f>
        <v>9.2859197336563231</v>
      </c>
      <c r="X20" s="184"/>
      <c r="AA20">
        <v>214.93</v>
      </c>
    </row>
    <row r="21" spans="1:29" x14ac:dyDescent="0.2">
      <c r="A21" t="s">
        <v>13111</v>
      </c>
      <c r="B21" t="s">
        <v>13112</v>
      </c>
      <c r="C21" s="7" t="s">
        <v>13769</v>
      </c>
      <c r="D21" t="s">
        <v>311</v>
      </c>
      <c r="E21" t="s">
        <v>483</v>
      </c>
      <c r="F21" s="5">
        <v>0</v>
      </c>
      <c r="I21" s="5"/>
      <c r="J21" s="5"/>
      <c r="K21" s="5"/>
      <c r="L21" t="s">
        <v>13113</v>
      </c>
      <c r="V21" s="182" t="s">
        <v>16866</v>
      </c>
      <c r="W21" s="181">
        <v>12</v>
      </c>
      <c r="X21" s="184"/>
      <c r="Y21">
        <f>W21*Y44</f>
        <v>2134.465038504668</v>
      </c>
      <c r="Z21" t="s">
        <v>16846</v>
      </c>
      <c r="AA21">
        <f>Y21/$X$4</f>
        <v>271.68005305547177</v>
      </c>
      <c r="AB21" s="7" t="s">
        <v>16875</v>
      </c>
    </row>
    <row r="22" spans="1:29" x14ac:dyDescent="0.2">
      <c r="A22" t="s">
        <v>7958</v>
      </c>
      <c r="B22" t="s">
        <v>7959</v>
      </c>
      <c r="C22" t="s">
        <v>13124</v>
      </c>
      <c r="D22" t="s">
        <v>362</v>
      </c>
      <c r="E22" t="s">
        <v>13106</v>
      </c>
      <c r="F22" s="5">
        <v>1</v>
      </c>
      <c r="G22">
        <v>3051</v>
      </c>
      <c r="H22" s="120">
        <v>51179000</v>
      </c>
      <c r="I22" s="5">
        <v>73.209999999999994</v>
      </c>
      <c r="J22" s="5"/>
      <c r="K22" s="5">
        <v>0.5</v>
      </c>
      <c r="L22" t="s">
        <v>13118</v>
      </c>
      <c r="V22" s="182"/>
      <c r="W22" s="181">
        <v>30.94</v>
      </c>
      <c r="X22" s="184"/>
      <c r="Y22">
        <f>W22*$N$24</f>
        <v>5626.3107464380473</v>
      </c>
      <c r="AA22">
        <f>Y22/$X$4</f>
        <v>716.13091548677369</v>
      </c>
    </row>
    <row r="23" spans="1:29" x14ac:dyDescent="0.2">
      <c r="A23" t="s">
        <v>2310</v>
      </c>
      <c r="B23" t="s">
        <v>7959</v>
      </c>
      <c r="C23" t="s">
        <v>7960</v>
      </c>
      <c r="D23" t="s">
        <v>327</v>
      </c>
      <c r="E23" t="s">
        <v>13107</v>
      </c>
      <c r="F23" s="5">
        <v>2</v>
      </c>
      <c r="G23">
        <v>13654</v>
      </c>
      <c r="H23" s="120">
        <v>106785000</v>
      </c>
      <c r="I23" s="5">
        <v>220.67</v>
      </c>
      <c r="J23" s="5">
        <v>3</v>
      </c>
      <c r="K23" s="5">
        <v>9</v>
      </c>
      <c r="L23" t="s">
        <v>13121</v>
      </c>
      <c r="V23" s="182"/>
      <c r="W23" s="181">
        <v>0.23</v>
      </c>
      <c r="X23" s="184"/>
      <c r="Y23">
        <f>W23*$N$24</f>
        <v>41.824546596016511</v>
      </c>
      <c r="AA23">
        <f>Y23/$X$4</f>
        <v>5.3235329851957971</v>
      </c>
    </row>
    <row r="24" spans="1:29" x14ac:dyDescent="0.2">
      <c r="A24" t="s">
        <v>2496</v>
      </c>
      <c r="B24" t="s">
        <v>7959</v>
      </c>
      <c r="C24" t="s">
        <v>13108</v>
      </c>
      <c r="F24" s="5">
        <v>3</v>
      </c>
      <c r="G24">
        <v>10419</v>
      </c>
      <c r="H24" s="120">
        <v>149400000</v>
      </c>
      <c r="I24" s="5">
        <v>365.17</v>
      </c>
      <c r="J24" s="5">
        <v>2</v>
      </c>
      <c r="K24" s="5">
        <v>1</v>
      </c>
      <c r="L24" t="s">
        <v>13126</v>
      </c>
      <c r="M24">
        <f>2*PI()*Taulukko36[[#This Row],[Radius (km)]]</f>
        <v>65464.507715504107</v>
      </c>
      <c r="N24" s="186">
        <f>2*PI()*Taulukko36[[#This Row],[Radius (km)]]/360</f>
        <v>181.84585476528918</v>
      </c>
      <c r="O24" t="s">
        <v>16409</v>
      </c>
      <c r="V24" s="182"/>
      <c r="W24" s="181"/>
      <c r="X24" s="184"/>
    </row>
    <row r="25" spans="1:29" x14ac:dyDescent="0.2">
      <c r="A25" t="s">
        <v>319</v>
      </c>
      <c r="B25" t="s">
        <v>7963</v>
      </c>
      <c r="C25" t="s">
        <v>7964</v>
      </c>
      <c r="D25" t="s">
        <v>397</v>
      </c>
      <c r="E25" t="s">
        <v>13110</v>
      </c>
      <c r="F25" s="5">
        <v>3.1</v>
      </c>
      <c r="G25">
        <v>1900</v>
      </c>
      <c r="H25" s="120">
        <v>357094</v>
      </c>
      <c r="I25" s="5">
        <v>15</v>
      </c>
      <c r="J25" s="5"/>
      <c r="K25" s="5"/>
      <c r="L25" s="7" t="s">
        <v>18365</v>
      </c>
      <c r="O25">
        <f>N24*15</f>
        <v>2727.6878214793378</v>
      </c>
      <c r="V25" s="182"/>
      <c r="W25" s="181"/>
      <c r="X25" s="184"/>
      <c r="AA25" s="194" t="s">
        <v>16858</v>
      </c>
      <c r="AB25" s="194" t="s">
        <v>16846</v>
      </c>
      <c r="AC25" s="194" t="s">
        <v>16864</v>
      </c>
    </row>
    <row r="26" spans="1:29" x14ac:dyDescent="0.2">
      <c r="A26" t="s">
        <v>295</v>
      </c>
      <c r="B26" t="s">
        <v>7963</v>
      </c>
      <c r="C26" t="s">
        <v>13127</v>
      </c>
      <c r="D26" t="s">
        <v>291</v>
      </c>
      <c r="E26" t="s">
        <v>13109</v>
      </c>
      <c r="F26" s="5">
        <v>3.2</v>
      </c>
      <c r="G26">
        <v>4400</v>
      </c>
      <c r="H26" s="120">
        <v>568350</v>
      </c>
      <c r="I26" s="5">
        <v>30</v>
      </c>
      <c r="J26" s="5"/>
      <c r="K26" s="5"/>
      <c r="L26" s="7" t="s">
        <v>18366</v>
      </c>
      <c r="V26" s="182"/>
      <c r="W26" s="181"/>
      <c r="X26" s="184"/>
      <c r="AA26" s="190">
        <v>231</v>
      </c>
      <c r="AB26" s="190">
        <f>AA26*X4</f>
        <v>1814.8605992575567</v>
      </c>
      <c r="AC26" s="190">
        <f>AB26/N24</f>
        <v>9.9802142952338446</v>
      </c>
    </row>
    <row r="27" spans="1:29" x14ac:dyDescent="0.2">
      <c r="A27" t="s">
        <v>2387</v>
      </c>
      <c r="B27" t="s">
        <v>7959</v>
      </c>
      <c r="C27" t="s">
        <v>7961</v>
      </c>
      <c r="D27" t="s">
        <v>277</v>
      </c>
      <c r="E27" t="s">
        <v>5708</v>
      </c>
      <c r="F27" s="5">
        <v>4</v>
      </c>
      <c r="G27">
        <v>16750</v>
      </c>
      <c r="H27" s="120">
        <v>275000000</v>
      </c>
      <c r="I27" s="5" t="s">
        <v>13116</v>
      </c>
      <c r="J27" s="5">
        <v>5</v>
      </c>
      <c r="K27" s="5">
        <v>105</v>
      </c>
      <c r="L27" t="s">
        <v>13120</v>
      </c>
      <c r="U27" s="195" t="s">
        <v>16867</v>
      </c>
      <c r="V27" s="196" t="s">
        <v>16868</v>
      </c>
      <c r="W27" s="197" t="s">
        <v>16870</v>
      </c>
      <c r="X27" s="198" t="s">
        <v>16871</v>
      </c>
      <c r="Y27" s="195" t="s">
        <v>16850</v>
      </c>
      <c r="Z27" s="199" t="s">
        <v>16877</v>
      </c>
    </row>
    <row r="28" spans="1:29" x14ac:dyDescent="0.2">
      <c r="A28" t="s">
        <v>2698</v>
      </c>
      <c r="B28" t="s">
        <v>7959</v>
      </c>
      <c r="C28" t="s">
        <v>13123</v>
      </c>
      <c r="D28" t="s">
        <v>7962</v>
      </c>
      <c r="E28" t="s">
        <v>13114</v>
      </c>
      <c r="F28" s="5">
        <v>5</v>
      </c>
      <c r="G28">
        <v>3829</v>
      </c>
      <c r="H28" s="120">
        <v>449000000</v>
      </c>
      <c r="I28" s="5" t="s">
        <v>13115</v>
      </c>
      <c r="J28" s="5"/>
      <c r="K28" s="5" t="s">
        <v>13122</v>
      </c>
      <c r="L28" t="s">
        <v>13119</v>
      </c>
      <c r="U28">
        <v>90</v>
      </c>
      <c r="V28" s="188">
        <f t="shared" ref="V28:V45" si="0">$G$24*(COS(U28*PI()/180))*2*PI()</f>
        <v>4.0101870239501646E-12</v>
      </c>
      <c r="W28" s="186">
        <f t="shared" ref="W28:W43" si="1">V28/$V$44</f>
        <v>6.2625950009462506E-17</v>
      </c>
      <c r="X28" s="189">
        <f>133.33*W28</f>
        <v>8.3499179147616364E-15</v>
      </c>
      <c r="Y28" s="189">
        <f t="shared" ref="Y28:Y45" si="2">V28/360</f>
        <v>1.1139408399861569E-14</v>
      </c>
      <c r="Z28">
        <f t="shared" ref="Z28:Z45" si="3">$X$4*W28</f>
        <v>4.92023243130939E-16</v>
      </c>
    </row>
    <row r="29" spans="1:29" x14ac:dyDescent="0.2">
      <c r="U29">
        <v>85</v>
      </c>
      <c r="V29" s="188">
        <f t="shared" si="0"/>
        <v>5705.6077935545582</v>
      </c>
      <c r="W29" s="186">
        <f t="shared" si="1"/>
        <v>8.9102853886544292E-2</v>
      </c>
      <c r="X29" s="189">
        <f t="shared" ref="X29:X46" si="4">133.33*W29</f>
        <v>11.880083508692952</v>
      </c>
      <c r="Y29" s="189">
        <f t="shared" si="2"/>
        <v>15.84891053765155</v>
      </c>
      <c r="Z29">
        <f t="shared" si="3"/>
        <v>0.70004008138568097</v>
      </c>
    </row>
    <row r="30" spans="1:29" x14ac:dyDescent="0.2">
      <c r="U30">
        <v>80</v>
      </c>
      <c r="V30" s="188">
        <f t="shared" si="0"/>
        <v>11367.792466659994</v>
      </c>
      <c r="W30" s="186">
        <f t="shared" si="1"/>
        <v>0.17752758125323792</v>
      </c>
      <c r="X30" s="189">
        <f t="shared" si="4"/>
        <v>23.669752408494215</v>
      </c>
      <c r="Y30" s="189">
        <f t="shared" si="2"/>
        <v>31.57720129627776</v>
      </c>
      <c r="Z30">
        <f t="shared" si="3"/>
        <v>1.3947524350562597</v>
      </c>
    </row>
    <row r="31" spans="1:29" x14ac:dyDescent="0.2">
      <c r="A31" t="s">
        <v>16898</v>
      </c>
      <c r="U31">
        <v>75</v>
      </c>
      <c r="V31" s="188">
        <f t="shared" si="0"/>
        <v>16943.461375033377</v>
      </c>
      <c r="W31" s="186">
        <f t="shared" si="1"/>
        <v>0.26460121653250995</v>
      </c>
      <c r="X31" s="189">
        <f t="shared" si="4"/>
        <v>35.279280200279558</v>
      </c>
      <c r="Y31" s="189">
        <f t="shared" si="2"/>
        <v>47.065170486203826</v>
      </c>
      <c r="Z31">
        <f t="shared" si="3"/>
        <v>2.0788498805215134</v>
      </c>
    </row>
    <row r="32" spans="1:29" x14ac:dyDescent="0.2">
      <c r="A32" s="7" t="s">
        <v>13718</v>
      </c>
      <c r="B32" s="7" t="s">
        <v>13719</v>
      </c>
      <c r="C32" s="7" t="s">
        <v>13720</v>
      </c>
      <c r="E32" s="7" t="s">
        <v>13100</v>
      </c>
      <c r="J32" s="7" t="s">
        <v>15582</v>
      </c>
      <c r="K32" t="s">
        <v>15581</v>
      </c>
      <c r="L32" s="7" t="s">
        <v>115</v>
      </c>
      <c r="M32" s="7" t="s">
        <v>488</v>
      </c>
      <c r="N32" t="s">
        <v>2835</v>
      </c>
      <c r="U32">
        <v>70</v>
      </c>
      <c r="V32" s="188">
        <f t="shared" si="0"/>
        <v>22390.180311601071</v>
      </c>
      <c r="W32" s="186">
        <f t="shared" si="1"/>
        <v>0.34966107678338687</v>
      </c>
      <c r="X32" s="189">
        <f t="shared" si="4"/>
        <v>46.620311367528977</v>
      </c>
      <c r="Y32" s="189">
        <f t="shared" si="2"/>
        <v>62.194945310002971</v>
      </c>
      <c r="Z32">
        <f t="shared" si="3"/>
        <v>2.7471260231521217</v>
      </c>
    </row>
    <row r="33" spans="1:26" x14ac:dyDescent="0.2">
      <c r="A33" s="7" t="s">
        <v>13721</v>
      </c>
      <c r="B33" s="7" t="s">
        <v>13722</v>
      </c>
      <c r="C33" s="7" t="s">
        <v>13723</v>
      </c>
      <c r="E33" t="s">
        <v>3347</v>
      </c>
      <c r="J33" t="s">
        <v>2907</v>
      </c>
      <c r="K33" t="s">
        <v>80</v>
      </c>
      <c r="L33" t="s">
        <v>15583</v>
      </c>
      <c r="M33" s="7" t="s">
        <v>14004</v>
      </c>
      <c r="N33" s="14">
        <v>124</v>
      </c>
      <c r="U33">
        <v>65</v>
      </c>
      <c r="V33" s="188">
        <f t="shared" si="0"/>
        <v>27666.496456436955</v>
      </c>
      <c r="W33" s="186">
        <f t="shared" si="1"/>
        <v>0.43205980510881131</v>
      </c>
      <c r="X33" s="189">
        <f t="shared" si="4"/>
        <v>57.606533815157817</v>
      </c>
      <c r="Y33" s="189">
        <f t="shared" si="2"/>
        <v>76.851379045658206</v>
      </c>
      <c r="Z33">
        <f t="shared" si="3"/>
        <v>3.3944948779864954</v>
      </c>
    </row>
    <row r="34" spans="1:26" x14ac:dyDescent="0.2">
      <c r="A34" s="7" t="s">
        <v>13724</v>
      </c>
      <c r="B34" s="7" t="s">
        <v>13725</v>
      </c>
      <c r="C34" s="7" t="s">
        <v>13726</v>
      </c>
      <c r="E34" t="s">
        <v>3295</v>
      </c>
      <c r="J34" t="s">
        <v>2939</v>
      </c>
      <c r="K34" t="s">
        <v>80</v>
      </c>
      <c r="L34" t="s">
        <v>15584</v>
      </c>
      <c r="M34" s="7" t="s">
        <v>14004</v>
      </c>
      <c r="N34" s="14">
        <v>124</v>
      </c>
      <c r="U34">
        <v>60</v>
      </c>
      <c r="V34" s="188">
        <f t="shared" si="0"/>
        <v>32732.253857752061</v>
      </c>
      <c r="W34" s="186">
        <f t="shared" si="1"/>
        <v>0.51117029743251474</v>
      </c>
      <c r="X34" s="189">
        <f t="shared" si="4"/>
        <v>68.154335756677199</v>
      </c>
      <c r="Y34" s="189">
        <f t="shared" si="2"/>
        <v>90.922927382644616</v>
      </c>
      <c r="Z34">
        <f t="shared" si="3"/>
        <v>4.0160295771473473</v>
      </c>
    </row>
    <row r="35" spans="1:26" x14ac:dyDescent="0.2">
      <c r="A35" s="7" t="s">
        <v>13727</v>
      </c>
      <c r="B35" s="7" t="s">
        <v>13728</v>
      </c>
      <c r="C35" s="7" t="s">
        <v>13729</v>
      </c>
      <c r="E35" t="s">
        <v>3399</v>
      </c>
      <c r="J35" t="s">
        <v>2958</v>
      </c>
      <c r="K35" t="s">
        <v>80</v>
      </c>
      <c r="L35" t="s">
        <v>15585</v>
      </c>
      <c r="M35" s="7" t="s">
        <v>14004</v>
      </c>
      <c r="N35" s="14">
        <v>124</v>
      </c>
      <c r="U35">
        <v>55</v>
      </c>
      <c r="V35" s="188">
        <f t="shared" si="0"/>
        <v>37548.899042934412</v>
      </c>
      <c r="W35" s="186">
        <f t="shared" si="1"/>
        <v>0.58639047513969211</v>
      </c>
      <c r="X35" s="189">
        <f t="shared" si="4"/>
        <v>78.183442050375163</v>
      </c>
      <c r="Y35" s="189">
        <f t="shared" si="2"/>
        <v>104.30249734148448</v>
      </c>
      <c r="Z35">
        <f t="shared" si="3"/>
        <v>4.6069998662811473</v>
      </c>
    </row>
    <row r="36" spans="1:26" x14ac:dyDescent="0.2">
      <c r="A36" s="7" t="s">
        <v>13730</v>
      </c>
      <c r="B36" s="7" t="s">
        <v>13731</v>
      </c>
      <c r="C36" s="7" t="s">
        <v>13732</v>
      </c>
      <c r="E36" t="s">
        <v>3325</v>
      </c>
      <c r="J36" t="s">
        <v>2868</v>
      </c>
      <c r="K36" t="s">
        <v>80</v>
      </c>
      <c r="L36" t="s">
        <v>15586</v>
      </c>
      <c r="M36" s="7" t="s">
        <v>14004</v>
      </c>
      <c r="N36" s="14">
        <v>124</v>
      </c>
      <c r="U36" s="190">
        <v>50.94</v>
      </c>
      <c r="V36" s="191">
        <f t="shared" si="0"/>
        <v>41251.403672015076</v>
      </c>
      <c r="W36" s="192">
        <f t="shared" si="1"/>
        <v>0.64421143671225412</v>
      </c>
      <c r="X36" s="193">
        <f t="shared" si="4"/>
        <v>85.892710856844843</v>
      </c>
      <c r="Y36" s="193">
        <f t="shared" si="2"/>
        <v>114.58723242226409</v>
      </c>
      <c r="Z36" s="190">
        <f t="shared" si="3"/>
        <v>5.0612725284855982</v>
      </c>
    </row>
    <row r="37" spans="1:26" x14ac:dyDescent="0.2">
      <c r="A37" s="7" t="s">
        <v>13733</v>
      </c>
      <c r="B37" s="7" t="s">
        <v>13734</v>
      </c>
      <c r="C37" s="7" t="s">
        <v>13735</v>
      </c>
      <c r="E37" t="s">
        <v>3361</v>
      </c>
      <c r="J37" t="s">
        <v>3008</v>
      </c>
      <c r="K37" t="s">
        <v>2978</v>
      </c>
      <c r="L37" t="s">
        <v>15583</v>
      </c>
      <c r="M37" s="7" t="s">
        <v>14004</v>
      </c>
      <c r="N37" s="14">
        <v>124</v>
      </c>
      <c r="U37" s="190">
        <v>45</v>
      </c>
      <c r="V37" s="191">
        <f t="shared" si="0"/>
        <v>46290.397332672022</v>
      </c>
      <c r="W37" s="192">
        <f t="shared" si="1"/>
        <v>0.7229039673113512</v>
      </c>
      <c r="X37" s="193">
        <f t="shared" si="4"/>
        <v>96.38478596162247</v>
      </c>
      <c r="Y37" s="193">
        <f t="shared" si="2"/>
        <v>128.58443703520007</v>
      </c>
      <c r="Z37" s="190">
        <f t="shared" si="3"/>
        <v>5.6795234948932647</v>
      </c>
    </row>
    <row r="38" spans="1:26" x14ac:dyDescent="0.2">
      <c r="A38" s="7"/>
      <c r="B38" s="7"/>
      <c r="C38" s="7" t="s">
        <v>13736</v>
      </c>
      <c r="E38" t="s">
        <v>3200</v>
      </c>
      <c r="J38" t="s">
        <v>3031</v>
      </c>
      <c r="K38" t="s">
        <v>2978</v>
      </c>
      <c r="L38" t="s">
        <v>15584</v>
      </c>
      <c r="M38" s="7" t="s">
        <v>14004</v>
      </c>
      <c r="N38" s="14">
        <v>124</v>
      </c>
      <c r="U38" s="190">
        <v>40</v>
      </c>
      <c r="V38" s="191">
        <f t="shared" si="0"/>
        <v>50148.722356981387</v>
      </c>
      <c r="W38" s="192">
        <f t="shared" si="1"/>
        <v>0.78315833167130611</v>
      </c>
      <c r="X38" s="193">
        <f t="shared" si="4"/>
        <v>104.41850036173525</v>
      </c>
      <c r="Y38" s="193">
        <f t="shared" si="2"/>
        <v>139.30200654717052</v>
      </c>
      <c r="Z38" s="190">
        <f t="shared" si="3"/>
        <v>6.1529142819503679</v>
      </c>
    </row>
    <row r="39" spans="1:26" x14ac:dyDescent="0.2">
      <c r="A39" s="7" t="s">
        <v>13737</v>
      </c>
      <c r="B39" s="7" t="s">
        <v>13738</v>
      </c>
      <c r="C39" s="7" t="s">
        <v>13739</v>
      </c>
      <c r="J39" t="s">
        <v>3033</v>
      </c>
      <c r="K39" t="s">
        <v>2978</v>
      </c>
      <c r="L39" t="s">
        <v>15585</v>
      </c>
      <c r="M39" s="7" t="s">
        <v>14004</v>
      </c>
      <c r="N39" s="14">
        <v>124</v>
      </c>
      <c r="U39" s="190">
        <v>35</v>
      </c>
      <c r="V39" s="191">
        <f t="shared" si="0"/>
        <v>53625.385323527669</v>
      </c>
      <c r="W39" s="192">
        <f t="shared" si="1"/>
        <v>0.8374523882433127</v>
      </c>
      <c r="X39" s="193">
        <f t="shared" si="4"/>
        <v>111.65752692448089</v>
      </c>
      <c r="Y39" s="193">
        <f t="shared" si="2"/>
        <v>148.95940367646574</v>
      </c>
      <c r="Z39" s="190">
        <f t="shared" si="3"/>
        <v>6.5794776760906082</v>
      </c>
    </row>
    <row r="40" spans="1:26" x14ac:dyDescent="0.2">
      <c r="A40" s="7"/>
      <c r="B40" s="7"/>
      <c r="C40" s="7" t="s">
        <v>13740</v>
      </c>
      <c r="J40" t="s">
        <v>3039</v>
      </c>
      <c r="K40" t="s">
        <v>2978</v>
      </c>
      <c r="L40" t="s">
        <v>15586</v>
      </c>
      <c r="M40" s="7" t="s">
        <v>14004</v>
      </c>
      <c r="N40" s="14">
        <v>124</v>
      </c>
      <c r="U40" s="190">
        <v>30</v>
      </c>
      <c r="V40" s="191">
        <f t="shared" si="0"/>
        <v>56693.926727868944</v>
      </c>
      <c r="W40" s="192">
        <f t="shared" si="1"/>
        <v>0.8853729264732102</v>
      </c>
      <c r="X40" s="193">
        <f t="shared" si="4"/>
        <v>118.04677228667313</v>
      </c>
      <c r="Y40" s="193">
        <f t="shared" si="2"/>
        <v>157.48312979963595</v>
      </c>
      <c r="Z40" s="190">
        <f t="shared" si="3"/>
        <v>6.9559672723185582</v>
      </c>
    </row>
    <row r="41" spans="1:26" x14ac:dyDescent="0.2">
      <c r="A41" s="7" t="s">
        <v>13741</v>
      </c>
      <c r="B41" s="7" t="s">
        <v>13742</v>
      </c>
      <c r="C41" s="7" t="s">
        <v>13743</v>
      </c>
      <c r="E41" t="s">
        <v>15742</v>
      </c>
      <c r="F41" t="s">
        <v>7957</v>
      </c>
      <c r="G41" s="7" t="s">
        <v>3830</v>
      </c>
      <c r="J41" t="s">
        <v>3093</v>
      </c>
      <c r="K41" t="s">
        <v>92</v>
      </c>
      <c r="L41" t="s">
        <v>15583</v>
      </c>
      <c r="M41" s="7" t="s">
        <v>14004</v>
      </c>
      <c r="N41" s="14">
        <v>124</v>
      </c>
      <c r="U41" s="190">
        <v>25</v>
      </c>
      <c r="V41" s="191">
        <f t="shared" si="0"/>
        <v>59330.993117082224</v>
      </c>
      <c r="W41" s="192">
        <f t="shared" si="1"/>
        <v>0.92655524212985696</v>
      </c>
      <c r="X41" s="193">
        <f t="shared" si="4"/>
        <v>123.53761043317384</v>
      </c>
      <c r="Y41" s="193">
        <f t="shared" si="2"/>
        <v>164.80831421411727</v>
      </c>
      <c r="Z41" s="190">
        <f t="shared" si="3"/>
        <v>7.279517757476289</v>
      </c>
    </row>
    <row r="42" spans="1:26" x14ac:dyDescent="0.2">
      <c r="A42" s="7"/>
      <c r="B42" s="7"/>
      <c r="C42" s="7" t="s">
        <v>13744</v>
      </c>
      <c r="E42" t="s">
        <v>15738</v>
      </c>
      <c r="F42" s="7" t="s">
        <v>15750</v>
      </c>
      <c r="G42" s="7" t="s">
        <v>15754</v>
      </c>
      <c r="J42" t="s">
        <v>3092</v>
      </c>
      <c r="K42" t="s">
        <v>92</v>
      </c>
      <c r="L42" t="s">
        <v>15584</v>
      </c>
      <c r="M42" s="7" t="s">
        <v>14004</v>
      </c>
      <c r="N42" s="14">
        <v>124</v>
      </c>
      <c r="U42" s="190">
        <v>20</v>
      </c>
      <c r="V42" s="191">
        <f t="shared" si="0"/>
        <v>61516.514823641381</v>
      </c>
      <c r="W42" s="192">
        <f t="shared" si="1"/>
        <v>0.96068591292454408</v>
      </c>
      <c r="X42" s="193">
        <f t="shared" si="4"/>
        <v>128.08825277022947</v>
      </c>
      <c r="Y42" s="193">
        <f t="shared" si="2"/>
        <v>170.87920784344828</v>
      </c>
      <c r="Z42" s="190">
        <f t="shared" si="3"/>
        <v>7.5476667170066278</v>
      </c>
    </row>
    <row r="43" spans="1:26" x14ac:dyDescent="0.2">
      <c r="A43" s="7"/>
      <c r="B43" s="7"/>
      <c r="C43" s="7" t="s">
        <v>13745</v>
      </c>
      <c r="E43" t="s">
        <v>15739</v>
      </c>
      <c r="F43" s="7" t="s">
        <v>15751</v>
      </c>
      <c r="G43" s="7" t="s">
        <v>15755</v>
      </c>
      <c r="J43" t="s">
        <v>3127</v>
      </c>
      <c r="K43" t="s">
        <v>92</v>
      </c>
      <c r="L43" t="s">
        <v>15585</v>
      </c>
      <c r="M43" s="7" t="s">
        <v>14004</v>
      </c>
      <c r="N43" s="14">
        <v>124</v>
      </c>
      <c r="U43" s="190">
        <v>15</v>
      </c>
      <c r="V43" s="191">
        <f t="shared" si="0"/>
        <v>63233.858707705396</v>
      </c>
      <c r="W43" s="192">
        <f t="shared" si="1"/>
        <v>0.9875051838438611</v>
      </c>
      <c r="X43" s="193">
        <f t="shared" si="4"/>
        <v>131.66406616190201</v>
      </c>
      <c r="Y43" s="193">
        <f t="shared" si="2"/>
        <v>175.64960752140388</v>
      </c>
      <c r="Z43" s="190">
        <f t="shared" si="3"/>
        <v>7.7583733754147772</v>
      </c>
    </row>
    <row r="44" spans="1:26" x14ac:dyDescent="0.2">
      <c r="A44" s="7" t="s">
        <v>13746</v>
      </c>
      <c r="B44" s="7" t="s">
        <v>13747</v>
      </c>
      <c r="C44" s="7" t="s">
        <v>13748</v>
      </c>
      <c r="E44" t="s">
        <v>15740</v>
      </c>
      <c r="F44" s="7" t="s">
        <v>15752</v>
      </c>
      <c r="G44" s="7" t="s">
        <v>15756</v>
      </c>
      <c r="J44" t="s">
        <v>3110</v>
      </c>
      <c r="K44" t="s">
        <v>92</v>
      </c>
      <c r="L44" t="s">
        <v>15586</v>
      </c>
      <c r="M44" s="7" t="s">
        <v>14004</v>
      </c>
      <c r="N44" s="14">
        <v>124</v>
      </c>
      <c r="U44" s="190">
        <v>12</v>
      </c>
      <c r="V44" s="191">
        <f t="shared" si="0"/>
        <v>64033.95115514005</v>
      </c>
      <c r="W44" s="192">
        <f>V44/$V$44</f>
        <v>1</v>
      </c>
      <c r="X44" s="193">
        <f>133.33*W44</f>
        <v>133.33000000000001</v>
      </c>
      <c r="Y44" s="193">
        <f t="shared" si="2"/>
        <v>177.87208654205568</v>
      </c>
      <c r="Z44" s="190">
        <f t="shared" si="3"/>
        <v>7.856539390725354</v>
      </c>
    </row>
    <row r="45" spans="1:26" x14ac:dyDescent="0.2">
      <c r="A45" s="7"/>
      <c r="B45" s="7"/>
      <c r="C45" s="7" t="s">
        <v>13749</v>
      </c>
      <c r="E45" t="s">
        <v>15741</v>
      </c>
      <c r="F45" s="7" t="s">
        <v>15753</v>
      </c>
      <c r="G45" s="7" t="s">
        <v>15757</v>
      </c>
      <c r="J45" s="149" t="s">
        <v>3352</v>
      </c>
      <c r="K45" s="149" t="s">
        <v>20</v>
      </c>
      <c r="L45" s="149" t="s">
        <v>15587</v>
      </c>
      <c r="M45" s="150" t="s">
        <v>14004</v>
      </c>
      <c r="N45" s="151">
        <v>124</v>
      </c>
      <c r="U45">
        <v>5</v>
      </c>
      <c r="V45" s="188">
        <f t="shared" si="0"/>
        <v>65215.395499371363</v>
      </c>
      <c r="W45" s="186">
        <f>V45/$V$44</f>
        <v>1.0184502802485034</v>
      </c>
      <c r="X45" s="189">
        <f t="shared" si="4"/>
        <v>135.78997586553297</v>
      </c>
      <c r="Y45" s="189">
        <f t="shared" si="2"/>
        <v>181.15387638714267</v>
      </c>
      <c r="Z45">
        <f t="shared" si="3"/>
        <v>8.0014947442676423</v>
      </c>
    </row>
    <row r="46" spans="1:26" x14ac:dyDescent="0.2">
      <c r="J46" s="149" t="s">
        <v>329</v>
      </c>
      <c r="K46" s="149" t="s">
        <v>20</v>
      </c>
      <c r="L46" s="149" t="s">
        <v>15588</v>
      </c>
      <c r="M46" s="150" t="s">
        <v>14004</v>
      </c>
      <c r="N46" s="151">
        <v>118.124</v>
      </c>
      <c r="T46" t="s">
        <v>16869</v>
      </c>
      <c r="U46">
        <v>0</v>
      </c>
      <c r="V46" s="188">
        <f>$G$24*(COS(U46*PI()/180))*2*PI()</f>
        <v>65464.507715504107</v>
      </c>
      <c r="W46" s="186">
        <f>V46/$V$44</f>
        <v>1.0223405948650293</v>
      </c>
      <c r="X46" s="189">
        <f t="shared" si="4"/>
        <v>136.30867151335437</v>
      </c>
      <c r="Y46" s="189">
        <f>V46/360</f>
        <v>181.84585476528918</v>
      </c>
      <c r="Z46">
        <f>$X$4*W46</f>
        <v>8.0320591542946929</v>
      </c>
    </row>
    <row r="47" spans="1:26" x14ac:dyDescent="0.2">
      <c r="J47" s="149" t="s">
        <v>3343</v>
      </c>
      <c r="K47" s="149" t="s">
        <v>20</v>
      </c>
      <c r="L47" s="149" t="s">
        <v>15589</v>
      </c>
      <c r="M47" s="150" t="s">
        <v>14004</v>
      </c>
      <c r="N47" s="151">
        <v>124</v>
      </c>
    </row>
    <row r="48" spans="1:26" x14ac:dyDescent="0.2">
      <c r="J48" s="149" t="s">
        <v>3397</v>
      </c>
      <c r="K48" s="149" t="s">
        <v>20</v>
      </c>
      <c r="L48" s="149" t="s">
        <v>15590</v>
      </c>
      <c r="M48" s="150" t="s">
        <v>14004</v>
      </c>
      <c r="N48" s="151">
        <v>124</v>
      </c>
    </row>
    <row r="49" spans="2:14" x14ac:dyDescent="0.2">
      <c r="J49" t="s">
        <v>3267</v>
      </c>
      <c r="K49" s="7" t="s">
        <v>3838</v>
      </c>
      <c r="L49" t="s">
        <v>15583</v>
      </c>
      <c r="M49" s="7" t="s">
        <v>14004</v>
      </c>
      <c r="N49" s="14">
        <v>124</v>
      </c>
    </row>
    <row r="50" spans="2:14" x14ac:dyDescent="0.2">
      <c r="J50" t="s">
        <v>3349</v>
      </c>
      <c r="K50" s="7" t="s">
        <v>3838</v>
      </c>
      <c r="L50" t="s">
        <v>15584</v>
      </c>
      <c r="M50" s="7" t="s">
        <v>14004</v>
      </c>
      <c r="N50" s="14">
        <v>124</v>
      </c>
    </row>
    <row r="51" spans="2:14" x14ac:dyDescent="0.2">
      <c r="J51" t="s">
        <v>3367</v>
      </c>
      <c r="K51" s="7" t="s">
        <v>3838</v>
      </c>
      <c r="L51" t="s">
        <v>15585</v>
      </c>
      <c r="M51" s="7" t="s">
        <v>14004</v>
      </c>
      <c r="N51" s="14">
        <v>124</v>
      </c>
    </row>
    <row r="52" spans="2:14" x14ac:dyDescent="0.2">
      <c r="J52" t="s">
        <v>3250</v>
      </c>
      <c r="K52" s="7" t="s">
        <v>3838</v>
      </c>
      <c r="L52" t="s">
        <v>15586</v>
      </c>
      <c r="M52" s="7" t="s">
        <v>14004</v>
      </c>
      <c r="N52" s="14">
        <v>124</v>
      </c>
    </row>
    <row r="57" spans="2:14" ht="15" x14ac:dyDescent="0.25">
      <c r="B57" s="7" t="s">
        <v>18370</v>
      </c>
      <c r="C57" s="166"/>
    </row>
    <row r="58" spans="2:14" x14ac:dyDescent="0.2">
      <c r="B58" s="7" t="s">
        <v>4113</v>
      </c>
      <c r="C58" s="7" t="s">
        <v>1</v>
      </c>
      <c r="D58" s="7" t="s">
        <v>4691</v>
      </c>
      <c r="E58" s="7" t="s">
        <v>18345</v>
      </c>
      <c r="F58" s="7" t="s">
        <v>115</v>
      </c>
      <c r="G58" s="7" t="s">
        <v>4062</v>
      </c>
      <c r="H58" s="7" t="s">
        <v>488</v>
      </c>
    </row>
    <row r="59" spans="2:14" x14ac:dyDescent="0.2">
      <c r="B59" s="214">
        <v>0</v>
      </c>
      <c r="C59" s="216" t="s">
        <v>18268</v>
      </c>
      <c r="F59" s="7" t="s">
        <v>18346</v>
      </c>
    </row>
    <row r="60" spans="2:14" x14ac:dyDescent="0.2">
      <c r="B60" s="214">
        <v>1.1574074074074073E-5</v>
      </c>
      <c r="C60" t="s">
        <v>18271</v>
      </c>
      <c r="D60" t="s">
        <v>331</v>
      </c>
      <c r="E60" t="s">
        <v>18298</v>
      </c>
      <c r="F60" s="17" t="s">
        <v>10</v>
      </c>
      <c r="G60" s="7" t="s">
        <v>18354</v>
      </c>
      <c r="H60" s="7" t="s">
        <v>18347</v>
      </c>
    </row>
    <row r="61" spans="2:14" x14ac:dyDescent="0.2">
      <c r="B61" s="214">
        <v>1.1574074074074073E-5</v>
      </c>
      <c r="C61" t="s">
        <v>18269</v>
      </c>
      <c r="D61" t="s">
        <v>7962</v>
      </c>
      <c r="E61" t="s">
        <v>18298</v>
      </c>
      <c r="F61" s="7" t="s">
        <v>7680</v>
      </c>
      <c r="G61" t="s">
        <v>18270</v>
      </c>
      <c r="H61" s="7" t="s">
        <v>18347</v>
      </c>
    </row>
    <row r="62" spans="2:14" x14ac:dyDescent="0.2">
      <c r="B62" s="214">
        <v>6.9444444444444447E-4</v>
      </c>
      <c r="C62" s="17" t="s">
        <v>10610</v>
      </c>
      <c r="D62" s="217" t="s">
        <v>291</v>
      </c>
      <c r="E62" s="17" t="s">
        <v>9986</v>
      </c>
      <c r="F62" s="17" t="s">
        <v>10</v>
      </c>
      <c r="G62" s="17" t="s">
        <v>10612</v>
      </c>
      <c r="H62" s="17" t="s">
        <v>6690</v>
      </c>
    </row>
    <row r="63" spans="2:14" x14ac:dyDescent="0.2">
      <c r="B63" s="214">
        <v>7.8472222222222221E-2</v>
      </c>
      <c r="C63" t="s">
        <v>18272</v>
      </c>
      <c r="D63" t="s">
        <v>291</v>
      </c>
      <c r="E63" t="s">
        <v>18299</v>
      </c>
      <c r="F63" s="7" t="s">
        <v>7680</v>
      </c>
      <c r="G63" t="s">
        <v>18273</v>
      </c>
      <c r="H63" s="7" t="s">
        <v>18347</v>
      </c>
    </row>
    <row r="64" spans="2:14" x14ac:dyDescent="0.2">
      <c r="B64" s="214">
        <v>8.3333333333333329E-2</v>
      </c>
      <c r="C64" s="17" t="s">
        <v>9911</v>
      </c>
      <c r="D64" t="s">
        <v>7962</v>
      </c>
      <c r="E64" s="17" t="s">
        <v>9623</v>
      </c>
      <c r="F64" s="17" t="s">
        <v>10</v>
      </c>
      <c r="G64" s="17" t="s">
        <v>9882</v>
      </c>
      <c r="H64" s="17" t="s">
        <v>6690</v>
      </c>
    </row>
    <row r="65" spans="2:8" x14ac:dyDescent="0.2">
      <c r="B65" s="214">
        <v>8.3333333333333329E-2</v>
      </c>
      <c r="C65" s="17" t="s">
        <v>9221</v>
      </c>
      <c r="D65" t="s">
        <v>385</v>
      </c>
      <c r="E65" s="17" t="s">
        <v>9222</v>
      </c>
      <c r="F65" s="17" t="s">
        <v>9215</v>
      </c>
      <c r="G65" s="17" t="s">
        <v>9223</v>
      </c>
      <c r="H65" s="17" t="s">
        <v>6690</v>
      </c>
    </row>
    <row r="66" spans="2:8" x14ac:dyDescent="0.2">
      <c r="B66" s="214">
        <v>9.9999999999999992E-2</v>
      </c>
      <c r="C66" t="s">
        <v>18274</v>
      </c>
      <c r="D66" t="s">
        <v>707</v>
      </c>
      <c r="E66" t="s">
        <v>18300</v>
      </c>
      <c r="F66" s="7" t="s">
        <v>7680</v>
      </c>
      <c r="G66" t="s">
        <v>18275</v>
      </c>
      <c r="H66" s="7" t="s">
        <v>18347</v>
      </c>
    </row>
    <row r="67" spans="2:8" x14ac:dyDescent="0.2">
      <c r="B67" s="214">
        <v>0.125</v>
      </c>
      <c r="C67" s="216" t="s">
        <v>18276</v>
      </c>
      <c r="F67" s="7" t="s">
        <v>18346</v>
      </c>
      <c r="H67" s="7"/>
    </row>
    <row r="68" spans="2:8" x14ac:dyDescent="0.2">
      <c r="B68" s="214">
        <v>0.15347222222222223</v>
      </c>
      <c r="C68" t="s">
        <v>18277</v>
      </c>
      <c r="D68" t="s">
        <v>724</v>
      </c>
      <c r="E68" t="s">
        <v>18301</v>
      </c>
      <c r="F68" s="7" t="s">
        <v>7680</v>
      </c>
      <c r="G68" t="s">
        <v>18278</v>
      </c>
      <c r="H68" s="7" t="s">
        <v>18347</v>
      </c>
    </row>
    <row r="69" spans="2:8" x14ac:dyDescent="0.2">
      <c r="B69" s="214">
        <v>0.17430555555555557</v>
      </c>
      <c r="C69" t="s">
        <v>18279</v>
      </c>
      <c r="D69" t="s">
        <v>7962</v>
      </c>
      <c r="E69" t="s">
        <v>18302</v>
      </c>
      <c r="F69" s="7" t="s">
        <v>7680</v>
      </c>
      <c r="G69" t="s">
        <v>18280</v>
      </c>
      <c r="H69" s="7" t="s">
        <v>18347</v>
      </c>
    </row>
    <row r="70" spans="2:8" x14ac:dyDescent="0.2">
      <c r="B70" s="214">
        <v>0.17430555555555557</v>
      </c>
      <c r="C70" t="s">
        <v>18281</v>
      </c>
      <c r="D70" t="s">
        <v>362</v>
      </c>
      <c r="E70" t="s">
        <v>18302</v>
      </c>
      <c r="F70" s="7" t="s">
        <v>7680</v>
      </c>
      <c r="G70" t="s">
        <v>18282</v>
      </c>
      <c r="H70" s="7" t="s">
        <v>18347</v>
      </c>
    </row>
    <row r="71" spans="2:8" x14ac:dyDescent="0.2">
      <c r="B71" s="214">
        <v>0.17430555555555557</v>
      </c>
      <c r="C71" t="s">
        <v>18283</v>
      </c>
      <c r="D71" t="s">
        <v>710</v>
      </c>
      <c r="E71" t="s">
        <v>18302</v>
      </c>
      <c r="F71" s="7" t="s">
        <v>7680</v>
      </c>
      <c r="G71" t="s">
        <v>18284</v>
      </c>
      <c r="H71" s="7" t="s">
        <v>18347</v>
      </c>
    </row>
    <row r="72" spans="2:8" x14ac:dyDescent="0.2">
      <c r="B72" s="214">
        <v>0.18888888888888888</v>
      </c>
      <c r="C72" t="s">
        <v>18285</v>
      </c>
      <c r="D72" t="s">
        <v>331</v>
      </c>
      <c r="E72" t="s">
        <v>18303</v>
      </c>
      <c r="F72" s="7" t="s">
        <v>7680</v>
      </c>
      <c r="G72" t="s">
        <v>18286</v>
      </c>
      <c r="H72" s="7" t="s">
        <v>18348</v>
      </c>
    </row>
    <row r="73" spans="2:8" x14ac:dyDescent="0.2">
      <c r="B73" s="215">
        <v>0.20069444444444443</v>
      </c>
      <c r="C73" t="s">
        <v>18183</v>
      </c>
      <c r="D73" t="s">
        <v>285</v>
      </c>
      <c r="E73" t="s">
        <v>18304</v>
      </c>
      <c r="F73" s="7" t="s">
        <v>7680</v>
      </c>
      <c r="G73" t="s">
        <v>18184</v>
      </c>
      <c r="H73" s="7" t="s">
        <v>18347</v>
      </c>
    </row>
    <row r="74" spans="2:8" x14ac:dyDescent="0.2">
      <c r="B74" s="214">
        <v>0.21805555555555556</v>
      </c>
      <c r="C74" t="s">
        <v>18185</v>
      </c>
      <c r="D74" t="s">
        <v>707</v>
      </c>
      <c r="E74" t="s">
        <v>18305</v>
      </c>
      <c r="F74" s="7" t="s">
        <v>7680</v>
      </c>
      <c r="G74" t="s">
        <v>18186</v>
      </c>
      <c r="H74" s="7" t="s">
        <v>18347</v>
      </c>
    </row>
    <row r="75" spans="2:8" x14ac:dyDescent="0.2">
      <c r="B75" s="215">
        <v>0.23472222222222219</v>
      </c>
      <c r="C75" t="s">
        <v>18187</v>
      </c>
      <c r="D75" t="s">
        <v>277</v>
      </c>
      <c r="E75" t="s">
        <v>18306</v>
      </c>
      <c r="F75" s="7" t="s">
        <v>7680</v>
      </c>
      <c r="G75" t="s">
        <v>18287</v>
      </c>
      <c r="H75" s="7" t="s">
        <v>18347</v>
      </c>
    </row>
    <row r="76" spans="2:8" x14ac:dyDescent="0.2">
      <c r="B76" s="214">
        <v>0.23472222222222219</v>
      </c>
      <c r="C76" t="s">
        <v>18188</v>
      </c>
      <c r="D76" t="s">
        <v>1839</v>
      </c>
      <c r="E76" t="s">
        <v>18306</v>
      </c>
      <c r="F76" s="7" t="s">
        <v>7680</v>
      </c>
      <c r="G76" s="7" t="s">
        <v>18290</v>
      </c>
      <c r="H76" s="7" t="s">
        <v>18347</v>
      </c>
    </row>
    <row r="77" spans="2:8" x14ac:dyDescent="0.2">
      <c r="B77" s="215">
        <v>0.23958333333333334</v>
      </c>
      <c r="C77" t="s">
        <v>18189</v>
      </c>
      <c r="D77" t="s">
        <v>1424</v>
      </c>
      <c r="E77" t="s">
        <v>18306</v>
      </c>
      <c r="F77" s="7" t="s">
        <v>7680</v>
      </c>
      <c r="G77" t="s">
        <v>18190</v>
      </c>
      <c r="H77" s="7" t="s">
        <v>18347</v>
      </c>
    </row>
    <row r="78" spans="2:8" x14ac:dyDescent="0.2">
      <c r="B78" s="214">
        <v>0.24791666666666667</v>
      </c>
      <c r="C78" t="s">
        <v>18191</v>
      </c>
      <c r="D78" t="s">
        <v>397</v>
      </c>
      <c r="E78" t="s">
        <v>18307</v>
      </c>
      <c r="F78" s="17" t="s">
        <v>9774</v>
      </c>
      <c r="G78" s="7" t="s">
        <v>18350</v>
      </c>
      <c r="H78" s="7" t="s">
        <v>18348</v>
      </c>
    </row>
    <row r="79" spans="2:8" x14ac:dyDescent="0.2">
      <c r="B79" s="214">
        <v>0.25</v>
      </c>
      <c r="C79" s="216" t="s">
        <v>18182</v>
      </c>
      <c r="F79" s="7" t="s">
        <v>18346</v>
      </c>
      <c r="H79" s="7"/>
    </row>
    <row r="80" spans="2:8" x14ac:dyDescent="0.2">
      <c r="B80" s="214">
        <v>0.25001157407407409</v>
      </c>
      <c r="C80" s="17" t="s">
        <v>10613</v>
      </c>
      <c r="D80" s="217" t="s">
        <v>291</v>
      </c>
      <c r="E80" s="17" t="s">
        <v>9232</v>
      </c>
      <c r="F80" s="17" t="s">
        <v>10</v>
      </c>
      <c r="G80" s="17" t="s">
        <v>18356</v>
      </c>
      <c r="H80" s="17" t="s">
        <v>6690</v>
      </c>
    </row>
    <row r="81" spans="2:8" x14ac:dyDescent="0.2">
      <c r="B81" s="214">
        <v>0.25208333333333333</v>
      </c>
      <c r="C81" t="s">
        <v>18192</v>
      </c>
      <c r="D81" t="s">
        <v>311</v>
      </c>
      <c r="E81" t="s">
        <v>18308</v>
      </c>
      <c r="F81" s="7" t="s">
        <v>7680</v>
      </c>
      <c r="G81" t="s">
        <v>18288</v>
      </c>
      <c r="H81" s="7" t="s">
        <v>18348</v>
      </c>
    </row>
    <row r="82" spans="2:8" x14ac:dyDescent="0.2">
      <c r="B82" s="214">
        <v>0.25347222222222221</v>
      </c>
      <c r="C82" s="17" t="s">
        <v>9628</v>
      </c>
      <c r="D82" s="217" t="s">
        <v>2274</v>
      </c>
      <c r="E82" s="17" t="s">
        <v>7677</v>
      </c>
      <c r="F82" s="17" t="s">
        <v>9630</v>
      </c>
      <c r="G82" s="17" t="s">
        <v>9629</v>
      </c>
      <c r="H82" s="17" t="s">
        <v>6690</v>
      </c>
    </row>
    <row r="83" spans="2:8" x14ac:dyDescent="0.2">
      <c r="B83" s="214">
        <v>0.25416666666666665</v>
      </c>
      <c r="C83" s="17" t="s">
        <v>18349</v>
      </c>
      <c r="D83" s="217" t="s">
        <v>397</v>
      </c>
      <c r="E83" s="17" t="s">
        <v>7684</v>
      </c>
      <c r="F83" s="17" t="s">
        <v>10424</v>
      </c>
      <c r="G83" s="17"/>
      <c r="H83" s="17" t="s">
        <v>6588</v>
      </c>
    </row>
    <row r="84" spans="2:8" x14ac:dyDescent="0.2">
      <c r="B84" s="214">
        <v>0.25625000000000003</v>
      </c>
      <c r="C84" t="s">
        <v>18193</v>
      </c>
      <c r="D84" t="s">
        <v>385</v>
      </c>
      <c r="E84" t="s">
        <v>18309</v>
      </c>
      <c r="F84" s="7" t="s">
        <v>7680</v>
      </c>
      <c r="G84" s="7" t="s">
        <v>18291</v>
      </c>
      <c r="H84" s="7" t="s">
        <v>18347</v>
      </c>
    </row>
    <row r="85" spans="2:8" x14ac:dyDescent="0.2">
      <c r="B85" s="214">
        <v>0.25833333333333336</v>
      </c>
      <c r="C85" s="17" t="s">
        <v>9213</v>
      </c>
      <c r="D85" t="s">
        <v>385</v>
      </c>
      <c r="E85" s="17" t="s">
        <v>7684</v>
      </c>
      <c r="F85" s="17" t="s">
        <v>9215</v>
      </c>
      <c r="G85" s="17"/>
      <c r="H85" s="17" t="s">
        <v>6690</v>
      </c>
    </row>
    <row r="86" spans="2:8" x14ac:dyDescent="0.2">
      <c r="B86" s="214">
        <v>0.27777777777777779</v>
      </c>
      <c r="C86" t="s">
        <v>18195</v>
      </c>
      <c r="D86" t="s">
        <v>327</v>
      </c>
      <c r="E86" t="s">
        <v>18310</v>
      </c>
      <c r="F86" s="7" t="s">
        <v>7680</v>
      </c>
      <c r="G86" t="s">
        <v>18196</v>
      </c>
      <c r="H86" s="7" t="s">
        <v>18348</v>
      </c>
    </row>
    <row r="87" spans="2:8" x14ac:dyDescent="0.2">
      <c r="B87" s="214">
        <v>0.32291666666666669</v>
      </c>
      <c r="C87" t="s">
        <v>18197</v>
      </c>
      <c r="D87" t="s">
        <v>1424</v>
      </c>
      <c r="E87" t="s">
        <v>18311</v>
      </c>
      <c r="F87" s="7" t="s">
        <v>7680</v>
      </c>
      <c r="G87" t="s">
        <v>18198</v>
      </c>
      <c r="H87" s="7" t="s">
        <v>18347</v>
      </c>
    </row>
    <row r="88" spans="2:8" x14ac:dyDescent="0.2">
      <c r="B88" s="214">
        <v>0.3611111111111111</v>
      </c>
      <c r="C88" t="s">
        <v>18199</v>
      </c>
      <c r="D88" t="s">
        <v>311</v>
      </c>
      <c r="E88" t="s">
        <v>18312</v>
      </c>
      <c r="F88" s="7" t="s">
        <v>7680</v>
      </c>
      <c r="G88" t="s">
        <v>18200</v>
      </c>
      <c r="H88" s="7" t="s">
        <v>18348</v>
      </c>
    </row>
    <row r="89" spans="2:8" x14ac:dyDescent="0.2">
      <c r="B89" s="214">
        <v>0.375</v>
      </c>
      <c r="C89" s="216" t="s">
        <v>18201</v>
      </c>
      <c r="F89" s="7" t="s">
        <v>18346</v>
      </c>
      <c r="H89" s="7"/>
    </row>
    <row r="90" spans="2:8" x14ac:dyDescent="0.2">
      <c r="B90" s="214">
        <v>0.3888888888888889</v>
      </c>
      <c r="C90" t="s">
        <v>18202</v>
      </c>
      <c r="D90" t="s">
        <v>230</v>
      </c>
      <c r="E90" t="s">
        <v>18313</v>
      </c>
      <c r="F90" s="7" t="s">
        <v>7680</v>
      </c>
      <c r="G90" s="7" t="s">
        <v>18203</v>
      </c>
      <c r="H90" s="7" t="s">
        <v>18347</v>
      </c>
    </row>
    <row r="91" spans="2:8" x14ac:dyDescent="0.2">
      <c r="B91" s="214">
        <v>0.41875000000000001</v>
      </c>
      <c r="C91" t="s">
        <v>18204</v>
      </c>
      <c r="D91" s="7" t="s">
        <v>4270</v>
      </c>
      <c r="E91" s="7" t="s">
        <v>18292</v>
      </c>
      <c r="F91" s="7" t="s">
        <v>7680</v>
      </c>
      <c r="G91" t="s">
        <v>18205</v>
      </c>
      <c r="H91" s="7" t="s">
        <v>18347</v>
      </c>
    </row>
    <row r="92" spans="2:8" x14ac:dyDescent="0.2">
      <c r="B92" s="214">
        <v>0.44791666666666669</v>
      </c>
      <c r="C92" t="s">
        <v>18206</v>
      </c>
      <c r="D92" t="s">
        <v>1424</v>
      </c>
      <c r="E92" t="s">
        <v>18314</v>
      </c>
      <c r="F92" s="7" t="s">
        <v>7680</v>
      </c>
      <c r="G92" t="s">
        <v>18207</v>
      </c>
      <c r="H92" s="7" t="s">
        <v>18347</v>
      </c>
    </row>
    <row r="93" spans="2:8" x14ac:dyDescent="0.2">
      <c r="B93" s="214">
        <v>0.47916666666666669</v>
      </c>
      <c r="C93" t="s">
        <v>18208</v>
      </c>
      <c r="D93" t="s">
        <v>397</v>
      </c>
      <c r="E93" t="s">
        <v>18315</v>
      </c>
      <c r="F93" s="7" t="s">
        <v>7680</v>
      </c>
      <c r="G93" t="s">
        <v>18209</v>
      </c>
      <c r="H93" s="7" t="s">
        <v>18348</v>
      </c>
    </row>
    <row r="94" spans="2:8" x14ac:dyDescent="0.2">
      <c r="B94" s="214">
        <v>0.5</v>
      </c>
      <c r="C94" s="216" t="s">
        <v>18210</v>
      </c>
      <c r="F94" s="7" t="s">
        <v>18346</v>
      </c>
      <c r="H94" s="7"/>
    </row>
    <row r="95" spans="2:8" x14ac:dyDescent="0.2">
      <c r="B95" s="214">
        <v>0.50001157407407404</v>
      </c>
      <c r="C95" t="s">
        <v>18212</v>
      </c>
      <c r="D95" t="s">
        <v>277</v>
      </c>
      <c r="E95" t="s">
        <v>18316</v>
      </c>
      <c r="F95" s="7" t="s">
        <v>7680</v>
      </c>
      <c r="H95" s="7" t="s">
        <v>18347</v>
      </c>
    </row>
    <row r="96" spans="2:8" x14ac:dyDescent="0.2">
      <c r="B96" s="214">
        <v>0.50001157407407404</v>
      </c>
      <c r="C96" t="s">
        <v>18213</v>
      </c>
      <c r="D96" t="s">
        <v>327</v>
      </c>
      <c r="E96" t="s">
        <v>18316</v>
      </c>
      <c r="F96" s="7" t="s">
        <v>7680</v>
      </c>
      <c r="G96" s="7" t="s">
        <v>9767</v>
      </c>
      <c r="H96" s="7" t="s">
        <v>18348</v>
      </c>
    </row>
    <row r="97" spans="2:8" x14ac:dyDescent="0.2">
      <c r="B97" s="214">
        <v>0.50001157407407404</v>
      </c>
      <c r="C97" t="s">
        <v>18211</v>
      </c>
      <c r="D97" t="s">
        <v>311</v>
      </c>
      <c r="E97" t="s">
        <v>18316</v>
      </c>
      <c r="F97" s="7" t="s">
        <v>7680</v>
      </c>
      <c r="G97" s="7" t="s">
        <v>18353</v>
      </c>
      <c r="H97" s="7" t="s">
        <v>18347</v>
      </c>
    </row>
    <row r="98" spans="2:8" x14ac:dyDescent="0.2">
      <c r="B98" s="214">
        <v>0.50001157407407404</v>
      </c>
      <c r="C98" t="s">
        <v>18214</v>
      </c>
      <c r="D98" t="s">
        <v>1839</v>
      </c>
      <c r="E98" t="s">
        <v>18316</v>
      </c>
      <c r="F98" s="7" t="s">
        <v>7680</v>
      </c>
      <c r="H98" s="7" t="s">
        <v>18347</v>
      </c>
    </row>
    <row r="99" spans="2:8" x14ac:dyDescent="0.2">
      <c r="B99" s="214">
        <v>0.50001157407407404</v>
      </c>
      <c r="C99" s="17" t="s">
        <v>9211</v>
      </c>
      <c r="D99" t="s">
        <v>385</v>
      </c>
      <c r="E99" s="17" t="s">
        <v>7683</v>
      </c>
      <c r="F99" s="7" t="s">
        <v>10424</v>
      </c>
      <c r="G99" s="17"/>
      <c r="H99" s="17" t="s">
        <v>6690</v>
      </c>
    </row>
    <row r="100" spans="2:8" x14ac:dyDescent="0.2">
      <c r="B100" s="214">
        <v>0.52083333333333337</v>
      </c>
      <c r="C100" t="s">
        <v>18215</v>
      </c>
      <c r="D100" t="s">
        <v>397</v>
      </c>
      <c r="E100" t="s">
        <v>18317</v>
      </c>
      <c r="F100" s="7" t="s">
        <v>7680</v>
      </c>
      <c r="G100" s="7" t="s">
        <v>18293</v>
      </c>
      <c r="H100" s="7" t="s">
        <v>18347</v>
      </c>
    </row>
    <row r="101" spans="2:8" x14ac:dyDescent="0.2">
      <c r="B101" s="214">
        <v>0.57291666666666663</v>
      </c>
      <c r="C101" t="s">
        <v>18216</v>
      </c>
      <c r="D101" t="s">
        <v>1424</v>
      </c>
      <c r="E101" t="s">
        <v>18318</v>
      </c>
      <c r="F101" s="7" t="s">
        <v>7680</v>
      </c>
      <c r="G101" t="s">
        <v>18217</v>
      </c>
      <c r="H101" s="7" t="s">
        <v>18347</v>
      </c>
    </row>
    <row r="102" spans="2:8" x14ac:dyDescent="0.2">
      <c r="B102" s="214">
        <v>0.57847222222222217</v>
      </c>
      <c r="C102" t="s">
        <v>18218</v>
      </c>
      <c r="D102" t="s">
        <v>291</v>
      </c>
      <c r="E102" t="s">
        <v>18319</v>
      </c>
      <c r="F102" s="7" t="s">
        <v>7680</v>
      </c>
      <c r="G102" t="s">
        <v>18219</v>
      </c>
      <c r="H102" s="7" t="s">
        <v>18347</v>
      </c>
    </row>
    <row r="103" spans="2:8" x14ac:dyDescent="0.2">
      <c r="B103" s="214">
        <v>0.58333333333333337</v>
      </c>
      <c r="C103" s="17" t="s">
        <v>9212</v>
      </c>
      <c r="D103" t="s">
        <v>385</v>
      </c>
      <c r="E103" s="17" t="s">
        <v>9214</v>
      </c>
      <c r="F103" s="17" t="s">
        <v>9215</v>
      </c>
      <c r="G103" s="17" t="s">
        <v>9216</v>
      </c>
      <c r="H103" s="17" t="s">
        <v>6690</v>
      </c>
    </row>
    <row r="104" spans="2:8" x14ac:dyDescent="0.2">
      <c r="B104" s="214">
        <v>0.60277777777777775</v>
      </c>
      <c r="C104" t="s">
        <v>18220</v>
      </c>
      <c r="D104" t="s">
        <v>708</v>
      </c>
      <c r="E104" t="s">
        <v>18320</v>
      </c>
      <c r="F104" s="7" t="s">
        <v>7680</v>
      </c>
      <c r="G104" t="s">
        <v>18221</v>
      </c>
      <c r="H104" s="7" t="s">
        <v>18347</v>
      </c>
    </row>
    <row r="105" spans="2:8" x14ac:dyDescent="0.2">
      <c r="B105" s="214">
        <v>0.6166666666666667</v>
      </c>
      <c r="C105" t="s">
        <v>18222</v>
      </c>
      <c r="D105" t="s">
        <v>362</v>
      </c>
      <c r="E105" t="s">
        <v>18321</v>
      </c>
      <c r="F105" s="7" t="s">
        <v>7680</v>
      </c>
      <c r="G105" t="s">
        <v>18223</v>
      </c>
      <c r="H105" s="7" t="s">
        <v>18347</v>
      </c>
    </row>
    <row r="106" spans="2:8" x14ac:dyDescent="0.2">
      <c r="B106" s="214">
        <v>0.625</v>
      </c>
      <c r="C106" s="216" t="s">
        <v>18224</v>
      </c>
      <c r="F106" s="7" t="s">
        <v>18346</v>
      </c>
      <c r="H106" s="7"/>
    </row>
    <row r="107" spans="2:8" x14ac:dyDescent="0.2">
      <c r="B107" s="214">
        <v>0.63750000000000007</v>
      </c>
      <c r="C107" t="s">
        <v>18225</v>
      </c>
      <c r="D107" t="s">
        <v>397</v>
      </c>
      <c r="E107" t="s">
        <v>18322</v>
      </c>
      <c r="F107" s="7" t="s">
        <v>7680</v>
      </c>
      <c r="G107" s="7" t="s">
        <v>18351</v>
      </c>
      <c r="H107" s="7" t="s">
        <v>18348</v>
      </c>
    </row>
    <row r="108" spans="2:8" x14ac:dyDescent="0.2">
      <c r="B108" s="214">
        <v>0.65277777777777779</v>
      </c>
      <c r="C108" t="s">
        <v>18226</v>
      </c>
      <c r="D108" t="s">
        <v>230</v>
      </c>
      <c r="E108" t="s">
        <v>18323</v>
      </c>
      <c r="F108" s="7" t="s">
        <v>7680</v>
      </c>
      <c r="G108" s="7" t="s">
        <v>18294</v>
      </c>
      <c r="H108" s="7" t="s">
        <v>18347</v>
      </c>
    </row>
    <row r="109" spans="2:8" x14ac:dyDescent="0.2">
      <c r="B109" s="214">
        <v>0.65625</v>
      </c>
      <c r="C109" s="17" t="s">
        <v>18357</v>
      </c>
      <c r="D109" t="s">
        <v>285</v>
      </c>
      <c r="E109" s="17" t="s">
        <v>7679</v>
      </c>
      <c r="F109" s="17" t="s">
        <v>10</v>
      </c>
      <c r="G109" s="17" t="s">
        <v>18359</v>
      </c>
      <c r="H109" s="17" t="s">
        <v>6690</v>
      </c>
    </row>
    <row r="110" spans="2:8" x14ac:dyDescent="0.2">
      <c r="B110" s="214">
        <v>0.68055555555555547</v>
      </c>
      <c r="C110" t="s">
        <v>18227</v>
      </c>
      <c r="D110" t="s">
        <v>311</v>
      </c>
      <c r="E110" t="s">
        <v>18324</v>
      </c>
      <c r="F110" s="7" t="s">
        <v>7680</v>
      </c>
      <c r="G110" t="s">
        <v>18228</v>
      </c>
      <c r="H110" s="7" t="s">
        <v>18348</v>
      </c>
    </row>
    <row r="111" spans="2:8" x14ac:dyDescent="0.2">
      <c r="B111" s="214">
        <v>0.69791666666666663</v>
      </c>
      <c r="C111" t="s">
        <v>18229</v>
      </c>
      <c r="D111" t="s">
        <v>1424</v>
      </c>
      <c r="E111" t="s">
        <v>18325</v>
      </c>
      <c r="F111" s="7" t="s">
        <v>7680</v>
      </c>
      <c r="G111" s="7" t="s">
        <v>18295</v>
      </c>
      <c r="H111" s="7" t="s">
        <v>18347</v>
      </c>
    </row>
    <row r="112" spans="2:8" x14ac:dyDescent="0.2">
      <c r="B112" s="214">
        <v>0.72222222222222221</v>
      </c>
      <c r="C112" t="s">
        <v>18230</v>
      </c>
      <c r="D112" t="s">
        <v>327</v>
      </c>
      <c r="E112" t="s">
        <v>18326</v>
      </c>
      <c r="F112" s="7" t="s">
        <v>7680</v>
      </c>
      <c r="G112" t="s">
        <v>18231</v>
      </c>
      <c r="H112" s="7" t="s">
        <v>18347</v>
      </c>
    </row>
    <row r="113" spans="2:8" x14ac:dyDescent="0.2">
      <c r="B113" s="214">
        <v>0.73611111111111116</v>
      </c>
      <c r="C113" t="s">
        <v>18232</v>
      </c>
      <c r="D113" t="s">
        <v>710</v>
      </c>
      <c r="E113" t="s">
        <v>18327</v>
      </c>
      <c r="F113" s="7" t="s">
        <v>7680</v>
      </c>
      <c r="G113" t="s">
        <v>18233</v>
      </c>
      <c r="H113" s="7" t="s">
        <v>18347</v>
      </c>
    </row>
    <row r="114" spans="2:8" x14ac:dyDescent="0.2">
      <c r="B114" s="214">
        <v>0.74305555555555547</v>
      </c>
      <c r="C114" s="218" t="s">
        <v>8744</v>
      </c>
      <c r="D114" t="s">
        <v>385</v>
      </c>
      <c r="E114" s="17" t="s">
        <v>7687</v>
      </c>
      <c r="F114" s="17" t="s">
        <v>10</v>
      </c>
      <c r="G114" s="17"/>
      <c r="H114" s="17" t="s">
        <v>6588</v>
      </c>
    </row>
    <row r="115" spans="2:8" x14ac:dyDescent="0.2">
      <c r="B115" s="214">
        <v>0.74722222222222223</v>
      </c>
      <c r="C115" t="s">
        <v>18234</v>
      </c>
      <c r="D115" t="s">
        <v>1839</v>
      </c>
      <c r="E115" t="s">
        <v>18328</v>
      </c>
      <c r="F115" s="7" t="s">
        <v>7680</v>
      </c>
      <c r="G115" t="s">
        <v>18289</v>
      </c>
      <c r="H115" s="7" t="s">
        <v>18347</v>
      </c>
    </row>
    <row r="116" spans="2:8" x14ac:dyDescent="0.2">
      <c r="B116" s="214">
        <v>0.75</v>
      </c>
      <c r="C116" s="216" t="s">
        <v>18235</v>
      </c>
      <c r="F116" s="7" t="s">
        <v>18346</v>
      </c>
      <c r="H116" s="7"/>
    </row>
    <row r="117" spans="2:8" x14ac:dyDescent="0.2">
      <c r="B117" s="214">
        <v>0.75208333333333333</v>
      </c>
      <c r="C117" t="s">
        <v>18236</v>
      </c>
      <c r="D117" t="s">
        <v>311</v>
      </c>
      <c r="E117" t="s">
        <v>18329</v>
      </c>
      <c r="F117" s="7" t="s">
        <v>7680</v>
      </c>
      <c r="G117" t="s">
        <v>18237</v>
      </c>
      <c r="H117" s="7" t="s">
        <v>18348</v>
      </c>
    </row>
    <row r="118" spans="2:8" x14ac:dyDescent="0.2">
      <c r="B118" s="214">
        <v>0.7583333333333333</v>
      </c>
      <c r="C118" t="s">
        <v>18238</v>
      </c>
      <c r="D118" t="s">
        <v>397</v>
      </c>
      <c r="E118" t="s">
        <v>18330</v>
      </c>
      <c r="F118" s="7" t="s">
        <v>7680</v>
      </c>
      <c r="G118" s="7" t="s">
        <v>18355</v>
      </c>
      <c r="H118" s="7" t="s">
        <v>18347</v>
      </c>
    </row>
    <row r="119" spans="2:8" x14ac:dyDescent="0.2">
      <c r="B119" s="214">
        <v>0.7597222222222223</v>
      </c>
      <c r="C119" t="s">
        <v>18239</v>
      </c>
      <c r="D119" t="s">
        <v>707</v>
      </c>
      <c r="E119" t="s">
        <v>18331</v>
      </c>
      <c r="F119" s="7" t="s">
        <v>7680</v>
      </c>
      <c r="G119" t="s">
        <v>18240</v>
      </c>
      <c r="H119" s="7" t="s">
        <v>18347</v>
      </c>
    </row>
    <row r="120" spans="2:8" x14ac:dyDescent="0.2">
      <c r="B120" s="214">
        <v>0.76874999999999993</v>
      </c>
      <c r="C120" t="s">
        <v>18241</v>
      </c>
      <c r="D120" t="s">
        <v>277</v>
      </c>
      <c r="E120" t="s">
        <v>18332</v>
      </c>
      <c r="F120" s="7" t="s">
        <v>7680</v>
      </c>
      <c r="G120" t="s">
        <v>18296</v>
      </c>
      <c r="H120" s="7" t="s">
        <v>18347</v>
      </c>
    </row>
    <row r="121" spans="2:8" x14ac:dyDescent="0.2">
      <c r="B121" s="214">
        <v>0.78125</v>
      </c>
      <c r="C121" t="s">
        <v>18242</v>
      </c>
      <c r="D121" t="s">
        <v>1424</v>
      </c>
      <c r="E121" t="s">
        <v>18332</v>
      </c>
      <c r="F121" s="7" t="s">
        <v>7680</v>
      </c>
      <c r="G121" t="s">
        <v>18243</v>
      </c>
      <c r="H121" s="7" t="s">
        <v>18347</v>
      </c>
    </row>
    <row r="122" spans="2:8" x14ac:dyDescent="0.2">
      <c r="B122" s="214">
        <v>0.78611111111111109</v>
      </c>
      <c r="C122" t="s">
        <v>18244</v>
      </c>
      <c r="D122" t="s">
        <v>291</v>
      </c>
      <c r="E122" t="s">
        <v>18333</v>
      </c>
      <c r="F122" s="7" t="s">
        <v>7680</v>
      </c>
      <c r="G122" t="s">
        <v>18245</v>
      </c>
      <c r="H122" s="7" t="s">
        <v>18347</v>
      </c>
    </row>
    <row r="123" spans="2:8" x14ac:dyDescent="0.2">
      <c r="B123" s="214">
        <v>0.79305555555555562</v>
      </c>
      <c r="C123" t="s">
        <v>18246</v>
      </c>
      <c r="D123" s="7" t="s">
        <v>331</v>
      </c>
      <c r="E123" t="s">
        <v>18334</v>
      </c>
      <c r="F123" s="7" t="s">
        <v>7680</v>
      </c>
      <c r="G123" s="7" t="s">
        <v>18297</v>
      </c>
      <c r="H123" s="7" t="s">
        <v>18348</v>
      </c>
    </row>
    <row r="124" spans="2:8" x14ac:dyDescent="0.2">
      <c r="B124" s="214">
        <v>0.80347222222222225</v>
      </c>
      <c r="C124" t="s">
        <v>18247</v>
      </c>
      <c r="D124" t="s">
        <v>285</v>
      </c>
      <c r="E124" t="s">
        <v>18335</v>
      </c>
      <c r="F124" s="7" t="s">
        <v>7680</v>
      </c>
      <c r="G124" t="s">
        <v>18248</v>
      </c>
      <c r="H124" s="7" t="s">
        <v>18347</v>
      </c>
    </row>
    <row r="125" spans="2:8" x14ac:dyDescent="0.2">
      <c r="B125" s="214">
        <v>0.81458333333333333</v>
      </c>
      <c r="C125" t="s">
        <v>18249</v>
      </c>
      <c r="D125" t="s">
        <v>331</v>
      </c>
      <c r="E125" t="s">
        <v>18336</v>
      </c>
      <c r="F125" s="7" t="s">
        <v>7680</v>
      </c>
      <c r="G125" t="s">
        <v>18250</v>
      </c>
      <c r="H125" s="7" t="s">
        <v>18348</v>
      </c>
    </row>
    <row r="126" spans="2:8" x14ac:dyDescent="0.2">
      <c r="B126" s="214">
        <v>0.8256944444444444</v>
      </c>
      <c r="C126" t="s">
        <v>18251</v>
      </c>
      <c r="D126" t="s">
        <v>7962</v>
      </c>
      <c r="E126" t="s">
        <v>18337</v>
      </c>
      <c r="F126" s="7" t="s">
        <v>7680</v>
      </c>
      <c r="G126" t="s">
        <v>18252</v>
      </c>
      <c r="H126" s="7" t="s">
        <v>18347</v>
      </c>
    </row>
    <row r="127" spans="2:8" x14ac:dyDescent="0.2">
      <c r="B127" s="214">
        <v>0.83333333333333337</v>
      </c>
      <c r="C127" s="17" t="s">
        <v>10607</v>
      </c>
      <c r="D127" s="217" t="s">
        <v>291</v>
      </c>
      <c r="E127" s="17" t="s">
        <v>10611</v>
      </c>
      <c r="F127" s="17" t="s">
        <v>10</v>
      </c>
      <c r="G127" s="17" t="s">
        <v>10608</v>
      </c>
      <c r="H127" s="17" t="s">
        <v>6690</v>
      </c>
    </row>
    <row r="128" spans="2:8" x14ac:dyDescent="0.2">
      <c r="B128" s="214">
        <v>0.83611111111111114</v>
      </c>
      <c r="C128" t="s">
        <v>18253</v>
      </c>
      <c r="D128" t="s">
        <v>724</v>
      </c>
      <c r="E128" t="s">
        <v>18338</v>
      </c>
      <c r="F128" s="7" t="s">
        <v>7680</v>
      </c>
      <c r="G128" t="s">
        <v>18254</v>
      </c>
      <c r="H128" s="7" t="s">
        <v>18347</v>
      </c>
    </row>
    <row r="129" spans="2:8" x14ac:dyDescent="0.2">
      <c r="B129" s="214">
        <v>0.84166666666666667</v>
      </c>
      <c r="C129" t="s">
        <v>18255</v>
      </c>
      <c r="D129" t="s">
        <v>397</v>
      </c>
      <c r="E129" t="s">
        <v>18339</v>
      </c>
      <c r="F129" s="7" t="s">
        <v>7680</v>
      </c>
      <c r="G129" t="s">
        <v>18256</v>
      </c>
      <c r="H129" s="7" t="s">
        <v>18348</v>
      </c>
    </row>
    <row r="130" spans="2:8" x14ac:dyDescent="0.2">
      <c r="B130" s="214">
        <v>0.84305555555555556</v>
      </c>
      <c r="C130" t="s">
        <v>18257</v>
      </c>
      <c r="D130" t="s">
        <v>707</v>
      </c>
      <c r="E130" t="s">
        <v>18340</v>
      </c>
      <c r="F130" s="7" t="s">
        <v>7680</v>
      </c>
      <c r="G130" t="s">
        <v>18258</v>
      </c>
      <c r="H130" s="7" t="s">
        <v>18347</v>
      </c>
    </row>
    <row r="131" spans="2:8" x14ac:dyDescent="0.2">
      <c r="B131" s="214">
        <v>0.86388888888888893</v>
      </c>
      <c r="C131" t="s">
        <v>18259</v>
      </c>
      <c r="D131" t="s">
        <v>362</v>
      </c>
      <c r="E131" t="s">
        <v>18341</v>
      </c>
      <c r="F131" s="7" t="s">
        <v>7680</v>
      </c>
      <c r="G131" t="s">
        <v>18260</v>
      </c>
      <c r="H131" s="7" t="s">
        <v>18347</v>
      </c>
    </row>
    <row r="132" spans="2:8" x14ac:dyDescent="0.2">
      <c r="B132" s="214">
        <v>0.87361111111111101</v>
      </c>
      <c r="C132" t="s">
        <v>18261</v>
      </c>
      <c r="D132" t="s">
        <v>710</v>
      </c>
      <c r="E132" t="s">
        <v>18342</v>
      </c>
      <c r="F132" s="7" t="s">
        <v>7680</v>
      </c>
      <c r="G132" t="s">
        <v>18262</v>
      </c>
      <c r="H132" s="7" t="s">
        <v>18347</v>
      </c>
    </row>
    <row r="133" spans="2:8" x14ac:dyDescent="0.2">
      <c r="B133" s="214">
        <v>0.875</v>
      </c>
      <c r="C133" s="216" t="s">
        <v>18263</v>
      </c>
      <c r="F133" s="7" t="s">
        <v>18346</v>
      </c>
      <c r="H133" s="7"/>
    </row>
    <row r="134" spans="2:8" x14ac:dyDescent="0.2">
      <c r="B134" s="214">
        <v>0.92291666666666661</v>
      </c>
      <c r="C134" t="s">
        <v>18264</v>
      </c>
      <c r="D134" t="s">
        <v>385</v>
      </c>
      <c r="E134" t="s">
        <v>18343</v>
      </c>
      <c r="F134" s="7" t="s">
        <v>7680</v>
      </c>
      <c r="G134" t="s">
        <v>18265</v>
      </c>
      <c r="H134" s="7" t="s">
        <v>18347</v>
      </c>
    </row>
    <row r="135" spans="2:8" x14ac:dyDescent="0.2">
      <c r="B135" s="214">
        <v>0.9375</v>
      </c>
      <c r="C135" s="17" t="s">
        <v>9622</v>
      </c>
      <c r="D135" s="217" t="s">
        <v>2274</v>
      </c>
      <c r="E135" s="17" t="s">
        <v>9623</v>
      </c>
      <c r="F135" s="17" t="s">
        <v>9624</v>
      </c>
      <c r="G135" s="17" t="s">
        <v>9625</v>
      </c>
      <c r="H135" s="17" t="s">
        <v>6690</v>
      </c>
    </row>
    <row r="136" spans="2:8" x14ac:dyDescent="0.2">
      <c r="B136" s="214">
        <v>0.97222222222222221</v>
      </c>
      <c r="C136" t="s">
        <v>18266</v>
      </c>
      <c r="D136" s="7" t="s">
        <v>331</v>
      </c>
      <c r="E136" t="s">
        <v>18344</v>
      </c>
      <c r="F136" s="7" t="s">
        <v>10</v>
      </c>
      <c r="G136" t="s">
        <v>18267</v>
      </c>
      <c r="H136" s="7" t="s">
        <v>18347</v>
      </c>
    </row>
    <row r="137" spans="2:8" x14ac:dyDescent="0.2">
      <c r="B137" s="214">
        <v>0.98958333333333337</v>
      </c>
      <c r="C137" s="17" t="s">
        <v>18358</v>
      </c>
      <c r="D137" s="217" t="s">
        <v>291</v>
      </c>
      <c r="E137" s="17" t="s">
        <v>9986</v>
      </c>
      <c r="F137" s="17" t="s">
        <v>10</v>
      </c>
      <c r="G137" s="17" t="s">
        <v>10617</v>
      </c>
      <c r="H137" s="17" t="s">
        <v>6690</v>
      </c>
    </row>
    <row r="138" spans="2:8" x14ac:dyDescent="0.2">
      <c r="B138" s="214"/>
      <c r="C138" s="17" t="s">
        <v>10614</v>
      </c>
      <c r="D138" s="217" t="s">
        <v>291</v>
      </c>
      <c r="E138" s="17" t="s">
        <v>18363</v>
      </c>
      <c r="F138" s="17" t="s">
        <v>10</v>
      </c>
      <c r="G138" s="17" t="s">
        <v>10616</v>
      </c>
      <c r="H138" s="17" t="s">
        <v>6690</v>
      </c>
    </row>
    <row r="139" spans="2:8" x14ac:dyDescent="0.2">
      <c r="B139" s="214"/>
      <c r="C139" s="17" t="s">
        <v>10751</v>
      </c>
      <c r="D139" s="217" t="s">
        <v>778</v>
      </c>
      <c r="E139" s="17" t="s">
        <v>18363</v>
      </c>
      <c r="F139" s="17" t="s">
        <v>10</v>
      </c>
      <c r="G139" s="17" t="s">
        <v>10752</v>
      </c>
      <c r="H139" s="17" t="s">
        <v>6690</v>
      </c>
    </row>
    <row r="140" spans="2:8" x14ac:dyDescent="0.2">
      <c r="B140" s="214"/>
      <c r="C140" s="17" t="s">
        <v>18367</v>
      </c>
      <c r="D140" t="s">
        <v>1839</v>
      </c>
      <c r="E140" s="17" t="s">
        <v>18364</v>
      </c>
      <c r="F140" s="17" t="s">
        <v>9554</v>
      </c>
      <c r="G140" s="17"/>
      <c r="H140" s="17" t="s">
        <v>6690</v>
      </c>
    </row>
    <row r="141" spans="2:8" x14ac:dyDescent="0.2">
      <c r="B141" s="214"/>
      <c r="C141" s="17" t="s">
        <v>7688</v>
      </c>
      <c r="D141" t="s">
        <v>311</v>
      </c>
      <c r="E141" s="17" t="s">
        <v>18363</v>
      </c>
      <c r="F141" s="17" t="s">
        <v>7680</v>
      </c>
      <c r="G141" s="17"/>
      <c r="H141" s="17" t="s">
        <v>6690</v>
      </c>
    </row>
    <row r="145" spans="3:8" x14ac:dyDescent="0.2">
      <c r="C145" s="17"/>
      <c r="D145" s="17"/>
      <c r="E145" s="17"/>
      <c r="G145" s="17"/>
      <c r="H145" s="17"/>
    </row>
  </sheetData>
  <pageMargins left="0.7" right="0.7" top="0.75" bottom="0.75" header="0.3" footer="0.3"/>
  <pageSetup paperSize="9" orientation="portrait" verticalDpi="0" r:id="rId1"/>
  <tableParts count="8">
    <tablePart r:id="rId2"/>
    <tablePart r:id="rId3"/>
    <tablePart r:id="rId4"/>
    <tablePart r:id="rId5"/>
    <tablePart r:id="rId6"/>
    <tablePart r:id="rId7"/>
    <tablePart r:id="rId8"/>
    <tablePart r:id="rId9"/>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N315"/>
  <sheetViews>
    <sheetView zoomScaleNormal="100" workbookViewId="0"/>
  </sheetViews>
  <sheetFormatPr defaultRowHeight="12.75" x14ac:dyDescent="0.2"/>
  <cols>
    <col min="1" max="1" width="42" customWidth="1"/>
    <col min="2" max="2" width="21.7109375" customWidth="1"/>
    <col min="3" max="3" width="20.5703125" customWidth="1"/>
    <col min="4" max="4" width="8.28515625" customWidth="1"/>
    <col min="5" max="5" width="10.85546875" customWidth="1"/>
    <col min="6" max="6" width="13" customWidth="1"/>
    <col min="7" max="7" width="79" customWidth="1"/>
    <col min="8" max="8" width="9.28515625" customWidth="1"/>
    <col min="9" max="9" width="9.140625" style="14"/>
  </cols>
  <sheetData>
    <row r="1" spans="1:14" x14ac:dyDescent="0.2">
      <c r="A1" s="8" t="s">
        <v>906</v>
      </c>
    </row>
    <row r="2" spans="1:14" x14ac:dyDescent="0.2">
      <c r="A2" s="1"/>
    </row>
    <row r="3" spans="1:14" x14ac:dyDescent="0.2">
      <c r="A3" s="3" t="s">
        <v>1</v>
      </c>
      <c r="B3" s="3" t="s">
        <v>12</v>
      </c>
      <c r="C3" s="3" t="s">
        <v>13</v>
      </c>
      <c r="D3" s="3" t="s">
        <v>6</v>
      </c>
      <c r="E3" s="3" t="s">
        <v>14</v>
      </c>
      <c r="F3" s="3" t="s">
        <v>15</v>
      </c>
      <c r="G3" s="3" t="s">
        <v>16</v>
      </c>
      <c r="H3" s="9" t="s">
        <v>488</v>
      </c>
      <c r="I3" s="33" t="s">
        <v>2835</v>
      </c>
      <c r="J3" s="3"/>
      <c r="K3" s="4"/>
      <c r="L3" s="4"/>
      <c r="M3" s="4"/>
      <c r="N3" s="4"/>
    </row>
    <row r="4" spans="1:14" s="7" customFormat="1" x14ac:dyDescent="0.2">
      <c r="A4" t="s">
        <v>11400</v>
      </c>
      <c r="B4" s="7" t="s">
        <v>18</v>
      </c>
      <c r="C4"/>
      <c r="D4" t="s">
        <v>66</v>
      </c>
      <c r="E4"/>
      <c r="F4"/>
      <c r="G4" t="s">
        <v>11400</v>
      </c>
      <c r="H4" s="83" t="s">
        <v>11284</v>
      </c>
      <c r="I4" s="97">
        <v>22</v>
      </c>
    </row>
    <row r="5" spans="1:14" x14ac:dyDescent="0.2">
      <c r="A5" s="7" t="s">
        <v>11149</v>
      </c>
      <c r="B5" s="7" t="s">
        <v>23</v>
      </c>
      <c r="C5" s="7"/>
      <c r="D5" s="7" t="s">
        <v>56</v>
      </c>
      <c r="E5" s="7" t="s">
        <v>21</v>
      </c>
      <c r="F5" s="7"/>
      <c r="G5" s="7" t="s">
        <v>11150</v>
      </c>
      <c r="H5" s="7" t="s">
        <v>11127</v>
      </c>
      <c r="I5" s="22" t="s">
        <v>11131</v>
      </c>
      <c r="J5" s="1"/>
    </row>
    <row r="6" spans="1:14" x14ac:dyDescent="0.2">
      <c r="A6" s="7" t="s">
        <v>8690</v>
      </c>
      <c r="G6" s="7" t="s">
        <v>13084</v>
      </c>
      <c r="H6" t="s">
        <v>6588</v>
      </c>
    </row>
    <row r="7" spans="1:14" x14ac:dyDescent="0.2">
      <c r="A7" s="7" t="s">
        <v>8447</v>
      </c>
      <c r="B7" s="7"/>
      <c r="C7" s="7"/>
      <c r="D7" s="7" t="s">
        <v>66</v>
      </c>
      <c r="E7" s="7"/>
      <c r="F7" s="7"/>
      <c r="G7" s="7" t="s">
        <v>8478</v>
      </c>
      <c r="H7" s="7" t="s">
        <v>6653</v>
      </c>
      <c r="I7" s="22">
        <v>70</v>
      </c>
    </row>
    <row r="8" spans="1:14" x14ac:dyDescent="0.2">
      <c r="A8" s="7" t="s">
        <v>11152</v>
      </c>
      <c r="B8" s="7" t="s">
        <v>3830</v>
      </c>
      <c r="C8" s="7"/>
      <c r="D8" s="7" t="s">
        <v>66</v>
      </c>
      <c r="E8" s="7" t="s">
        <v>11126</v>
      </c>
      <c r="F8" s="7" t="s">
        <v>15731</v>
      </c>
      <c r="G8" s="7" t="s">
        <v>11158</v>
      </c>
      <c r="H8" s="7" t="s">
        <v>11127</v>
      </c>
      <c r="I8" s="22" t="s">
        <v>11131</v>
      </c>
    </row>
    <row r="9" spans="1:14" x14ac:dyDescent="0.2">
      <c r="A9" s="7" t="s">
        <v>11152</v>
      </c>
      <c r="B9" s="7" t="s">
        <v>15729</v>
      </c>
      <c r="C9" s="7"/>
      <c r="D9" s="7" t="s">
        <v>66</v>
      </c>
      <c r="E9" s="7" t="s">
        <v>11126</v>
      </c>
      <c r="F9" s="7" t="s">
        <v>15730</v>
      </c>
      <c r="G9" s="7" t="s">
        <v>11158</v>
      </c>
      <c r="H9" s="7"/>
      <c r="I9" s="22"/>
    </row>
    <row r="10" spans="1:14" x14ac:dyDescent="0.2">
      <c r="A10" s="7" t="s">
        <v>10989</v>
      </c>
      <c r="B10" s="7" t="s">
        <v>20</v>
      </c>
      <c r="C10" s="7" t="s">
        <v>10990</v>
      </c>
      <c r="D10" s="7" t="s">
        <v>66</v>
      </c>
      <c r="E10" s="7" t="s">
        <v>21</v>
      </c>
      <c r="F10" s="7" t="s">
        <v>10991</v>
      </c>
      <c r="G10" s="7" t="s">
        <v>10992</v>
      </c>
      <c r="H10" s="7" t="s">
        <v>6690</v>
      </c>
      <c r="I10" s="22">
        <v>75</v>
      </c>
    </row>
    <row r="11" spans="1:14" x14ac:dyDescent="0.2">
      <c r="A11" s="7" t="s">
        <v>7935</v>
      </c>
      <c r="H11" t="s">
        <v>6588</v>
      </c>
    </row>
    <row r="12" spans="1:14" x14ac:dyDescent="0.2">
      <c r="A12" t="s">
        <v>10551</v>
      </c>
      <c r="B12" t="s">
        <v>20</v>
      </c>
      <c r="D12" t="s">
        <v>66</v>
      </c>
      <c r="G12" t="s">
        <v>10552</v>
      </c>
      <c r="H12" t="s">
        <v>6690</v>
      </c>
      <c r="I12" s="14">
        <v>206</v>
      </c>
    </row>
    <row r="13" spans="1:14" x14ac:dyDescent="0.2">
      <c r="A13" t="s">
        <v>7446</v>
      </c>
      <c r="B13" t="s">
        <v>20</v>
      </c>
      <c r="C13" t="s">
        <v>7447</v>
      </c>
      <c r="D13" t="s">
        <v>56</v>
      </c>
      <c r="E13" t="s">
        <v>28</v>
      </c>
      <c r="G13" t="s">
        <v>7448</v>
      </c>
      <c r="H13" t="s">
        <v>7449</v>
      </c>
      <c r="I13" s="14">
        <v>96</v>
      </c>
    </row>
    <row r="14" spans="1:14" x14ac:dyDescent="0.2">
      <c r="A14" t="s">
        <v>1239</v>
      </c>
      <c r="B14" t="s">
        <v>20</v>
      </c>
      <c r="C14" t="s">
        <v>13072</v>
      </c>
      <c r="D14" t="s">
        <v>8424</v>
      </c>
      <c r="E14" t="s">
        <v>21</v>
      </c>
      <c r="F14" t="s">
        <v>13075</v>
      </c>
      <c r="G14" t="s">
        <v>13813</v>
      </c>
      <c r="H14" s="7" t="s">
        <v>4067</v>
      </c>
      <c r="I14" s="22">
        <v>9</v>
      </c>
    </row>
    <row r="15" spans="1:14" x14ac:dyDescent="0.2">
      <c r="A15" s="83" t="s">
        <v>11405</v>
      </c>
      <c r="B15" t="s">
        <v>18</v>
      </c>
      <c r="D15" t="s">
        <v>66</v>
      </c>
      <c r="H15" s="83" t="s">
        <v>11286</v>
      </c>
      <c r="I15" s="97">
        <v>10</v>
      </c>
    </row>
    <row r="16" spans="1:14" x14ac:dyDescent="0.2">
      <c r="A16" s="7" t="s">
        <v>8196</v>
      </c>
      <c r="B16" t="s">
        <v>20</v>
      </c>
      <c r="G16" s="7" t="s">
        <v>8197</v>
      </c>
      <c r="H16" t="s">
        <v>6588</v>
      </c>
    </row>
    <row r="17" spans="1:9" x14ac:dyDescent="0.2">
      <c r="A17" t="s">
        <v>44</v>
      </c>
      <c r="B17" t="s">
        <v>45</v>
      </c>
      <c r="D17" t="s">
        <v>66</v>
      </c>
      <c r="G17" t="s">
        <v>46</v>
      </c>
      <c r="H17" s="7" t="s">
        <v>6633</v>
      </c>
      <c r="I17" s="22" t="s">
        <v>5285</v>
      </c>
    </row>
    <row r="18" spans="1:9" x14ac:dyDescent="0.2">
      <c r="A18" t="s">
        <v>44</v>
      </c>
      <c r="G18" s="7" t="s">
        <v>7936</v>
      </c>
      <c r="H18" s="7" t="s">
        <v>6537</v>
      </c>
    </row>
    <row r="19" spans="1:9" x14ac:dyDescent="0.2">
      <c r="A19" s="7" t="s">
        <v>7910</v>
      </c>
      <c r="B19" s="7" t="s">
        <v>18</v>
      </c>
      <c r="D19" s="7" t="s">
        <v>66</v>
      </c>
      <c r="G19" t="s">
        <v>13714</v>
      </c>
      <c r="H19" t="s">
        <v>6588</v>
      </c>
    </row>
    <row r="20" spans="1:9" x14ac:dyDescent="0.2">
      <c r="A20" s="7" t="s">
        <v>11137</v>
      </c>
      <c r="B20" s="7" t="s">
        <v>18</v>
      </c>
      <c r="D20" s="7" t="s">
        <v>66</v>
      </c>
      <c r="E20" t="s">
        <v>67</v>
      </c>
      <c r="F20" t="s">
        <v>15734</v>
      </c>
      <c r="G20" t="s">
        <v>15733</v>
      </c>
      <c r="H20" t="s">
        <v>11127</v>
      </c>
      <c r="I20" s="22" t="s">
        <v>11151</v>
      </c>
    </row>
    <row r="21" spans="1:9" x14ac:dyDescent="0.2">
      <c r="A21" t="s">
        <v>10496</v>
      </c>
      <c r="B21" t="s">
        <v>20</v>
      </c>
      <c r="D21" t="s">
        <v>66</v>
      </c>
      <c r="G21" t="s">
        <v>10497</v>
      </c>
      <c r="H21" t="s">
        <v>6690</v>
      </c>
      <c r="I21" s="22">
        <v>198</v>
      </c>
    </row>
    <row r="22" spans="1:9" x14ac:dyDescent="0.2">
      <c r="A22" s="85" t="s">
        <v>12936</v>
      </c>
      <c r="B22" s="7" t="s">
        <v>20</v>
      </c>
      <c r="D22" s="7" t="s">
        <v>56</v>
      </c>
      <c r="G22" s="7"/>
      <c r="H22" s="85" t="s">
        <v>6653</v>
      </c>
      <c r="I22" s="82">
        <v>12.13</v>
      </c>
    </row>
    <row r="23" spans="1:9" x14ac:dyDescent="0.2">
      <c r="A23" s="7" t="s">
        <v>10129</v>
      </c>
      <c r="B23" s="7" t="s">
        <v>20</v>
      </c>
      <c r="D23" s="7" t="s">
        <v>66</v>
      </c>
      <c r="G23" s="7" t="s">
        <v>10130</v>
      </c>
      <c r="H23" s="7" t="s">
        <v>6690</v>
      </c>
      <c r="I23" s="14">
        <v>165</v>
      </c>
    </row>
    <row r="24" spans="1:9" x14ac:dyDescent="0.2">
      <c r="A24" t="s">
        <v>10856</v>
      </c>
      <c r="B24" s="7" t="s">
        <v>20</v>
      </c>
      <c r="D24" t="s">
        <v>66</v>
      </c>
      <c r="E24" t="s">
        <v>28</v>
      </c>
      <c r="F24" s="7" t="s">
        <v>10857</v>
      </c>
      <c r="G24" s="7" t="s">
        <v>10858</v>
      </c>
      <c r="H24" t="s">
        <v>6690</v>
      </c>
      <c r="I24" s="14">
        <v>228</v>
      </c>
    </row>
    <row r="25" spans="1:9" x14ac:dyDescent="0.2">
      <c r="A25" t="s">
        <v>9339</v>
      </c>
      <c r="B25" s="7" t="s">
        <v>20</v>
      </c>
      <c r="F25" s="7"/>
      <c r="G25" s="7" t="s">
        <v>9340</v>
      </c>
      <c r="H25" t="s">
        <v>6690</v>
      </c>
      <c r="I25" s="14">
        <v>75</v>
      </c>
    </row>
    <row r="26" spans="1:9" x14ac:dyDescent="0.2">
      <c r="A26" t="s">
        <v>7911</v>
      </c>
      <c r="B26" s="7" t="s">
        <v>106</v>
      </c>
      <c r="C26" s="7" t="s">
        <v>11156</v>
      </c>
      <c r="F26" s="7" t="s">
        <v>7937</v>
      </c>
      <c r="G26" s="7" t="s">
        <v>10859</v>
      </c>
      <c r="H26" s="83" t="s">
        <v>11412</v>
      </c>
      <c r="I26" s="97">
        <v>10</v>
      </c>
    </row>
    <row r="27" spans="1:9" x14ac:dyDescent="0.2">
      <c r="A27" t="s">
        <v>17</v>
      </c>
      <c r="B27" t="s">
        <v>4068</v>
      </c>
      <c r="D27" t="s">
        <v>66</v>
      </c>
      <c r="E27" t="s">
        <v>21</v>
      </c>
      <c r="G27" t="s">
        <v>16900</v>
      </c>
      <c r="H27" s="7" t="s">
        <v>4067</v>
      </c>
      <c r="I27" s="22" t="s">
        <v>1267</v>
      </c>
    </row>
    <row r="28" spans="1:9" x14ac:dyDescent="0.2">
      <c r="A28" t="s">
        <v>17</v>
      </c>
      <c r="B28" t="s">
        <v>4068</v>
      </c>
      <c r="G28" t="s">
        <v>16900</v>
      </c>
      <c r="H28" s="83" t="s">
        <v>11286</v>
      </c>
      <c r="I28" s="97">
        <v>26</v>
      </c>
    </row>
    <row r="29" spans="1:9" x14ac:dyDescent="0.2">
      <c r="A29" t="s">
        <v>17</v>
      </c>
      <c r="B29" t="s">
        <v>18</v>
      </c>
      <c r="D29" t="s">
        <v>66</v>
      </c>
      <c r="E29" t="s">
        <v>21</v>
      </c>
      <c r="G29" t="s">
        <v>16900</v>
      </c>
      <c r="H29" s="7" t="s">
        <v>6633</v>
      </c>
      <c r="I29" s="22"/>
    </row>
    <row r="30" spans="1:9" x14ac:dyDescent="0.2">
      <c r="A30" t="s">
        <v>17</v>
      </c>
      <c r="B30" t="s">
        <v>23</v>
      </c>
      <c r="D30" t="s">
        <v>66</v>
      </c>
      <c r="E30" t="s">
        <v>24</v>
      </c>
      <c r="G30" t="s">
        <v>16900</v>
      </c>
      <c r="H30" s="7" t="s">
        <v>6633</v>
      </c>
      <c r="I30" s="22"/>
    </row>
    <row r="31" spans="1:9" x14ac:dyDescent="0.2">
      <c r="A31" t="s">
        <v>17</v>
      </c>
      <c r="B31" t="s">
        <v>22</v>
      </c>
      <c r="D31" t="s">
        <v>66</v>
      </c>
      <c r="E31" t="s">
        <v>21</v>
      </c>
      <c r="G31" t="s">
        <v>16900</v>
      </c>
      <c r="H31" s="7" t="s">
        <v>6633</v>
      </c>
      <c r="I31" s="22"/>
    </row>
    <row r="32" spans="1:9" x14ac:dyDescent="0.2">
      <c r="A32" t="s">
        <v>17</v>
      </c>
      <c r="B32" t="s">
        <v>20</v>
      </c>
      <c r="C32" s="7" t="s">
        <v>4073</v>
      </c>
      <c r="D32" t="s">
        <v>66</v>
      </c>
      <c r="E32" t="s">
        <v>21</v>
      </c>
      <c r="F32" t="s">
        <v>1150</v>
      </c>
      <c r="G32" t="s">
        <v>16900</v>
      </c>
      <c r="H32" s="7" t="s">
        <v>6633</v>
      </c>
      <c r="I32" s="22"/>
    </row>
    <row r="33" spans="1:10" x14ac:dyDescent="0.2">
      <c r="A33" t="s">
        <v>31</v>
      </c>
      <c r="B33" t="s">
        <v>23</v>
      </c>
      <c r="D33" t="s">
        <v>66</v>
      </c>
      <c r="E33" t="s">
        <v>24</v>
      </c>
      <c r="G33" t="s">
        <v>32</v>
      </c>
      <c r="H33" s="7" t="s">
        <v>6633</v>
      </c>
      <c r="I33" s="22" t="s">
        <v>5284</v>
      </c>
    </row>
    <row r="34" spans="1:10" x14ac:dyDescent="0.2">
      <c r="A34" t="s">
        <v>10878</v>
      </c>
      <c r="B34" t="s">
        <v>20</v>
      </c>
      <c r="G34" t="s">
        <v>10879</v>
      </c>
      <c r="H34" s="7" t="s">
        <v>6690</v>
      </c>
      <c r="I34" s="22">
        <v>228</v>
      </c>
    </row>
    <row r="35" spans="1:10" x14ac:dyDescent="0.2">
      <c r="A35" t="s">
        <v>10230</v>
      </c>
      <c r="B35" t="s">
        <v>20</v>
      </c>
      <c r="D35" t="s">
        <v>66</v>
      </c>
      <c r="G35" t="s">
        <v>10241</v>
      </c>
      <c r="H35" s="7" t="s">
        <v>6690</v>
      </c>
      <c r="I35" s="22">
        <v>177</v>
      </c>
    </row>
    <row r="36" spans="1:10" x14ac:dyDescent="0.2">
      <c r="A36" t="s">
        <v>10799</v>
      </c>
      <c r="B36" t="s">
        <v>20</v>
      </c>
      <c r="G36" t="s">
        <v>10800</v>
      </c>
      <c r="H36" s="7" t="s">
        <v>6690</v>
      </c>
      <c r="I36" s="22">
        <v>227</v>
      </c>
      <c r="J36" s="7"/>
    </row>
    <row r="37" spans="1:10" x14ac:dyDescent="0.2">
      <c r="A37" t="s">
        <v>100</v>
      </c>
      <c r="B37" t="s">
        <v>101</v>
      </c>
      <c r="D37" t="s">
        <v>66</v>
      </c>
      <c r="E37" t="s">
        <v>21</v>
      </c>
      <c r="F37" t="s">
        <v>15726</v>
      </c>
      <c r="G37" t="s">
        <v>102</v>
      </c>
      <c r="H37" t="s">
        <v>5274</v>
      </c>
      <c r="I37" s="22">
        <v>81</v>
      </c>
    </row>
    <row r="38" spans="1:10" x14ac:dyDescent="0.2">
      <c r="A38" t="s">
        <v>85</v>
      </c>
      <c r="B38" t="s">
        <v>86</v>
      </c>
      <c r="D38" t="s">
        <v>56</v>
      </c>
      <c r="E38" t="s">
        <v>21</v>
      </c>
      <c r="F38" t="s">
        <v>15719</v>
      </c>
      <c r="G38" t="s">
        <v>87</v>
      </c>
      <c r="H38" t="s">
        <v>5274</v>
      </c>
      <c r="I38" s="22">
        <v>80</v>
      </c>
    </row>
    <row r="39" spans="1:10" x14ac:dyDescent="0.2">
      <c r="A39" t="s">
        <v>91</v>
      </c>
      <c r="B39" t="s">
        <v>92</v>
      </c>
      <c r="D39" t="s">
        <v>56</v>
      </c>
      <c r="E39" t="s">
        <v>11126</v>
      </c>
      <c r="F39" t="s">
        <v>15720</v>
      </c>
      <c r="G39" t="s">
        <v>15721</v>
      </c>
      <c r="H39" t="s">
        <v>5274</v>
      </c>
      <c r="I39" s="22">
        <v>81</v>
      </c>
    </row>
    <row r="40" spans="1:10" x14ac:dyDescent="0.2">
      <c r="A40" t="s">
        <v>5315</v>
      </c>
      <c r="B40" s="7" t="s">
        <v>18</v>
      </c>
      <c r="C40" s="7" t="s">
        <v>5316</v>
      </c>
      <c r="D40" s="7" t="s">
        <v>66</v>
      </c>
      <c r="E40" s="7" t="s">
        <v>67</v>
      </c>
      <c r="G40" s="7" t="s">
        <v>5318</v>
      </c>
      <c r="H40" s="7" t="s">
        <v>5319</v>
      </c>
    </row>
    <row r="41" spans="1:10" x14ac:dyDescent="0.2">
      <c r="A41" t="s">
        <v>5315</v>
      </c>
      <c r="B41" t="s">
        <v>20</v>
      </c>
      <c r="C41" s="7" t="s">
        <v>5317</v>
      </c>
      <c r="D41" s="7" t="s">
        <v>56</v>
      </c>
      <c r="E41" s="7" t="s">
        <v>28</v>
      </c>
      <c r="F41" s="7" t="s">
        <v>28</v>
      </c>
      <c r="G41" s="7" t="s">
        <v>5318</v>
      </c>
      <c r="H41" s="7" t="s">
        <v>5319</v>
      </c>
    </row>
    <row r="42" spans="1:10" x14ac:dyDescent="0.2">
      <c r="A42" t="s">
        <v>11132</v>
      </c>
      <c r="B42" t="s">
        <v>92</v>
      </c>
      <c r="C42" s="7"/>
      <c r="D42" s="7" t="s">
        <v>66</v>
      </c>
      <c r="E42" s="7" t="s">
        <v>21</v>
      </c>
      <c r="F42" s="7"/>
      <c r="G42" s="7" t="s">
        <v>11133</v>
      </c>
      <c r="H42" s="7" t="s">
        <v>11127</v>
      </c>
      <c r="I42" s="14" t="s">
        <v>11131</v>
      </c>
    </row>
    <row r="43" spans="1:10" x14ac:dyDescent="0.2">
      <c r="A43" s="7" t="s">
        <v>10346</v>
      </c>
      <c r="B43" s="7" t="s">
        <v>20</v>
      </c>
      <c r="C43" s="7"/>
      <c r="D43" s="7" t="s">
        <v>66</v>
      </c>
      <c r="E43" s="7"/>
      <c r="F43" s="7"/>
      <c r="G43" s="7" t="s">
        <v>10347</v>
      </c>
      <c r="H43" s="7" t="s">
        <v>6690</v>
      </c>
      <c r="I43" s="14">
        <v>168</v>
      </c>
    </row>
    <row r="44" spans="1:10" x14ac:dyDescent="0.2">
      <c r="A44" t="s">
        <v>8656</v>
      </c>
      <c r="B44" t="s">
        <v>20</v>
      </c>
      <c r="C44" t="s">
        <v>8657</v>
      </c>
      <c r="G44" t="s">
        <v>8658</v>
      </c>
      <c r="H44" t="s">
        <v>6637</v>
      </c>
      <c r="I44" s="14" t="s">
        <v>8659</v>
      </c>
    </row>
    <row r="45" spans="1:10" x14ac:dyDescent="0.2">
      <c r="A45" t="s">
        <v>9408</v>
      </c>
      <c r="B45" t="s">
        <v>106</v>
      </c>
      <c r="D45" t="s">
        <v>56</v>
      </c>
      <c r="G45" t="s">
        <v>9409</v>
      </c>
      <c r="H45" t="s">
        <v>9410</v>
      </c>
    </row>
    <row r="46" spans="1:10" x14ac:dyDescent="0.2">
      <c r="A46" s="85" t="s">
        <v>12937</v>
      </c>
      <c r="B46" t="s">
        <v>20</v>
      </c>
      <c r="D46" t="s">
        <v>56</v>
      </c>
      <c r="G46" t="s">
        <v>12938</v>
      </c>
      <c r="H46" s="85" t="s">
        <v>6653</v>
      </c>
      <c r="I46" s="82">
        <v>35</v>
      </c>
    </row>
    <row r="47" spans="1:10" x14ac:dyDescent="0.2">
      <c r="A47" t="s">
        <v>15708</v>
      </c>
      <c r="B47" t="s">
        <v>20</v>
      </c>
      <c r="D47" t="s">
        <v>56</v>
      </c>
      <c r="E47" t="s">
        <v>28</v>
      </c>
      <c r="G47" t="s">
        <v>15709</v>
      </c>
      <c r="H47" t="s">
        <v>15711</v>
      </c>
      <c r="I47" s="14">
        <v>54</v>
      </c>
    </row>
    <row r="48" spans="1:10" x14ac:dyDescent="0.2">
      <c r="A48" t="s">
        <v>1268</v>
      </c>
      <c r="B48" t="s">
        <v>20</v>
      </c>
      <c r="C48" t="s">
        <v>370</v>
      </c>
      <c r="D48" t="s">
        <v>56</v>
      </c>
      <c r="E48" t="s">
        <v>5859</v>
      </c>
      <c r="F48" t="s">
        <v>13082</v>
      </c>
      <c r="G48" t="s">
        <v>13083</v>
      </c>
      <c r="H48" s="7" t="s">
        <v>4067</v>
      </c>
      <c r="I48" s="22">
        <v>12</v>
      </c>
    </row>
    <row r="49" spans="1:9" x14ac:dyDescent="0.2">
      <c r="A49" t="s">
        <v>9225</v>
      </c>
      <c r="B49" t="s">
        <v>20</v>
      </c>
      <c r="D49" t="s">
        <v>56</v>
      </c>
      <c r="E49" t="s">
        <v>28</v>
      </c>
      <c r="F49" t="s">
        <v>28</v>
      </c>
      <c r="G49" t="s">
        <v>9224</v>
      </c>
      <c r="H49" t="s">
        <v>6690</v>
      </c>
      <c r="I49" s="22">
        <v>86</v>
      </c>
    </row>
    <row r="50" spans="1:9" x14ac:dyDescent="0.2">
      <c r="A50" t="s">
        <v>70</v>
      </c>
      <c r="B50" t="s">
        <v>20</v>
      </c>
      <c r="D50" t="s">
        <v>56</v>
      </c>
      <c r="G50" t="s">
        <v>71</v>
      </c>
      <c r="H50" t="s">
        <v>5274</v>
      </c>
      <c r="I50" s="22">
        <v>80</v>
      </c>
    </row>
    <row r="51" spans="1:9" x14ac:dyDescent="0.2">
      <c r="A51" t="s">
        <v>7968</v>
      </c>
      <c r="B51" t="s">
        <v>20</v>
      </c>
      <c r="G51" t="s">
        <v>7969</v>
      </c>
      <c r="H51" t="s">
        <v>6651</v>
      </c>
    </row>
    <row r="52" spans="1:9" x14ac:dyDescent="0.2">
      <c r="A52" t="s">
        <v>74</v>
      </c>
      <c r="B52" t="s">
        <v>20</v>
      </c>
      <c r="D52" t="s">
        <v>56</v>
      </c>
      <c r="G52" t="s">
        <v>75</v>
      </c>
      <c r="H52" t="s">
        <v>5274</v>
      </c>
      <c r="I52" s="22">
        <v>80</v>
      </c>
    </row>
    <row r="53" spans="1:9" x14ac:dyDescent="0.2">
      <c r="A53" t="s">
        <v>30</v>
      </c>
      <c r="B53" t="s">
        <v>18</v>
      </c>
      <c r="C53" s="7" t="s">
        <v>5159</v>
      </c>
      <c r="D53" t="s">
        <v>66</v>
      </c>
      <c r="E53" t="s">
        <v>595</v>
      </c>
      <c r="G53" t="s">
        <v>12951</v>
      </c>
      <c r="H53" s="7" t="s">
        <v>6633</v>
      </c>
      <c r="I53" s="22" t="s">
        <v>5283</v>
      </c>
    </row>
    <row r="54" spans="1:9" x14ac:dyDescent="0.2">
      <c r="A54" t="s">
        <v>30</v>
      </c>
      <c r="B54" t="s">
        <v>18</v>
      </c>
      <c r="C54" s="7" t="s">
        <v>5159</v>
      </c>
      <c r="D54" s="7" t="s">
        <v>66</v>
      </c>
      <c r="E54" s="7" t="s">
        <v>5195</v>
      </c>
      <c r="G54" s="7" t="s">
        <v>18130</v>
      </c>
      <c r="H54" s="7" t="s">
        <v>6691</v>
      </c>
      <c r="I54" s="22"/>
    </row>
    <row r="55" spans="1:9" x14ac:dyDescent="0.2">
      <c r="A55" t="s">
        <v>1269</v>
      </c>
      <c r="B55" t="s">
        <v>4068</v>
      </c>
      <c r="C55" s="7" t="s">
        <v>5206</v>
      </c>
      <c r="D55" s="7" t="s">
        <v>66</v>
      </c>
      <c r="E55" s="7"/>
      <c r="G55" s="7" t="s">
        <v>13077</v>
      </c>
      <c r="H55" s="83" t="s">
        <v>11284</v>
      </c>
      <c r="I55" s="97" t="s">
        <v>11401</v>
      </c>
    </row>
    <row r="56" spans="1:9" x14ac:dyDescent="0.2">
      <c r="A56" t="s">
        <v>1269</v>
      </c>
      <c r="B56" t="s">
        <v>4068</v>
      </c>
      <c r="C56" s="7" t="s">
        <v>5206</v>
      </c>
      <c r="D56" t="s">
        <v>66</v>
      </c>
      <c r="E56" t="s">
        <v>5859</v>
      </c>
      <c r="F56" t="s">
        <v>13079</v>
      </c>
      <c r="G56" s="7" t="s">
        <v>13076</v>
      </c>
      <c r="H56" s="7" t="s">
        <v>4067</v>
      </c>
      <c r="I56" s="22">
        <v>11</v>
      </c>
    </row>
    <row r="57" spans="1:9" x14ac:dyDescent="0.2">
      <c r="A57" t="s">
        <v>1269</v>
      </c>
      <c r="B57" t="s">
        <v>4068</v>
      </c>
      <c r="C57" s="7" t="s">
        <v>5206</v>
      </c>
      <c r="D57" t="s">
        <v>66</v>
      </c>
      <c r="G57" s="7" t="s">
        <v>13078</v>
      </c>
      <c r="H57" s="85" t="s">
        <v>6653</v>
      </c>
      <c r="I57" s="82">
        <v>45</v>
      </c>
    </row>
    <row r="58" spans="1:9" x14ac:dyDescent="0.2">
      <c r="A58" t="s">
        <v>63</v>
      </c>
      <c r="B58" t="s">
        <v>23</v>
      </c>
      <c r="C58" t="s">
        <v>64</v>
      </c>
      <c r="D58" t="s">
        <v>66</v>
      </c>
      <c r="E58" t="s">
        <v>67</v>
      </c>
      <c r="G58" t="s">
        <v>65</v>
      </c>
      <c r="H58" s="7" t="s">
        <v>6633</v>
      </c>
      <c r="I58" s="22"/>
    </row>
    <row r="59" spans="1:9" x14ac:dyDescent="0.2">
      <c r="A59" t="s">
        <v>63</v>
      </c>
      <c r="B59" t="s">
        <v>20</v>
      </c>
      <c r="C59" t="s">
        <v>64</v>
      </c>
      <c r="D59" t="s">
        <v>56</v>
      </c>
      <c r="E59" t="s">
        <v>28</v>
      </c>
      <c r="F59" t="s">
        <v>15698</v>
      </c>
      <c r="G59" t="s">
        <v>65</v>
      </c>
      <c r="H59" s="7" t="s">
        <v>6633</v>
      </c>
      <c r="I59" s="22"/>
    </row>
    <row r="60" spans="1:9" x14ac:dyDescent="0.2">
      <c r="A60" s="85" t="s">
        <v>12939</v>
      </c>
      <c r="B60" t="s">
        <v>20</v>
      </c>
      <c r="D60" t="s">
        <v>56</v>
      </c>
      <c r="F60" t="s">
        <v>11126</v>
      </c>
      <c r="G60" t="s">
        <v>12940</v>
      </c>
      <c r="H60" s="85" t="s">
        <v>6653</v>
      </c>
      <c r="I60" s="82">
        <v>1</v>
      </c>
    </row>
    <row r="61" spans="1:9" x14ac:dyDescent="0.2">
      <c r="A61" s="7" t="s">
        <v>8137</v>
      </c>
      <c r="B61" t="s">
        <v>20</v>
      </c>
      <c r="D61" t="s">
        <v>66</v>
      </c>
      <c r="G61" t="s">
        <v>10166</v>
      </c>
      <c r="H61" s="7" t="s">
        <v>10167</v>
      </c>
      <c r="I61" s="22"/>
    </row>
    <row r="62" spans="1:9" x14ac:dyDescent="0.2">
      <c r="A62" t="s">
        <v>18147</v>
      </c>
      <c r="B62" t="s">
        <v>597</v>
      </c>
      <c r="D62" t="s">
        <v>66</v>
      </c>
      <c r="E62" t="s">
        <v>6752</v>
      </c>
      <c r="G62" t="s">
        <v>18149</v>
      </c>
      <c r="H62" t="s">
        <v>18148</v>
      </c>
    </row>
    <row r="63" spans="1:9" x14ac:dyDescent="0.2">
      <c r="A63" t="s">
        <v>68</v>
      </c>
      <c r="B63" t="s">
        <v>20</v>
      </c>
      <c r="D63" t="s">
        <v>56</v>
      </c>
      <c r="F63" t="s">
        <v>15701</v>
      </c>
      <c r="G63" t="s">
        <v>69</v>
      </c>
      <c r="H63" s="7" t="s">
        <v>6634</v>
      </c>
      <c r="I63" s="22">
        <v>80</v>
      </c>
    </row>
    <row r="64" spans="1:9" x14ac:dyDescent="0.2">
      <c r="A64" t="s">
        <v>10804</v>
      </c>
      <c r="B64" t="s">
        <v>20</v>
      </c>
      <c r="D64" t="s">
        <v>66</v>
      </c>
      <c r="G64" t="s">
        <v>10805</v>
      </c>
      <c r="H64" s="7" t="s">
        <v>6690</v>
      </c>
      <c r="I64" s="22">
        <v>227</v>
      </c>
    </row>
    <row r="65" spans="1:9" x14ac:dyDescent="0.2">
      <c r="A65" s="7" t="s">
        <v>5163</v>
      </c>
      <c r="B65" t="s">
        <v>20</v>
      </c>
      <c r="C65" s="7" t="s">
        <v>5164</v>
      </c>
      <c r="D65" s="7" t="s">
        <v>56</v>
      </c>
      <c r="G65" t="s">
        <v>5292</v>
      </c>
      <c r="H65" s="7" t="s">
        <v>6653</v>
      </c>
      <c r="I65" s="22">
        <v>31</v>
      </c>
    </row>
    <row r="66" spans="1:9" x14ac:dyDescent="0.2">
      <c r="A66" t="s">
        <v>7912</v>
      </c>
      <c r="D66" s="7" t="s">
        <v>66</v>
      </c>
      <c r="E66" s="7" t="s">
        <v>595</v>
      </c>
      <c r="G66" t="s">
        <v>12950</v>
      </c>
      <c r="H66" t="s">
        <v>6588</v>
      </c>
    </row>
    <row r="67" spans="1:9" x14ac:dyDescent="0.2">
      <c r="A67" t="s">
        <v>49</v>
      </c>
      <c r="B67" s="7" t="s">
        <v>4068</v>
      </c>
      <c r="D67" s="7" t="s">
        <v>66</v>
      </c>
      <c r="G67" s="7" t="s">
        <v>10351</v>
      </c>
      <c r="H67" s="7" t="s">
        <v>6633</v>
      </c>
      <c r="I67" s="22" t="s">
        <v>5281</v>
      </c>
    </row>
    <row r="68" spans="1:9" x14ac:dyDescent="0.2">
      <c r="A68" t="s">
        <v>49</v>
      </c>
      <c r="B68" s="7" t="s">
        <v>18</v>
      </c>
      <c r="C68" t="s">
        <v>12957</v>
      </c>
      <c r="D68" s="7" t="s">
        <v>66</v>
      </c>
      <c r="G68" s="7" t="s">
        <v>12958</v>
      </c>
      <c r="H68" s="83" t="s">
        <v>11284</v>
      </c>
      <c r="I68" s="97">
        <v>27</v>
      </c>
    </row>
    <row r="69" spans="1:9" x14ac:dyDescent="0.2">
      <c r="A69" t="s">
        <v>49</v>
      </c>
      <c r="B69" s="7" t="s">
        <v>20</v>
      </c>
      <c r="D69" s="7" t="s">
        <v>66</v>
      </c>
      <c r="G69" s="7" t="s">
        <v>10350</v>
      </c>
      <c r="H69" s="7" t="s">
        <v>6690</v>
      </c>
      <c r="I69" s="22">
        <v>186</v>
      </c>
    </row>
    <row r="70" spans="1:9" x14ac:dyDescent="0.2">
      <c r="A70" s="7" t="s">
        <v>8138</v>
      </c>
      <c r="H70" t="s">
        <v>6588</v>
      </c>
      <c r="I70" s="22"/>
    </row>
    <row r="71" spans="1:9" x14ac:dyDescent="0.2">
      <c r="A71" t="s">
        <v>5273</v>
      </c>
      <c r="B71" t="s">
        <v>20</v>
      </c>
      <c r="D71" t="s">
        <v>56</v>
      </c>
      <c r="E71" t="s">
        <v>67</v>
      </c>
      <c r="F71" t="s">
        <v>15699</v>
      </c>
      <c r="G71" t="s">
        <v>15700</v>
      </c>
      <c r="H71" t="s">
        <v>5274</v>
      </c>
      <c r="I71" s="22">
        <v>79</v>
      </c>
    </row>
    <row r="72" spans="1:9" x14ac:dyDescent="0.2">
      <c r="A72" t="s">
        <v>9377</v>
      </c>
      <c r="B72" t="s">
        <v>20</v>
      </c>
      <c r="G72" t="s">
        <v>9378</v>
      </c>
      <c r="H72" t="s">
        <v>6690</v>
      </c>
      <c r="I72" s="22">
        <v>76</v>
      </c>
    </row>
    <row r="73" spans="1:9" x14ac:dyDescent="0.2">
      <c r="A73" t="s">
        <v>41</v>
      </c>
      <c r="B73" s="7" t="s">
        <v>597</v>
      </c>
      <c r="C73" t="s">
        <v>42</v>
      </c>
      <c r="D73" s="7" t="s">
        <v>66</v>
      </c>
      <c r="E73" s="7" t="s">
        <v>11126</v>
      </c>
      <c r="F73" s="7" t="s">
        <v>4072</v>
      </c>
      <c r="G73" s="7" t="s">
        <v>8702</v>
      </c>
      <c r="H73" s="7" t="s">
        <v>6633</v>
      </c>
      <c r="I73" s="22">
        <v>41</v>
      </c>
    </row>
    <row r="74" spans="1:9" x14ac:dyDescent="0.2">
      <c r="A74" s="7" t="s">
        <v>41</v>
      </c>
      <c r="B74" t="s">
        <v>18</v>
      </c>
      <c r="C74" s="7" t="s">
        <v>7931</v>
      </c>
      <c r="D74" t="s">
        <v>66</v>
      </c>
      <c r="E74" t="s">
        <v>11126</v>
      </c>
      <c r="F74" s="7" t="s">
        <v>4072</v>
      </c>
      <c r="G74" s="7" t="s">
        <v>8702</v>
      </c>
      <c r="H74" s="83" t="s">
        <v>11284</v>
      </c>
      <c r="I74" s="97">
        <v>22</v>
      </c>
    </row>
    <row r="75" spans="1:9" x14ac:dyDescent="0.2">
      <c r="A75" t="s">
        <v>9133</v>
      </c>
      <c r="B75" t="s">
        <v>20</v>
      </c>
      <c r="C75" t="s">
        <v>9134</v>
      </c>
      <c r="D75" t="s">
        <v>56</v>
      </c>
      <c r="E75" t="s">
        <v>67</v>
      </c>
      <c r="F75" t="s">
        <v>9135</v>
      </c>
      <c r="G75" t="s">
        <v>9136</v>
      </c>
      <c r="H75" t="s">
        <v>9137</v>
      </c>
      <c r="I75" s="14">
        <v>12</v>
      </c>
    </row>
    <row r="76" spans="1:9" x14ac:dyDescent="0.2">
      <c r="A76" t="s">
        <v>11134</v>
      </c>
      <c r="B76" t="s">
        <v>18</v>
      </c>
      <c r="D76" t="s">
        <v>66</v>
      </c>
      <c r="E76" t="s">
        <v>67</v>
      </c>
      <c r="G76" t="s">
        <v>11135</v>
      </c>
      <c r="H76" s="7" t="s">
        <v>11127</v>
      </c>
      <c r="I76" s="22" t="s">
        <v>11136</v>
      </c>
    </row>
    <row r="77" spans="1:9" x14ac:dyDescent="0.2">
      <c r="A77" s="7" t="s">
        <v>6131</v>
      </c>
      <c r="B77" t="s">
        <v>20</v>
      </c>
      <c r="C77" t="s">
        <v>6133</v>
      </c>
      <c r="D77" s="7" t="s">
        <v>56</v>
      </c>
      <c r="G77" s="7" t="s">
        <v>6134</v>
      </c>
      <c r="H77" s="7" t="s">
        <v>6653</v>
      </c>
      <c r="I77" s="14">
        <v>24</v>
      </c>
    </row>
    <row r="78" spans="1:9" x14ac:dyDescent="0.2">
      <c r="A78" t="s">
        <v>5944</v>
      </c>
      <c r="B78" t="s">
        <v>20</v>
      </c>
      <c r="D78" t="s">
        <v>56</v>
      </c>
      <c r="G78" t="s">
        <v>18436</v>
      </c>
      <c r="H78" s="7" t="s">
        <v>6690</v>
      </c>
    </row>
    <row r="79" spans="1:9" x14ac:dyDescent="0.2">
      <c r="A79" t="s">
        <v>9341</v>
      </c>
      <c r="B79" t="s">
        <v>20</v>
      </c>
      <c r="G79" t="s">
        <v>9342</v>
      </c>
      <c r="H79" s="7" t="s">
        <v>7856</v>
      </c>
      <c r="I79" s="14">
        <v>75</v>
      </c>
    </row>
    <row r="80" spans="1:9" x14ac:dyDescent="0.2">
      <c r="A80" t="s">
        <v>7913</v>
      </c>
      <c r="G80" t="s">
        <v>9434</v>
      </c>
      <c r="H80" t="s">
        <v>6588</v>
      </c>
    </row>
    <row r="81" spans="1:9" x14ac:dyDescent="0.2">
      <c r="A81" t="s">
        <v>113</v>
      </c>
      <c r="B81" s="7" t="s">
        <v>597</v>
      </c>
      <c r="D81" t="s">
        <v>66</v>
      </c>
      <c r="E81" t="s">
        <v>11126</v>
      </c>
      <c r="F81" t="s">
        <v>5859</v>
      </c>
      <c r="G81" t="s">
        <v>114</v>
      </c>
      <c r="H81" t="s">
        <v>5274</v>
      </c>
      <c r="I81" s="22">
        <v>82</v>
      </c>
    </row>
    <row r="82" spans="1:9" x14ac:dyDescent="0.2">
      <c r="A82" t="s">
        <v>7914</v>
      </c>
      <c r="B82" s="7" t="s">
        <v>18</v>
      </c>
      <c r="D82" s="7" t="s">
        <v>66</v>
      </c>
      <c r="G82" t="s">
        <v>7915</v>
      </c>
      <c r="H82" t="s">
        <v>6588</v>
      </c>
    </row>
    <row r="83" spans="1:9" x14ac:dyDescent="0.2">
      <c r="A83" t="s">
        <v>9433</v>
      </c>
      <c r="B83" t="s">
        <v>20</v>
      </c>
      <c r="G83" t="s">
        <v>9435</v>
      </c>
      <c r="H83" t="s">
        <v>9430</v>
      </c>
      <c r="I83" s="14">
        <v>76</v>
      </c>
    </row>
    <row r="84" spans="1:9" x14ac:dyDescent="0.2">
      <c r="A84" t="s">
        <v>5278</v>
      </c>
      <c r="B84" t="s">
        <v>597</v>
      </c>
      <c r="C84" t="s">
        <v>39</v>
      </c>
      <c r="D84" t="s">
        <v>66</v>
      </c>
      <c r="E84" t="s">
        <v>595</v>
      </c>
      <c r="F84" t="s">
        <v>24</v>
      </c>
      <c r="G84" t="s">
        <v>40</v>
      </c>
      <c r="H84" s="7" t="s">
        <v>6633</v>
      </c>
      <c r="I84" s="22" t="s">
        <v>5280</v>
      </c>
    </row>
    <row r="85" spans="1:9" x14ac:dyDescent="0.2">
      <c r="A85" t="s">
        <v>5278</v>
      </c>
      <c r="B85" s="7" t="s">
        <v>18</v>
      </c>
      <c r="C85" t="s">
        <v>39</v>
      </c>
      <c r="D85" t="s">
        <v>66</v>
      </c>
      <c r="E85" t="s">
        <v>595</v>
      </c>
      <c r="F85" t="s">
        <v>24</v>
      </c>
      <c r="G85" t="s">
        <v>40</v>
      </c>
      <c r="H85" t="s">
        <v>6588</v>
      </c>
    </row>
    <row r="86" spans="1:9" x14ac:dyDescent="0.2">
      <c r="A86" s="7" t="s">
        <v>7932</v>
      </c>
      <c r="G86" s="7" t="s">
        <v>16902</v>
      </c>
      <c r="H86" t="s">
        <v>6698</v>
      </c>
    </row>
    <row r="87" spans="1:9" x14ac:dyDescent="0.2">
      <c r="A87" s="7" t="s">
        <v>7932</v>
      </c>
      <c r="G87" s="7" t="s">
        <v>16902</v>
      </c>
      <c r="H87" s="7" t="s">
        <v>16901</v>
      </c>
      <c r="I87" s="14">
        <v>4</v>
      </c>
    </row>
    <row r="88" spans="1:9" x14ac:dyDescent="0.2">
      <c r="A88" t="s">
        <v>79</v>
      </c>
      <c r="B88" t="s">
        <v>80</v>
      </c>
      <c r="D88" t="s">
        <v>56</v>
      </c>
      <c r="E88" t="s">
        <v>21</v>
      </c>
      <c r="F88" t="s">
        <v>8128</v>
      </c>
      <c r="G88" t="s">
        <v>81</v>
      </c>
      <c r="H88" s="7" t="s">
        <v>6633</v>
      </c>
      <c r="I88" s="22"/>
    </row>
    <row r="89" spans="1:9" x14ac:dyDescent="0.2">
      <c r="A89" t="s">
        <v>79</v>
      </c>
      <c r="B89" t="s">
        <v>20</v>
      </c>
      <c r="D89" t="s">
        <v>56</v>
      </c>
      <c r="E89" t="s">
        <v>11126</v>
      </c>
      <c r="F89" t="s">
        <v>5859</v>
      </c>
      <c r="G89" t="s">
        <v>15716</v>
      </c>
      <c r="H89" s="7" t="s">
        <v>15711</v>
      </c>
      <c r="I89" s="22">
        <v>55</v>
      </c>
    </row>
    <row r="90" spans="1:9" x14ac:dyDescent="0.2">
      <c r="A90" t="s">
        <v>11138</v>
      </c>
      <c r="B90" t="s">
        <v>80</v>
      </c>
      <c r="D90" t="s">
        <v>56</v>
      </c>
      <c r="G90" t="s">
        <v>11139</v>
      </c>
      <c r="H90" s="7" t="s">
        <v>11127</v>
      </c>
      <c r="I90" s="22" t="s">
        <v>11136</v>
      </c>
    </row>
    <row r="91" spans="1:9" x14ac:dyDescent="0.2">
      <c r="A91" s="7" t="s">
        <v>4053</v>
      </c>
      <c r="B91" s="7" t="s">
        <v>18</v>
      </c>
      <c r="C91" s="7"/>
      <c r="D91" s="7" t="s">
        <v>66</v>
      </c>
      <c r="G91" s="7" t="s">
        <v>8476</v>
      </c>
      <c r="H91" s="7" t="s">
        <v>4067</v>
      </c>
      <c r="I91" s="14">
        <v>36</v>
      </c>
    </row>
    <row r="92" spans="1:9" x14ac:dyDescent="0.2">
      <c r="A92" s="7" t="s">
        <v>5160</v>
      </c>
      <c r="B92" s="7" t="s">
        <v>23</v>
      </c>
      <c r="C92" s="7" t="s">
        <v>5162</v>
      </c>
      <c r="D92" s="7" t="s">
        <v>66</v>
      </c>
      <c r="H92" s="7" t="s">
        <v>5161</v>
      </c>
      <c r="I92" s="22"/>
    </row>
    <row r="93" spans="1:9" x14ac:dyDescent="0.2">
      <c r="A93" s="7" t="s">
        <v>5160</v>
      </c>
      <c r="B93" t="s">
        <v>20</v>
      </c>
      <c r="C93" s="7" t="s">
        <v>5162</v>
      </c>
      <c r="D93" s="7" t="s">
        <v>66</v>
      </c>
      <c r="G93" t="s">
        <v>9400</v>
      </c>
      <c r="H93" t="s">
        <v>6588</v>
      </c>
    </row>
    <row r="94" spans="1:9" x14ac:dyDescent="0.2">
      <c r="A94" s="7" t="s">
        <v>8440</v>
      </c>
      <c r="B94" t="s">
        <v>20</v>
      </c>
      <c r="C94" s="7"/>
      <c r="D94" s="7" t="s">
        <v>56</v>
      </c>
      <c r="G94" s="7" t="s">
        <v>8441</v>
      </c>
      <c r="H94" s="7" t="s">
        <v>6653</v>
      </c>
      <c r="I94" s="14">
        <v>50</v>
      </c>
    </row>
    <row r="95" spans="1:9" x14ac:dyDescent="0.2">
      <c r="A95" t="s">
        <v>10961</v>
      </c>
      <c r="B95" s="7" t="s">
        <v>18</v>
      </c>
      <c r="C95" t="s">
        <v>10962</v>
      </c>
      <c r="D95" t="s">
        <v>66</v>
      </c>
      <c r="E95" t="s">
        <v>595</v>
      </c>
      <c r="F95" t="s">
        <v>10963</v>
      </c>
      <c r="G95" t="s">
        <v>10964</v>
      </c>
      <c r="H95" t="s">
        <v>6690</v>
      </c>
      <c r="I95" s="14">
        <v>52</v>
      </c>
    </row>
    <row r="96" spans="1:9" x14ac:dyDescent="0.2">
      <c r="A96" t="s">
        <v>1354</v>
      </c>
      <c r="B96" t="s">
        <v>20</v>
      </c>
      <c r="C96" t="s">
        <v>1478</v>
      </c>
      <c r="D96" t="s">
        <v>56</v>
      </c>
      <c r="F96" t="s">
        <v>13065</v>
      </c>
      <c r="G96" t="s">
        <v>13823</v>
      </c>
      <c r="H96" s="7" t="s">
        <v>4067</v>
      </c>
      <c r="I96" s="22">
        <v>5</v>
      </c>
    </row>
    <row r="97" spans="1:9" x14ac:dyDescent="0.2">
      <c r="A97" s="7" t="s">
        <v>7944</v>
      </c>
      <c r="B97" t="s">
        <v>20</v>
      </c>
      <c r="C97" s="7" t="s">
        <v>7945</v>
      </c>
      <c r="D97" s="7" t="s">
        <v>56</v>
      </c>
      <c r="F97" s="7" t="s">
        <v>7946</v>
      </c>
      <c r="G97" s="7" t="s">
        <v>14065</v>
      </c>
      <c r="H97" t="s">
        <v>6637</v>
      </c>
      <c r="I97" s="14">
        <v>13</v>
      </c>
    </row>
    <row r="98" spans="1:9" x14ac:dyDescent="0.2">
      <c r="A98" s="7" t="s">
        <v>10785</v>
      </c>
      <c r="B98" t="s">
        <v>20</v>
      </c>
      <c r="C98" s="7"/>
      <c r="D98" s="7"/>
      <c r="F98" s="7"/>
      <c r="G98" s="7" t="s">
        <v>10786</v>
      </c>
      <c r="H98" t="s">
        <v>6690</v>
      </c>
      <c r="I98" s="14">
        <v>226</v>
      </c>
    </row>
    <row r="99" spans="1:9" x14ac:dyDescent="0.2">
      <c r="A99" s="7" t="s">
        <v>14066</v>
      </c>
      <c r="B99" t="s">
        <v>20</v>
      </c>
      <c r="C99" s="7"/>
      <c r="D99" s="7" t="s">
        <v>56</v>
      </c>
      <c r="F99" s="7"/>
      <c r="G99" s="7" t="s">
        <v>14067</v>
      </c>
      <c r="H99" t="s">
        <v>13802</v>
      </c>
    </row>
    <row r="100" spans="1:9" x14ac:dyDescent="0.2">
      <c r="A100" s="7" t="s">
        <v>8473</v>
      </c>
      <c r="B100" t="s">
        <v>20</v>
      </c>
      <c r="C100" s="7"/>
      <c r="D100" s="7" t="s">
        <v>8424</v>
      </c>
      <c r="E100" s="7" t="s">
        <v>28</v>
      </c>
      <c r="F100" s="7" t="s">
        <v>5896</v>
      </c>
      <c r="G100" s="7" t="s">
        <v>8474</v>
      </c>
      <c r="H100" s="7" t="s">
        <v>6653</v>
      </c>
      <c r="I100" s="14">
        <v>23</v>
      </c>
    </row>
    <row r="101" spans="1:9" x14ac:dyDescent="0.2">
      <c r="A101" s="7" t="s">
        <v>11140</v>
      </c>
      <c r="B101" t="s">
        <v>12948</v>
      </c>
      <c r="C101" s="7"/>
      <c r="D101" s="7" t="s">
        <v>66</v>
      </c>
      <c r="E101" s="7" t="s">
        <v>11126</v>
      </c>
      <c r="F101" s="7"/>
      <c r="G101" s="7" t="s">
        <v>12949</v>
      </c>
      <c r="H101" s="7" t="s">
        <v>11286</v>
      </c>
      <c r="I101" s="14">
        <v>25</v>
      </c>
    </row>
    <row r="102" spans="1:9" x14ac:dyDescent="0.2">
      <c r="A102" s="7" t="s">
        <v>11140</v>
      </c>
      <c r="B102" t="s">
        <v>18</v>
      </c>
      <c r="C102" s="7"/>
      <c r="D102" s="7" t="s">
        <v>66</v>
      </c>
      <c r="E102" s="7" t="s">
        <v>21</v>
      </c>
      <c r="F102" s="7"/>
      <c r="G102" s="7" t="s">
        <v>11141</v>
      </c>
      <c r="H102" s="7" t="s">
        <v>11127</v>
      </c>
      <c r="I102" s="14" t="s">
        <v>11142</v>
      </c>
    </row>
    <row r="103" spans="1:9" x14ac:dyDescent="0.2">
      <c r="A103" s="7" t="s">
        <v>7916</v>
      </c>
      <c r="B103" s="7" t="s">
        <v>23</v>
      </c>
      <c r="C103" t="s">
        <v>7929</v>
      </c>
      <c r="G103" t="s">
        <v>7917</v>
      </c>
      <c r="H103" t="s">
        <v>6588</v>
      </c>
    </row>
    <row r="104" spans="1:9" x14ac:dyDescent="0.2">
      <c r="A104" s="83" t="s">
        <v>12952</v>
      </c>
      <c r="B104" t="s">
        <v>80</v>
      </c>
      <c r="C104" s="7"/>
      <c r="D104" s="7" t="s">
        <v>66</v>
      </c>
      <c r="E104" s="7"/>
      <c r="F104" s="7"/>
      <c r="G104" s="7" t="s">
        <v>13096</v>
      </c>
      <c r="H104" s="83" t="s">
        <v>6697</v>
      </c>
      <c r="I104" s="97">
        <v>1</v>
      </c>
    </row>
    <row r="105" spans="1:9" x14ac:dyDescent="0.2">
      <c r="A105" t="s">
        <v>1468</v>
      </c>
      <c r="B105" t="s">
        <v>20</v>
      </c>
      <c r="C105" t="s">
        <v>8406</v>
      </c>
      <c r="D105" t="s">
        <v>8416</v>
      </c>
      <c r="E105" t="s">
        <v>528</v>
      </c>
      <c r="F105" t="s">
        <v>8465</v>
      </c>
      <c r="G105" t="s">
        <v>13819</v>
      </c>
      <c r="H105" s="7" t="s">
        <v>4067</v>
      </c>
      <c r="I105" s="22">
        <v>7</v>
      </c>
    </row>
    <row r="106" spans="1:9" x14ac:dyDescent="0.2">
      <c r="A106" t="s">
        <v>11124</v>
      </c>
      <c r="B106" t="s">
        <v>11125</v>
      </c>
      <c r="D106" t="s">
        <v>66</v>
      </c>
      <c r="E106" t="s">
        <v>67</v>
      </c>
      <c r="F106" t="s">
        <v>15732</v>
      </c>
      <c r="G106" s="7" t="s">
        <v>11143</v>
      </c>
      <c r="H106" s="7" t="s">
        <v>11127</v>
      </c>
      <c r="I106" s="22" t="s">
        <v>11144</v>
      </c>
    </row>
    <row r="107" spans="1:9" x14ac:dyDescent="0.2">
      <c r="A107" s="32" t="s">
        <v>14048</v>
      </c>
      <c r="B107" t="s">
        <v>2978</v>
      </c>
      <c r="C107" t="s">
        <v>14051</v>
      </c>
      <c r="G107" s="7" t="s">
        <v>14049</v>
      </c>
      <c r="H107" s="7" t="s">
        <v>14050</v>
      </c>
      <c r="I107" s="22">
        <v>31</v>
      </c>
    </row>
    <row r="108" spans="1:9" x14ac:dyDescent="0.2">
      <c r="A108" t="s">
        <v>1511</v>
      </c>
      <c r="B108" t="s">
        <v>20</v>
      </c>
      <c r="C108" t="s">
        <v>1836</v>
      </c>
      <c r="D108" s="7" t="s">
        <v>56</v>
      </c>
      <c r="E108" t="s">
        <v>6752</v>
      </c>
      <c r="F108" t="s">
        <v>6751</v>
      </c>
      <c r="G108" s="7" t="s">
        <v>13815</v>
      </c>
      <c r="H108" s="7" t="s">
        <v>4067</v>
      </c>
      <c r="I108" s="22">
        <v>11</v>
      </c>
    </row>
    <row r="109" spans="1:9" x14ac:dyDescent="0.2">
      <c r="A109" t="s">
        <v>1513</v>
      </c>
      <c r="B109" t="s">
        <v>20</v>
      </c>
      <c r="C109" s="7" t="s">
        <v>5176</v>
      </c>
      <c r="D109" s="7" t="s">
        <v>66</v>
      </c>
      <c r="F109" s="7" t="s">
        <v>6753</v>
      </c>
      <c r="G109" s="7" t="s">
        <v>5177</v>
      </c>
      <c r="H109" s="7" t="s">
        <v>4067</v>
      </c>
      <c r="I109" s="22">
        <v>11</v>
      </c>
    </row>
    <row r="110" spans="1:9" x14ac:dyDescent="0.2">
      <c r="A110" t="s">
        <v>1513</v>
      </c>
      <c r="B110" t="s">
        <v>20</v>
      </c>
      <c r="C110" s="7" t="s">
        <v>5176</v>
      </c>
      <c r="D110" s="7" t="s">
        <v>66</v>
      </c>
      <c r="F110" s="7" t="s">
        <v>6753</v>
      </c>
      <c r="G110" s="7" t="s">
        <v>5177</v>
      </c>
      <c r="H110" s="83" t="s">
        <v>11284</v>
      </c>
      <c r="I110" s="97">
        <v>1</v>
      </c>
    </row>
    <row r="111" spans="1:9" x14ac:dyDescent="0.2">
      <c r="A111" t="s">
        <v>11145</v>
      </c>
      <c r="B111" t="s">
        <v>11146</v>
      </c>
      <c r="C111" s="7"/>
      <c r="D111" s="7" t="s">
        <v>66</v>
      </c>
      <c r="E111" t="s">
        <v>21</v>
      </c>
      <c r="F111" s="7" t="s">
        <v>15719</v>
      </c>
      <c r="G111" s="7" t="s">
        <v>11147</v>
      </c>
      <c r="H111" s="7" t="s">
        <v>11127</v>
      </c>
      <c r="I111" s="22" t="s">
        <v>11148</v>
      </c>
    </row>
    <row r="112" spans="1:9" x14ac:dyDescent="0.2">
      <c r="A112" s="7" t="s">
        <v>5189</v>
      </c>
      <c r="B112" s="7" t="s">
        <v>18</v>
      </c>
      <c r="D112" s="7" t="s">
        <v>66</v>
      </c>
      <c r="G112" s="7" t="s">
        <v>5188</v>
      </c>
      <c r="H112" s="7" t="s">
        <v>6691</v>
      </c>
    </row>
    <row r="113" spans="1:9" x14ac:dyDescent="0.2">
      <c r="A113" s="7" t="s">
        <v>5189</v>
      </c>
      <c r="B113" t="s">
        <v>20</v>
      </c>
      <c r="D113" s="7" t="s">
        <v>66</v>
      </c>
      <c r="F113" s="7" t="s">
        <v>28</v>
      </c>
      <c r="G113" s="7" t="s">
        <v>5188</v>
      </c>
      <c r="H113" s="7" t="s">
        <v>6691</v>
      </c>
    </row>
    <row r="114" spans="1:9" x14ac:dyDescent="0.2">
      <c r="A114" s="7" t="s">
        <v>5775</v>
      </c>
      <c r="B114" t="s">
        <v>2978</v>
      </c>
      <c r="C114" s="7" t="s">
        <v>5776</v>
      </c>
      <c r="D114" s="7" t="s">
        <v>66</v>
      </c>
      <c r="G114" s="7" t="s">
        <v>5777</v>
      </c>
      <c r="H114" s="7" t="s">
        <v>5705</v>
      </c>
      <c r="I114" s="14">
        <v>5</v>
      </c>
    </row>
    <row r="115" spans="1:9" x14ac:dyDescent="0.2">
      <c r="A115" s="7" t="s">
        <v>7928</v>
      </c>
      <c r="B115" t="s">
        <v>20</v>
      </c>
      <c r="H115" t="s">
        <v>6588</v>
      </c>
    </row>
    <row r="116" spans="1:9" x14ac:dyDescent="0.2">
      <c r="A116" s="7" t="s">
        <v>5305</v>
      </c>
      <c r="B116" t="s">
        <v>20</v>
      </c>
      <c r="D116" s="7" t="s">
        <v>56</v>
      </c>
      <c r="F116" s="7" t="s">
        <v>28</v>
      </c>
      <c r="G116" s="7" t="s">
        <v>5306</v>
      </c>
      <c r="H116" s="7" t="s">
        <v>6653</v>
      </c>
      <c r="I116" s="14">
        <v>33</v>
      </c>
    </row>
    <row r="117" spans="1:9" x14ac:dyDescent="0.2">
      <c r="A117" s="7" t="s">
        <v>7927</v>
      </c>
      <c r="B117" t="s">
        <v>20</v>
      </c>
      <c r="G117" s="7" t="s">
        <v>9399</v>
      </c>
      <c r="H117" t="s">
        <v>6588</v>
      </c>
    </row>
    <row r="118" spans="1:9" x14ac:dyDescent="0.2">
      <c r="A118" s="7" t="s">
        <v>11251</v>
      </c>
      <c r="B118" s="7" t="s">
        <v>20</v>
      </c>
      <c r="D118" s="7"/>
      <c r="F118" s="7"/>
      <c r="G118" s="7" t="s">
        <v>11252</v>
      </c>
      <c r="H118" t="s">
        <v>6588</v>
      </c>
    </row>
    <row r="119" spans="1:9" x14ac:dyDescent="0.2">
      <c r="A119" s="7" t="s">
        <v>12928</v>
      </c>
      <c r="B119" s="7" t="s">
        <v>80</v>
      </c>
      <c r="C119" s="7" t="s">
        <v>12930</v>
      </c>
      <c r="D119" s="7"/>
      <c r="F119" s="7"/>
      <c r="G119" s="7" t="s">
        <v>12929</v>
      </c>
      <c r="H119" t="s">
        <v>6588</v>
      </c>
    </row>
    <row r="120" spans="1:9" x14ac:dyDescent="0.2">
      <c r="A120" s="7" t="s">
        <v>13064</v>
      </c>
      <c r="B120" t="s">
        <v>20</v>
      </c>
      <c r="C120" t="s">
        <v>13061</v>
      </c>
      <c r="D120" t="s">
        <v>56</v>
      </c>
      <c r="E120" t="s">
        <v>28</v>
      </c>
      <c r="F120" t="s">
        <v>13063</v>
      </c>
      <c r="G120" t="s">
        <v>13062</v>
      </c>
      <c r="H120" s="7" t="s">
        <v>4067</v>
      </c>
      <c r="I120" s="22">
        <v>5</v>
      </c>
    </row>
    <row r="121" spans="1:9" x14ac:dyDescent="0.2">
      <c r="A121" t="s">
        <v>93</v>
      </c>
      <c r="B121" t="s">
        <v>94</v>
      </c>
      <c r="D121" t="s">
        <v>66</v>
      </c>
      <c r="E121" t="s">
        <v>21</v>
      </c>
      <c r="F121" t="s">
        <v>15722</v>
      </c>
      <c r="G121" t="s">
        <v>95</v>
      </c>
      <c r="H121" t="s">
        <v>5274</v>
      </c>
      <c r="I121" s="22">
        <v>81</v>
      </c>
    </row>
    <row r="122" spans="1:9" x14ac:dyDescent="0.2">
      <c r="A122" t="s">
        <v>93</v>
      </c>
      <c r="B122" t="s">
        <v>18</v>
      </c>
      <c r="D122" t="s">
        <v>8424</v>
      </c>
      <c r="E122" t="s">
        <v>21</v>
      </c>
      <c r="F122" t="s">
        <v>15723</v>
      </c>
      <c r="G122" t="s">
        <v>95</v>
      </c>
      <c r="H122" t="s">
        <v>15711</v>
      </c>
      <c r="I122" s="22">
        <v>56</v>
      </c>
    </row>
    <row r="123" spans="1:9" x14ac:dyDescent="0.2">
      <c r="A123" t="s">
        <v>10578</v>
      </c>
      <c r="B123" t="s">
        <v>597</v>
      </c>
      <c r="D123" t="s">
        <v>66</v>
      </c>
      <c r="G123" t="s">
        <v>13066</v>
      </c>
      <c r="H123" t="s">
        <v>6690</v>
      </c>
      <c r="I123" s="14">
        <v>207</v>
      </c>
    </row>
    <row r="124" spans="1:9" x14ac:dyDescent="0.2">
      <c r="A124" t="s">
        <v>8663</v>
      </c>
      <c r="B124" t="s">
        <v>20</v>
      </c>
      <c r="C124" t="s">
        <v>8665</v>
      </c>
      <c r="E124" t="s">
        <v>528</v>
      </c>
      <c r="F124" t="s">
        <v>8666</v>
      </c>
      <c r="G124" t="s">
        <v>8664</v>
      </c>
      <c r="H124" t="s">
        <v>6637</v>
      </c>
      <c r="I124" s="14" t="s">
        <v>8659</v>
      </c>
    </row>
    <row r="125" spans="1:9" x14ac:dyDescent="0.2">
      <c r="A125" t="s">
        <v>103</v>
      </c>
      <c r="B125" t="s">
        <v>23</v>
      </c>
      <c r="D125" t="s">
        <v>66</v>
      </c>
      <c r="E125" t="s">
        <v>21</v>
      </c>
      <c r="F125" t="s">
        <v>15719</v>
      </c>
      <c r="G125" t="s">
        <v>104</v>
      </c>
      <c r="H125" t="s">
        <v>5274</v>
      </c>
      <c r="I125" s="22">
        <v>82</v>
      </c>
    </row>
    <row r="126" spans="1:9" x14ac:dyDescent="0.2">
      <c r="A126" t="s">
        <v>5855</v>
      </c>
      <c r="B126" t="s">
        <v>3830</v>
      </c>
      <c r="D126" t="s">
        <v>66</v>
      </c>
      <c r="E126" t="s">
        <v>21</v>
      </c>
      <c r="F126" t="s">
        <v>5859</v>
      </c>
      <c r="G126" t="s">
        <v>5856</v>
      </c>
      <c r="H126" s="7" t="s">
        <v>4067</v>
      </c>
      <c r="I126" s="14">
        <v>9</v>
      </c>
    </row>
    <row r="127" spans="1:9" x14ac:dyDescent="0.2">
      <c r="A127" t="s">
        <v>5855</v>
      </c>
      <c r="B127" t="s">
        <v>3830</v>
      </c>
      <c r="D127" t="s">
        <v>66</v>
      </c>
      <c r="E127" t="s">
        <v>21</v>
      </c>
      <c r="F127" t="s">
        <v>5859</v>
      </c>
      <c r="G127" t="s">
        <v>5856</v>
      </c>
      <c r="H127" s="83" t="s">
        <v>11415</v>
      </c>
      <c r="I127" s="97">
        <v>5.8</v>
      </c>
    </row>
    <row r="128" spans="1:9" x14ac:dyDescent="0.2">
      <c r="A128" s="7" t="s">
        <v>7450</v>
      </c>
      <c r="B128" t="s">
        <v>20</v>
      </c>
      <c r="C128" s="7" t="s">
        <v>6135</v>
      </c>
      <c r="D128" s="7" t="s">
        <v>66</v>
      </c>
      <c r="G128" s="7" t="s">
        <v>8442</v>
      </c>
      <c r="H128" s="7" t="s">
        <v>6653</v>
      </c>
      <c r="I128" s="14">
        <v>57</v>
      </c>
    </row>
    <row r="129" spans="1:9" x14ac:dyDescent="0.2">
      <c r="A129" t="s">
        <v>10268</v>
      </c>
      <c r="B129" t="s">
        <v>20</v>
      </c>
      <c r="D129" t="s">
        <v>66</v>
      </c>
      <c r="G129" t="s">
        <v>10269</v>
      </c>
      <c r="H129" t="s">
        <v>6690</v>
      </c>
      <c r="I129" s="22">
        <v>177</v>
      </c>
    </row>
    <row r="130" spans="1:9" x14ac:dyDescent="0.2">
      <c r="A130" t="s">
        <v>1562</v>
      </c>
      <c r="B130" t="s">
        <v>3822</v>
      </c>
      <c r="C130" t="s">
        <v>13069</v>
      </c>
      <c r="D130" t="s">
        <v>8416</v>
      </c>
      <c r="E130" t="s">
        <v>21</v>
      </c>
      <c r="F130" t="s">
        <v>13070</v>
      </c>
      <c r="G130" t="s">
        <v>13814</v>
      </c>
      <c r="H130" s="7" t="s">
        <v>4067</v>
      </c>
      <c r="I130" s="22">
        <v>7</v>
      </c>
    </row>
    <row r="131" spans="1:9" x14ac:dyDescent="0.2">
      <c r="A131" t="s">
        <v>9314</v>
      </c>
      <c r="B131" t="s">
        <v>20</v>
      </c>
      <c r="G131" t="s">
        <v>9315</v>
      </c>
      <c r="H131" s="7" t="s">
        <v>9264</v>
      </c>
      <c r="I131" s="22">
        <v>41</v>
      </c>
    </row>
    <row r="132" spans="1:9" x14ac:dyDescent="0.2">
      <c r="A132" t="s">
        <v>1572</v>
      </c>
      <c r="B132" t="s">
        <v>20</v>
      </c>
      <c r="E132" t="s">
        <v>28</v>
      </c>
      <c r="F132" t="s">
        <v>28</v>
      </c>
      <c r="G132" t="s">
        <v>13085</v>
      </c>
      <c r="H132" s="7" t="s">
        <v>4067</v>
      </c>
      <c r="I132" s="22">
        <v>42</v>
      </c>
    </row>
    <row r="133" spans="1:9" x14ac:dyDescent="0.2">
      <c r="A133" t="s">
        <v>13810</v>
      </c>
      <c r="B133" t="s">
        <v>92</v>
      </c>
      <c r="C133" t="s">
        <v>1398</v>
      </c>
      <c r="D133" t="s">
        <v>8416</v>
      </c>
      <c r="G133" t="s">
        <v>13811</v>
      </c>
      <c r="H133" s="7" t="s">
        <v>6642</v>
      </c>
      <c r="I133" s="22"/>
    </row>
    <row r="134" spans="1:9" x14ac:dyDescent="0.2">
      <c r="A134" s="7" t="s">
        <v>8691</v>
      </c>
      <c r="G134" s="7" t="s">
        <v>8692</v>
      </c>
    </row>
    <row r="135" spans="1:9" x14ac:dyDescent="0.2">
      <c r="A135" s="7" t="s">
        <v>15661</v>
      </c>
      <c r="B135" t="s">
        <v>18</v>
      </c>
      <c r="C135" t="s">
        <v>15662</v>
      </c>
      <c r="D135" t="s">
        <v>66</v>
      </c>
      <c r="E135" t="s">
        <v>67</v>
      </c>
      <c r="G135" s="7" t="s">
        <v>15663</v>
      </c>
      <c r="H135" t="s">
        <v>15664</v>
      </c>
      <c r="I135" s="14">
        <v>8</v>
      </c>
    </row>
    <row r="136" spans="1:9" x14ac:dyDescent="0.2">
      <c r="A136" s="7" t="s">
        <v>15661</v>
      </c>
      <c r="B136" t="s">
        <v>20</v>
      </c>
      <c r="C136" t="s">
        <v>15662</v>
      </c>
      <c r="D136" t="s">
        <v>56</v>
      </c>
      <c r="E136" t="s">
        <v>28</v>
      </c>
      <c r="G136" s="7" t="s">
        <v>15670</v>
      </c>
      <c r="H136" t="s">
        <v>15664</v>
      </c>
      <c r="I136" s="14">
        <v>8</v>
      </c>
    </row>
    <row r="137" spans="1:9" x14ac:dyDescent="0.2">
      <c r="A137" s="7" t="s">
        <v>16839</v>
      </c>
      <c r="B137" t="s">
        <v>18</v>
      </c>
      <c r="C137" t="s">
        <v>5229</v>
      </c>
      <c r="D137" t="s">
        <v>66</v>
      </c>
      <c r="G137" s="7" t="s">
        <v>16913</v>
      </c>
      <c r="H137" s="7" t="s">
        <v>6691</v>
      </c>
      <c r="I137" s="14">
        <v>24</v>
      </c>
    </row>
    <row r="138" spans="1:9" x14ac:dyDescent="0.2">
      <c r="A138" s="83" t="s">
        <v>13080</v>
      </c>
      <c r="B138" t="s">
        <v>18</v>
      </c>
      <c r="D138" t="s">
        <v>66</v>
      </c>
      <c r="G138" s="7" t="s">
        <v>12964</v>
      </c>
      <c r="H138" t="s">
        <v>11286</v>
      </c>
      <c r="I138" s="14">
        <v>13</v>
      </c>
    </row>
    <row r="139" spans="1:9" x14ac:dyDescent="0.2">
      <c r="A139" t="s">
        <v>6971</v>
      </c>
      <c r="B139" t="s">
        <v>2978</v>
      </c>
      <c r="C139" t="s">
        <v>2028</v>
      </c>
      <c r="D139" t="s">
        <v>56</v>
      </c>
      <c r="E139" t="s">
        <v>28</v>
      </c>
      <c r="G139" t="s">
        <v>6974</v>
      </c>
      <c r="H139" t="s">
        <v>5274</v>
      </c>
      <c r="I139" s="22">
        <v>106</v>
      </c>
    </row>
    <row r="140" spans="1:9" x14ac:dyDescent="0.2">
      <c r="A140" t="s">
        <v>6971</v>
      </c>
      <c r="B140" t="s">
        <v>20</v>
      </c>
      <c r="C140" t="s">
        <v>2028</v>
      </c>
      <c r="D140" t="s">
        <v>56</v>
      </c>
      <c r="E140" t="s">
        <v>28</v>
      </c>
      <c r="F140" t="s">
        <v>6973</v>
      </c>
      <c r="G140" t="s">
        <v>6972</v>
      </c>
      <c r="H140" t="s">
        <v>5274</v>
      </c>
      <c r="I140" s="22">
        <v>106</v>
      </c>
    </row>
    <row r="141" spans="1:9" x14ac:dyDescent="0.2">
      <c r="A141" s="7" t="s">
        <v>5265</v>
      </c>
      <c r="B141" s="7" t="s">
        <v>18</v>
      </c>
      <c r="C141" s="7" t="s">
        <v>5266</v>
      </c>
      <c r="D141" s="7" t="s">
        <v>66</v>
      </c>
      <c r="G141" s="7" t="s">
        <v>5267</v>
      </c>
      <c r="H141" s="7" t="s">
        <v>6691</v>
      </c>
      <c r="I141" s="14">
        <v>28</v>
      </c>
    </row>
    <row r="142" spans="1:9" x14ac:dyDescent="0.2">
      <c r="A142" s="7" t="s">
        <v>10999</v>
      </c>
      <c r="B142" s="7" t="s">
        <v>20</v>
      </c>
      <c r="C142" s="7" t="s">
        <v>11002</v>
      </c>
      <c r="D142" s="7" t="s">
        <v>56</v>
      </c>
      <c r="E142" t="s">
        <v>28</v>
      </c>
      <c r="F142" t="s">
        <v>28</v>
      </c>
      <c r="G142" s="7" t="s">
        <v>11001</v>
      </c>
      <c r="H142" s="7" t="s">
        <v>11000</v>
      </c>
      <c r="I142" s="14">
        <v>61</v>
      </c>
    </row>
    <row r="143" spans="1:9" x14ac:dyDescent="0.2">
      <c r="A143" t="s">
        <v>1622</v>
      </c>
      <c r="B143" t="s">
        <v>20</v>
      </c>
      <c r="C143" t="s">
        <v>2582</v>
      </c>
      <c r="D143" t="s">
        <v>56</v>
      </c>
      <c r="E143" t="s">
        <v>28</v>
      </c>
      <c r="F143" t="s">
        <v>5253</v>
      </c>
      <c r="G143" t="s">
        <v>8407</v>
      </c>
      <c r="H143" s="7" t="s">
        <v>4067</v>
      </c>
      <c r="I143" s="22">
        <v>7</v>
      </c>
    </row>
    <row r="144" spans="1:9" x14ac:dyDescent="0.2">
      <c r="A144" t="s">
        <v>13807</v>
      </c>
      <c r="B144" t="s">
        <v>20</v>
      </c>
      <c r="C144" t="s">
        <v>13808</v>
      </c>
      <c r="D144" t="s">
        <v>56</v>
      </c>
      <c r="E144" t="s">
        <v>28</v>
      </c>
      <c r="G144" t="s">
        <v>13816</v>
      </c>
      <c r="H144" t="s">
        <v>6642</v>
      </c>
      <c r="I144" s="22"/>
    </row>
    <row r="145" spans="1:9" x14ac:dyDescent="0.2">
      <c r="A145" t="s">
        <v>15704</v>
      </c>
      <c r="B145" t="s">
        <v>20</v>
      </c>
      <c r="D145" t="s">
        <v>56</v>
      </c>
      <c r="E145" t="s">
        <v>28</v>
      </c>
      <c r="F145" t="s">
        <v>15703</v>
      </c>
      <c r="G145" t="s">
        <v>15702</v>
      </c>
      <c r="H145" t="s">
        <v>5274</v>
      </c>
      <c r="I145" s="22">
        <v>80</v>
      </c>
    </row>
    <row r="146" spans="1:9" x14ac:dyDescent="0.2">
      <c r="A146" t="s">
        <v>1627</v>
      </c>
      <c r="B146" t="s">
        <v>20</v>
      </c>
      <c r="C146" t="s">
        <v>2030</v>
      </c>
      <c r="D146" t="s">
        <v>56</v>
      </c>
      <c r="E146" t="s">
        <v>28</v>
      </c>
      <c r="F146" t="s">
        <v>28</v>
      </c>
      <c r="G146" t="s">
        <v>13081</v>
      </c>
      <c r="H146" s="7" t="s">
        <v>4067</v>
      </c>
      <c r="I146" s="22">
        <v>11</v>
      </c>
    </row>
    <row r="147" spans="1:9" x14ac:dyDescent="0.2">
      <c r="A147" t="s">
        <v>7919</v>
      </c>
      <c r="G147" t="s">
        <v>7920</v>
      </c>
      <c r="H147" t="s">
        <v>6637</v>
      </c>
      <c r="I147" s="14" t="s">
        <v>8716</v>
      </c>
    </row>
    <row r="148" spans="1:9" x14ac:dyDescent="0.2">
      <c r="A148" t="s">
        <v>13820</v>
      </c>
      <c r="B148" t="s">
        <v>2978</v>
      </c>
      <c r="C148" t="s">
        <v>13821</v>
      </c>
      <c r="D148" t="s">
        <v>8424</v>
      </c>
      <c r="G148" t="s">
        <v>13822</v>
      </c>
      <c r="H148" t="s">
        <v>6642</v>
      </c>
    </row>
    <row r="149" spans="1:9" x14ac:dyDescent="0.2">
      <c r="A149" t="s">
        <v>5287</v>
      </c>
      <c r="B149" t="s">
        <v>20</v>
      </c>
      <c r="C149" t="s">
        <v>5288</v>
      </c>
      <c r="D149" t="s">
        <v>56</v>
      </c>
      <c r="F149" t="s">
        <v>28</v>
      </c>
      <c r="G149" s="7" t="s">
        <v>8139</v>
      </c>
      <c r="H149" s="7" t="s">
        <v>5290</v>
      </c>
      <c r="I149" s="34" t="s">
        <v>5291</v>
      </c>
    </row>
    <row r="150" spans="1:9" x14ac:dyDescent="0.2">
      <c r="A150" t="s">
        <v>57</v>
      </c>
      <c r="B150" t="s">
        <v>18</v>
      </c>
      <c r="C150" t="s">
        <v>58</v>
      </c>
      <c r="D150" t="s">
        <v>66</v>
      </c>
      <c r="G150" t="s">
        <v>13095</v>
      </c>
      <c r="H150" t="s">
        <v>6690</v>
      </c>
      <c r="I150" s="22">
        <v>54</v>
      </c>
    </row>
    <row r="151" spans="1:9" x14ac:dyDescent="0.2">
      <c r="A151" t="s">
        <v>1712</v>
      </c>
      <c r="B151" t="s">
        <v>3815</v>
      </c>
      <c r="C151" t="s">
        <v>5289</v>
      </c>
      <c r="D151" t="s">
        <v>56</v>
      </c>
      <c r="G151" t="s">
        <v>12953</v>
      </c>
      <c r="H151" s="85" t="s">
        <v>6653</v>
      </c>
      <c r="I151" s="112">
        <v>2</v>
      </c>
    </row>
    <row r="152" spans="1:9" x14ac:dyDescent="0.2">
      <c r="A152" t="s">
        <v>1712</v>
      </c>
      <c r="B152" t="s">
        <v>20</v>
      </c>
      <c r="C152" t="s">
        <v>5289</v>
      </c>
      <c r="D152" t="s">
        <v>56</v>
      </c>
      <c r="G152" t="s">
        <v>12953</v>
      </c>
      <c r="H152" s="7" t="s">
        <v>4067</v>
      </c>
      <c r="I152" s="111">
        <v>15</v>
      </c>
    </row>
    <row r="153" spans="1:9" x14ac:dyDescent="0.2">
      <c r="A153" t="s">
        <v>1713</v>
      </c>
      <c r="B153" t="s">
        <v>20</v>
      </c>
      <c r="D153" t="s">
        <v>56</v>
      </c>
      <c r="E153" t="s">
        <v>28</v>
      </c>
      <c r="F153" t="s">
        <v>28</v>
      </c>
      <c r="G153" t="s">
        <v>13071</v>
      </c>
      <c r="H153" s="7" t="s">
        <v>4067</v>
      </c>
      <c r="I153" s="22">
        <v>7</v>
      </c>
    </row>
    <row r="154" spans="1:9" x14ac:dyDescent="0.2">
      <c r="A154" t="s">
        <v>4747</v>
      </c>
      <c r="B154" t="s">
        <v>20</v>
      </c>
      <c r="D154" t="s">
        <v>8424</v>
      </c>
      <c r="G154" t="s">
        <v>8464</v>
      </c>
      <c r="H154" s="7" t="s">
        <v>6653</v>
      </c>
      <c r="I154" s="22">
        <v>88</v>
      </c>
    </row>
    <row r="155" spans="1:9" x14ac:dyDescent="0.2">
      <c r="A155" t="s">
        <v>7918</v>
      </c>
      <c r="B155" t="s">
        <v>3815</v>
      </c>
      <c r="D155" t="s">
        <v>66</v>
      </c>
      <c r="G155" t="s">
        <v>9914</v>
      </c>
      <c r="H155" t="s">
        <v>6690</v>
      </c>
      <c r="I155" s="14" t="s">
        <v>10571</v>
      </c>
    </row>
    <row r="156" spans="1:9" x14ac:dyDescent="0.2">
      <c r="A156" s="7" t="s">
        <v>11246</v>
      </c>
      <c r="B156" t="s">
        <v>3815</v>
      </c>
      <c r="D156" t="s">
        <v>66</v>
      </c>
      <c r="E156" t="s">
        <v>28</v>
      </c>
      <c r="F156" t="s">
        <v>28</v>
      </c>
      <c r="G156" s="7" t="s">
        <v>11247</v>
      </c>
      <c r="H156" s="7" t="s">
        <v>5293</v>
      </c>
      <c r="I156" s="22" t="s">
        <v>5294</v>
      </c>
    </row>
    <row r="157" spans="1:9" x14ac:dyDescent="0.2">
      <c r="A157" s="7" t="s">
        <v>4749</v>
      </c>
      <c r="B157" t="s">
        <v>20</v>
      </c>
      <c r="C157" t="s">
        <v>8451</v>
      </c>
      <c r="D157" s="7" t="s">
        <v>8424</v>
      </c>
      <c r="G157" s="7" t="s">
        <v>8452</v>
      </c>
      <c r="H157" s="7" t="s">
        <v>6653</v>
      </c>
      <c r="I157" s="22">
        <v>71</v>
      </c>
    </row>
    <row r="158" spans="1:9" x14ac:dyDescent="0.2">
      <c r="A158" s="7" t="s">
        <v>12292</v>
      </c>
      <c r="B158" t="s">
        <v>18</v>
      </c>
      <c r="D158" s="7" t="s">
        <v>66</v>
      </c>
      <c r="G158" s="7" t="s">
        <v>12961</v>
      </c>
      <c r="H158" s="7" t="s">
        <v>6691</v>
      </c>
      <c r="I158" s="22">
        <v>27</v>
      </c>
    </row>
    <row r="159" spans="1:9" x14ac:dyDescent="0.2">
      <c r="A159" t="s">
        <v>1783</v>
      </c>
      <c r="B159" t="s">
        <v>20</v>
      </c>
      <c r="C159" t="s">
        <v>12922</v>
      </c>
      <c r="D159" t="s">
        <v>56</v>
      </c>
      <c r="E159" t="s">
        <v>528</v>
      </c>
      <c r="F159" t="s">
        <v>28</v>
      </c>
      <c r="G159" t="s">
        <v>12923</v>
      </c>
      <c r="H159" s="7" t="s">
        <v>4067</v>
      </c>
      <c r="I159" s="22">
        <v>97</v>
      </c>
    </row>
    <row r="160" spans="1:9" x14ac:dyDescent="0.2">
      <c r="A160" t="s">
        <v>4750</v>
      </c>
      <c r="B160" t="s">
        <v>20</v>
      </c>
      <c r="C160" s="7" t="s">
        <v>6126</v>
      </c>
      <c r="D160" s="7" t="s">
        <v>66</v>
      </c>
      <c r="G160" s="7" t="s">
        <v>6127</v>
      </c>
      <c r="H160" s="7" t="s">
        <v>6653</v>
      </c>
      <c r="I160" s="14">
        <v>32</v>
      </c>
    </row>
    <row r="161" spans="1:9" x14ac:dyDescent="0.2">
      <c r="A161" s="7" t="s">
        <v>5258</v>
      </c>
      <c r="B161" s="7" t="s">
        <v>18</v>
      </c>
      <c r="C161" s="7" t="s">
        <v>2556</v>
      </c>
      <c r="G161" s="7" t="s">
        <v>7930</v>
      </c>
      <c r="H161" t="s">
        <v>6588</v>
      </c>
    </row>
    <row r="162" spans="1:9" x14ac:dyDescent="0.2">
      <c r="A162" s="7" t="s">
        <v>5258</v>
      </c>
      <c r="B162" t="s">
        <v>20</v>
      </c>
      <c r="C162" s="7" t="s">
        <v>2556</v>
      </c>
      <c r="D162" s="7" t="s">
        <v>66</v>
      </c>
      <c r="F162" s="7" t="s">
        <v>5259</v>
      </c>
      <c r="G162" s="7" t="s">
        <v>8141</v>
      </c>
      <c r="H162" s="7" t="s">
        <v>6691</v>
      </c>
      <c r="I162" s="14">
        <v>27</v>
      </c>
    </row>
    <row r="163" spans="1:9" x14ac:dyDescent="0.2">
      <c r="A163" t="s">
        <v>5275</v>
      </c>
      <c r="B163" s="7" t="s">
        <v>18</v>
      </c>
      <c r="C163" s="7" t="s">
        <v>5174</v>
      </c>
      <c r="D163" s="7" t="s">
        <v>66</v>
      </c>
      <c r="G163" s="7" t="s">
        <v>5175</v>
      </c>
      <c r="H163" s="7" t="s">
        <v>6691</v>
      </c>
    </row>
    <row r="164" spans="1:9" x14ac:dyDescent="0.2">
      <c r="A164" s="7" t="s">
        <v>8724</v>
      </c>
      <c r="B164" s="7"/>
      <c r="C164" s="7" t="s">
        <v>8725</v>
      </c>
      <c r="D164" s="7"/>
      <c r="G164" s="7" t="s">
        <v>8726</v>
      </c>
      <c r="H164" t="s">
        <v>6588</v>
      </c>
    </row>
    <row r="165" spans="1:9" x14ac:dyDescent="0.2">
      <c r="A165" t="s">
        <v>105</v>
      </c>
      <c r="B165" t="s">
        <v>106</v>
      </c>
      <c r="D165" t="s">
        <v>56</v>
      </c>
      <c r="E165" t="s">
        <v>11126</v>
      </c>
      <c r="F165" t="s">
        <v>15727</v>
      </c>
      <c r="G165" t="s">
        <v>107</v>
      </c>
      <c r="H165" t="s">
        <v>5274</v>
      </c>
      <c r="I165" s="22">
        <v>82</v>
      </c>
    </row>
    <row r="166" spans="1:9" x14ac:dyDescent="0.2">
      <c r="A166" t="s">
        <v>60</v>
      </c>
      <c r="B166" t="s">
        <v>597</v>
      </c>
      <c r="D166" s="7" t="s">
        <v>66</v>
      </c>
      <c r="G166" s="7" t="s">
        <v>5182</v>
      </c>
      <c r="H166" s="7" t="s">
        <v>6691</v>
      </c>
      <c r="I166" s="22"/>
    </row>
    <row r="167" spans="1:9" x14ac:dyDescent="0.2">
      <c r="A167" t="s">
        <v>60</v>
      </c>
      <c r="B167" t="s">
        <v>20</v>
      </c>
      <c r="D167" s="7" t="s">
        <v>66</v>
      </c>
      <c r="F167" s="7" t="s">
        <v>28</v>
      </c>
      <c r="G167" s="7" t="s">
        <v>5182</v>
      </c>
      <c r="H167" s="7" t="s">
        <v>6691</v>
      </c>
      <c r="I167" s="22"/>
    </row>
    <row r="168" spans="1:9" x14ac:dyDescent="0.2">
      <c r="A168" t="s">
        <v>1910</v>
      </c>
      <c r="B168" t="s">
        <v>4070</v>
      </c>
      <c r="C168" s="7" t="s">
        <v>24</v>
      </c>
      <c r="D168" s="7" t="s">
        <v>66</v>
      </c>
      <c r="F168" s="7" t="s">
        <v>28</v>
      </c>
      <c r="G168" s="7" t="s">
        <v>5186</v>
      </c>
      <c r="H168" s="7" t="s">
        <v>4067</v>
      </c>
      <c r="I168" s="22" t="s">
        <v>1911</v>
      </c>
    </row>
    <row r="169" spans="1:9" x14ac:dyDescent="0.2">
      <c r="A169" t="s">
        <v>1910</v>
      </c>
      <c r="B169" t="s">
        <v>2978</v>
      </c>
      <c r="C169" s="7"/>
      <c r="D169" s="7" t="s">
        <v>66</v>
      </c>
      <c r="F169" s="7"/>
      <c r="G169" s="7" t="s">
        <v>10553</v>
      </c>
      <c r="H169" s="7" t="s">
        <v>6690</v>
      </c>
      <c r="I169" s="22">
        <v>206</v>
      </c>
    </row>
    <row r="170" spans="1:9" x14ac:dyDescent="0.2">
      <c r="A170" t="s">
        <v>18150</v>
      </c>
      <c r="B170" t="s">
        <v>20</v>
      </c>
      <c r="G170" t="s">
        <v>18151</v>
      </c>
      <c r="H170" t="s">
        <v>18148</v>
      </c>
    </row>
    <row r="171" spans="1:9" x14ac:dyDescent="0.2">
      <c r="A171" t="s">
        <v>10047</v>
      </c>
      <c r="B171" t="s">
        <v>23</v>
      </c>
      <c r="D171" t="s">
        <v>66</v>
      </c>
      <c r="G171" t="s">
        <v>10048</v>
      </c>
      <c r="H171" s="7" t="s">
        <v>7856</v>
      </c>
      <c r="I171" s="22">
        <v>157</v>
      </c>
    </row>
    <row r="172" spans="1:9" x14ac:dyDescent="0.2">
      <c r="A172" t="s">
        <v>1935</v>
      </c>
      <c r="B172" t="s">
        <v>20</v>
      </c>
      <c r="D172" t="s">
        <v>66</v>
      </c>
      <c r="E172" t="s">
        <v>28</v>
      </c>
      <c r="F172" t="s">
        <v>28</v>
      </c>
      <c r="G172" t="s">
        <v>13086</v>
      </c>
      <c r="H172" s="7" t="s">
        <v>4067</v>
      </c>
      <c r="I172" s="22">
        <v>97</v>
      </c>
    </row>
    <row r="173" spans="1:9" x14ac:dyDescent="0.2">
      <c r="A173" s="7" t="s">
        <v>11241</v>
      </c>
      <c r="D173" s="7" t="s">
        <v>66</v>
      </c>
      <c r="G173" s="7" t="s">
        <v>11242</v>
      </c>
      <c r="H173" t="s">
        <v>6588</v>
      </c>
      <c r="I173" s="22"/>
    </row>
    <row r="174" spans="1:9" x14ac:dyDescent="0.2">
      <c r="A174" s="7" t="s">
        <v>7926</v>
      </c>
      <c r="B174" s="7" t="s">
        <v>45</v>
      </c>
      <c r="C174" s="7" t="s">
        <v>7925</v>
      </c>
      <c r="D174" t="s">
        <v>66</v>
      </c>
      <c r="H174" t="s">
        <v>6588</v>
      </c>
    </row>
    <row r="175" spans="1:9" x14ac:dyDescent="0.2">
      <c r="A175" s="7" t="s">
        <v>7939</v>
      </c>
      <c r="B175" s="7" t="s">
        <v>23</v>
      </c>
      <c r="C175" s="7" t="s">
        <v>7924</v>
      </c>
      <c r="D175" t="s">
        <v>66</v>
      </c>
      <c r="H175" t="s">
        <v>6588</v>
      </c>
    </row>
    <row r="176" spans="1:9" x14ac:dyDescent="0.2">
      <c r="A176" s="7" t="s">
        <v>8418</v>
      </c>
      <c r="B176" s="7" t="s">
        <v>2978</v>
      </c>
      <c r="C176" s="7" t="s">
        <v>2571</v>
      </c>
      <c r="D176" t="s">
        <v>8416</v>
      </c>
      <c r="E176" t="s">
        <v>21</v>
      </c>
      <c r="F176" t="s">
        <v>8420</v>
      </c>
      <c r="G176" t="s">
        <v>8419</v>
      </c>
      <c r="H176" t="s">
        <v>4067</v>
      </c>
      <c r="I176" s="14">
        <v>77</v>
      </c>
    </row>
    <row r="177" spans="1:9" x14ac:dyDescent="0.2">
      <c r="A177" s="7" t="s">
        <v>8134</v>
      </c>
      <c r="B177" s="7"/>
      <c r="C177" s="7"/>
      <c r="D177" s="7" t="s">
        <v>66</v>
      </c>
      <c r="E177" s="7" t="s">
        <v>21</v>
      </c>
      <c r="F177" s="7" t="s">
        <v>5859</v>
      </c>
      <c r="G177" s="7" t="s">
        <v>8135</v>
      </c>
      <c r="H177" t="s">
        <v>6588</v>
      </c>
    </row>
    <row r="178" spans="1:9" x14ac:dyDescent="0.2">
      <c r="A178" t="s">
        <v>18068</v>
      </c>
      <c r="C178" t="s">
        <v>18069</v>
      </c>
      <c r="G178" t="s">
        <v>18070</v>
      </c>
      <c r="H178" t="s">
        <v>6637</v>
      </c>
      <c r="I178" s="14" t="s">
        <v>18071</v>
      </c>
    </row>
    <row r="179" spans="1:9" x14ac:dyDescent="0.2">
      <c r="A179" t="s">
        <v>37</v>
      </c>
      <c r="C179" t="s">
        <v>577</v>
      </c>
      <c r="D179" t="s">
        <v>66</v>
      </c>
      <c r="G179" t="s">
        <v>38</v>
      </c>
      <c r="H179" s="7" t="s">
        <v>6633</v>
      </c>
      <c r="I179" s="22" t="s">
        <v>5286</v>
      </c>
    </row>
    <row r="180" spans="1:9" x14ac:dyDescent="0.2">
      <c r="A180" s="7" t="s">
        <v>2024</v>
      </c>
      <c r="B180" s="7" t="s">
        <v>3815</v>
      </c>
      <c r="C180" s="7" t="s">
        <v>7933</v>
      </c>
      <c r="D180" s="7" t="s">
        <v>66</v>
      </c>
      <c r="G180" s="7" t="s">
        <v>6757</v>
      </c>
      <c r="H180" t="s">
        <v>6588</v>
      </c>
    </row>
    <row r="181" spans="1:9" x14ac:dyDescent="0.2">
      <c r="A181" t="s">
        <v>2024</v>
      </c>
      <c r="B181" t="s">
        <v>20</v>
      </c>
      <c r="C181" t="s">
        <v>5272</v>
      </c>
      <c r="D181" s="7" t="s">
        <v>56</v>
      </c>
      <c r="F181" s="7" t="s">
        <v>6756</v>
      </c>
      <c r="G181" s="7" t="s">
        <v>6757</v>
      </c>
      <c r="H181" s="7" t="s">
        <v>4067</v>
      </c>
      <c r="I181" s="22">
        <v>11</v>
      </c>
    </row>
    <row r="182" spans="1:9" x14ac:dyDescent="0.2">
      <c r="A182" t="s">
        <v>13067</v>
      </c>
      <c r="B182" t="s">
        <v>92</v>
      </c>
      <c r="C182" t="s">
        <v>1398</v>
      </c>
      <c r="D182" t="s">
        <v>8416</v>
      </c>
      <c r="E182" t="s">
        <v>21</v>
      </c>
      <c r="F182" t="s">
        <v>13068</v>
      </c>
      <c r="G182" t="s">
        <v>13818</v>
      </c>
      <c r="H182" t="s">
        <v>4067</v>
      </c>
      <c r="I182" s="22">
        <v>7</v>
      </c>
    </row>
    <row r="183" spans="1:9" x14ac:dyDescent="0.2">
      <c r="A183" t="s">
        <v>18131</v>
      </c>
      <c r="B183" t="s">
        <v>20</v>
      </c>
      <c r="C183" t="s">
        <v>1333</v>
      </c>
      <c r="H183" t="s">
        <v>17001</v>
      </c>
    </row>
    <row r="184" spans="1:9" x14ac:dyDescent="0.2">
      <c r="A184" t="s">
        <v>5276</v>
      </c>
      <c r="B184" t="s">
        <v>20</v>
      </c>
      <c r="D184" t="s">
        <v>56</v>
      </c>
      <c r="E184" t="s">
        <v>67</v>
      </c>
      <c r="F184" t="s">
        <v>15705</v>
      </c>
      <c r="G184" t="s">
        <v>72</v>
      </c>
      <c r="H184" t="s">
        <v>5274</v>
      </c>
      <c r="I184" s="22">
        <v>80</v>
      </c>
    </row>
    <row r="185" spans="1:9" x14ac:dyDescent="0.2">
      <c r="A185" t="s">
        <v>13097</v>
      </c>
      <c r="B185" s="7" t="s">
        <v>20</v>
      </c>
      <c r="C185" t="s">
        <v>11002</v>
      </c>
      <c r="D185" t="s">
        <v>56</v>
      </c>
      <c r="E185" t="s">
        <v>28</v>
      </c>
      <c r="F185" t="s">
        <v>28</v>
      </c>
      <c r="G185" t="s">
        <v>13098</v>
      </c>
      <c r="H185" t="s">
        <v>6650</v>
      </c>
      <c r="I185" s="22">
        <v>61</v>
      </c>
    </row>
    <row r="186" spans="1:9" x14ac:dyDescent="0.2">
      <c r="A186" s="7" t="s">
        <v>5203</v>
      </c>
      <c r="B186" s="7" t="s">
        <v>18</v>
      </c>
      <c r="C186" t="s">
        <v>5204</v>
      </c>
      <c r="D186" s="7" t="s">
        <v>66</v>
      </c>
      <c r="G186" s="7" t="s">
        <v>5207</v>
      </c>
      <c r="H186" s="7" t="s">
        <v>6691</v>
      </c>
      <c r="I186" s="14">
        <v>24</v>
      </c>
    </row>
    <row r="187" spans="1:9" x14ac:dyDescent="0.2">
      <c r="A187" t="s">
        <v>15668</v>
      </c>
      <c r="B187" t="s">
        <v>20</v>
      </c>
      <c r="C187" t="s">
        <v>15671</v>
      </c>
      <c r="D187" t="s">
        <v>56</v>
      </c>
      <c r="E187" t="s">
        <v>28</v>
      </c>
      <c r="G187" t="s">
        <v>15669</v>
      </c>
      <c r="H187" t="s">
        <v>15664</v>
      </c>
      <c r="I187" s="14">
        <v>8</v>
      </c>
    </row>
    <row r="188" spans="1:9" x14ac:dyDescent="0.2">
      <c r="A188" t="s">
        <v>15668</v>
      </c>
      <c r="B188" t="s">
        <v>20</v>
      </c>
      <c r="C188" t="s">
        <v>15671</v>
      </c>
      <c r="D188" t="s">
        <v>8424</v>
      </c>
      <c r="E188" t="s">
        <v>28</v>
      </c>
      <c r="G188" t="s">
        <v>15672</v>
      </c>
      <c r="H188" t="s">
        <v>15664</v>
      </c>
      <c r="I188" s="14">
        <v>8</v>
      </c>
    </row>
    <row r="189" spans="1:9" x14ac:dyDescent="0.2">
      <c r="A189" s="7" t="s">
        <v>13803</v>
      </c>
      <c r="B189" s="7" t="s">
        <v>20</v>
      </c>
      <c r="C189" t="s">
        <v>13804</v>
      </c>
      <c r="D189" s="7" t="s">
        <v>8416</v>
      </c>
      <c r="G189" s="7" t="s">
        <v>13805</v>
      </c>
      <c r="H189" s="7" t="s">
        <v>6642</v>
      </c>
    </row>
    <row r="190" spans="1:9" x14ac:dyDescent="0.2">
      <c r="A190" t="s">
        <v>82</v>
      </c>
      <c r="B190" s="7" t="s">
        <v>3815</v>
      </c>
      <c r="D190" t="s">
        <v>83</v>
      </c>
      <c r="E190" t="s">
        <v>11126</v>
      </c>
      <c r="F190" t="s">
        <v>6157</v>
      </c>
      <c r="G190" t="s">
        <v>84</v>
      </c>
      <c r="H190" t="s">
        <v>5274</v>
      </c>
      <c r="I190" s="22">
        <v>80</v>
      </c>
    </row>
    <row r="191" spans="1:9" x14ac:dyDescent="0.2">
      <c r="A191" t="s">
        <v>82</v>
      </c>
      <c r="B191" t="s">
        <v>20</v>
      </c>
      <c r="D191" t="s">
        <v>83</v>
      </c>
      <c r="E191" t="s">
        <v>21</v>
      </c>
      <c r="F191" t="s">
        <v>15717</v>
      </c>
      <c r="G191" t="s">
        <v>15718</v>
      </c>
      <c r="H191" t="s">
        <v>15711</v>
      </c>
      <c r="I191" s="22">
        <v>55</v>
      </c>
    </row>
    <row r="192" spans="1:9" x14ac:dyDescent="0.2">
      <c r="A192" s="7" t="s">
        <v>5190</v>
      </c>
      <c r="B192" s="7" t="s">
        <v>18</v>
      </c>
      <c r="D192" s="7" t="s">
        <v>66</v>
      </c>
      <c r="F192" s="7"/>
      <c r="G192" s="7" t="s">
        <v>5191</v>
      </c>
      <c r="H192" s="7" t="s">
        <v>6691</v>
      </c>
    </row>
    <row r="193" spans="1:9" x14ac:dyDescent="0.2">
      <c r="A193" s="7" t="s">
        <v>5190</v>
      </c>
      <c r="B193" t="s">
        <v>20</v>
      </c>
      <c r="D193" s="7" t="s">
        <v>66</v>
      </c>
      <c r="F193" s="7" t="s">
        <v>28</v>
      </c>
      <c r="G193" s="7" t="s">
        <v>5191</v>
      </c>
      <c r="H193" s="7" t="s">
        <v>6691</v>
      </c>
    </row>
    <row r="194" spans="1:9" x14ac:dyDescent="0.2">
      <c r="A194" t="s">
        <v>13806</v>
      </c>
      <c r="B194" t="s">
        <v>20</v>
      </c>
      <c r="D194" t="s">
        <v>56</v>
      </c>
      <c r="F194" t="s">
        <v>5253</v>
      </c>
      <c r="G194" t="s">
        <v>13817</v>
      </c>
      <c r="H194" t="s">
        <v>6642</v>
      </c>
      <c r="I194" s="22"/>
    </row>
    <row r="195" spans="1:9" x14ac:dyDescent="0.2">
      <c r="A195" t="s">
        <v>59</v>
      </c>
      <c r="B195" t="s">
        <v>23</v>
      </c>
      <c r="G195" t="s">
        <v>650</v>
      </c>
      <c r="H195" s="7" t="s">
        <v>6633</v>
      </c>
      <c r="I195" s="22"/>
    </row>
    <row r="196" spans="1:9" x14ac:dyDescent="0.2">
      <c r="A196" t="s">
        <v>7921</v>
      </c>
      <c r="B196" s="7" t="s">
        <v>3815</v>
      </c>
      <c r="D196" s="7" t="s">
        <v>66</v>
      </c>
      <c r="G196" s="7" t="s">
        <v>10802</v>
      </c>
      <c r="H196" s="7" t="s">
        <v>6639</v>
      </c>
    </row>
    <row r="197" spans="1:9" x14ac:dyDescent="0.2">
      <c r="A197" s="7" t="s">
        <v>5187</v>
      </c>
      <c r="B197" s="7" t="s">
        <v>18</v>
      </c>
      <c r="D197" s="7" t="s">
        <v>66</v>
      </c>
      <c r="G197" s="7" t="s">
        <v>5188</v>
      </c>
      <c r="H197" s="7" t="s">
        <v>6691</v>
      </c>
    </row>
    <row r="198" spans="1:9" x14ac:dyDescent="0.2">
      <c r="A198" s="7" t="s">
        <v>5187</v>
      </c>
      <c r="B198" t="s">
        <v>20</v>
      </c>
      <c r="D198" s="7" t="s">
        <v>56</v>
      </c>
      <c r="F198" s="7" t="s">
        <v>28</v>
      </c>
      <c r="G198" s="7" t="s">
        <v>5188</v>
      </c>
      <c r="H198" s="7" t="s">
        <v>6691</v>
      </c>
    </row>
    <row r="199" spans="1:9" x14ac:dyDescent="0.2">
      <c r="A199" s="7" t="s">
        <v>8435</v>
      </c>
      <c r="B199" t="s">
        <v>20</v>
      </c>
      <c r="C199" s="7" t="s">
        <v>8436</v>
      </c>
      <c r="D199" s="7"/>
      <c r="E199" s="7" t="s">
        <v>28</v>
      </c>
      <c r="F199" s="7" t="s">
        <v>8437</v>
      </c>
      <c r="G199" s="7" t="s">
        <v>8438</v>
      </c>
      <c r="H199" s="7" t="s">
        <v>6653</v>
      </c>
      <c r="I199" s="14">
        <v>37</v>
      </c>
    </row>
    <row r="200" spans="1:9" x14ac:dyDescent="0.2">
      <c r="A200" t="s">
        <v>8435</v>
      </c>
      <c r="B200" t="s">
        <v>20</v>
      </c>
      <c r="C200" t="s">
        <v>18087</v>
      </c>
      <c r="H200" t="s">
        <v>17001</v>
      </c>
    </row>
    <row r="201" spans="1:9" x14ac:dyDescent="0.2">
      <c r="A201" s="7" t="s">
        <v>8694</v>
      </c>
      <c r="G201" s="7" t="s">
        <v>8693</v>
      </c>
    </row>
    <row r="202" spans="1:9" x14ac:dyDescent="0.2">
      <c r="A202" s="7" t="s">
        <v>9431</v>
      </c>
      <c r="B202" t="s">
        <v>20</v>
      </c>
      <c r="G202" s="7" t="s">
        <v>9432</v>
      </c>
      <c r="H202" t="s">
        <v>6690</v>
      </c>
      <c r="I202" s="14">
        <v>76</v>
      </c>
    </row>
    <row r="203" spans="1:9" x14ac:dyDescent="0.2">
      <c r="A203" s="7" t="s">
        <v>10801</v>
      </c>
      <c r="B203" t="s">
        <v>20</v>
      </c>
      <c r="G203" s="7" t="s">
        <v>10803</v>
      </c>
      <c r="H203" t="s">
        <v>6690</v>
      </c>
      <c r="I203" s="14">
        <v>227</v>
      </c>
    </row>
    <row r="204" spans="1:9" x14ac:dyDescent="0.2">
      <c r="A204" s="7" t="s">
        <v>2186</v>
      </c>
      <c r="D204" s="7" t="s">
        <v>66</v>
      </c>
      <c r="E204" s="7" t="s">
        <v>21</v>
      </c>
      <c r="F204" t="s">
        <v>13091</v>
      </c>
      <c r="G204" s="7" t="s">
        <v>8133</v>
      </c>
      <c r="H204" t="s">
        <v>4067</v>
      </c>
      <c r="I204" s="14">
        <v>37</v>
      </c>
    </row>
    <row r="205" spans="1:9" x14ac:dyDescent="0.2">
      <c r="A205" t="s">
        <v>7947</v>
      </c>
      <c r="C205" s="7" t="s">
        <v>18114</v>
      </c>
      <c r="H205" t="s">
        <v>6588</v>
      </c>
    </row>
    <row r="206" spans="1:9" x14ac:dyDescent="0.2">
      <c r="A206" s="7" t="s">
        <v>11128</v>
      </c>
      <c r="B206" s="7" t="s">
        <v>11129</v>
      </c>
      <c r="D206" s="7" t="s">
        <v>66</v>
      </c>
      <c r="E206" s="7" t="s">
        <v>11126</v>
      </c>
      <c r="F206" t="s">
        <v>5859</v>
      </c>
      <c r="G206" s="7" t="s">
        <v>11130</v>
      </c>
      <c r="H206" s="7" t="s">
        <v>11127</v>
      </c>
      <c r="I206" s="22" t="s">
        <v>11131</v>
      </c>
    </row>
    <row r="207" spans="1:9" x14ac:dyDescent="0.2">
      <c r="A207" t="s">
        <v>5849</v>
      </c>
      <c r="B207" t="s">
        <v>3830</v>
      </c>
      <c r="D207" t="s">
        <v>66</v>
      </c>
      <c r="E207" t="s">
        <v>11126</v>
      </c>
      <c r="F207" t="s">
        <v>5859</v>
      </c>
      <c r="G207" t="s">
        <v>5852</v>
      </c>
      <c r="H207" s="7" t="s">
        <v>4067</v>
      </c>
      <c r="I207" s="14">
        <v>9</v>
      </c>
    </row>
    <row r="208" spans="1:9" x14ac:dyDescent="0.2">
      <c r="A208" t="s">
        <v>5849</v>
      </c>
      <c r="B208" t="s">
        <v>20</v>
      </c>
      <c r="D208" t="s">
        <v>66</v>
      </c>
      <c r="E208" t="s">
        <v>21</v>
      </c>
      <c r="G208" t="s">
        <v>5860</v>
      </c>
      <c r="H208" s="7" t="s">
        <v>4067</v>
      </c>
      <c r="I208" s="14">
        <v>1</v>
      </c>
    </row>
    <row r="209" spans="1:9" x14ac:dyDescent="0.2">
      <c r="A209" s="7" t="s">
        <v>6132</v>
      </c>
      <c r="B209" t="s">
        <v>20</v>
      </c>
      <c r="C209" t="s">
        <v>5895</v>
      </c>
      <c r="D209" t="s">
        <v>56</v>
      </c>
      <c r="E209" t="s">
        <v>28</v>
      </c>
      <c r="F209" t="s">
        <v>5896</v>
      </c>
      <c r="G209" t="s">
        <v>5897</v>
      </c>
      <c r="H209" s="7" t="s">
        <v>6690</v>
      </c>
      <c r="I209" s="14">
        <v>39</v>
      </c>
    </row>
    <row r="210" spans="1:9" x14ac:dyDescent="0.2">
      <c r="A210" s="7" t="s">
        <v>16838</v>
      </c>
      <c r="B210" s="7" t="s">
        <v>18</v>
      </c>
      <c r="C210" s="7" t="s">
        <v>5180</v>
      </c>
      <c r="D210" s="7" t="s">
        <v>66</v>
      </c>
      <c r="G210" s="7" t="s">
        <v>5181</v>
      </c>
      <c r="H210" s="7" t="s">
        <v>6691</v>
      </c>
      <c r="I210" s="14">
        <v>15</v>
      </c>
    </row>
    <row r="211" spans="1:9" x14ac:dyDescent="0.2">
      <c r="A211" s="83" t="s">
        <v>12954</v>
      </c>
      <c r="B211" t="s">
        <v>18</v>
      </c>
      <c r="D211" t="s">
        <v>66</v>
      </c>
      <c r="G211" t="s">
        <v>12955</v>
      </c>
      <c r="H211" t="s">
        <v>11286</v>
      </c>
      <c r="I211" s="22">
        <v>15</v>
      </c>
    </row>
    <row r="212" spans="1:9" x14ac:dyDescent="0.2">
      <c r="A212" t="s">
        <v>98</v>
      </c>
      <c r="B212" t="s">
        <v>99</v>
      </c>
      <c r="D212" t="s">
        <v>66</v>
      </c>
      <c r="E212" t="s">
        <v>21</v>
      </c>
      <c r="F212" t="s">
        <v>15719</v>
      </c>
      <c r="G212" t="s">
        <v>15725</v>
      </c>
      <c r="H212" t="s">
        <v>5274</v>
      </c>
      <c r="I212" s="22">
        <v>81</v>
      </c>
    </row>
    <row r="213" spans="1:9" x14ac:dyDescent="0.2">
      <c r="A213" s="7" t="s">
        <v>8421</v>
      </c>
      <c r="B213" t="s">
        <v>20</v>
      </c>
      <c r="C213" s="7" t="s">
        <v>8423</v>
      </c>
      <c r="D213" s="7" t="s">
        <v>56</v>
      </c>
      <c r="G213" s="7" t="s">
        <v>8422</v>
      </c>
      <c r="H213" s="7" t="s">
        <v>4067</v>
      </c>
      <c r="I213" s="14">
        <v>121</v>
      </c>
    </row>
    <row r="214" spans="1:9" x14ac:dyDescent="0.2">
      <c r="A214" s="7" t="s">
        <v>5228</v>
      </c>
      <c r="B214" s="7" t="s">
        <v>18</v>
      </c>
      <c r="C214" s="7" t="s">
        <v>5229</v>
      </c>
      <c r="D214" s="7" t="s">
        <v>66</v>
      </c>
      <c r="G214" s="7" t="s">
        <v>5230</v>
      </c>
      <c r="H214" s="7" t="s">
        <v>6691</v>
      </c>
      <c r="I214" s="14">
        <v>26</v>
      </c>
    </row>
    <row r="215" spans="1:9" x14ac:dyDescent="0.2">
      <c r="A215" t="s">
        <v>73</v>
      </c>
      <c r="B215" t="s">
        <v>20</v>
      </c>
      <c r="D215" t="s">
        <v>56</v>
      </c>
      <c r="E215" t="s">
        <v>21</v>
      </c>
      <c r="F215" t="s">
        <v>15706</v>
      </c>
      <c r="G215" t="s">
        <v>15707</v>
      </c>
      <c r="H215" t="s">
        <v>5274</v>
      </c>
      <c r="I215" s="22">
        <v>80</v>
      </c>
    </row>
    <row r="216" spans="1:9" x14ac:dyDescent="0.2">
      <c r="A216" t="s">
        <v>33</v>
      </c>
      <c r="G216" t="s">
        <v>33</v>
      </c>
      <c r="H216" s="7" t="s">
        <v>6633</v>
      </c>
      <c r="I216" s="22"/>
    </row>
    <row r="217" spans="1:9" x14ac:dyDescent="0.2">
      <c r="A217" s="7" t="s">
        <v>6754</v>
      </c>
      <c r="B217" t="s">
        <v>20</v>
      </c>
      <c r="C217" s="7" t="s">
        <v>1478</v>
      </c>
      <c r="D217" s="7" t="s">
        <v>56</v>
      </c>
      <c r="E217" s="7" t="s">
        <v>28</v>
      </c>
      <c r="F217" s="7" t="s">
        <v>28</v>
      </c>
      <c r="G217" s="7" t="s">
        <v>5579</v>
      </c>
      <c r="H217" s="7" t="s">
        <v>4067</v>
      </c>
      <c r="I217" s="22">
        <v>11</v>
      </c>
    </row>
    <row r="218" spans="1:9" x14ac:dyDescent="0.2">
      <c r="A218" s="7" t="s">
        <v>6755</v>
      </c>
      <c r="B218" t="s">
        <v>20</v>
      </c>
      <c r="C218" s="7" t="s">
        <v>2571</v>
      </c>
      <c r="D218" t="s">
        <v>8416</v>
      </c>
      <c r="E218" t="s">
        <v>67</v>
      </c>
      <c r="G218" t="s">
        <v>8417</v>
      </c>
      <c r="H218" s="7" t="s">
        <v>4067</v>
      </c>
      <c r="I218" s="22">
        <v>77</v>
      </c>
    </row>
    <row r="219" spans="1:9" x14ac:dyDescent="0.2">
      <c r="A219" t="s">
        <v>857</v>
      </c>
      <c r="B219" t="s">
        <v>20</v>
      </c>
      <c r="E219" t="s">
        <v>21</v>
      </c>
      <c r="G219" t="s">
        <v>856</v>
      </c>
      <c r="H219" t="s">
        <v>6633</v>
      </c>
      <c r="I219" s="14">
        <v>81</v>
      </c>
    </row>
    <row r="220" spans="1:9" x14ac:dyDescent="0.2">
      <c r="A220" t="s">
        <v>12918</v>
      </c>
      <c r="B220" t="s">
        <v>20</v>
      </c>
      <c r="G220" t="s">
        <v>12919</v>
      </c>
      <c r="H220" t="s">
        <v>6588</v>
      </c>
      <c r="I220" s="22"/>
    </row>
    <row r="221" spans="1:9" x14ac:dyDescent="0.2">
      <c r="A221" t="s">
        <v>13089</v>
      </c>
      <c r="B221" t="s">
        <v>20</v>
      </c>
      <c r="G221" t="s">
        <v>8655</v>
      </c>
      <c r="H221" t="s">
        <v>6588</v>
      </c>
    </row>
    <row r="222" spans="1:9" x14ac:dyDescent="0.2">
      <c r="A222" t="s">
        <v>13809</v>
      </c>
      <c r="B222" t="s">
        <v>20</v>
      </c>
      <c r="C222" t="s">
        <v>13072</v>
      </c>
      <c r="D222" t="s">
        <v>56</v>
      </c>
      <c r="G222" t="s">
        <v>13812</v>
      </c>
      <c r="H222" t="s">
        <v>6642</v>
      </c>
    </row>
    <row r="223" spans="1:9" x14ac:dyDescent="0.2">
      <c r="A223" t="s">
        <v>47</v>
      </c>
      <c r="B223" s="7" t="s">
        <v>3815</v>
      </c>
      <c r="C223" t="s">
        <v>19</v>
      </c>
      <c r="D223" t="s">
        <v>66</v>
      </c>
      <c r="E223" t="s">
        <v>595</v>
      </c>
      <c r="G223" t="s">
        <v>48</v>
      </c>
      <c r="H223" s="7" t="s">
        <v>6633</v>
      </c>
      <c r="I223" s="22" t="s">
        <v>5282</v>
      </c>
    </row>
    <row r="224" spans="1:9" x14ac:dyDescent="0.2">
      <c r="A224" s="7" t="s">
        <v>8466</v>
      </c>
      <c r="B224" t="s">
        <v>8467</v>
      </c>
      <c r="D224" t="s">
        <v>8424</v>
      </c>
      <c r="G224" t="s">
        <v>8468</v>
      </c>
      <c r="H224" t="s">
        <v>6653</v>
      </c>
      <c r="I224" s="14">
        <v>90</v>
      </c>
    </row>
    <row r="225" spans="1:9" x14ac:dyDescent="0.2">
      <c r="A225" t="s">
        <v>5270</v>
      </c>
      <c r="B225" t="s">
        <v>20</v>
      </c>
      <c r="D225" t="s">
        <v>56</v>
      </c>
      <c r="G225" t="s">
        <v>5271</v>
      </c>
      <c r="H225" s="7" t="s">
        <v>6690</v>
      </c>
    </row>
    <row r="226" spans="1:9" x14ac:dyDescent="0.2">
      <c r="A226" s="7" t="s">
        <v>5196</v>
      </c>
      <c r="B226" s="7" t="s">
        <v>18</v>
      </c>
      <c r="C226" s="7" t="s">
        <v>5197</v>
      </c>
      <c r="D226" s="7" t="s">
        <v>66</v>
      </c>
      <c r="G226" s="7" t="s">
        <v>5198</v>
      </c>
      <c r="H226" s="7" t="s">
        <v>6691</v>
      </c>
      <c r="I226" s="14">
        <v>22</v>
      </c>
    </row>
    <row r="227" spans="1:9" x14ac:dyDescent="0.2">
      <c r="A227" t="s">
        <v>18152</v>
      </c>
      <c r="B227" t="s">
        <v>11146</v>
      </c>
      <c r="D227" t="s">
        <v>66</v>
      </c>
      <c r="E227" t="s">
        <v>5859</v>
      </c>
      <c r="G227" t="s">
        <v>18153</v>
      </c>
      <c r="H227" t="s">
        <v>18148</v>
      </c>
    </row>
    <row r="228" spans="1:9" x14ac:dyDescent="0.2">
      <c r="A228" s="7" t="s">
        <v>779</v>
      </c>
      <c r="B228" s="7"/>
      <c r="C228" s="7"/>
      <c r="D228" s="7" t="s">
        <v>66</v>
      </c>
      <c r="E228" s="7" t="s">
        <v>21</v>
      </c>
      <c r="F228" s="7" t="s">
        <v>8128</v>
      </c>
      <c r="G228" s="7" t="s">
        <v>8129</v>
      </c>
      <c r="H228" t="s">
        <v>6588</v>
      </c>
    </row>
    <row r="229" spans="1:9" x14ac:dyDescent="0.2">
      <c r="A229" t="s">
        <v>10258</v>
      </c>
      <c r="D229" t="s">
        <v>66</v>
      </c>
      <c r="G229" t="s">
        <v>10259</v>
      </c>
      <c r="H229" s="7" t="s">
        <v>6690</v>
      </c>
      <c r="I229" s="22">
        <v>177</v>
      </c>
    </row>
    <row r="230" spans="1:9" x14ac:dyDescent="0.2">
      <c r="A230" t="s">
        <v>2314</v>
      </c>
      <c r="B230" t="s">
        <v>20</v>
      </c>
      <c r="C230" t="s">
        <v>13072</v>
      </c>
      <c r="D230" t="s">
        <v>8416</v>
      </c>
      <c r="E230" t="s">
        <v>28</v>
      </c>
      <c r="F230" t="s">
        <v>13073</v>
      </c>
      <c r="G230" t="s">
        <v>13074</v>
      </c>
      <c r="H230" s="7" t="s">
        <v>4067</v>
      </c>
      <c r="I230" s="22">
        <v>9</v>
      </c>
    </row>
    <row r="231" spans="1:9" x14ac:dyDescent="0.2">
      <c r="A231" t="s">
        <v>4763</v>
      </c>
      <c r="B231" t="s">
        <v>20</v>
      </c>
      <c r="D231" s="7" t="s">
        <v>66</v>
      </c>
      <c r="E231" s="7" t="s">
        <v>21</v>
      </c>
      <c r="G231" s="7" t="s">
        <v>6129</v>
      </c>
      <c r="H231" s="7" t="s">
        <v>6653</v>
      </c>
      <c r="I231" s="14" t="s">
        <v>12941</v>
      </c>
    </row>
    <row r="232" spans="1:9" x14ac:dyDescent="0.2">
      <c r="A232" s="7" t="s">
        <v>8758</v>
      </c>
      <c r="H232" t="s">
        <v>6588</v>
      </c>
    </row>
    <row r="233" spans="1:9" x14ac:dyDescent="0.2">
      <c r="A233" s="7" t="s">
        <v>8461</v>
      </c>
      <c r="B233" t="s">
        <v>94</v>
      </c>
      <c r="D233" s="7" t="s">
        <v>66</v>
      </c>
      <c r="E233" s="7" t="s">
        <v>21</v>
      </c>
      <c r="G233" s="7" t="s">
        <v>8462</v>
      </c>
      <c r="H233" s="7" t="s">
        <v>6653</v>
      </c>
      <c r="I233" s="14">
        <v>83</v>
      </c>
    </row>
    <row r="234" spans="1:9" x14ac:dyDescent="0.2">
      <c r="A234" s="7" t="s">
        <v>7940</v>
      </c>
      <c r="C234" s="7" t="s">
        <v>7934</v>
      </c>
      <c r="G234" s="7" t="s">
        <v>8140</v>
      </c>
      <c r="H234" t="s">
        <v>6588</v>
      </c>
    </row>
    <row r="235" spans="1:9" x14ac:dyDescent="0.2">
      <c r="A235" s="7" t="s">
        <v>5158</v>
      </c>
      <c r="G235" t="s">
        <v>34</v>
      </c>
      <c r="H235" s="7" t="s">
        <v>6633</v>
      </c>
      <c r="I235" s="22"/>
    </row>
    <row r="236" spans="1:9" x14ac:dyDescent="0.2">
      <c r="A236" t="s">
        <v>108</v>
      </c>
      <c r="B236" t="s">
        <v>109</v>
      </c>
      <c r="D236" t="s">
        <v>66</v>
      </c>
      <c r="E236" t="s">
        <v>21</v>
      </c>
      <c r="F236" t="s">
        <v>8128</v>
      </c>
      <c r="G236" t="s">
        <v>110</v>
      </c>
      <c r="H236" s="7" t="s">
        <v>6634</v>
      </c>
      <c r="I236" s="22" t="s">
        <v>5277</v>
      </c>
    </row>
    <row r="237" spans="1:9" x14ac:dyDescent="0.2">
      <c r="A237" t="s">
        <v>10860</v>
      </c>
      <c r="B237" t="s">
        <v>20</v>
      </c>
      <c r="G237" t="s">
        <v>10877</v>
      </c>
      <c r="H237" s="7" t="s">
        <v>6690</v>
      </c>
      <c r="I237" s="22">
        <v>228</v>
      </c>
    </row>
    <row r="238" spans="1:9" x14ac:dyDescent="0.2">
      <c r="A238" t="s">
        <v>35</v>
      </c>
      <c r="B238" t="s">
        <v>23</v>
      </c>
      <c r="C238" t="s">
        <v>36</v>
      </c>
      <c r="G238" t="s">
        <v>10922</v>
      </c>
      <c r="H238" s="7" t="s">
        <v>6633</v>
      </c>
      <c r="I238" s="22">
        <v>38</v>
      </c>
    </row>
    <row r="239" spans="1:9" x14ac:dyDescent="0.2">
      <c r="A239" s="7" t="s">
        <v>5194</v>
      </c>
      <c r="B239" t="s">
        <v>18</v>
      </c>
      <c r="C239" s="7" t="s">
        <v>12966</v>
      </c>
      <c r="D239" s="7" t="s">
        <v>66</v>
      </c>
      <c r="G239" s="7" t="s">
        <v>12965</v>
      </c>
      <c r="H239" s="7" t="s">
        <v>6691</v>
      </c>
      <c r="I239" s="14">
        <v>22</v>
      </c>
    </row>
    <row r="240" spans="1:9" x14ac:dyDescent="0.2">
      <c r="A240" s="7" t="s">
        <v>5194</v>
      </c>
      <c r="B240" t="s">
        <v>4070</v>
      </c>
      <c r="C240" s="7" t="s">
        <v>12966</v>
      </c>
      <c r="D240" t="s">
        <v>66</v>
      </c>
      <c r="G240" t="s">
        <v>7922</v>
      </c>
      <c r="H240" s="7" t="s">
        <v>4067</v>
      </c>
      <c r="I240" s="22">
        <v>119</v>
      </c>
    </row>
    <row r="241" spans="1:9" x14ac:dyDescent="0.2">
      <c r="A241" t="s">
        <v>5194</v>
      </c>
      <c r="B241" t="s">
        <v>20</v>
      </c>
      <c r="C241" s="7" t="s">
        <v>12966</v>
      </c>
      <c r="D241" t="s">
        <v>56</v>
      </c>
      <c r="G241" t="s">
        <v>7922</v>
      </c>
      <c r="H241" t="s">
        <v>6588</v>
      </c>
    </row>
    <row r="242" spans="1:9" x14ac:dyDescent="0.2">
      <c r="A242" t="s">
        <v>10915</v>
      </c>
      <c r="B242" t="s">
        <v>20</v>
      </c>
      <c r="G242" t="s">
        <v>8712</v>
      </c>
      <c r="H242" t="s">
        <v>10916</v>
      </c>
      <c r="I242" s="14" t="s">
        <v>10917</v>
      </c>
    </row>
    <row r="243" spans="1:9" x14ac:dyDescent="0.2">
      <c r="A243" t="s">
        <v>96</v>
      </c>
      <c r="B243" t="s">
        <v>18</v>
      </c>
      <c r="D243" t="s">
        <v>66</v>
      </c>
      <c r="E243" t="s">
        <v>67</v>
      </c>
      <c r="F243" t="s">
        <v>15724</v>
      </c>
      <c r="G243" t="s">
        <v>97</v>
      </c>
      <c r="H243" t="s">
        <v>5274</v>
      </c>
      <c r="I243" s="22">
        <v>81</v>
      </c>
    </row>
    <row r="244" spans="1:9" x14ac:dyDescent="0.2">
      <c r="A244" t="s">
        <v>96</v>
      </c>
      <c r="B244" t="s">
        <v>18</v>
      </c>
      <c r="D244" t="s">
        <v>66</v>
      </c>
      <c r="G244" t="s">
        <v>12947</v>
      </c>
      <c r="H244" t="s">
        <v>11286</v>
      </c>
      <c r="I244" s="22">
        <v>25</v>
      </c>
    </row>
    <row r="245" spans="1:9" x14ac:dyDescent="0.2">
      <c r="A245" s="83" t="s">
        <v>2346</v>
      </c>
      <c r="B245" t="s">
        <v>80</v>
      </c>
      <c r="C245" s="7"/>
      <c r="D245" t="s">
        <v>66</v>
      </c>
      <c r="E245" t="s">
        <v>21</v>
      </c>
      <c r="G245" t="s">
        <v>13099</v>
      </c>
      <c r="H245" s="83" t="s">
        <v>6697</v>
      </c>
      <c r="I245" s="97">
        <v>17</v>
      </c>
    </row>
    <row r="246" spans="1:9" x14ac:dyDescent="0.2">
      <c r="A246" t="s">
        <v>2346</v>
      </c>
      <c r="B246" t="s">
        <v>80</v>
      </c>
      <c r="D246" t="s">
        <v>66</v>
      </c>
      <c r="E246" t="s">
        <v>21</v>
      </c>
      <c r="G246" t="s">
        <v>13094</v>
      </c>
      <c r="H246" s="7" t="s">
        <v>4067</v>
      </c>
      <c r="I246" s="22">
        <v>135</v>
      </c>
    </row>
    <row r="247" spans="1:9" x14ac:dyDescent="0.2">
      <c r="A247" s="7" t="s">
        <v>8470</v>
      </c>
      <c r="B247" s="7" t="s">
        <v>20</v>
      </c>
      <c r="D247" s="7" t="s">
        <v>8424</v>
      </c>
      <c r="F247" s="7" t="s">
        <v>8471</v>
      </c>
      <c r="G247" s="7" t="s">
        <v>8472</v>
      </c>
      <c r="H247" s="7" t="s">
        <v>6653</v>
      </c>
      <c r="I247" s="22">
        <v>22</v>
      </c>
    </row>
    <row r="248" spans="1:9" x14ac:dyDescent="0.2">
      <c r="A248" s="7" t="s">
        <v>10131</v>
      </c>
      <c r="B248" t="s">
        <v>597</v>
      </c>
      <c r="D248" s="7" t="s">
        <v>66</v>
      </c>
      <c r="G248" s="7" t="s">
        <v>10132</v>
      </c>
      <c r="H248" s="7" t="s">
        <v>6690</v>
      </c>
      <c r="I248" s="22">
        <v>165</v>
      </c>
    </row>
    <row r="249" spans="1:9" x14ac:dyDescent="0.2">
      <c r="A249" s="7" t="s">
        <v>3615</v>
      </c>
      <c r="B249" s="7" t="s">
        <v>3815</v>
      </c>
      <c r="D249" s="7" t="s">
        <v>66</v>
      </c>
      <c r="E249" s="7" t="s">
        <v>21</v>
      </c>
      <c r="F249" s="7"/>
      <c r="G249" s="7" t="s">
        <v>11153</v>
      </c>
      <c r="H249" s="7" t="s">
        <v>11127</v>
      </c>
      <c r="I249" s="22" t="s">
        <v>11154</v>
      </c>
    </row>
    <row r="250" spans="1:9" x14ac:dyDescent="0.2">
      <c r="A250" t="s">
        <v>2348</v>
      </c>
      <c r="B250" t="s">
        <v>4068</v>
      </c>
      <c r="C250" t="s">
        <v>1983</v>
      </c>
      <c r="G250" t="s">
        <v>12924</v>
      </c>
      <c r="H250" s="7" t="s">
        <v>4067</v>
      </c>
      <c r="I250" s="22">
        <v>81</v>
      </c>
    </row>
    <row r="251" spans="1:9" x14ac:dyDescent="0.2">
      <c r="A251" t="s">
        <v>5269</v>
      </c>
      <c r="B251" t="s">
        <v>20</v>
      </c>
      <c r="D251" t="s">
        <v>56</v>
      </c>
      <c r="G251" t="s">
        <v>5271</v>
      </c>
      <c r="H251" s="7" t="s">
        <v>6690</v>
      </c>
    </row>
    <row r="252" spans="1:9" x14ac:dyDescent="0.2">
      <c r="A252" t="s">
        <v>25</v>
      </c>
      <c r="B252" s="7" t="s">
        <v>3815</v>
      </c>
      <c r="G252" t="s">
        <v>26</v>
      </c>
      <c r="H252" s="7" t="s">
        <v>6666</v>
      </c>
      <c r="I252" s="22">
        <v>9</v>
      </c>
    </row>
    <row r="253" spans="1:9" x14ac:dyDescent="0.2">
      <c r="A253" t="s">
        <v>25</v>
      </c>
      <c r="B253" t="s">
        <v>4069</v>
      </c>
      <c r="D253" s="7" t="s">
        <v>66</v>
      </c>
      <c r="G253" t="s">
        <v>26</v>
      </c>
      <c r="H253" s="7" t="s">
        <v>4067</v>
      </c>
      <c r="I253" s="22">
        <v>9</v>
      </c>
    </row>
    <row r="254" spans="1:9" x14ac:dyDescent="0.2">
      <c r="A254" s="7" t="s">
        <v>5199</v>
      </c>
      <c r="B254" s="7" t="s">
        <v>18</v>
      </c>
      <c r="C254" s="7" t="s">
        <v>5197</v>
      </c>
      <c r="D254" s="7" t="s">
        <v>66</v>
      </c>
      <c r="G254" s="7" t="s">
        <v>5200</v>
      </c>
      <c r="H254" s="7" t="s">
        <v>6691</v>
      </c>
      <c r="I254" s="14">
        <v>24</v>
      </c>
    </row>
    <row r="255" spans="1:9" x14ac:dyDescent="0.2">
      <c r="A255" s="7" t="s">
        <v>10372</v>
      </c>
      <c r="B255" s="7" t="s">
        <v>92</v>
      </c>
      <c r="D255" s="7" t="s">
        <v>8424</v>
      </c>
      <c r="F255" s="7"/>
      <c r="G255" s="7" t="s">
        <v>10373</v>
      </c>
      <c r="H255" s="7" t="s">
        <v>6690</v>
      </c>
      <c r="I255" s="22">
        <v>186</v>
      </c>
    </row>
    <row r="256" spans="1:9" x14ac:dyDescent="0.2">
      <c r="A256" s="7" t="s">
        <v>5192</v>
      </c>
      <c r="B256" s="7" t="s">
        <v>5193</v>
      </c>
      <c r="D256" s="7" t="s">
        <v>66</v>
      </c>
      <c r="F256" s="7" t="s">
        <v>28</v>
      </c>
      <c r="G256" s="7" t="s">
        <v>5191</v>
      </c>
      <c r="H256" s="7" t="s">
        <v>6691</v>
      </c>
      <c r="I256" s="14">
        <v>24</v>
      </c>
    </row>
    <row r="257" spans="1:9" x14ac:dyDescent="0.2">
      <c r="A257" t="s">
        <v>2356</v>
      </c>
      <c r="B257" t="s">
        <v>20</v>
      </c>
      <c r="D257" t="s">
        <v>56</v>
      </c>
      <c r="E257" t="s">
        <v>11126</v>
      </c>
      <c r="F257" t="s">
        <v>717</v>
      </c>
      <c r="G257" t="s">
        <v>12943</v>
      </c>
      <c r="H257" s="7" t="s">
        <v>4067</v>
      </c>
      <c r="I257" s="22">
        <v>12</v>
      </c>
    </row>
    <row r="258" spans="1:9" x14ac:dyDescent="0.2">
      <c r="A258" s="85" t="s">
        <v>6116</v>
      </c>
      <c r="B258" t="s">
        <v>20</v>
      </c>
      <c r="D258" s="7" t="s">
        <v>56</v>
      </c>
      <c r="E258" s="7" t="s">
        <v>12942</v>
      </c>
      <c r="F258" t="s">
        <v>11126</v>
      </c>
      <c r="G258" s="7" t="s">
        <v>12943</v>
      </c>
      <c r="H258" s="85" t="s">
        <v>6653</v>
      </c>
      <c r="I258" s="82" t="s">
        <v>4952</v>
      </c>
    </row>
    <row r="259" spans="1:9" x14ac:dyDescent="0.2">
      <c r="A259" t="s">
        <v>15665</v>
      </c>
      <c r="B259" s="7" t="s">
        <v>18</v>
      </c>
      <c r="C259" t="s">
        <v>15666</v>
      </c>
      <c r="D259" t="s">
        <v>66</v>
      </c>
      <c r="E259" t="s">
        <v>67</v>
      </c>
      <c r="G259" t="s">
        <v>15667</v>
      </c>
      <c r="H259" t="s">
        <v>15664</v>
      </c>
      <c r="I259" s="14">
        <v>8</v>
      </c>
    </row>
    <row r="260" spans="1:9" x14ac:dyDescent="0.2">
      <c r="A260" t="s">
        <v>15665</v>
      </c>
      <c r="B260" s="7" t="s">
        <v>20</v>
      </c>
      <c r="C260" t="s">
        <v>15666</v>
      </c>
      <c r="D260" t="s">
        <v>66</v>
      </c>
      <c r="E260" t="s">
        <v>28</v>
      </c>
      <c r="G260" t="s">
        <v>15667</v>
      </c>
      <c r="H260" t="s">
        <v>15664</v>
      </c>
      <c r="I260" s="14">
        <v>8</v>
      </c>
    </row>
    <row r="261" spans="1:9" x14ac:dyDescent="0.2">
      <c r="A261" s="7" t="s">
        <v>8448</v>
      </c>
      <c r="B261" s="7"/>
      <c r="D261" s="7"/>
      <c r="G261" s="7" t="s">
        <v>8449</v>
      </c>
      <c r="H261" s="7" t="s">
        <v>6653</v>
      </c>
      <c r="I261" s="14">
        <v>71</v>
      </c>
    </row>
    <row r="262" spans="1:9" x14ac:dyDescent="0.2">
      <c r="A262" s="7" t="s">
        <v>5205</v>
      </c>
      <c r="B262" s="7" t="s">
        <v>18</v>
      </c>
      <c r="C262" t="s">
        <v>5204</v>
      </c>
      <c r="D262" s="7" t="s">
        <v>66</v>
      </c>
      <c r="G262" s="7" t="s">
        <v>5211</v>
      </c>
      <c r="H262" s="7" t="s">
        <v>6691</v>
      </c>
      <c r="I262" s="14">
        <v>24</v>
      </c>
    </row>
    <row r="263" spans="1:9" x14ac:dyDescent="0.2">
      <c r="A263" t="s">
        <v>8661</v>
      </c>
      <c r="B263" t="s">
        <v>20</v>
      </c>
      <c r="C263" t="s">
        <v>8660</v>
      </c>
      <c r="G263" t="s">
        <v>8662</v>
      </c>
      <c r="H263" t="s">
        <v>6637</v>
      </c>
      <c r="I263" s="14" t="s">
        <v>8659</v>
      </c>
    </row>
    <row r="264" spans="1:9" x14ac:dyDescent="0.2">
      <c r="A264" t="s">
        <v>9993</v>
      </c>
      <c r="B264" t="s">
        <v>20</v>
      </c>
      <c r="D264" t="s">
        <v>66</v>
      </c>
      <c r="E264" t="s">
        <v>28</v>
      </c>
      <c r="F264" t="s">
        <v>28</v>
      </c>
      <c r="G264" t="s">
        <v>13088</v>
      </c>
      <c r="H264" t="s">
        <v>4067</v>
      </c>
      <c r="I264" s="14">
        <v>97</v>
      </c>
    </row>
    <row r="265" spans="1:9" x14ac:dyDescent="0.2">
      <c r="A265" t="s">
        <v>9993</v>
      </c>
      <c r="B265" t="s">
        <v>20</v>
      </c>
      <c r="D265" t="s">
        <v>66</v>
      </c>
      <c r="E265" t="s">
        <v>28</v>
      </c>
      <c r="F265" t="s">
        <v>28</v>
      </c>
      <c r="G265" t="s">
        <v>13087</v>
      </c>
      <c r="H265" t="s">
        <v>6690</v>
      </c>
      <c r="I265" s="14">
        <v>145</v>
      </c>
    </row>
    <row r="266" spans="1:9" x14ac:dyDescent="0.2">
      <c r="A266" s="7" t="s">
        <v>4565</v>
      </c>
      <c r="B266" t="s">
        <v>20</v>
      </c>
      <c r="C266" s="7"/>
      <c r="D266" s="7" t="s">
        <v>8424</v>
      </c>
      <c r="G266" s="7" t="s">
        <v>8450</v>
      </c>
      <c r="H266" s="7" t="s">
        <v>6653</v>
      </c>
      <c r="I266" s="14">
        <v>70</v>
      </c>
    </row>
    <row r="267" spans="1:9" x14ac:dyDescent="0.2">
      <c r="A267" s="7" t="s">
        <v>8425</v>
      </c>
      <c r="B267" t="s">
        <v>20</v>
      </c>
      <c r="C267" s="7" t="s">
        <v>8426</v>
      </c>
      <c r="D267" s="7" t="s">
        <v>8424</v>
      </c>
      <c r="G267" s="7" t="s">
        <v>8427</v>
      </c>
      <c r="H267" s="7" t="s">
        <v>6653</v>
      </c>
      <c r="I267" s="14">
        <v>19</v>
      </c>
    </row>
    <row r="268" spans="1:9" x14ac:dyDescent="0.2">
      <c r="A268" t="s">
        <v>77</v>
      </c>
      <c r="B268" t="s">
        <v>20</v>
      </c>
      <c r="D268" t="s">
        <v>56</v>
      </c>
      <c r="E268" t="s">
        <v>21</v>
      </c>
      <c r="F268" t="s">
        <v>15715</v>
      </c>
      <c r="G268" t="s">
        <v>78</v>
      </c>
      <c r="H268" t="s">
        <v>5274</v>
      </c>
      <c r="I268" s="22">
        <v>80</v>
      </c>
    </row>
    <row r="269" spans="1:9" x14ac:dyDescent="0.2">
      <c r="A269" s="85" t="s">
        <v>16837</v>
      </c>
      <c r="B269" t="s">
        <v>18</v>
      </c>
      <c r="D269" t="s">
        <v>66</v>
      </c>
      <c r="G269" t="s">
        <v>12944</v>
      </c>
      <c r="H269" s="85" t="s">
        <v>6653</v>
      </c>
      <c r="I269" s="82">
        <v>17</v>
      </c>
    </row>
    <row r="270" spans="1:9" x14ac:dyDescent="0.2">
      <c r="A270" t="s">
        <v>2460</v>
      </c>
      <c r="B270" t="s">
        <v>2978</v>
      </c>
      <c r="C270" t="s">
        <v>13059</v>
      </c>
      <c r="D270" t="s">
        <v>66</v>
      </c>
      <c r="F270" t="s">
        <v>13060</v>
      </c>
      <c r="G270" t="s">
        <v>13825</v>
      </c>
      <c r="H270" s="7" t="s">
        <v>6642</v>
      </c>
      <c r="I270" s="22" t="s">
        <v>13826</v>
      </c>
    </row>
    <row r="271" spans="1:9" x14ac:dyDescent="0.2">
      <c r="A271" t="s">
        <v>2460</v>
      </c>
      <c r="B271" t="s">
        <v>20</v>
      </c>
      <c r="C271" t="s">
        <v>13059</v>
      </c>
      <c r="D271" t="s">
        <v>66</v>
      </c>
      <c r="F271" t="s">
        <v>13060</v>
      </c>
      <c r="G271" t="s">
        <v>13824</v>
      </c>
      <c r="H271" s="7" t="s">
        <v>4067</v>
      </c>
      <c r="I271" s="22">
        <v>5</v>
      </c>
    </row>
    <row r="272" spans="1:9" x14ac:dyDescent="0.2">
      <c r="A272" t="s">
        <v>61</v>
      </c>
      <c r="B272" t="s">
        <v>109</v>
      </c>
      <c r="D272" t="s">
        <v>66</v>
      </c>
      <c r="E272" t="s">
        <v>21</v>
      </c>
      <c r="G272" t="s">
        <v>62</v>
      </c>
      <c r="H272" t="s">
        <v>6690</v>
      </c>
      <c r="I272" s="22">
        <v>148</v>
      </c>
    </row>
    <row r="273" spans="1:9" x14ac:dyDescent="0.2">
      <c r="A273" t="s">
        <v>76</v>
      </c>
      <c r="B273" t="s">
        <v>20</v>
      </c>
      <c r="D273" t="s">
        <v>56</v>
      </c>
      <c r="E273" t="s">
        <v>28</v>
      </c>
      <c r="F273" t="s">
        <v>15713</v>
      </c>
      <c r="G273" t="s">
        <v>15712</v>
      </c>
      <c r="H273" t="s">
        <v>5274</v>
      </c>
      <c r="I273" s="22">
        <v>80</v>
      </c>
    </row>
    <row r="274" spans="1:9" x14ac:dyDescent="0.2">
      <c r="A274" t="s">
        <v>76</v>
      </c>
      <c r="B274" t="s">
        <v>20</v>
      </c>
      <c r="D274" t="s">
        <v>56</v>
      </c>
      <c r="E274" t="s">
        <v>67</v>
      </c>
      <c r="G274" t="s">
        <v>15714</v>
      </c>
      <c r="I274" s="22"/>
    </row>
    <row r="275" spans="1:9" x14ac:dyDescent="0.2">
      <c r="A275" t="s">
        <v>4769</v>
      </c>
      <c r="B275" t="s">
        <v>20</v>
      </c>
      <c r="D275" s="7" t="s">
        <v>66</v>
      </c>
      <c r="E275" s="7" t="s">
        <v>21</v>
      </c>
      <c r="G275" s="7" t="s">
        <v>12945</v>
      </c>
      <c r="H275" s="7" t="s">
        <v>6653</v>
      </c>
      <c r="I275" s="14">
        <v>26</v>
      </c>
    </row>
    <row r="276" spans="1:9" x14ac:dyDescent="0.2">
      <c r="A276" t="s">
        <v>2487</v>
      </c>
      <c r="B276" t="s">
        <v>23</v>
      </c>
      <c r="D276" t="s">
        <v>66</v>
      </c>
      <c r="E276" t="s">
        <v>11126</v>
      </c>
      <c r="F276" t="s">
        <v>5859</v>
      </c>
      <c r="G276" t="s">
        <v>13093</v>
      </c>
      <c r="H276" s="7" t="s">
        <v>4067</v>
      </c>
      <c r="I276" s="22">
        <v>5</v>
      </c>
    </row>
    <row r="277" spans="1:9" x14ac:dyDescent="0.2">
      <c r="A277" s="83" t="s">
        <v>11403</v>
      </c>
      <c r="B277" t="s">
        <v>18</v>
      </c>
      <c r="D277" t="s">
        <v>66</v>
      </c>
      <c r="G277" t="s">
        <v>12946</v>
      </c>
      <c r="H277" s="83" t="s">
        <v>11286</v>
      </c>
      <c r="I277" s="97">
        <v>25</v>
      </c>
    </row>
    <row r="278" spans="1:9" x14ac:dyDescent="0.2">
      <c r="A278" t="s">
        <v>27</v>
      </c>
      <c r="E278" t="s">
        <v>28</v>
      </c>
      <c r="G278" t="s">
        <v>29</v>
      </c>
      <c r="H278" s="7" t="s">
        <v>6633</v>
      </c>
      <c r="I278" s="22"/>
    </row>
    <row r="279" spans="1:9" x14ac:dyDescent="0.2">
      <c r="A279" t="s">
        <v>4190</v>
      </c>
      <c r="B279" t="s">
        <v>20</v>
      </c>
      <c r="C279" t="s">
        <v>4178</v>
      </c>
      <c r="D279" t="s">
        <v>66</v>
      </c>
      <c r="G279" t="s">
        <v>4179</v>
      </c>
      <c r="H279" s="7" t="s">
        <v>4180</v>
      </c>
      <c r="I279" s="22"/>
    </row>
    <row r="280" spans="1:9" x14ac:dyDescent="0.2">
      <c r="A280" s="7" t="s">
        <v>10348</v>
      </c>
      <c r="B280" t="s">
        <v>2978</v>
      </c>
      <c r="C280" t="s">
        <v>10356</v>
      </c>
      <c r="D280" s="7" t="s">
        <v>66</v>
      </c>
      <c r="G280" s="7" t="s">
        <v>10349</v>
      </c>
      <c r="H280" s="7" t="s">
        <v>6690</v>
      </c>
      <c r="I280" s="22">
        <v>168</v>
      </c>
    </row>
    <row r="281" spans="1:9" x14ac:dyDescent="0.2">
      <c r="A281" t="s">
        <v>16904</v>
      </c>
      <c r="B281" t="s">
        <v>20</v>
      </c>
      <c r="C281" t="s">
        <v>16905</v>
      </c>
      <c r="D281" t="s">
        <v>16907</v>
      </c>
      <c r="E281" t="s">
        <v>28</v>
      </c>
      <c r="F281" t="s">
        <v>28</v>
      </c>
      <c r="G281" t="s">
        <v>16906</v>
      </c>
      <c r="H281" t="s">
        <v>6645</v>
      </c>
      <c r="I281" s="14">
        <v>3</v>
      </c>
    </row>
    <row r="282" spans="1:9" x14ac:dyDescent="0.2">
      <c r="A282" s="7" t="s">
        <v>8191</v>
      </c>
      <c r="B282" s="7" t="s">
        <v>2978</v>
      </c>
      <c r="C282" s="7" t="s">
        <v>8190</v>
      </c>
      <c r="H282" t="s">
        <v>6588</v>
      </c>
    </row>
    <row r="283" spans="1:9" x14ac:dyDescent="0.2">
      <c r="A283" s="32" t="s">
        <v>8667</v>
      </c>
      <c r="B283" t="s">
        <v>23</v>
      </c>
      <c r="C283" t="s">
        <v>8668</v>
      </c>
      <c r="D283" t="s">
        <v>66</v>
      </c>
      <c r="G283" t="s">
        <v>8670</v>
      </c>
      <c r="H283" t="s">
        <v>6637</v>
      </c>
      <c r="I283" s="14" t="s">
        <v>8669</v>
      </c>
    </row>
    <row r="284" spans="1:9" x14ac:dyDescent="0.2">
      <c r="A284" t="s">
        <v>43</v>
      </c>
      <c r="B284" t="s">
        <v>89</v>
      </c>
      <c r="D284" t="s">
        <v>66</v>
      </c>
      <c r="E284" t="s">
        <v>595</v>
      </c>
      <c r="G284" t="s">
        <v>11240</v>
      </c>
      <c r="H284" s="7" t="s">
        <v>6633</v>
      </c>
      <c r="I284" s="22"/>
    </row>
    <row r="285" spans="1:9" x14ac:dyDescent="0.2">
      <c r="A285" s="7" t="s">
        <v>7941</v>
      </c>
      <c r="B285" s="7" t="s">
        <v>23</v>
      </c>
      <c r="C285" s="7" t="s">
        <v>1950</v>
      </c>
      <c r="D285" t="s">
        <v>66</v>
      </c>
      <c r="G285" s="7" t="s">
        <v>13130</v>
      </c>
      <c r="H285" t="s">
        <v>13128</v>
      </c>
      <c r="I285" s="14" t="s">
        <v>13129</v>
      </c>
    </row>
    <row r="286" spans="1:9" x14ac:dyDescent="0.2">
      <c r="A286" t="s">
        <v>88</v>
      </c>
      <c r="B286" t="s">
        <v>89</v>
      </c>
      <c r="D286" t="s">
        <v>66</v>
      </c>
      <c r="E286" t="s">
        <v>21</v>
      </c>
      <c r="F286" t="s">
        <v>8128</v>
      </c>
      <c r="G286" t="s">
        <v>90</v>
      </c>
      <c r="H286" t="s">
        <v>5274</v>
      </c>
      <c r="I286" s="22">
        <v>80</v>
      </c>
    </row>
    <row r="287" spans="1:9" x14ac:dyDescent="0.2">
      <c r="A287" t="s">
        <v>10769</v>
      </c>
      <c r="B287" t="s">
        <v>20</v>
      </c>
      <c r="G287" t="s">
        <v>10770</v>
      </c>
      <c r="H287" t="s">
        <v>6690</v>
      </c>
      <c r="I287" s="22">
        <v>226</v>
      </c>
    </row>
    <row r="288" spans="1:9" x14ac:dyDescent="0.2">
      <c r="A288" t="s">
        <v>9379</v>
      </c>
      <c r="B288" t="s">
        <v>20</v>
      </c>
      <c r="G288" t="s">
        <v>9380</v>
      </c>
      <c r="H288" t="s">
        <v>6690</v>
      </c>
      <c r="I288" s="22">
        <v>76</v>
      </c>
    </row>
    <row r="289" spans="1:9" x14ac:dyDescent="0.2">
      <c r="A289" t="s">
        <v>54</v>
      </c>
      <c r="B289" t="s">
        <v>20</v>
      </c>
      <c r="C289" t="s">
        <v>10056</v>
      </c>
      <c r="D289" t="s">
        <v>66</v>
      </c>
      <c r="E289" t="s">
        <v>28</v>
      </c>
      <c r="F289" t="s">
        <v>5279</v>
      </c>
      <c r="G289" t="s">
        <v>10057</v>
      </c>
      <c r="H289" s="7" t="s">
        <v>6633</v>
      </c>
      <c r="I289" s="22">
        <v>53</v>
      </c>
    </row>
    <row r="290" spans="1:9" x14ac:dyDescent="0.2">
      <c r="A290" s="7" t="s">
        <v>8127</v>
      </c>
      <c r="B290" t="s">
        <v>20</v>
      </c>
      <c r="G290" t="s">
        <v>10889</v>
      </c>
      <c r="H290" s="7" t="s">
        <v>6690</v>
      </c>
      <c r="I290" s="22">
        <v>228</v>
      </c>
    </row>
    <row r="291" spans="1:9" x14ac:dyDescent="0.2">
      <c r="A291" s="7" t="s">
        <v>8126</v>
      </c>
      <c r="H291" t="s">
        <v>6588</v>
      </c>
      <c r="I291" s="22"/>
    </row>
    <row r="292" spans="1:9" x14ac:dyDescent="0.2">
      <c r="A292" s="7" t="s">
        <v>13750</v>
      </c>
      <c r="C292" s="7" t="s">
        <v>13751</v>
      </c>
      <c r="G292" s="7" t="s">
        <v>13752</v>
      </c>
      <c r="H292" s="7" t="s">
        <v>6588</v>
      </c>
    </row>
    <row r="293" spans="1:9" x14ac:dyDescent="0.2">
      <c r="A293" t="s">
        <v>50</v>
      </c>
      <c r="B293" s="7" t="s">
        <v>18</v>
      </c>
      <c r="C293" t="s">
        <v>51</v>
      </c>
      <c r="D293" s="7" t="s">
        <v>4071</v>
      </c>
      <c r="G293" t="s">
        <v>52</v>
      </c>
      <c r="H293" s="7" t="s">
        <v>6633</v>
      </c>
      <c r="I293" s="22"/>
    </row>
    <row r="294" spans="1:9" x14ac:dyDescent="0.2">
      <c r="A294" t="s">
        <v>50</v>
      </c>
      <c r="B294" s="7" t="s">
        <v>8463</v>
      </c>
      <c r="C294" t="s">
        <v>51</v>
      </c>
      <c r="D294" s="7" t="s">
        <v>56</v>
      </c>
      <c r="G294" t="s">
        <v>12956</v>
      </c>
      <c r="H294" s="7" t="s">
        <v>4067</v>
      </c>
      <c r="I294" s="22" t="s">
        <v>2562</v>
      </c>
    </row>
    <row r="295" spans="1:9" x14ac:dyDescent="0.2">
      <c r="A295" s="7" t="s">
        <v>5208</v>
      </c>
      <c r="B295" s="7" t="s">
        <v>18</v>
      </c>
      <c r="C295" s="7" t="s">
        <v>5209</v>
      </c>
      <c r="D295" s="7" t="s">
        <v>66</v>
      </c>
      <c r="E295" s="7" t="s">
        <v>595</v>
      </c>
      <c r="F295" s="7" t="s">
        <v>717</v>
      </c>
      <c r="G295" s="7" t="s">
        <v>5210</v>
      </c>
      <c r="H295" s="7" t="s">
        <v>6691</v>
      </c>
      <c r="I295" s="14">
        <v>24</v>
      </c>
    </row>
    <row r="296" spans="1:9" x14ac:dyDescent="0.2">
      <c r="A296" s="7" t="s">
        <v>12962</v>
      </c>
      <c r="B296" s="7" t="s">
        <v>18</v>
      </c>
      <c r="C296" s="7"/>
      <c r="D296" s="7" t="s">
        <v>66</v>
      </c>
      <c r="E296" s="7"/>
      <c r="F296" s="7"/>
      <c r="G296" s="7" t="s">
        <v>12963</v>
      </c>
      <c r="H296" s="7" t="s">
        <v>6691</v>
      </c>
      <c r="I296" s="14">
        <v>27</v>
      </c>
    </row>
    <row r="297" spans="1:9" x14ac:dyDescent="0.2">
      <c r="A297" s="7" t="s">
        <v>12934</v>
      </c>
      <c r="B297" s="7" t="s">
        <v>3838</v>
      </c>
      <c r="C297" s="7"/>
      <c r="D297" s="7"/>
      <c r="E297" s="7"/>
      <c r="F297" s="7"/>
      <c r="G297" s="7" t="s">
        <v>12935</v>
      </c>
      <c r="H297" s="83" t="s">
        <v>11412</v>
      </c>
      <c r="I297" s="97">
        <v>1</v>
      </c>
    </row>
    <row r="298" spans="1:9" x14ac:dyDescent="0.2">
      <c r="A298" s="7" t="s">
        <v>10442</v>
      </c>
      <c r="B298" s="7" t="s">
        <v>20</v>
      </c>
      <c r="C298" s="7"/>
      <c r="D298" s="7" t="s">
        <v>66</v>
      </c>
      <c r="E298" s="7"/>
      <c r="F298" s="7"/>
      <c r="G298" s="7" t="s">
        <v>10443</v>
      </c>
      <c r="H298" s="7" t="s">
        <v>6690</v>
      </c>
      <c r="I298" s="14">
        <v>198</v>
      </c>
    </row>
    <row r="299" spans="1:9" x14ac:dyDescent="0.2">
      <c r="A299" t="s">
        <v>111</v>
      </c>
      <c r="B299" t="s">
        <v>2978</v>
      </c>
      <c r="D299" t="s">
        <v>56</v>
      </c>
      <c r="E299" t="s">
        <v>11126</v>
      </c>
      <c r="F299" t="s">
        <v>15728</v>
      </c>
      <c r="G299" t="s">
        <v>112</v>
      </c>
      <c r="H299" t="s">
        <v>5274</v>
      </c>
      <c r="I299" s="22">
        <v>82</v>
      </c>
    </row>
    <row r="300" spans="1:9" x14ac:dyDescent="0.2">
      <c r="A300" t="s">
        <v>9428</v>
      </c>
      <c r="B300" t="s">
        <v>20</v>
      </c>
      <c r="D300" t="s">
        <v>56</v>
      </c>
      <c r="G300" t="s">
        <v>9429</v>
      </c>
      <c r="H300" t="s">
        <v>9430</v>
      </c>
      <c r="I300" s="22">
        <v>76</v>
      </c>
    </row>
    <row r="301" spans="1:9" x14ac:dyDescent="0.2">
      <c r="A301" s="7" t="s">
        <v>8700</v>
      </c>
      <c r="D301" s="7" t="s">
        <v>66</v>
      </c>
      <c r="F301" s="7" t="s">
        <v>5859</v>
      </c>
      <c r="G301" s="7" t="s">
        <v>8701</v>
      </c>
      <c r="H301" s="7" t="s">
        <v>6637</v>
      </c>
      <c r="I301" s="22" t="s">
        <v>8696</v>
      </c>
    </row>
    <row r="302" spans="1:9" x14ac:dyDescent="0.2">
      <c r="A302" t="s">
        <v>53</v>
      </c>
      <c r="E302" t="s">
        <v>24</v>
      </c>
      <c r="H302" s="7" t="s">
        <v>6633</v>
      </c>
      <c r="I302" s="22"/>
    </row>
    <row r="303" spans="1:9" x14ac:dyDescent="0.2">
      <c r="A303" t="s">
        <v>2609</v>
      </c>
      <c r="B303" t="s">
        <v>20</v>
      </c>
      <c r="C303" t="s">
        <v>2600</v>
      </c>
      <c r="D303" t="s">
        <v>56</v>
      </c>
      <c r="E303" t="s">
        <v>28</v>
      </c>
      <c r="F303" t="s">
        <v>28</v>
      </c>
      <c r="G303" t="s">
        <v>13092</v>
      </c>
      <c r="H303" s="7" t="s">
        <v>4067</v>
      </c>
      <c r="I303" s="22">
        <v>81</v>
      </c>
    </row>
    <row r="304" spans="1:9" x14ac:dyDescent="0.2">
      <c r="A304" t="s">
        <v>9478</v>
      </c>
      <c r="B304" t="s">
        <v>20</v>
      </c>
      <c r="G304" t="s">
        <v>9429</v>
      </c>
      <c r="H304" s="7" t="s">
        <v>6690</v>
      </c>
      <c r="I304" s="14">
        <v>77</v>
      </c>
    </row>
    <row r="305" spans="1:9" x14ac:dyDescent="0.2">
      <c r="A305" t="s">
        <v>5850</v>
      </c>
      <c r="B305" t="s">
        <v>597</v>
      </c>
      <c r="C305" t="s">
        <v>5851</v>
      </c>
      <c r="D305" t="s">
        <v>66</v>
      </c>
      <c r="G305" t="s">
        <v>5853</v>
      </c>
      <c r="H305" s="7" t="s">
        <v>4067</v>
      </c>
      <c r="I305" s="14">
        <v>9</v>
      </c>
    </row>
    <row r="306" spans="1:9" x14ac:dyDescent="0.2">
      <c r="A306" t="s">
        <v>2638</v>
      </c>
      <c r="B306" t="s">
        <v>20</v>
      </c>
      <c r="D306" t="s">
        <v>66</v>
      </c>
      <c r="E306" t="s">
        <v>28</v>
      </c>
      <c r="F306" t="s">
        <v>28</v>
      </c>
      <c r="G306" t="s">
        <v>13090</v>
      </c>
      <c r="H306" s="7" t="s">
        <v>4067</v>
      </c>
      <c r="I306" s="22">
        <v>97</v>
      </c>
    </row>
    <row r="307" spans="1:9" x14ac:dyDescent="0.2">
      <c r="A307" s="7" t="s">
        <v>7670</v>
      </c>
      <c r="B307" t="s">
        <v>20</v>
      </c>
      <c r="C307" t="s">
        <v>485</v>
      </c>
      <c r="D307" s="7" t="s">
        <v>66</v>
      </c>
      <c r="G307" s="7" t="s">
        <v>9979</v>
      </c>
      <c r="H307" s="7" t="s">
        <v>6690</v>
      </c>
      <c r="I307" s="14">
        <v>23</v>
      </c>
    </row>
    <row r="308" spans="1:9" x14ac:dyDescent="0.2">
      <c r="A308" s="10" t="s">
        <v>8477</v>
      </c>
      <c r="B308" t="s">
        <v>20</v>
      </c>
      <c r="C308" s="7" t="s">
        <v>8455</v>
      </c>
      <c r="D308" s="7" t="s">
        <v>8424</v>
      </c>
      <c r="G308" s="7" t="s">
        <v>8456</v>
      </c>
      <c r="H308" s="7" t="s">
        <v>6653</v>
      </c>
      <c r="I308" s="22">
        <v>79</v>
      </c>
    </row>
    <row r="309" spans="1:9" x14ac:dyDescent="0.2">
      <c r="A309" t="s">
        <v>5268</v>
      </c>
      <c r="B309" t="s">
        <v>20</v>
      </c>
      <c r="D309" t="s">
        <v>56</v>
      </c>
      <c r="G309" t="s">
        <v>5271</v>
      </c>
      <c r="H309" s="7" t="s">
        <v>6690</v>
      </c>
    </row>
    <row r="310" spans="1:9" x14ac:dyDescent="0.2">
      <c r="A310" s="7" t="s">
        <v>11157</v>
      </c>
      <c r="B310" s="7" t="s">
        <v>6201</v>
      </c>
      <c r="C310" s="7" t="s">
        <v>5180</v>
      </c>
      <c r="D310" s="7" t="s">
        <v>66</v>
      </c>
      <c r="E310" t="s">
        <v>21</v>
      </c>
      <c r="F310" t="s">
        <v>15736</v>
      </c>
      <c r="G310" s="7" t="s">
        <v>15735</v>
      </c>
      <c r="H310" s="7" t="s">
        <v>11127</v>
      </c>
      <c r="I310" s="22" t="s">
        <v>11131</v>
      </c>
    </row>
    <row r="311" spans="1:9" x14ac:dyDescent="0.2">
      <c r="A311" s="7" t="s">
        <v>7923</v>
      </c>
      <c r="B311" t="s">
        <v>2978</v>
      </c>
      <c r="C311" s="7" t="s">
        <v>7938</v>
      </c>
      <c r="G311" s="7" t="s">
        <v>11238</v>
      </c>
      <c r="H311" t="s">
        <v>6637</v>
      </c>
      <c r="I311" s="14" t="s">
        <v>8716</v>
      </c>
    </row>
    <row r="312" spans="1:9" x14ac:dyDescent="0.2">
      <c r="A312" s="7" t="s">
        <v>7923</v>
      </c>
      <c r="B312" t="s">
        <v>20</v>
      </c>
      <c r="C312" s="7" t="s">
        <v>7938</v>
      </c>
      <c r="E312" t="s">
        <v>21</v>
      </c>
      <c r="F312" t="s">
        <v>8717</v>
      </c>
      <c r="G312" s="7" t="s">
        <v>11239</v>
      </c>
      <c r="H312" t="s">
        <v>6637</v>
      </c>
      <c r="I312" s="14" t="s">
        <v>8716</v>
      </c>
    </row>
    <row r="313" spans="1:9" x14ac:dyDescent="0.2">
      <c r="A313" s="7" t="s">
        <v>12959</v>
      </c>
      <c r="B313" t="s">
        <v>18</v>
      </c>
      <c r="C313" s="7"/>
      <c r="D313" t="s">
        <v>66</v>
      </c>
      <c r="G313" s="7" t="s">
        <v>12960</v>
      </c>
      <c r="H313" s="83" t="s">
        <v>11284</v>
      </c>
      <c r="I313" s="14">
        <v>27</v>
      </c>
    </row>
    <row r="314" spans="1:9" x14ac:dyDescent="0.2">
      <c r="A314" s="7" t="s">
        <v>5212</v>
      </c>
      <c r="B314" s="7" t="s">
        <v>18</v>
      </c>
      <c r="C314" s="7" t="s">
        <v>5213</v>
      </c>
      <c r="D314" s="7" t="s">
        <v>66</v>
      </c>
      <c r="H314" s="7" t="s">
        <v>6691</v>
      </c>
      <c r="I314" s="14">
        <v>24</v>
      </c>
    </row>
    <row r="315" spans="1:9" x14ac:dyDescent="0.2">
      <c r="A315" t="s">
        <v>18381</v>
      </c>
      <c r="B315" t="s">
        <v>18382</v>
      </c>
      <c r="D315" t="s">
        <v>66</v>
      </c>
      <c r="E315" t="s">
        <v>21</v>
      </c>
      <c r="G315" t="s">
        <v>18385</v>
      </c>
      <c r="H315" t="s">
        <v>18384</v>
      </c>
      <c r="I315" s="14">
        <v>17</v>
      </c>
    </row>
  </sheetData>
  <sortState xmlns:xlrd2="http://schemas.microsoft.com/office/spreadsheetml/2017/richdata2" ref="A16:G65">
    <sortCondition ref="A65"/>
  </sortState>
  <printOptions gridLines="1" gridLinesSet="0"/>
  <pageMargins left="0.75" right="0.75" top="1" bottom="1" header="0.5" footer="0.5"/>
  <pageSetup paperSize="9" orientation="portrait" verticalDpi="0" r:id="rId1"/>
  <headerFooter alignWithMargins="0"/>
  <tableParts count="1">
    <tablePart r:id="rId2"/>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36"/>
  <sheetViews>
    <sheetView zoomScale="80" zoomScaleNormal="80" workbookViewId="0"/>
  </sheetViews>
  <sheetFormatPr defaultRowHeight="12.75" x14ac:dyDescent="0.2"/>
  <cols>
    <col min="1" max="1" width="41.85546875" customWidth="1"/>
    <col min="2" max="2" width="21.140625" customWidth="1"/>
    <col min="4" max="4" width="42.140625" customWidth="1"/>
    <col min="5" max="5" width="32.85546875" customWidth="1"/>
  </cols>
  <sheetData>
    <row r="1" spans="1:7" x14ac:dyDescent="0.2">
      <c r="A1" s="8" t="s">
        <v>5242</v>
      </c>
      <c r="B1" s="8"/>
    </row>
    <row r="3" spans="1:7" x14ac:dyDescent="0.2">
      <c r="A3" s="7" t="s">
        <v>1</v>
      </c>
      <c r="B3" s="7" t="s">
        <v>3469</v>
      </c>
      <c r="C3" s="7" t="s">
        <v>115</v>
      </c>
      <c r="D3" s="7" t="s">
        <v>6</v>
      </c>
      <c r="E3" s="7" t="s">
        <v>5059</v>
      </c>
      <c r="F3" s="7" t="s">
        <v>488</v>
      </c>
      <c r="G3" s="7" t="s">
        <v>2835</v>
      </c>
    </row>
    <row r="4" spans="1:7" x14ac:dyDescent="0.2">
      <c r="A4" s="7" t="s">
        <v>8444</v>
      </c>
      <c r="B4" s="7" t="s">
        <v>5253</v>
      </c>
      <c r="C4" s="7" t="s">
        <v>4037</v>
      </c>
      <c r="D4" s="7" t="s">
        <v>8445</v>
      </c>
      <c r="E4" s="7" t="s">
        <v>8446</v>
      </c>
      <c r="F4" s="7" t="s">
        <v>6653</v>
      </c>
      <c r="G4" s="7">
        <v>61</v>
      </c>
    </row>
    <row r="5" spans="1:7" x14ac:dyDescent="0.2">
      <c r="A5" s="7" t="s">
        <v>8749</v>
      </c>
      <c r="B5" s="7" t="s">
        <v>6296</v>
      </c>
      <c r="C5" s="7" t="s">
        <v>3457</v>
      </c>
      <c r="D5" s="7" t="s">
        <v>4071</v>
      </c>
      <c r="E5" s="7" t="s">
        <v>8748</v>
      </c>
      <c r="F5" s="7" t="s">
        <v>6588</v>
      </c>
      <c r="G5" s="7"/>
    </row>
    <row r="6" spans="1:7" x14ac:dyDescent="0.2">
      <c r="A6" s="7" t="s">
        <v>13765</v>
      </c>
      <c r="B6" s="7" t="s">
        <v>5253</v>
      </c>
      <c r="C6" s="7" t="s">
        <v>4037</v>
      </c>
      <c r="D6" s="7" t="s">
        <v>13762</v>
      </c>
      <c r="E6" s="7" t="s">
        <v>13766</v>
      </c>
      <c r="F6" s="7" t="s">
        <v>4067</v>
      </c>
      <c r="G6" s="7">
        <v>8</v>
      </c>
    </row>
    <row r="7" spans="1:7" x14ac:dyDescent="0.2">
      <c r="A7" s="7" t="s">
        <v>5234</v>
      </c>
      <c r="B7" s="7" t="s">
        <v>315</v>
      </c>
      <c r="C7" s="7" t="s">
        <v>4037</v>
      </c>
      <c r="D7" s="7" t="s">
        <v>5236</v>
      </c>
      <c r="E7" s="7"/>
      <c r="F7" s="7" t="s">
        <v>6691</v>
      </c>
      <c r="G7" s="7">
        <v>26</v>
      </c>
    </row>
    <row r="8" spans="1:7" x14ac:dyDescent="0.2">
      <c r="A8" s="7" t="s">
        <v>5246</v>
      </c>
      <c r="B8" s="7" t="s">
        <v>315</v>
      </c>
      <c r="C8" s="7" t="s">
        <v>4037</v>
      </c>
      <c r="D8" s="7" t="s">
        <v>5247</v>
      </c>
      <c r="E8" s="7" t="s">
        <v>5245</v>
      </c>
      <c r="F8" s="7" t="s">
        <v>6691</v>
      </c>
      <c r="G8" s="7">
        <v>27</v>
      </c>
    </row>
    <row r="9" spans="1:7" x14ac:dyDescent="0.2">
      <c r="A9" s="7" t="s">
        <v>5240</v>
      </c>
      <c r="B9" s="7"/>
      <c r="C9" s="7" t="s">
        <v>4037</v>
      </c>
      <c r="D9" s="7" t="s">
        <v>5241</v>
      </c>
      <c r="E9" s="7"/>
      <c r="F9" s="7" t="s">
        <v>6691</v>
      </c>
      <c r="G9" s="7">
        <v>26</v>
      </c>
    </row>
    <row r="10" spans="1:7" x14ac:dyDescent="0.2">
      <c r="A10" t="s">
        <v>9646</v>
      </c>
      <c r="B10" t="s">
        <v>2523</v>
      </c>
      <c r="C10" t="s">
        <v>9643</v>
      </c>
      <c r="D10" t="s">
        <v>9645</v>
      </c>
      <c r="E10" t="s">
        <v>9644</v>
      </c>
      <c r="F10" t="s">
        <v>6690</v>
      </c>
      <c r="G10">
        <v>103</v>
      </c>
    </row>
    <row r="11" spans="1:7" x14ac:dyDescent="0.2">
      <c r="A11" t="s">
        <v>7465</v>
      </c>
      <c r="B11" s="7" t="s">
        <v>315</v>
      </c>
      <c r="C11" s="7" t="s">
        <v>7466</v>
      </c>
      <c r="D11" s="7"/>
      <c r="E11" s="7" t="s">
        <v>7467</v>
      </c>
      <c r="F11" s="7" t="s">
        <v>4067</v>
      </c>
      <c r="G11" s="7">
        <v>11</v>
      </c>
    </row>
    <row r="12" spans="1:7" x14ac:dyDescent="0.2">
      <c r="A12" s="7" t="s">
        <v>5243</v>
      </c>
      <c r="B12" s="7" t="s">
        <v>5244</v>
      </c>
      <c r="C12" s="7" t="s">
        <v>4037</v>
      </c>
      <c r="D12" s="7" t="s">
        <v>5235</v>
      </c>
      <c r="E12" s="7" t="s">
        <v>595</v>
      </c>
      <c r="F12" s="7" t="s">
        <v>6691</v>
      </c>
      <c r="G12" s="7">
        <v>27</v>
      </c>
    </row>
    <row r="13" spans="1:7" x14ac:dyDescent="0.2">
      <c r="A13" s="7" t="s">
        <v>8453</v>
      </c>
      <c r="B13" s="7" t="s">
        <v>5244</v>
      </c>
      <c r="C13" s="7" t="s">
        <v>4037</v>
      </c>
      <c r="D13" s="7" t="s">
        <v>5261</v>
      </c>
      <c r="E13" s="7" t="s">
        <v>8454</v>
      </c>
      <c r="F13" s="7" t="s">
        <v>6653</v>
      </c>
      <c r="G13" s="7">
        <v>71</v>
      </c>
    </row>
    <row r="14" spans="1:7" x14ac:dyDescent="0.2">
      <c r="A14" t="s">
        <v>1662</v>
      </c>
      <c r="B14" t="s">
        <v>315</v>
      </c>
      <c r="C14" t="s">
        <v>2616</v>
      </c>
      <c r="D14" t="s">
        <v>10618</v>
      </c>
      <c r="E14" t="s">
        <v>10619</v>
      </c>
      <c r="F14" s="7" t="s">
        <v>6690</v>
      </c>
      <c r="G14">
        <v>215</v>
      </c>
    </row>
    <row r="15" spans="1:7" x14ac:dyDescent="0.2">
      <c r="A15" s="7" t="s">
        <v>5260</v>
      </c>
      <c r="B15" s="7" t="s">
        <v>5261</v>
      </c>
      <c r="C15" s="7" t="s">
        <v>4037</v>
      </c>
      <c r="D15" s="7" t="s">
        <v>5247</v>
      </c>
      <c r="E15" s="7"/>
      <c r="F15" s="7" t="s">
        <v>6691</v>
      </c>
      <c r="G15" s="7">
        <v>28</v>
      </c>
    </row>
    <row r="16" spans="1:7" x14ac:dyDescent="0.2">
      <c r="A16" s="15" t="s">
        <v>8746</v>
      </c>
      <c r="B16" s="7" t="s">
        <v>6296</v>
      </c>
      <c r="C16" s="7" t="s">
        <v>8735</v>
      </c>
      <c r="D16" s="7" t="s">
        <v>4071</v>
      </c>
      <c r="E16" s="7" t="s">
        <v>8745</v>
      </c>
      <c r="F16" s="7" t="s">
        <v>6588</v>
      </c>
      <c r="G16" s="7"/>
    </row>
    <row r="17" spans="1:7" x14ac:dyDescent="0.2">
      <c r="A17" s="7" t="s">
        <v>5262</v>
      </c>
      <c r="B17" s="7" t="s">
        <v>5261</v>
      </c>
      <c r="C17" s="7" t="s">
        <v>4037</v>
      </c>
      <c r="D17" s="7" t="s">
        <v>5264</v>
      </c>
      <c r="E17" s="7" t="s">
        <v>5263</v>
      </c>
      <c r="F17" s="7" t="s">
        <v>6691</v>
      </c>
      <c r="G17" s="7">
        <v>29</v>
      </c>
    </row>
    <row r="18" spans="1:7" x14ac:dyDescent="0.2">
      <c r="A18" s="7" t="s">
        <v>5237</v>
      </c>
      <c r="B18" s="7" t="s">
        <v>608</v>
      </c>
      <c r="C18" s="7" t="s">
        <v>4037</v>
      </c>
      <c r="D18" s="7" t="s">
        <v>5241</v>
      </c>
      <c r="E18" s="7"/>
      <c r="F18" s="7" t="s">
        <v>6691</v>
      </c>
      <c r="G18" s="7">
        <v>26</v>
      </c>
    </row>
    <row r="19" spans="1:7" x14ac:dyDescent="0.2">
      <c r="A19" s="7" t="s">
        <v>5239</v>
      </c>
      <c r="B19" s="7" t="s">
        <v>2583</v>
      </c>
      <c r="C19" s="7" t="s">
        <v>4037</v>
      </c>
      <c r="D19" s="7" t="s">
        <v>5241</v>
      </c>
      <c r="E19" s="7"/>
      <c r="F19" s="7" t="s">
        <v>6691</v>
      </c>
      <c r="G19" s="7">
        <v>26</v>
      </c>
    </row>
    <row r="20" spans="1:7" x14ac:dyDescent="0.2">
      <c r="A20" s="7" t="s">
        <v>13764</v>
      </c>
      <c r="B20" s="7" t="s">
        <v>5253</v>
      </c>
      <c r="C20" s="7" t="s">
        <v>4037</v>
      </c>
      <c r="D20" s="7" t="s">
        <v>13762</v>
      </c>
      <c r="E20" s="7" t="s">
        <v>13763</v>
      </c>
      <c r="F20" s="7" t="s">
        <v>4067</v>
      </c>
      <c r="G20" s="7">
        <v>8</v>
      </c>
    </row>
    <row r="21" spans="1:7" x14ac:dyDescent="0.2">
      <c r="A21" t="s">
        <v>13799</v>
      </c>
      <c r="B21" t="s">
        <v>2194</v>
      </c>
      <c r="C21" t="s">
        <v>4037</v>
      </c>
      <c r="E21" t="s">
        <v>13800</v>
      </c>
      <c r="F21" t="s">
        <v>6637</v>
      </c>
      <c r="G21">
        <v>780</v>
      </c>
    </row>
    <row r="22" spans="1:7" x14ac:dyDescent="0.2">
      <c r="A22" s="7" t="s">
        <v>13767</v>
      </c>
      <c r="B22" s="7" t="s">
        <v>5253</v>
      </c>
      <c r="C22" s="7" t="s">
        <v>4037</v>
      </c>
      <c r="D22" s="7" t="s">
        <v>13762</v>
      </c>
      <c r="E22" s="7" t="s">
        <v>13768</v>
      </c>
      <c r="F22" s="7" t="s">
        <v>4067</v>
      </c>
      <c r="G22" s="7">
        <v>8</v>
      </c>
    </row>
    <row r="23" spans="1:7" x14ac:dyDescent="0.2">
      <c r="A23" t="s">
        <v>9649</v>
      </c>
      <c r="B23" t="s">
        <v>9650</v>
      </c>
      <c r="C23" t="s">
        <v>8454</v>
      </c>
      <c r="E23" t="s">
        <v>9651</v>
      </c>
      <c r="F23" t="s">
        <v>6690</v>
      </c>
      <c r="G23">
        <v>77</v>
      </c>
    </row>
    <row r="24" spans="1:7" x14ac:dyDescent="0.2">
      <c r="A24" t="s">
        <v>14077</v>
      </c>
      <c r="B24" t="s">
        <v>6196</v>
      </c>
      <c r="C24" t="s">
        <v>4691</v>
      </c>
      <c r="E24" t="s">
        <v>14078</v>
      </c>
      <c r="F24" t="s">
        <v>6588</v>
      </c>
    </row>
    <row r="25" spans="1:7" x14ac:dyDescent="0.2">
      <c r="A25" s="7" t="s">
        <v>5238</v>
      </c>
      <c r="B25" s="7" t="s">
        <v>652</v>
      </c>
      <c r="C25" s="7" t="s">
        <v>4037</v>
      </c>
      <c r="D25" s="7" t="s">
        <v>5241</v>
      </c>
      <c r="E25" s="7"/>
      <c r="F25" s="7" t="s">
        <v>6691</v>
      </c>
      <c r="G25" s="7">
        <v>26</v>
      </c>
    </row>
    <row r="26" spans="1:7" x14ac:dyDescent="0.2">
      <c r="A26" s="7" t="s">
        <v>8734</v>
      </c>
      <c r="B26" s="7" t="s">
        <v>5253</v>
      </c>
      <c r="C26" s="7" t="s">
        <v>8735</v>
      </c>
      <c r="D26" s="7" t="s">
        <v>8736</v>
      </c>
      <c r="E26" s="7" t="s">
        <v>8737</v>
      </c>
      <c r="F26" s="7" t="s">
        <v>6588</v>
      </c>
      <c r="G26" s="7"/>
    </row>
    <row r="27" spans="1:7" x14ac:dyDescent="0.2">
      <c r="A27" s="7" t="s">
        <v>8747</v>
      </c>
      <c r="B27" s="7" t="s">
        <v>7780</v>
      </c>
      <c r="C27" s="7" t="s">
        <v>8735</v>
      </c>
      <c r="D27" s="7" t="s">
        <v>4071</v>
      </c>
      <c r="E27" s="7" t="s">
        <v>8745</v>
      </c>
      <c r="F27" s="7" t="s">
        <v>6588</v>
      </c>
      <c r="G27" s="7"/>
    </row>
    <row r="28" spans="1:7" x14ac:dyDescent="0.2">
      <c r="A28" t="s">
        <v>9647</v>
      </c>
      <c r="B28" s="7" t="s">
        <v>5253</v>
      </c>
      <c r="C28" t="s">
        <v>4691</v>
      </c>
      <c r="E28" t="s">
        <v>9648</v>
      </c>
      <c r="F28" t="s">
        <v>6690</v>
      </c>
      <c r="G28">
        <v>71</v>
      </c>
    </row>
    <row r="29" spans="1:7" x14ac:dyDescent="0.2">
      <c r="A29" s="7" t="s">
        <v>5248</v>
      </c>
      <c r="B29" s="7" t="s">
        <v>2203</v>
      </c>
      <c r="C29" s="7" t="s">
        <v>4037</v>
      </c>
      <c r="D29" s="7" t="s">
        <v>5250</v>
      </c>
      <c r="E29" s="7" t="s">
        <v>5249</v>
      </c>
      <c r="F29" s="7" t="s">
        <v>6691</v>
      </c>
      <c r="G29" s="7">
        <v>27</v>
      </c>
    </row>
    <row r="30" spans="1:7" x14ac:dyDescent="0.2">
      <c r="A30" t="s">
        <v>10602</v>
      </c>
      <c r="B30" t="s">
        <v>279</v>
      </c>
      <c r="C30" t="s">
        <v>10604</v>
      </c>
      <c r="D30" t="s">
        <v>10606</v>
      </c>
      <c r="E30" t="s">
        <v>10605</v>
      </c>
      <c r="F30" s="7" t="s">
        <v>6690</v>
      </c>
      <c r="G30">
        <v>213</v>
      </c>
    </row>
    <row r="31" spans="1:7" x14ac:dyDescent="0.2">
      <c r="A31" s="7" t="s">
        <v>2558</v>
      </c>
      <c r="B31" s="7" t="s">
        <v>5253</v>
      </c>
      <c r="C31" s="7" t="s">
        <v>5254</v>
      </c>
      <c r="D31" s="7" t="s">
        <v>5255</v>
      </c>
      <c r="E31" s="7" t="s">
        <v>5257</v>
      </c>
      <c r="F31" s="7" t="s">
        <v>6691</v>
      </c>
      <c r="G31" s="7">
        <v>27</v>
      </c>
    </row>
    <row r="32" spans="1:7" x14ac:dyDescent="0.2">
      <c r="A32" s="7" t="s">
        <v>5251</v>
      </c>
      <c r="B32" s="7" t="s">
        <v>1273</v>
      </c>
      <c r="C32" s="7" t="s">
        <v>4037</v>
      </c>
      <c r="D32" s="7" t="s">
        <v>5256</v>
      </c>
      <c r="E32" s="7" t="s">
        <v>5252</v>
      </c>
      <c r="F32" s="7" t="s">
        <v>6691</v>
      </c>
      <c r="G32" s="7">
        <v>27</v>
      </c>
    </row>
    <row r="33" spans="1:7" x14ac:dyDescent="0.2">
      <c r="A33" t="s">
        <v>8188</v>
      </c>
      <c r="B33" t="s">
        <v>2578</v>
      </c>
      <c r="C33" t="s">
        <v>14080</v>
      </c>
      <c r="E33" t="s">
        <v>14079</v>
      </c>
      <c r="F33" t="s">
        <v>6588</v>
      </c>
    </row>
    <row r="34" spans="1:7" x14ac:dyDescent="0.2">
      <c r="A34" t="s">
        <v>2674</v>
      </c>
      <c r="B34" t="s">
        <v>1355</v>
      </c>
      <c r="C34" t="s">
        <v>10169</v>
      </c>
      <c r="D34" t="s">
        <v>4071</v>
      </c>
      <c r="E34" t="s">
        <v>10170</v>
      </c>
      <c r="F34" t="s">
        <v>6690</v>
      </c>
      <c r="G34">
        <v>171</v>
      </c>
    </row>
    <row r="35" spans="1:7" x14ac:dyDescent="0.2">
      <c r="A35" s="7" t="s">
        <v>14087</v>
      </c>
      <c r="B35" s="7" t="s">
        <v>2194</v>
      </c>
      <c r="C35" s="7" t="s">
        <v>14088</v>
      </c>
      <c r="D35" s="7" t="s">
        <v>14090</v>
      </c>
      <c r="E35" s="7" t="s">
        <v>14091</v>
      </c>
      <c r="F35" s="7" t="s">
        <v>14089</v>
      </c>
      <c r="G35" s="7"/>
    </row>
    <row r="36" spans="1:7" x14ac:dyDescent="0.2">
      <c r="A36" t="s">
        <v>18156</v>
      </c>
      <c r="B36" t="s">
        <v>18157</v>
      </c>
      <c r="C36" t="s">
        <v>5028</v>
      </c>
      <c r="D36" t="s">
        <v>18159</v>
      </c>
      <c r="E36" t="s">
        <v>18158</v>
      </c>
      <c r="F36" t="s">
        <v>4067</v>
      </c>
      <c r="G36">
        <v>103</v>
      </c>
    </row>
  </sheetData>
  <pageMargins left="0.7" right="0.7" top="0.75" bottom="0.75" header="0.3" footer="0.3"/>
  <pageSetup paperSize="9" orientation="portrait" verticalDpi="0"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D36"/>
  <sheetViews>
    <sheetView zoomScale="80" zoomScaleNormal="80" workbookViewId="0"/>
  </sheetViews>
  <sheetFormatPr defaultRowHeight="12.75" x14ac:dyDescent="0.2"/>
  <cols>
    <col min="1" max="1" width="26.5703125" customWidth="1"/>
    <col min="2" max="2" width="19" customWidth="1"/>
    <col min="3" max="3" width="34.5703125" customWidth="1"/>
    <col min="4" max="4" width="94.85546875" customWidth="1"/>
  </cols>
  <sheetData>
    <row r="1" spans="1:4" x14ac:dyDescent="0.2">
      <c r="A1" s="8" t="s">
        <v>6890</v>
      </c>
    </row>
    <row r="3" spans="1:4" x14ac:dyDescent="0.2">
      <c r="A3" s="7" t="s">
        <v>6889</v>
      </c>
      <c r="B3" s="7" t="s">
        <v>6174</v>
      </c>
      <c r="C3" s="7" t="s">
        <v>4062</v>
      </c>
      <c r="D3" s="7" t="s">
        <v>6891</v>
      </c>
    </row>
    <row r="4" spans="1:4" x14ac:dyDescent="0.2">
      <c r="A4" t="s">
        <v>6875</v>
      </c>
      <c r="B4" s="7" t="s">
        <v>6892</v>
      </c>
      <c r="C4" t="s">
        <v>6910</v>
      </c>
      <c r="D4" t="s">
        <v>6937</v>
      </c>
    </row>
    <row r="5" spans="1:4" x14ac:dyDescent="0.2">
      <c r="A5" t="s">
        <v>6871</v>
      </c>
      <c r="B5" s="7" t="s">
        <v>6897</v>
      </c>
      <c r="C5" t="s">
        <v>6911</v>
      </c>
      <c r="D5" s="7" t="s">
        <v>6969</v>
      </c>
    </row>
    <row r="6" spans="1:4" x14ac:dyDescent="0.2">
      <c r="A6" t="s">
        <v>6873</v>
      </c>
      <c r="B6" s="7" t="s">
        <v>6898</v>
      </c>
      <c r="C6" t="s">
        <v>6912</v>
      </c>
      <c r="D6" t="s">
        <v>6938</v>
      </c>
    </row>
    <row r="7" spans="1:4" x14ac:dyDescent="0.2">
      <c r="A7" t="s">
        <v>6859</v>
      </c>
      <c r="B7" s="7" t="s">
        <v>6898</v>
      </c>
      <c r="C7" t="s">
        <v>6913</v>
      </c>
      <c r="D7" t="s">
        <v>6939</v>
      </c>
    </row>
    <row r="8" spans="1:4" x14ac:dyDescent="0.2">
      <c r="A8" t="s">
        <v>6879</v>
      </c>
      <c r="B8" s="7" t="s">
        <v>6893</v>
      </c>
      <c r="C8" t="s">
        <v>6914</v>
      </c>
      <c r="D8" t="s">
        <v>6940</v>
      </c>
    </row>
    <row r="9" spans="1:4" x14ac:dyDescent="0.2">
      <c r="A9" t="s">
        <v>6858</v>
      </c>
      <c r="B9" s="7" t="s">
        <v>6896</v>
      </c>
      <c r="C9" t="s">
        <v>6915</v>
      </c>
      <c r="D9" s="7" t="s">
        <v>6968</v>
      </c>
    </row>
    <row r="10" spans="1:4" x14ac:dyDescent="0.2">
      <c r="A10" t="s">
        <v>6888</v>
      </c>
      <c r="B10" s="7" t="s">
        <v>6894</v>
      </c>
      <c r="C10" s="7" t="s">
        <v>8017</v>
      </c>
      <c r="D10" t="s">
        <v>6941</v>
      </c>
    </row>
    <row r="11" spans="1:4" x14ac:dyDescent="0.2">
      <c r="A11" t="s">
        <v>6880</v>
      </c>
      <c r="B11" s="7" t="s">
        <v>6895</v>
      </c>
      <c r="C11" t="s">
        <v>6917</v>
      </c>
      <c r="D11" t="s">
        <v>6942</v>
      </c>
    </row>
    <row r="12" spans="1:4" x14ac:dyDescent="0.2">
      <c r="A12" t="s">
        <v>6876</v>
      </c>
      <c r="B12" s="7" t="s">
        <v>6899</v>
      </c>
      <c r="C12" t="s">
        <v>6918</v>
      </c>
      <c r="D12" t="s">
        <v>6943</v>
      </c>
    </row>
    <row r="13" spans="1:4" x14ac:dyDescent="0.2">
      <c r="A13" s="7" t="s">
        <v>6882</v>
      </c>
      <c r="B13" s="7" t="s">
        <v>6900</v>
      </c>
      <c r="C13" t="s">
        <v>6919</v>
      </c>
      <c r="D13" t="s">
        <v>6944</v>
      </c>
    </row>
    <row r="14" spans="1:4" x14ac:dyDescent="0.2">
      <c r="A14" t="s">
        <v>6857</v>
      </c>
      <c r="B14" s="7" t="s">
        <v>731</v>
      </c>
      <c r="C14" t="s">
        <v>6920</v>
      </c>
      <c r="D14" t="s">
        <v>6945</v>
      </c>
    </row>
    <row r="15" spans="1:4" x14ac:dyDescent="0.2">
      <c r="A15" t="s">
        <v>6884</v>
      </c>
      <c r="B15" s="7" t="s">
        <v>6901</v>
      </c>
      <c r="C15" s="7" t="s">
        <v>8016</v>
      </c>
      <c r="D15" t="s">
        <v>6946</v>
      </c>
    </row>
    <row r="16" spans="1:4" x14ac:dyDescent="0.2">
      <c r="A16" t="s">
        <v>6886</v>
      </c>
      <c r="B16" s="7" t="s">
        <v>6902</v>
      </c>
      <c r="C16" s="7" t="s">
        <v>8018</v>
      </c>
      <c r="D16" t="s">
        <v>6947</v>
      </c>
    </row>
    <row r="17" spans="1:4" x14ac:dyDescent="0.2">
      <c r="A17" t="s">
        <v>6881</v>
      </c>
      <c r="B17" s="7" t="s">
        <v>6903</v>
      </c>
      <c r="C17" t="s">
        <v>6921</v>
      </c>
      <c r="D17" s="7" t="s">
        <v>6967</v>
      </c>
    </row>
    <row r="18" spans="1:4" x14ac:dyDescent="0.2">
      <c r="A18" t="s">
        <v>6883</v>
      </c>
      <c r="B18" s="7" t="s">
        <v>6908</v>
      </c>
      <c r="C18" s="7" t="s">
        <v>6916</v>
      </c>
      <c r="D18" t="s">
        <v>6948</v>
      </c>
    </row>
    <row r="19" spans="1:4" x14ac:dyDescent="0.2">
      <c r="A19" t="s">
        <v>6860</v>
      </c>
      <c r="B19" s="7" t="s">
        <v>6898</v>
      </c>
      <c r="C19" t="s">
        <v>6922</v>
      </c>
      <c r="D19" t="s">
        <v>6949</v>
      </c>
    </row>
    <row r="20" spans="1:4" x14ac:dyDescent="0.2">
      <c r="A20" t="s">
        <v>6856</v>
      </c>
      <c r="B20" s="7" t="s">
        <v>6904</v>
      </c>
      <c r="C20" t="s">
        <v>6923</v>
      </c>
      <c r="D20" t="s">
        <v>6950</v>
      </c>
    </row>
    <row r="21" spans="1:4" x14ac:dyDescent="0.2">
      <c r="A21" t="s">
        <v>6872</v>
      </c>
      <c r="B21" s="7" t="s">
        <v>6897</v>
      </c>
      <c r="C21" t="s">
        <v>6924</v>
      </c>
      <c r="D21" t="s">
        <v>6951</v>
      </c>
    </row>
    <row r="22" spans="1:4" x14ac:dyDescent="0.2">
      <c r="A22" t="s">
        <v>6885</v>
      </c>
      <c r="B22" s="7" t="s">
        <v>6909</v>
      </c>
      <c r="C22" s="7" t="s">
        <v>6916</v>
      </c>
      <c r="D22" t="s">
        <v>6952</v>
      </c>
    </row>
    <row r="23" spans="1:4" x14ac:dyDescent="0.2">
      <c r="A23" t="s">
        <v>6863</v>
      </c>
      <c r="B23" s="7" t="s">
        <v>731</v>
      </c>
      <c r="C23" t="s">
        <v>6925</v>
      </c>
      <c r="D23" s="7" t="s">
        <v>6970</v>
      </c>
    </row>
    <row r="24" spans="1:4" x14ac:dyDescent="0.2">
      <c r="A24" t="s">
        <v>6887</v>
      </c>
      <c r="B24" s="7" t="s">
        <v>6892</v>
      </c>
      <c r="C24" s="7" t="s">
        <v>8019</v>
      </c>
      <c r="D24" t="s">
        <v>6953</v>
      </c>
    </row>
    <row r="25" spans="1:4" x14ac:dyDescent="0.2">
      <c r="A25" t="s">
        <v>6866</v>
      </c>
      <c r="B25" s="7" t="s">
        <v>265</v>
      </c>
      <c r="C25" t="s">
        <v>6926</v>
      </c>
      <c r="D25" t="s">
        <v>6954</v>
      </c>
    </row>
    <row r="26" spans="1:4" x14ac:dyDescent="0.2">
      <c r="A26" t="s">
        <v>6861</v>
      </c>
      <c r="B26" s="7" t="s">
        <v>24</v>
      </c>
      <c r="C26" t="s">
        <v>6927</v>
      </c>
      <c r="D26" t="s">
        <v>6955</v>
      </c>
    </row>
    <row r="27" spans="1:4" x14ac:dyDescent="0.2">
      <c r="A27" t="s">
        <v>6865</v>
      </c>
      <c r="B27" s="7" t="s">
        <v>3466</v>
      </c>
      <c r="C27" t="s">
        <v>6928</v>
      </c>
      <c r="D27" t="s">
        <v>6956</v>
      </c>
    </row>
    <row r="28" spans="1:4" x14ac:dyDescent="0.2">
      <c r="A28" t="s">
        <v>6862</v>
      </c>
      <c r="B28" s="7" t="s">
        <v>6897</v>
      </c>
      <c r="C28" s="7" t="s">
        <v>6966</v>
      </c>
      <c r="D28" t="s">
        <v>6957</v>
      </c>
    </row>
    <row r="29" spans="1:4" x14ac:dyDescent="0.2">
      <c r="A29" t="s">
        <v>6874</v>
      </c>
      <c r="B29" s="7" t="s">
        <v>6897</v>
      </c>
      <c r="C29" t="s">
        <v>6929</v>
      </c>
      <c r="D29" t="s">
        <v>6958</v>
      </c>
    </row>
    <row r="30" spans="1:4" x14ac:dyDescent="0.2">
      <c r="A30" t="s">
        <v>6867</v>
      </c>
      <c r="B30" s="7" t="s">
        <v>6905</v>
      </c>
      <c r="C30" t="s">
        <v>6930</v>
      </c>
      <c r="D30" t="s">
        <v>6959</v>
      </c>
    </row>
    <row r="31" spans="1:4" x14ac:dyDescent="0.2">
      <c r="A31" t="s">
        <v>6864</v>
      </c>
      <c r="B31" s="7" t="s">
        <v>6906</v>
      </c>
      <c r="C31" t="s">
        <v>6931</v>
      </c>
      <c r="D31" t="s">
        <v>6960</v>
      </c>
    </row>
    <row r="32" spans="1:4" x14ac:dyDescent="0.2">
      <c r="A32" t="s">
        <v>6869</v>
      </c>
      <c r="B32" s="7" t="s">
        <v>6907</v>
      </c>
      <c r="C32" t="s">
        <v>6932</v>
      </c>
      <c r="D32" t="s">
        <v>6961</v>
      </c>
    </row>
    <row r="33" spans="1:4" x14ac:dyDescent="0.2">
      <c r="A33" t="s">
        <v>6877</v>
      </c>
      <c r="B33" s="7" t="s">
        <v>6894</v>
      </c>
      <c r="C33" t="s">
        <v>6933</v>
      </c>
      <c r="D33" t="s">
        <v>6962</v>
      </c>
    </row>
    <row r="34" spans="1:4" x14ac:dyDescent="0.2">
      <c r="A34" t="s">
        <v>6878</v>
      </c>
      <c r="B34" s="7" t="s">
        <v>6894</v>
      </c>
      <c r="C34" t="s">
        <v>6934</v>
      </c>
      <c r="D34" t="s">
        <v>6963</v>
      </c>
    </row>
    <row r="35" spans="1:4" x14ac:dyDescent="0.2">
      <c r="A35" t="s">
        <v>6870</v>
      </c>
      <c r="B35" s="7" t="s">
        <v>6897</v>
      </c>
      <c r="C35" t="s">
        <v>6935</v>
      </c>
      <c r="D35" t="s">
        <v>6964</v>
      </c>
    </row>
    <row r="36" spans="1:4" x14ac:dyDescent="0.2">
      <c r="A36" t="s">
        <v>6868</v>
      </c>
      <c r="B36" s="7" t="s">
        <v>6897</v>
      </c>
      <c r="C36" t="s">
        <v>6936</v>
      </c>
      <c r="D36" t="s">
        <v>6965</v>
      </c>
    </row>
  </sheetData>
  <sortState xmlns:xlrd2="http://schemas.microsoft.com/office/spreadsheetml/2017/richdata2" ref="A3:B67">
    <sortCondition ref="A3"/>
  </sortState>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8"/>
  <sheetViews>
    <sheetView zoomScale="80" zoomScaleNormal="80" workbookViewId="0"/>
  </sheetViews>
  <sheetFormatPr defaultColWidth="9.140625" defaultRowHeight="12.75" x14ac:dyDescent="0.2"/>
  <cols>
    <col min="1" max="1" width="38" style="7" customWidth="1"/>
    <col min="2" max="2" width="9.140625" style="7"/>
    <col min="3" max="3" width="12.5703125" style="7" customWidth="1"/>
    <col min="4" max="4" width="17.28515625" style="7" customWidth="1"/>
    <col min="5" max="5" width="19.140625" style="7" customWidth="1"/>
    <col min="6" max="6" width="66.28515625" style="7" customWidth="1"/>
    <col min="7" max="9" width="9.140625" style="7"/>
    <col min="10" max="10" width="17.28515625" style="7" customWidth="1"/>
    <col min="11" max="11" width="21.7109375" style="7" customWidth="1"/>
    <col min="12" max="12" width="34.28515625" style="7" customWidth="1"/>
    <col min="13" max="16384" width="9.140625" style="7"/>
  </cols>
  <sheetData>
    <row r="1" spans="1:7" x14ac:dyDescent="0.2">
      <c r="A1" s="1" t="s">
        <v>10156</v>
      </c>
    </row>
    <row r="3" spans="1:7" x14ac:dyDescent="0.2">
      <c r="A3" s="7" t="s">
        <v>1</v>
      </c>
      <c r="B3" s="7" t="s">
        <v>115</v>
      </c>
      <c r="C3" s="7" t="s">
        <v>3494</v>
      </c>
      <c r="D3" s="7" t="s">
        <v>4113</v>
      </c>
      <c r="E3" s="7" t="s">
        <v>116</v>
      </c>
      <c r="F3" s="7" t="s">
        <v>16</v>
      </c>
      <c r="G3" s="7" t="s">
        <v>488</v>
      </c>
    </row>
    <row r="4" spans="1:7" x14ac:dyDescent="0.2">
      <c r="A4" s="7" t="s">
        <v>10759</v>
      </c>
      <c r="B4" s="7" t="s">
        <v>120</v>
      </c>
      <c r="C4" s="7" t="s">
        <v>778</v>
      </c>
      <c r="D4" s="7" t="s">
        <v>10585</v>
      </c>
      <c r="E4" s="7" t="s">
        <v>10</v>
      </c>
      <c r="F4" s="7" t="s">
        <v>10760</v>
      </c>
      <c r="G4" s="7" t="s">
        <v>6690</v>
      </c>
    </row>
    <row r="5" spans="1:7" x14ac:dyDescent="0.2">
      <c r="A5" s="7" t="s">
        <v>10584</v>
      </c>
      <c r="B5" s="7" t="s">
        <v>120</v>
      </c>
      <c r="C5" s="7" t="s">
        <v>291</v>
      </c>
      <c r="D5" s="7" t="s">
        <v>10585</v>
      </c>
      <c r="E5" s="7" t="s">
        <v>10</v>
      </c>
      <c r="F5" s="7" t="s">
        <v>10586</v>
      </c>
      <c r="G5" s="7" t="s">
        <v>6690</v>
      </c>
    </row>
    <row r="6" spans="1:7" x14ac:dyDescent="0.2">
      <c r="A6" s="7" t="s">
        <v>9763</v>
      </c>
      <c r="B6" s="7" t="s">
        <v>7679</v>
      </c>
      <c r="C6" s="7" t="s">
        <v>327</v>
      </c>
      <c r="D6" s="7" t="s">
        <v>7677</v>
      </c>
      <c r="E6" s="7" t="s">
        <v>10</v>
      </c>
      <c r="G6" s="7" t="s">
        <v>6690</v>
      </c>
    </row>
    <row r="7" spans="1:7" x14ac:dyDescent="0.2">
      <c r="A7" s="7" t="s">
        <v>9564</v>
      </c>
      <c r="B7" s="7" t="s">
        <v>8713</v>
      </c>
      <c r="C7" s="7" t="s">
        <v>5592</v>
      </c>
      <c r="D7" s="7" t="s">
        <v>8713</v>
      </c>
      <c r="F7" s="7" t="s">
        <v>9565</v>
      </c>
      <c r="G7" s="7" t="s">
        <v>6690</v>
      </c>
    </row>
    <row r="8" spans="1:7" x14ac:dyDescent="0.2">
      <c r="A8" s="7" t="s">
        <v>9982</v>
      </c>
      <c r="B8" s="7" t="s">
        <v>7679</v>
      </c>
      <c r="C8" s="7" t="s">
        <v>331</v>
      </c>
      <c r="D8" s="7" t="s">
        <v>9985</v>
      </c>
      <c r="E8" s="7" t="s">
        <v>10</v>
      </c>
      <c r="F8" s="7" t="s">
        <v>9992</v>
      </c>
      <c r="G8" s="7" t="s">
        <v>6690</v>
      </c>
    </row>
    <row r="9" spans="1:7" x14ac:dyDescent="0.2">
      <c r="A9" s="7" t="s">
        <v>9911</v>
      </c>
      <c r="B9" s="7" t="s">
        <v>7679</v>
      </c>
      <c r="C9" s="7" t="s">
        <v>313</v>
      </c>
      <c r="D9" s="7" t="s">
        <v>9623</v>
      </c>
      <c r="E9" s="7" t="s">
        <v>10</v>
      </c>
      <c r="F9" s="7" t="s">
        <v>9882</v>
      </c>
      <c r="G9" s="7" t="s">
        <v>6690</v>
      </c>
    </row>
    <row r="10" spans="1:7" x14ac:dyDescent="0.2">
      <c r="A10" s="7" t="s">
        <v>10414</v>
      </c>
      <c r="B10" s="7" t="s">
        <v>7679</v>
      </c>
      <c r="C10" s="7" t="s">
        <v>397</v>
      </c>
      <c r="D10" s="7" t="s">
        <v>9765</v>
      </c>
      <c r="E10" s="7" t="s">
        <v>10</v>
      </c>
      <c r="F10" s="7" t="s">
        <v>10417</v>
      </c>
      <c r="G10" s="7" t="s">
        <v>6690</v>
      </c>
    </row>
    <row r="11" spans="1:7" x14ac:dyDescent="0.2">
      <c r="A11" s="7" t="s">
        <v>9566</v>
      </c>
      <c r="B11" s="7" t="s">
        <v>120</v>
      </c>
      <c r="C11" s="7" t="s">
        <v>5592</v>
      </c>
      <c r="D11" s="7" t="s">
        <v>9567</v>
      </c>
      <c r="F11" s="7" t="s">
        <v>9568</v>
      </c>
      <c r="G11" s="7" t="s">
        <v>6690</v>
      </c>
    </row>
    <row r="12" spans="1:7" x14ac:dyDescent="0.2">
      <c r="A12" s="7" t="s">
        <v>7685</v>
      </c>
      <c r="B12" s="7" t="s">
        <v>7679</v>
      </c>
      <c r="C12" s="7" t="s">
        <v>248</v>
      </c>
      <c r="D12" s="7" t="s">
        <v>7686</v>
      </c>
      <c r="E12" s="7" t="s">
        <v>7680</v>
      </c>
      <c r="F12" s="7" t="s">
        <v>7691</v>
      </c>
      <c r="G12" s="7" t="s">
        <v>6690</v>
      </c>
    </row>
    <row r="13" spans="1:7" x14ac:dyDescent="0.2">
      <c r="A13" s="7" t="s">
        <v>9233</v>
      </c>
      <c r="B13" s="7" t="s">
        <v>7679</v>
      </c>
      <c r="C13" s="7" t="s">
        <v>224</v>
      </c>
      <c r="D13" s="7" t="s">
        <v>9234</v>
      </c>
      <c r="E13" s="7" t="s">
        <v>7680</v>
      </c>
      <c r="F13" s="7" t="s">
        <v>9235</v>
      </c>
      <c r="G13" s="7" t="s">
        <v>6690</v>
      </c>
    </row>
    <row r="14" spans="1:7" x14ac:dyDescent="0.2">
      <c r="A14" s="7" t="s">
        <v>10073</v>
      </c>
      <c r="B14" s="7" t="s">
        <v>7679</v>
      </c>
      <c r="C14" s="7" t="s">
        <v>707</v>
      </c>
      <c r="D14" s="7" t="s">
        <v>9986</v>
      </c>
      <c r="E14" s="7" t="s">
        <v>10</v>
      </c>
      <c r="F14" s="7" t="s">
        <v>10060</v>
      </c>
      <c r="G14" s="7" t="s">
        <v>6690</v>
      </c>
    </row>
    <row r="15" spans="1:7" x14ac:dyDescent="0.2">
      <c r="A15" s="7" t="s">
        <v>9981</v>
      </c>
      <c r="B15" s="7" t="s">
        <v>7679</v>
      </c>
      <c r="C15" s="7" t="s">
        <v>331</v>
      </c>
      <c r="D15" s="7" t="s">
        <v>7687</v>
      </c>
      <c r="E15" s="7" t="s">
        <v>10</v>
      </c>
      <c r="F15" s="7" t="s">
        <v>9988</v>
      </c>
      <c r="G15" s="7" t="s">
        <v>6690</v>
      </c>
    </row>
    <row r="16" spans="1:7" x14ac:dyDescent="0.2">
      <c r="A16" s="7" t="s">
        <v>10421</v>
      </c>
      <c r="B16" s="7" t="s">
        <v>7679</v>
      </c>
      <c r="C16" s="7" t="s">
        <v>397</v>
      </c>
      <c r="D16" s="7" t="s">
        <v>10423</v>
      </c>
      <c r="E16" s="7" t="s">
        <v>10424</v>
      </c>
      <c r="F16" s="7" t="s">
        <v>10425</v>
      </c>
      <c r="G16" s="7" t="s">
        <v>6690</v>
      </c>
    </row>
    <row r="17" spans="1:7" x14ac:dyDescent="0.2">
      <c r="A17" s="7" t="s">
        <v>1380</v>
      </c>
      <c r="B17" s="7" t="s">
        <v>120</v>
      </c>
      <c r="C17" s="7" t="s">
        <v>313</v>
      </c>
      <c r="E17" s="7" t="s">
        <v>10</v>
      </c>
      <c r="F17" s="7" t="s">
        <v>9893</v>
      </c>
      <c r="G17" s="7" t="s">
        <v>16880</v>
      </c>
    </row>
    <row r="18" spans="1:7" x14ac:dyDescent="0.2">
      <c r="A18" s="7" t="s">
        <v>7676</v>
      </c>
      <c r="B18" s="7" t="s">
        <v>7679</v>
      </c>
      <c r="C18" s="7" t="s">
        <v>248</v>
      </c>
      <c r="D18" s="7" t="s">
        <v>7684</v>
      </c>
      <c r="E18" s="7" t="s">
        <v>7680</v>
      </c>
      <c r="F18" s="7" t="s">
        <v>7690</v>
      </c>
      <c r="G18" s="7" t="s">
        <v>6690</v>
      </c>
    </row>
    <row r="19" spans="1:7" x14ac:dyDescent="0.2">
      <c r="A19" s="7" t="s">
        <v>10067</v>
      </c>
      <c r="B19" s="7" t="s">
        <v>120</v>
      </c>
      <c r="C19" s="7" t="s">
        <v>707</v>
      </c>
      <c r="E19" s="7" t="s">
        <v>9774</v>
      </c>
      <c r="F19" s="7" t="s">
        <v>10068</v>
      </c>
      <c r="G19" s="7" t="s">
        <v>6690</v>
      </c>
    </row>
    <row r="20" spans="1:7" x14ac:dyDescent="0.2">
      <c r="A20" s="7" t="s">
        <v>10753</v>
      </c>
      <c r="B20" s="7" t="s">
        <v>7679</v>
      </c>
      <c r="C20" s="7" t="s">
        <v>778</v>
      </c>
      <c r="D20" s="7" t="s">
        <v>10585</v>
      </c>
      <c r="E20" s="7" t="s">
        <v>10</v>
      </c>
      <c r="F20" s="7" t="s">
        <v>10754</v>
      </c>
      <c r="G20" s="7" t="s">
        <v>6690</v>
      </c>
    </row>
    <row r="21" spans="1:7" x14ac:dyDescent="0.2">
      <c r="A21" s="15" t="s">
        <v>8755</v>
      </c>
      <c r="B21" s="7" t="s">
        <v>120</v>
      </c>
      <c r="C21" s="7" t="s">
        <v>262</v>
      </c>
      <c r="G21" s="7" t="s">
        <v>6588</v>
      </c>
    </row>
    <row r="22" spans="1:7" x14ac:dyDescent="0.2">
      <c r="A22" s="51" t="s">
        <v>3696</v>
      </c>
      <c r="B22" t="s">
        <v>120</v>
      </c>
      <c r="C22" t="s">
        <v>257</v>
      </c>
      <c r="D22"/>
      <c r="E22" t="s">
        <v>10</v>
      </c>
      <c r="F22"/>
      <c r="G22" t="s">
        <v>6588</v>
      </c>
    </row>
    <row r="23" spans="1:7" x14ac:dyDescent="0.2">
      <c r="A23" s="7" t="s">
        <v>8750</v>
      </c>
      <c r="B23" s="7" t="s">
        <v>7679</v>
      </c>
      <c r="C23" s="7" t="s">
        <v>397</v>
      </c>
      <c r="D23" s="7" t="s">
        <v>7684</v>
      </c>
      <c r="G23" s="7" t="s">
        <v>6588</v>
      </c>
    </row>
    <row r="24" spans="1:7" x14ac:dyDescent="0.2">
      <c r="A24" s="15" t="s">
        <v>8743</v>
      </c>
      <c r="B24" s="7" t="s">
        <v>120</v>
      </c>
      <c r="C24" s="7" t="s">
        <v>259</v>
      </c>
      <c r="G24" s="7" t="s">
        <v>6588</v>
      </c>
    </row>
    <row r="25" spans="1:7" x14ac:dyDescent="0.2">
      <c r="A25" s="7" t="s">
        <v>10607</v>
      </c>
      <c r="B25" s="7" t="s">
        <v>7679</v>
      </c>
      <c r="C25" s="7" t="s">
        <v>291</v>
      </c>
      <c r="D25" s="7" t="s">
        <v>10611</v>
      </c>
      <c r="E25" s="7" t="s">
        <v>10</v>
      </c>
      <c r="F25" s="7" t="s">
        <v>10608</v>
      </c>
      <c r="G25" s="7" t="s">
        <v>6690</v>
      </c>
    </row>
    <row r="26" spans="1:7" x14ac:dyDescent="0.2">
      <c r="A26" s="7" t="s">
        <v>9771</v>
      </c>
      <c r="B26" s="7" t="s">
        <v>7679</v>
      </c>
      <c r="C26" s="7" t="s">
        <v>248</v>
      </c>
      <c r="D26" s="7" t="s">
        <v>7687</v>
      </c>
      <c r="E26" s="7" t="s">
        <v>7680</v>
      </c>
      <c r="F26" s="7" t="s">
        <v>7692</v>
      </c>
      <c r="G26" s="7" t="s">
        <v>6690</v>
      </c>
    </row>
    <row r="27" spans="1:7" x14ac:dyDescent="0.2">
      <c r="A27" s="7" t="s">
        <v>9989</v>
      </c>
      <c r="B27" s="7" t="s">
        <v>7679</v>
      </c>
      <c r="C27" s="7" t="s">
        <v>331</v>
      </c>
      <c r="D27" s="7" t="s">
        <v>9232</v>
      </c>
      <c r="E27" s="7" t="s">
        <v>10</v>
      </c>
      <c r="F27" s="7" t="s">
        <v>9990</v>
      </c>
      <c r="G27" s="7" t="s">
        <v>6690</v>
      </c>
    </row>
    <row r="28" spans="1:7" x14ac:dyDescent="0.2">
      <c r="A28" s="7" t="s">
        <v>7682</v>
      </c>
      <c r="B28" s="7" t="s">
        <v>7679</v>
      </c>
      <c r="C28" s="7" t="s">
        <v>248</v>
      </c>
      <c r="D28" s="7" t="s">
        <v>7677</v>
      </c>
      <c r="E28" s="7" t="s">
        <v>7680</v>
      </c>
      <c r="F28" s="7" t="s">
        <v>7678</v>
      </c>
      <c r="G28" s="7" t="s">
        <v>6690</v>
      </c>
    </row>
    <row r="29" spans="1:7" x14ac:dyDescent="0.2">
      <c r="A29" s="7" t="s">
        <v>10761</v>
      </c>
      <c r="B29" s="7" t="s">
        <v>120</v>
      </c>
      <c r="C29" s="7" t="s">
        <v>778</v>
      </c>
      <c r="D29" s="7" t="s">
        <v>10585</v>
      </c>
      <c r="E29" s="7" t="s">
        <v>10427</v>
      </c>
      <c r="F29" s="7" t="s">
        <v>10762</v>
      </c>
      <c r="G29" s="7" t="s">
        <v>6690</v>
      </c>
    </row>
    <row r="30" spans="1:7" x14ac:dyDescent="0.2">
      <c r="A30" s="7" t="s">
        <v>9212</v>
      </c>
      <c r="B30" s="7" t="s">
        <v>7679</v>
      </c>
      <c r="C30" s="7" t="s">
        <v>259</v>
      </c>
      <c r="D30" s="7" t="s">
        <v>9214</v>
      </c>
      <c r="E30" s="7" t="s">
        <v>9215</v>
      </c>
      <c r="F30" s="7" t="s">
        <v>9216</v>
      </c>
      <c r="G30" s="7" t="s">
        <v>6690</v>
      </c>
    </row>
    <row r="31" spans="1:7" x14ac:dyDescent="0.2">
      <c r="A31" s="7" t="s">
        <v>8741</v>
      </c>
      <c r="B31" s="7" t="s">
        <v>120</v>
      </c>
      <c r="C31" s="7" t="s">
        <v>257</v>
      </c>
      <c r="E31" s="7" t="s">
        <v>10</v>
      </c>
      <c r="G31" s="7" t="s">
        <v>6588</v>
      </c>
    </row>
    <row r="32" spans="1:7" x14ac:dyDescent="0.2">
      <c r="A32" s="7" t="s">
        <v>9772</v>
      </c>
      <c r="B32" s="7" t="s">
        <v>9773</v>
      </c>
      <c r="C32" s="7" t="s">
        <v>327</v>
      </c>
      <c r="E32" s="7" t="s">
        <v>9774</v>
      </c>
      <c r="F32" s="7" t="s">
        <v>9775</v>
      </c>
      <c r="G32" s="7" t="s">
        <v>6690</v>
      </c>
    </row>
    <row r="33" spans="1:7" x14ac:dyDescent="0.2">
      <c r="A33" s="7" t="s">
        <v>9901</v>
      </c>
      <c r="B33" s="7" t="s">
        <v>8713</v>
      </c>
      <c r="C33" s="7" t="s">
        <v>313</v>
      </c>
      <c r="D33" s="7" t="s">
        <v>9902</v>
      </c>
      <c r="E33" s="7" t="s">
        <v>10</v>
      </c>
      <c r="F33" s="7" t="s">
        <v>9903</v>
      </c>
      <c r="G33" s="7" t="s">
        <v>6690</v>
      </c>
    </row>
    <row r="34" spans="1:7" x14ac:dyDescent="0.2">
      <c r="A34" s="7" t="s">
        <v>8706</v>
      </c>
      <c r="B34" s="7" t="s">
        <v>8713</v>
      </c>
      <c r="C34" s="7" t="s">
        <v>238</v>
      </c>
      <c r="D34" s="7" t="s">
        <v>8714</v>
      </c>
      <c r="E34" s="7" t="s">
        <v>8715</v>
      </c>
      <c r="F34" s="7" t="s">
        <v>8711</v>
      </c>
      <c r="G34" s="7" t="s">
        <v>8710</v>
      </c>
    </row>
    <row r="35" spans="1:7" x14ac:dyDescent="0.2">
      <c r="A35" s="7" t="s">
        <v>10614</v>
      </c>
      <c r="B35" s="7" t="s">
        <v>7679</v>
      </c>
      <c r="C35" s="7" t="s">
        <v>291</v>
      </c>
      <c r="D35" s="7" t="s">
        <v>10615</v>
      </c>
      <c r="E35" s="7" t="s">
        <v>10</v>
      </c>
      <c r="F35" s="7" t="s">
        <v>10616</v>
      </c>
      <c r="G35" s="7" t="s">
        <v>6690</v>
      </c>
    </row>
    <row r="36" spans="1:7" x14ac:dyDescent="0.2">
      <c r="A36" t="s">
        <v>18430</v>
      </c>
      <c r="B36" t="s">
        <v>120</v>
      </c>
      <c r="C36" t="s">
        <v>257</v>
      </c>
      <c r="D36"/>
      <c r="E36" t="s">
        <v>10</v>
      </c>
      <c r="F36"/>
      <c r="G36" t="s">
        <v>6588</v>
      </c>
    </row>
    <row r="37" spans="1:7" x14ac:dyDescent="0.2">
      <c r="A37" s="7" t="s">
        <v>9634</v>
      </c>
      <c r="B37" s="7" t="s">
        <v>120</v>
      </c>
      <c r="C37" s="7" t="s">
        <v>2274</v>
      </c>
      <c r="D37" s="7" t="s">
        <v>9635</v>
      </c>
      <c r="E37" s="7" t="s">
        <v>10</v>
      </c>
      <c r="F37" s="7" t="s">
        <v>9636</v>
      </c>
      <c r="G37" s="7" t="s">
        <v>6690</v>
      </c>
    </row>
    <row r="38" spans="1:7" x14ac:dyDescent="0.2">
      <c r="A38" s="7" t="s">
        <v>9912</v>
      </c>
      <c r="B38" s="7" t="s">
        <v>120</v>
      </c>
      <c r="C38" s="7" t="s">
        <v>313</v>
      </c>
      <c r="D38" s="7" t="s">
        <v>9561</v>
      </c>
      <c r="E38" s="7" t="s">
        <v>10</v>
      </c>
      <c r="F38" s="7" t="s">
        <v>9913</v>
      </c>
      <c r="G38" s="7" t="s">
        <v>6690</v>
      </c>
    </row>
    <row r="39" spans="1:7" x14ac:dyDescent="0.2">
      <c r="A39" s="7" t="s">
        <v>9628</v>
      </c>
      <c r="B39" s="7" t="s">
        <v>7679</v>
      </c>
      <c r="C39" s="7" t="s">
        <v>2274</v>
      </c>
      <c r="D39" s="7" t="s">
        <v>7677</v>
      </c>
      <c r="E39" s="7" t="s">
        <v>9630</v>
      </c>
      <c r="F39" s="7" t="s">
        <v>9629</v>
      </c>
      <c r="G39" s="7" t="s">
        <v>6690</v>
      </c>
    </row>
    <row r="40" spans="1:7" x14ac:dyDescent="0.2">
      <c r="A40" s="7" t="s">
        <v>10061</v>
      </c>
      <c r="B40" s="7" t="s">
        <v>120</v>
      </c>
      <c r="C40" s="7" t="s">
        <v>707</v>
      </c>
      <c r="D40" s="7" t="s">
        <v>9561</v>
      </c>
      <c r="E40" s="7" t="s">
        <v>10065</v>
      </c>
      <c r="F40" s="7" t="s">
        <v>10062</v>
      </c>
      <c r="G40" s="7" t="s">
        <v>6690</v>
      </c>
    </row>
    <row r="41" spans="1:7" x14ac:dyDescent="0.2">
      <c r="A41" s="7" t="s">
        <v>10413</v>
      </c>
      <c r="B41" s="7" t="s">
        <v>7679</v>
      </c>
      <c r="C41" s="7" t="s">
        <v>397</v>
      </c>
      <c r="D41" s="7" t="s">
        <v>9232</v>
      </c>
      <c r="E41" s="7" t="s">
        <v>9774</v>
      </c>
      <c r="F41" s="7" t="s">
        <v>10420</v>
      </c>
      <c r="G41" s="7" t="s">
        <v>6690</v>
      </c>
    </row>
    <row r="42" spans="1:7" x14ac:dyDescent="0.2">
      <c r="A42" s="7" t="s">
        <v>9213</v>
      </c>
      <c r="B42" s="7" t="s">
        <v>7679</v>
      </c>
      <c r="C42" s="7" t="s">
        <v>259</v>
      </c>
      <c r="D42" s="7" t="s">
        <v>7684</v>
      </c>
      <c r="E42" s="7" t="s">
        <v>9215</v>
      </c>
      <c r="G42" s="7" t="s">
        <v>6690</v>
      </c>
    </row>
    <row r="43" spans="1:7" x14ac:dyDescent="0.2">
      <c r="A43" s="7" t="s">
        <v>9637</v>
      </c>
      <c r="B43" s="7" t="s">
        <v>120</v>
      </c>
      <c r="C43" s="7" t="s">
        <v>2274</v>
      </c>
      <c r="D43" s="7" t="s">
        <v>9635</v>
      </c>
      <c r="E43" s="7" t="s">
        <v>10</v>
      </c>
      <c r="F43" s="7" t="s">
        <v>9638</v>
      </c>
      <c r="G43" s="7" t="s">
        <v>6690</v>
      </c>
    </row>
    <row r="44" spans="1:7" x14ac:dyDescent="0.2">
      <c r="A44" s="7" t="s">
        <v>10953</v>
      </c>
      <c r="B44" s="7" t="s">
        <v>10756</v>
      </c>
      <c r="C44" s="7" t="s">
        <v>224</v>
      </c>
      <c r="D44" s="7" t="s">
        <v>10951</v>
      </c>
      <c r="E44" s="7" t="s">
        <v>10424</v>
      </c>
      <c r="F44" s="7" t="s">
        <v>10952</v>
      </c>
      <c r="G44" s="7" t="s">
        <v>6690</v>
      </c>
    </row>
    <row r="45" spans="1:7" x14ac:dyDescent="0.2">
      <c r="A45" s="7" t="s">
        <v>2169</v>
      </c>
      <c r="B45" s="7" t="s">
        <v>120</v>
      </c>
      <c r="C45" s="7" t="s">
        <v>710</v>
      </c>
      <c r="E45" s="7" t="s">
        <v>10</v>
      </c>
      <c r="F45" s="7" t="s">
        <v>10317</v>
      </c>
      <c r="G45" s="7" t="s">
        <v>6690</v>
      </c>
    </row>
    <row r="46" spans="1:7" x14ac:dyDescent="0.2">
      <c r="A46" s="7" t="s">
        <v>10852</v>
      </c>
      <c r="B46" s="7" t="s">
        <v>10756</v>
      </c>
      <c r="C46" s="7" t="s">
        <v>778</v>
      </c>
      <c r="D46" s="7" t="s">
        <v>10853</v>
      </c>
      <c r="E46" s="7" t="s">
        <v>10</v>
      </c>
      <c r="F46" s="7" t="s">
        <v>10854</v>
      </c>
      <c r="G46" s="7" t="s">
        <v>6690</v>
      </c>
    </row>
    <row r="47" spans="1:7" x14ac:dyDescent="0.2">
      <c r="A47" s="7" t="s">
        <v>10843</v>
      </c>
      <c r="B47" s="7" t="s">
        <v>10756</v>
      </c>
      <c r="C47" s="7" t="s">
        <v>778</v>
      </c>
      <c r="D47" s="7" t="s">
        <v>10844</v>
      </c>
      <c r="E47" s="7" t="s">
        <v>10</v>
      </c>
      <c r="F47" s="7" t="s">
        <v>10845</v>
      </c>
      <c r="G47" s="7" t="s">
        <v>6690</v>
      </c>
    </row>
    <row r="48" spans="1:7" x14ac:dyDescent="0.2">
      <c r="A48" s="7" t="s">
        <v>10415</v>
      </c>
      <c r="B48" s="7" t="s">
        <v>7679</v>
      </c>
      <c r="C48" s="7" t="s">
        <v>397</v>
      </c>
      <c r="D48" s="7" t="s">
        <v>9214</v>
      </c>
      <c r="E48" s="7" t="s">
        <v>10</v>
      </c>
      <c r="F48" s="7" t="s">
        <v>10418</v>
      </c>
      <c r="G48" s="7" t="s">
        <v>6690</v>
      </c>
    </row>
    <row r="49" spans="1:7" x14ac:dyDescent="0.2">
      <c r="A49" s="7" t="s">
        <v>4169</v>
      </c>
      <c r="B49" s="7" t="s">
        <v>7679</v>
      </c>
      <c r="C49" s="7" t="s">
        <v>327</v>
      </c>
      <c r="D49" s="7" t="s">
        <v>9765</v>
      </c>
      <c r="E49" s="7" t="s">
        <v>10</v>
      </c>
      <c r="F49" s="7" t="s">
        <v>9767</v>
      </c>
      <c r="G49" s="7" t="s">
        <v>6690</v>
      </c>
    </row>
    <row r="50" spans="1:7" x14ac:dyDescent="0.2">
      <c r="A50" s="7" t="s">
        <v>9211</v>
      </c>
      <c r="B50" s="7" t="s">
        <v>7679</v>
      </c>
      <c r="C50" s="7" t="s">
        <v>259</v>
      </c>
      <c r="D50" s="7" t="s">
        <v>7683</v>
      </c>
      <c r="E50" s="7" t="s">
        <v>9215</v>
      </c>
      <c r="G50" s="7" t="s">
        <v>6690</v>
      </c>
    </row>
    <row r="51" spans="1:7" x14ac:dyDescent="0.2">
      <c r="A51" s="15" t="s">
        <v>8744</v>
      </c>
      <c r="B51" s="7" t="s">
        <v>7679</v>
      </c>
      <c r="C51" s="7" t="s">
        <v>259</v>
      </c>
      <c r="D51" s="7" t="s">
        <v>7687</v>
      </c>
      <c r="G51" s="7" t="s">
        <v>6588</v>
      </c>
    </row>
    <row r="52" spans="1:7" x14ac:dyDescent="0.2">
      <c r="A52" s="7" t="s">
        <v>10751</v>
      </c>
      <c r="B52" s="7" t="s">
        <v>7679</v>
      </c>
      <c r="C52" s="7" t="s">
        <v>778</v>
      </c>
      <c r="D52" s="7" t="s">
        <v>10615</v>
      </c>
      <c r="E52" s="7" t="s">
        <v>10</v>
      </c>
      <c r="F52" s="7" t="s">
        <v>10752</v>
      </c>
      <c r="G52" s="7" t="s">
        <v>6690</v>
      </c>
    </row>
    <row r="53" spans="1:7" x14ac:dyDescent="0.2">
      <c r="A53" s="7" t="s">
        <v>8756</v>
      </c>
      <c r="B53" s="7" t="s">
        <v>8713</v>
      </c>
      <c r="C53" s="7" t="s">
        <v>5330</v>
      </c>
      <c r="F53" s="7" t="s">
        <v>8763</v>
      </c>
      <c r="G53" s="7" t="s">
        <v>8710</v>
      </c>
    </row>
    <row r="54" spans="1:7" x14ac:dyDescent="0.2">
      <c r="A54" s="7" t="s">
        <v>9631</v>
      </c>
      <c r="B54" s="7" t="s">
        <v>120</v>
      </c>
      <c r="C54" s="7" t="s">
        <v>5592</v>
      </c>
      <c r="D54" s="7" t="s">
        <v>9632</v>
      </c>
      <c r="E54" s="7" t="s">
        <v>9633</v>
      </c>
      <c r="F54" s="7" t="s">
        <v>9639</v>
      </c>
      <c r="G54" s="7" t="s">
        <v>6690</v>
      </c>
    </row>
    <row r="55" spans="1:7" x14ac:dyDescent="0.2">
      <c r="A55" s="7" t="s">
        <v>9631</v>
      </c>
      <c r="B55" s="7" t="s">
        <v>120</v>
      </c>
      <c r="C55" s="7" t="s">
        <v>2274</v>
      </c>
      <c r="D55" s="7" t="s">
        <v>9632</v>
      </c>
      <c r="E55" s="7" t="s">
        <v>9633</v>
      </c>
      <c r="F55" s="7" t="s">
        <v>9639</v>
      </c>
      <c r="G55" s="7" t="s">
        <v>6690</v>
      </c>
    </row>
    <row r="56" spans="1:7" x14ac:dyDescent="0.2">
      <c r="A56" s="7" t="s">
        <v>9217</v>
      </c>
      <c r="B56" s="7" t="s">
        <v>9218</v>
      </c>
      <c r="C56" s="7" t="s">
        <v>259</v>
      </c>
      <c r="D56" s="7" t="s">
        <v>9219</v>
      </c>
      <c r="E56" s="7" t="s">
        <v>9215</v>
      </c>
      <c r="F56" s="7" t="s">
        <v>9220</v>
      </c>
      <c r="G56" s="7" t="s">
        <v>6690</v>
      </c>
    </row>
    <row r="57" spans="1:7" x14ac:dyDescent="0.2">
      <c r="A57" s="7" t="s">
        <v>9563</v>
      </c>
      <c r="B57" s="7" t="s">
        <v>120</v>
      </c>
      <c r="C57" s="7" t="s">
        <v>5592</v>
      </c>
      <c r="D57" s="7" t="s">
        <v>9561</v>
      </c>
      <c r="F57" s="7" t="s">
        <v>9562</v>
      </c>
      <c r="G57" s="7" t="s">
        <v>6690</v>
      </c>
    </row>
    <row r="58" spans="1:7" x14ac:dyDescent="0.2">
      <c r="A58" s="7" t="s">
        <v>9640</v>
      </c>
      <c r="B58" s="7" t="s">
        <v>120</v>
      </c>
      <c r="C58" s="7" t="s">
        <v>5592</v>
      </c>
      <c r="D58" s="7" t="s">
        <v>9635</v>
      </c>
      <c r="E58" s="7" t="s">
        <v>9641</v>
      </c>
      <c r="F58" s="7" t="s">
        <v>9642</v>
      </c>
      <c r="G58" s="7" t="s">
        <v>6690</v>
      </c>
    </row>
    <row r="59" spans="1:7" x14ac:dyDescent="0.2">
      <c r="A59" s="7" t="s">
        <v>9695</v>
      </c>
      <c r="B59" s="7" t="s">
        <v>120</v>
      </c>
      <c r="C59" s="7" t="s">
        <v>2274</v>
      </c>
      <c r="D59" s="7" t="s">
        <v>9635</v>
      </c>
      <c r="E59" s="7" t="s">
        <v>10</v>
      </c>
      <c r="F59" s="7" t="s">
        <v>9696</v>
      </c>
      <c r="G59" s="7" t="s">
        <v>6690</v>
      </c>
    </row>
    <row r="60" spans="1:7" x14ac:dyDescent="0.2">
      <c r="A60" s="7" t="s">
        <v>9983</v>
      </c>
      <c r="B60" s="7" t="s">
        <v>9773</v>
      </c>
      <c r="C60" s="7" t="s">
        <v>331</v>
      </c>
      <c r="E60" s="7" t="s">
        <v>10</v>
      </c>
      <c r="F60" s="7" t="s">
        <v>9987</v>
      </c>
      <c r="G60" s="7" t="s">
        <v>6690</v>
      </c>
    </row>
    <row r="61" spans="1:7" x14ac:dyDescent="0.2">
      <c r="A61" s="7" t="s">
        <v>9555</v>
      </c>
      <c r="B61" s="7" t="s">
        <v>9556</v>
      </c>
      <c r="C61" s="7" t="s">
        <v>5592</v>
      </c>
      <c r="D61" s="7" t="s">
        <v>9557</v>
      </c>
      <c r="E61" s="7" t="s">
        <v>9558</v>
      </c>
      <c r="F61" s="7" t="s">
        <v>9559</v>
      </c>
      <c r="G61" s="7" t="s">
        <v>6690</v>
      </c>
    </row>
    <row r="62" spans="1:7" x14ac:dyDescent="0.2">
      <c r="A62" s="7" t="s">
        <v>9560</v>
      </c>
      <c r="B62" s="7" t="s">
        <v>7679</v>
      </c>
      <c r="C62" s="7" t="s">
        <v>5592</v>
      </c>
      <c r="D62" s="7" t="s">
        <v>7679</v>
      </c>
      <c r="G62" s="7" t="s">
        <v>6690</v>
      </c>
    </row>
    <row r="63" spans="1:7" x14ac:dyDescent="0.2">
      <c r="A63" s="7" t="s">
        <v>10315</v>
      </c>
      <c r="B63" s="7" t="s">
        <v>120</v>
      </c>
      <c r="C63" s="7" t="s">
        <v>710</v>
      </c>
      <c r="E63" s="7" t="s">
        <v>10</v>
      </c>
      <c r="F63" s="7" t="s">
        <v>10316</v>
      </c>
      <c r="G63" s="7" t="s">
        <v>6690</v>
      </c>
    </row>
    <row r="64" spans="1:7" x14ac:dyDescent="0.2">
      <c r="A64" s="7" t="s">
        <v>18352</v>
      </c>
      <c r="B64" s="7" t="s">
        <v>7679</v>
      </c>
      <c r="C64" s="7" t="s">
        <v>291</v>
      </c>
      <c r="D64" s="7" t="s">
        <v>9986</v>
      </c>
      <c r="E64" s="7" t="s">
        <v>10</v>
      </c>
      <c r="F64" s="7" t="s">
        <v>10617</v>
      </c>
      <c r="G64" s="7" t="s">
        <v>6690</v>
      </c>
    </row>
    <row r="65" spans="1:7" x14ac:dyDescent="0.2">
      <c r="A65" s="7" t="s">
        <v>7851</v>
      </c>
      <c r="B65" s="7" t="s">
        <v>120</v>
      </c>
      <c r="C65" s="7" t="s">
        <v>224</v>
      </c>
      <c r="E65" s="7" t="s">
        <v>7852</v>
      </c>
      <c r="F65" s="7" t="s">
        <v>7853</v>
      </c>
      <c r="G65" s="7" t="s">
        <v>6690</v>
      </c>
    </row>
    <row r="66" spans="1:7" x14ac:dyDescent="0.2">
      <c r="A66" s="7" t="s">
        <v>10755</v>
      </c>
      <c r="B66" s="7" t="s">
        <v>10756</v>
      </c>
      <c r="C66" s="7" t="s">
        <v>778</v>
      </c>
      <c r="D66" s="7" t="s">
        <v>10757</v>
      </c>
      <c r="E66" s="7" t="s">
        <v>10</v>
      </c>
      <c r="F66" s="7" t="s">
        <v>10758</v>
      </c>
      <c r="G66" s="7" t="s">
        <v>7856</v>
      </c>
    </row>
    <row r="67" spans="1:7" x14ac:dyDescent="0.2">
      <c r="A67" s="7" t="s">
        <v>9622</v>
      </c>
      <c r="B67" s="7" t="s">
        <v>7679</v>
      </c>
      <c r="C67" s="7" t="s">
        <v>2274</v>
      </c>
      <c r="D67" s="7" t="s">
        <v>9623</v>
      </c>
      <c r="E67" s="7" t="s">
        <v>9624</v>
      </c>
      <c r="F67" s="7" t="s">
        <v>9625</v>
      </c>
      <c r="G67" s="7" t="s">
        <v>6690</v>
      </c>
    </row>
    <row r="68" spans="1:7" x14ac:dyDescent="0.2">
      <c r="A68" s="7" t="s">
        <v>10422</v>
      </c>
      <c r="B68" s="7" t="s">
        <v>8713</v>
      </c>
      <c r="C68" s="7" t="s">
        <v>397</v>
      </c>
      <c r="E68" s="7" t="s">
        <v>10</v>
      </c>
      <c r="F68" s="7" t="s">
        <v>10426</v>
      </c>
      <c r="G68" s="7" t="s">
        <v>6690</v>
      </c>
    </row>
    <row r="69" spans="1:7" x14ac:dyDescent="0.2">
      <c r="A69" s="7" t="s">
        <v>10600</v>
      </c>
      <c r="B69" s="7" t="s">
        <v>120</v>
      </c>
      <c r="C69" s="7" t="s">
        <v>291</v>
      </c>
      <c r="D69" s="7" t="s">
        <v>9561</v>
      </c>
      <c r="E69" s="7" t="s">
        <v>10</v>
      </c>
      <c r="F69" s="7" t="s">
        <v>10601</v>
      </c>
      <c r="G69" s="7" t="s">
        <v>6690</v>
      </c>
    </row>
    <row r="70" spans="1:7" x14ac:dyDescent="0.2">
      <c r="A70" s="7" t="s">
        <v>9552</v>
      </c>
      <c r="B70" s="7" t="s">
        <v>7679</v>
      </c>
      <c r="C70" s="7" t="s">
        <v>254</v>
      </c>
      <c r="D70" s="7" t="s">
        <v>9553</v>
      </c>
      <c r="E70" s="7" t="s">
        <v>9554</v>
      </c>
      <c r="G70" s="7" t="s">
        <v>6690</v>
      </c>
    </row>
    <row r="71" spans="1:7" x14ac:dyDescent="0.2">
      <c r="A71" s="7" t="s">
        <v>9764</v>
      </c>
      <c r="B71" s="7" t="s">
        <v>7679</v>
      </c>
      <c r="C71" s="7" t="s">
        <v>327</v>
      </c>
      <c r="D71" s="7" t="s">
        <v>9766</v>
      </c>
      <c r="E71" s="7" t="s">
        <v>10</v>
      </c>
      <c r="G71" s="7" t="s">
        <v>6690</v>
      </c>
    </row>
    <row r="72" spans="1:7" x14ac:dyDescent="0.2">
      <c r="A72" s="7" t="s">
        <v>9883</v>
      </c>
      <c r="B72" s="7" t="s">
        <v>120</v>
      </c>
      <c r="C72" s="7" t="s">
        <v>313</v>
      </c>
      <c r="D72" s="7" t="s">
        <v>9561</v>
      </c>
      <c r="E72" s="7" t="s">
        <v>10</v>
      </c>
      <c r="F72" s="7" t="s">
        <v>9884</v>
      </c>
      <c r="G72" s="7" t="s">
        <v>6690</v>
      </c>
    </row>
    <row r="73" spans="1:7" x14ac:dyDescent="0.2">
      <c r="A73" s="7" t="s">
        <v>9231</v>
      </c>
      <c r="B73" s="7" t="s">
        <v>7679</v>
      </c>
      <c r="C73" s="7" t="s">
        <v>224</v>
      </c>
      <c r="D73" s="7" t="s">
        <v>9232</v>
      </c>
      <c r="E73" s="7" t="s">
        <v>7680</v>
      </c>
      <c r="G73" s="7" t="s">
        <v>6690</v>
      </c>
    </row>
    <row r="74" spans="1:7" x14ac:dyDescent="0.2">
      <c r="A74" s="7" t="s">
        <v>9231</v>
      </c>
      <c r="B74" s="7" t="s">
        <v>7679</v>
      </c>
      <c r="C74" s="7" t="s">
        <v>224</v>
      </c>
      <c r="D74" s="7" t="s">
        <v>7683</v>
      </c>
      <c r="E74" s="7" t="s">
        <v>7680</v>
      </c>
      <c r="G74" s="7" t="s">
        <v>6690</v>
      </c>
    </row>
    <row r="75" spans="1:7" x14ac:dyDescent="0.2">
      <c r="A75" s="7" t="s">
        <v>9231</v>
      </c>
      <c r="B75" s="7" t="s">
        <v>7679</v>
      </c>
      <c r="C75" s="7" t="s">
        <v>224</v>
      </c>
      <c r="D75" s="7" t="s">
        <v>7687</v>
      </c>
      <c r="E75" s="7" t="s">
        <v>7680</v>
      </c>
      <c r="G75" s="7" t="s">
        <v>6690</v>
      </c>
    </row>
    <row r="76" spans="1:7" x14ac:dyDescent="0.2">
      <c r="A76" s="7" t="s">
        <v>9230</v>
      </c>
      <c r="B76" s="7" t="s">
        <v>9228</v>
      </c>
      <c r="C76" s="7" t="s">
        <v>1424</v>
      </c>
      <c r="D76" s="7" t="s">
        <v>9229</v>
      </c>
      <c r="E76" s="7" t="s">
        <v>7680</v>
      </c>
      <c r="G76" s="7" t="s">
        <v>6690</v>
      </c>
    </row>
    <row r="77" spans="1:7" x14ac:dyDescent="0.2">
      <c r="A77" s="7" t="s">
        <v>10610</v>
      </c>
      <c r="B77" s="7" t="s">
        <v>7679</v>
      </c>
      <c r="C77" s="7" t="s">
        <v>291</v>
      </c>
      <c r="D77" s="7" t="s">
        <v>9986</v>
      </c>
      <c r="E77" s="7" t="s">
        <v>10</v>
      </c>
      <c r="F77" s="7" t="s">
        <v>10612</v>
      </c>
      <c r="G77" s="7" t="s">
        <v>6690</v>
      </c>
    </row>
    <row r="78" spans="1:7" x14ac:dyDescent="0.2">
      <c r="A78" s="7" t="s">
        <v>3782</v>
      </c>
      <c r="B78" s="7" t="s">
        <v>8713</v>
      </c>
      <c r="C78" s="7" t="s">
        <v>707</v>
      </c>
      <c r="D78" s="7" t="s">
        <v>3364</v>
      </c>
      <c r="E78" s="7" t="s">
        <v>10</v>
      </c>
      <c r="F78" s="7" t="s">
        <v>10069</v>
      </c>
      <c r="G78" s="7" t="s">
        <v>6690</v>
      </c>
    </row>
    <row r="79" spans="1:7" x14ac:dyDescent="0.2">
      <c r="A79" s="7" t="s">
        <v>10063</v>
      </c>
      <c r="B79" s="7" t="s">
        <v>120</v>
      </c>
      <c r="C79" s="7" t="s">
        <v>707</v>
      </c>
      <c r="D79" s="7" t="s">
        <v>10064</v>
      </c>
      <c r="E79" s="7" t="s">
        <v>10065</v>
      </c>
      <c r="F79" s="7" t="s">
        <v>10066</v>
      </c>
      <c r="G79" s="7" t="s">
        <v>6690</v>
      </c>
    </row>
    <row r="80" spans="1:7" x14ac:dyDescent="0.2">
      <c r="A80" s="7" t="s">
        <v>7681</v>
      </c>
      <c r="B80" s="7" t="s">
        <v>7679</v>
      </c>
      <c r="C80" s="7" t="s">
        <v>248</v>
      </c>
      <c r="D80" s="7" t="s">
        <v>7683</v>
      </c>
      <c r="E80" s="7" t="s">
        <v>7680</v>
      </c>
      <c r="F80" s="7" t="s">
        <v>7693</v>
      </c>
      <c r="G80" s="7" t="s">
        <v>6690</v>
      </c>
    </row>
    <row r="81" spans="1:7" x14ac:dyDescent="0.2">
      <c r="A81" s="7" t="s">
        <v>9984</v>
      </c>
      <c r="B81" s="7" t="s">
        <v>7679</v>
      </c>
      <c r="C81" s="7" t="s">
        <v>331</v>
      </c>
      <c r="D81" s="7" t="s">
        <v>9986</v>
      </c>
      <c r="E81" s="7" t="s">
        <v>10</v>
      </c>
      <c r="F81" s="7" t="s">
        <v>9991</v>
      </c>
      <c r="G81" s="7" t="s">
        <v>6690</v>
      </c>
    </row>
    <row r="82" spans="1:7" x14ac:dyDescent="0.2">
      <c r="A82" s="7" t="s">
        <v>7688</v>
      </c>
      <c r="B82" s="7" t="s">
        <v>7679</v>
      </c>
      <c r="C82" s="7" t="s">
        <v>248</v>
      </c>
      <c r="D82" s="7" t="s">
        <v>7689</v>
      </c>
      <c r="E82" s="7" t="s">
        <v>7680</v>
      </c>
      <c r="G82" s="7" t="s">
        <v>6690</v>
      </c>
    </row>
    <row r="83" spans="1:7" x14ac:dyDescent="0.2">
      <c r="A83" s="7" t="s">
        <v>10416</v>
      </c>
      <c r="B83" s="7" t="s">
        <v>7679</v>
      </c>
      <c r="C83" s="7" t="s">
        <v>397</v>
      </c>
      <c r="D83" s="7" t="s">
        <v>7687</v>
      </c>
      <c r="E83" s="7" t="s">
        <v>10427</v>
      </c>
      <c r="F83" s="7" t="s">
        <v>10419</v>
      </c>
      <c r="G83" s="7" t="s">
        <v>6690</v>
      </c>
    </row>
    <row r="84" spans="1:7" x14ac:dyDescent="0.2">
      <c r="A84" s="7" t="s">
        <v>10613</v>
      </c>
      <c r="B84" s="7" t="s">
        <v>7679</v>
      </c>
      <c r="C84" s="7" t="s">
        <v>291</v>
      </c>
      <c r="D84" s="7" t="s">
        <v>9232</v>
      </c>
      <c r="E84" s="7" t="s">
        <v>10</v>
      </c>
      <c r="F84" s="7" t="s">
        <v>18356</v>
      </c>
      <c r="G84" s="7" t="s">
        <v>6690</v>
      </c>
    </row>
    <row r="85" spans="1:7" x14ac:dyDescent="0.2">
      <c r="A85" s="7" t="s">
        <v>9221</v>
      </c>
      <c r="B85" s="7" t="s">
        <v>7679</v>
      </c>
      <c r="C85" s="7" t="s">
        <v>259</v>
      </c>
      <c r="D85" s="7" t="s">
        <v>9222</v>
      </c>
      <c r="E85" s="7" t="s">
        <v>9215</v>
      </c>
      <c r="F85" s="7" t="s">
        <v>9223</v>
      </c>
      <c r="G85" s="7" t="s">
        <v>6690</v>
      </c>
    </row>
    <row r="86" spans="1:7" x14ac:dyDescent="0.2">
      <c r="A86" t="s">
        <v>18176</v>
      </c>
      <c r="B86" t="s">
        <v>8713</v>
      </c>
      <c r="C86" t="s">
        <v>262</v>
      </c>
      <c r="D86" t="s">
        <v>3364</v>
      </c>
      <c r="E86" t="s">
        <v>18177</v>
      </c>
      <c r="F86" t="s">
        <v>18178</v>
      </c>
      <c r="G86" t="s">
        <v>18179</v>
      </c>
    </row>
    <row r="87" spans="1:7" x14ac:dyDescent="0.2">
      <c r="A87" s="60" t="s">
        <v>18194</v>
      </c>
      <c r="B87" s="7" t="s">
        <v>7679</v>
      </c>
      <c r="C87" s="7" t="s">
        <v>259</v>
      </c>
      <c r="D87" s="7" t="s">
        <v>7677</v>
      </c>
      <c r="E87" s="7" t="s">
        <v>9633</v>
      </c>
      <c r="G87" s="7" t="s">
        <v>18347</v>
      </c>
    </row>
    <row r="88" spans="1:7" x14ac:dyDescent="0.2">
      <c r="A88" s="60" t="s">
        <v>18360</v>
      </c>
      <c r="B88" s="7" t="s">
        <v>7679</v>
      </c>
      <c r="C88" s="7" t="s">
        <v>254</v>
      </c>
      <c r="D88" s="7" t="s">
        <v>9766</v>
      </c>
      <c r="E88" s="7" t="s">
        <v>9633</v>
      </c>
      <c r="G88" s="7" t="s">
        <v>18347</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74"/>
  <sheetViews>
    <sheetView zoomScale="80" zoomScaleNormal="80" workbookViewId="0"/>
  </sheetViews>
  <sheetFormatPr defaultRowHeight="12.75" x14ac:dyDescent="0.2"/>
  <cols>
    <col min="1" max="1" width="26.85546875" customWidth="1"/>
    <col min="2" max="2" width="14.5703125" customWidth="1"/>
    <col min="3" max="3" width="11.7109375" customWidth="1"/>
    <col min="4" max="4" width="9.7109375" customWidth="1"/>
    <col min="5" max="5" width="13.85546875" customWidth="1"/>
    <col min="6" max="6" width="23.85546875" customWidth="1"/>
    <col min="7" max="7" width="14.140625" customWidth="1"/>
    <col min="8" max="8" width="13.7109375" customWidth="1"/>
    <col min="9" max="9" width="14.140625" customWidth="1"/>
    <col min="11" max="11" width="73.42578125" customWidth="1"/>
    <col min="12" max="12" width="11.7109375" customWidth="1"/>
    <col min="16" max="16" width="30.140625" customWidth="1"/>
    <col min="17" max="17" width="10.28515625" customWidth="1"/>
    <col min="18" max="18" width="43" customWidth="1"/>
    <col min="19" max="19" width="18.28515625" customWidth="1"/>
    <col min="22" max="22" width="25.7109375" customWidth="1"/>
    <col min="26" max="26" width="25.85546875" customWidth="1"/>
    <col min="27" max="27" width="19.42578125" customWidth="1"/>
  </cols>
  <sheetData>
    <row r="1" spans="1:24" x14ac:dyDescent="0.2">
      <c r="A1" s="1" t="s">
        <v>6532</v>
      </c>
      <c r="P1" s="1" t="s">
        <v>17351</v>
      </c>
    </row>
    <row r="2" spans="1:24" x14ac:dyDescent="0.2">
      <c r="A2" s="7" t="s">
        <v>6527</v>
      </c>
    </row>
    <row r="3" spans="1:24" x14ac:dyDescent="0.2">
      <c r="A3" s="7" t="s">
        <v>2</v>
      </c>
      <c r="B3" s="7" t="s">
        <v>6178</v>
      </c>
      <c r="C3" s="7" t="s">
        <v>6174</v>
      </c>
      <c r="D3" s="7" t="s">
        <v>272</v>
      </c>
      <c r="E3" s="7" t="s">
        <v>3494</v>
      </c>
      <c r="F3" s="7" t="s">
        <v>8968</v>
      </c>
      <c r="G3" t="s">
        <v>6159</v>
      </c>
      <c r="H3" t="s">
        <v>6160</v>
      </c>
      <c r="I3" s="7" t="s">
        <v>6193</v>
      </c>
      <c r="J3" t="s">
        <v>6177</v>
      </c>
      <c r="K3" t="s">
        <v>6161</v>
      </c>
      <c r="L3" s="7" t="s">
        <v>488</v>
      </c>
      <c r="M3" s="7" t="s">
        <v>6176</v>
      </c>
      <c r="P3" s="7" t="s">
        <v>2</v>
      </c>
      <c r="Q3" s="7" t="s">
        <v>13101</v>
      </c>
      <c r="R3" s="7" t="s">
        <v>16</v>
      </c>
      <c r="S3" s="7" t="s">
        <v>488</v>
      </c>
    </row>
    <row r="4" spans="1:24" x14ac:dyDescent="0.2">
      <c r="A4" t="s">
        <v>6401</v>
      </c>
      <c r="B4" t="s">
        <v>20</v>
      </c>
      <c r="C4" s="7" t="s">
        <v>6244</v>
      </c>
      <c r="D4" t="s">
        <v>484</v>
      </c>
      <c r="E4" t="s">
        <v>331</v>
      </c>
      <c r="F4" t="s">
        <v>8844</v>
      </c>
      <c r="L4" s="7" t="s">
        <v>6709</v>
      </c>
      <c r="M4" t="s">
        <v>6190</v>
      </c>
      <c r="P4" t="s">
        <v>17329</v>
      </c>
      <c r="Q4" s="7" t="s">
        <v>335</v>
      </c>
      <c r="S4" t="s">
        <v>5161</v>
      </c>
      <c r="V4" s="207"/>
    </row>
    <row r="5" spans="1:24" x14ac:dyDescent="0.2">
      <c r="A5" t="s">
        <v>6490</v>
      </c>
      <c r="B5" t="s">
        <v>20</v>
      </c>
      <c r="C5" s="7" t="s">
        <v>6310</v>
      </c>
      <c r="F5" t="s">
        <v>8845</v>
      </c>
      <c r="L5" s="7" t="s">
        <v>6709</v>
      </c>
      <c r="M5" t="s">
        <v>6190</v>
      </c>
      <c r="P5" t="s">
        <v>17329</v>
      </c>
      <c r="Q5" s="7" t="s">
        <v>335</v>
      </c>
      <c r="R5" s="7" t="s">
        <v>17355</v>
      </c>
      <c r="S5" s="7" t="s">
        <v>16280</v>
      </c>
      <c r="V5" s="207"/>
    </row>
    <row r="6" spans="1:24" x14ac:dyDescent="0.2">
      <c r="A6" t="s">
        <v>3513</v>
      </c>
      <c r="B6" t="s">
        <v>20</v>
      </c>
      <c r="C6" s="7" t="s">
        <v>6243</v>
      </c>
      <c r="D6" t="s">
        <v>483</v>
      </c>
      <c r="E6" t="s">
        <v>6202</v>
      </c>
      <c r="F6" t="s">
        <v>8846</v>
      </c>
      <c r="I6" s="7" t="s">
        <v>5330</v>
      </c>
      <c r="K6" s="7" t="s">
        <v>6204</v>
      </c>
      <c r="L6" s="18" t="s">
        <v>4067</v>
      </c>
      <c r="M6" t="s">
        <v>6179</v>
      </c>
      <c r="P6" t="s">
        <v>3519</v>
      </c>
      <c r="Q6" s="7" t="s">
        <v>335</v>
      </c>
      <c r="R6" s="7" t="s">
        <v>17354</v>
      </c>
      <c r="S6" t="s">
        <v>15691</v>
      </c>
      <c r="V6" s="208"/>
    </row>
    <row r="7" spans="1:24" x14ac:dyDescent="0.2">
      <c r="A7" s="7" t="s">
        <v>8967</v>
      </c>
      <c r="B7" t="s">
        <v>20</v>
      </c>
      <c r="C7" s="7" t="s">
        <v>6244</v>
      </c>
      <c r="L7" s="7" t="s">
        <v>6709</v>
      </c>
      <c r="M7" t="s">
        <v>6190</v>
      </c>
      <c r="P7" t="s">
        <v>17349</v>
      </c>
      <c r="Q7" s="7" t="s">
        <v>335</v>
      </c>
      <c r="R7" s="7" t="s">
        <v>17353</v>
      </c>
      <c r="S7" t="s">
        <v>15691</v>
      </c>
      <c r="V7" s="207"/>
      <c r="X7" s="7"/>
    </row>
    <row r="8" spans="1:24" x14ac:dyDescent="0.2">
      <c r="A8" t="s">
        <v>3514</v>
      </c>
      <c r="B8" t="s">
        <v>20</v>
      </c>
      <c r="C8" s="7" t="s">
        <v>6343</v>
      </c>
      <c r="F8" t="s">
        <v>8847</v>
      </c>
      <c r="K8" t="s">
        <v>6291</v>
      </c>
      <c r="L8" t="s">
        <v>4067</v>
      </c>
      <c r="M8" t="s">
        <v>6179</v>
      </c>
      <c r="P8" t="s">
        <v>17338</v>
      </c>
      <c r="Q8" s="7" t="s">
        <v>335</v>
      </c>
      <c r="S8" t="s">
        <v>15691</v>
      </c>
      <c r="V8" s="207"/>
    </row>
    <row r="9" spans="1:24" x14ac:dyDescent="0.2">
      <c r="A9" t="s">
        <v>3515</v>
      </c>
      <c r="B9" t="s">
        <v>20</v>
      </c>
      <c r="C9" s="7" t="s">
        <v>6343</v>
      </c>
      <c r="E9" t="s">
        <v>6344</v>
      </c>
      <c r="F9" t="s">
        <v>8848</v>
      </c>
      <c r="K9" t="s">
        <v>6348</v>
      </c>
      <c r="L9" t="s">
        <v>4067</v>
      </c>
      <c r="M9" t="s">
        <v>6179</v>
      </c>
      <c r="P9" t="s">
        <v>17330</v>
      </c>
      <c r="Q9" s="7" t="s">
        <v>335</v>
      </c>
      <c r="R9" s="7" t="s">
        <v>6175</v>
      </c>
      <c r="S9" t="s">
        <v>6642</v>
      </c>
      <c r="V9" s="207"/>
    </row>
    <row r="10" spans="1:24" x14ac:dyDescent="0.2">
      <c r="A10" t="s">
        <v>6375</v>
      </c>
      <c r="B10" t="s">
        <v>20</v>
      </c>
      <c r="C10" s="7" t="s">
        <v>6243</v>
      </c>
      <c r="D10" t="s">
        <v>484</v>
      </c>
      <c r="E10" s="7" t="s">
        <v>8836</v>
      </c>
      <c r="F10" t="s">
        <v>8849</v>
      </c>
      <c r="K10" s="7" t="s">
        <v>8835</v>
      </c>
      <c r="L10" s="18" t="s">
        <v>4067</v>
      </c>
      <c r="M10" t="s">
        <v>6179</v>
      </c>
      <c r="P10" t="s">
        <v>17330</v>
      </c>
      <c r="Q10" s="7" t="s">
        <v>335</v>
      </c>
      <c r="R10" s="7" t="s">
        <v>17356</v>
      </c>
      <c r="S10" s="7" t="s">
        <v>16280</v>
      </c>
      <c r="V10" s="207"/>
    </row>
    <row r="11" spans="1:24" x14ac:dyDescent="0.2">
      <c r="A11" t="s">
        <v>6402</v>
      </c>
      <c r="B11" t="s">
        <v>20</v>
      </c>
      <c r="C11" s="7" t="s">
        <v>6244</v>
      </c>
      <c r="F11" t="s">
        <v>8850</v>
      </c>
      <c r="K11" t="s">
        <v>6256</v>
      </c>
      <c r="L11" s="7" t="s">
        <v>6709</v>
      </c>
      <c r="M11" t="s">
        <v>6190</v>
      </c>
      <c r="P11" t="s">
        <v>17339</v>
      </c>
      <c r="Q11" s="7" t="s">
        <v>335</v>
      </c>
      <c r="S11" t="s">
        <v>15691</v>
      </c>
      <c r="V11" s="207"/>
      <c r="X11" s="7"/>
    </row>
    <row r="12" spans="1:24" x14ac:dyDescent="0.2">
      <c r="A12" t="s">
        <v>6491</v>
      </c>
      <c r="B12" t="s">
        <v>20</v>
      </c>
      <c r="C12" s="7" t="s">
        <v>6310</v>
      </c>
      <c r="F12" t="s">
        <v>8851</v>
      </c>
      <c r="I12" s="7" t="s">
        <v>6194</v>
      </c>
      <c r="K12" t="s">
        <v>6316</v>
      </c>
      <c r="L12" s="7" t="s">
        <v>6709</v>
      </c>
      <c r="M12" t="s">
        <v>6190</v>
      </c>
      <c r="P12" t="s">
        <v>17350</v>
      </c>
      <c r="Q12" s="7" t="s">
        <v>335</v>
      </c>
      <c r="R12" s="7" t="s">
        <v>17352</v>
      </c>
      <c r="S12" t="s">
        <v>15691</v>
      </c>
      <c r="V12" s="207"/>
    </row>
    <row r="13" spans="1:24" x14ac:dyDescent="0.2">
      <c r="A13" t="s">
        <v>6379</v>
      </c>
      <c r="B13" t="s">
        <v>20</v>
      </c>
      <c r="C13" s="7" t="s">
        <v>6244</v>
      </c>
      <c r="I13" s="7" t="s">
        <v>1682</v>
      </c>
      <c r="K13" t="s">
        <v>6257</v>
      </c>
      <c r="L13" t="s">
        <v>4067</v>
      </c>
      <c r="M13" t="s">
        <v>6179</v>
      </c>
      <c r="P13" t="s">
        <v>17369</v>
      </c>
      <c r="Q13" s="7" t="s">
        <v>335</v>
      </c>
      <c r="R13" s="7" t="s">
        <v>17357</v>
      </c>
      <c r="S13" s="7" t="s">
        <v>16280</v>
      </c>
      <c r="V13" s="207"/>
    </row>
    <row r="14" spans="1:24" x14ac:dyDescent="0.2">
      <c r="A14" t="s">
        <v>6385</v>
      </c>
      <c r="B14" t="s">
        <v>20</v>
      </c>
      <c r="C14" s="7" t="s">
        <v>6243</v>
      </c>
      <c r="K14" t="s">
        <v>6205</v>
      </c>
      <c r="L14" s="7" t="s">
        <v>6709</v>
      </c>
      <c r="M14" t="s">
        <v>6179</v>
      </c>
      <c r="P14" t="s">
        <v>17343</v>
      </c>
      <c r="Q14" s="7" t="s">
        <v>335</v>
      </c>
      <c r="R14" t="s">
        <v>17348</v>
      </c>
      <c r="S14" t="s">
        <v>15691</v>
      </c>
      <c r="V14" s="207"/>
    </row>
    <row r="15" spans="1:24" x14ac:dyDescent="0.2">
      <c r="A15" t="s">
        <v>6376</v>
      </c>
      <c r="B15" t="s">
        <v>20</v>
      </c>
      <c r="C15" s="7" t="s">
        <v>6243</v>
      </c>
      <c r="D15" t="s">
        <v>484</v>
      </c>
      <c r="E15" t="s">
        <v>8837</v>
      </c>
      <c r="F15" t="s">
        <v>8849</v>
      </c>
      <c r="K15" s="7" t="s">
        <v>8835</v>
      </c>
      <c r="L15" s="18" t="s">
        <v>4067</v>
      </c>
      <c r="M15" t="s">
        <v>6179</v>
      </c>
      <c r="P15" t="s">
        <v>17370</v>
      </c>
      <c r="Q15" s="7" t="s">
        <v>335</v>
      </c>
      <c r="R15" t="s">
        <v>17358</v>
      </c>
      <c r="S15" s="7" t="s">
        <v>16280</v>
      </c>
      <c r="V15" s="207"/>
    </row>
    <row r="16" spans="1:24" x14ac:dyDescent="0.2">
      <c r="A16" t="s">
        <v>6403</v>
      </c>
      <c r="B16" t="s">
        <v>20</v>
      </c>
      <c r="C16" s="7" t="s">
        <v>6244</v>
      </c>
      <c r="L16" s="7" t="s">
        <v>6709</v>
      </c>
      <c r="M16" t="s">
        <v>6179</v>
      </c>
      <c r="P16" t="s">
        <v>17331</v>
      </c>
      <c r="Q16" s="7" t="s">
        <v>335</v>
      </c>
      <c r="S16" t="s">
        <v>6642</v>
      </c>
      <c r="V16" s="207"/>
    </row>
    <row r="17" spans="1:22" x14ac:dyDescent="0.2">
      <c r="A17" t="s">
        <v>3519</v>
      </c>
      <c r="B17" t="s">
        <v>20</v>
      </c>
      <c r="C17" s="7" t="s">
        <v>6343</v>
      </c>
      <c r="D17" t="s">
        <v>484</v>
      </c>
      <c r="E17" t="s">
        <v>6233</v>
      </c>
      <c r="F17" t="s">
        <v>8852</v>
      </c>
      <c r="I17" s="7" t="s">
        <v>2256</v>
      </c>
      <c r="K17" t="s">
        <v>6349</v>
      </c>
      <c r="L17" t="s">
        <v>4067</v>
      </c>
      <c r="M17" t="s">
        <v>6179</v>
      </c>
      <c r="P17" t="s">
        <v>17331</v>
      </c>
      <c r="Q17" s="7" t="s">
        <v>335</v>
      </c>
      <c r="R17" t="s">
        <v>17359</v>
      </c>
      <c r="S17" s="7" t="s">
        <v>16280</v>
      </c>
      <c r="V17" s="207"/>
    </row>
    <row r="18" spans="1:22" x14ac:dyDescent="0.2">
      <c r="A18" t="s">
        <v>3520</v>
      </c>
      <c r="B18" t="s">
        <v>20</v>
      </c>
      <c r="C18" s="7" t="s">
        <v>6310</v>
      </c>
      <c r="D18" t="s">
        <v>484</v>
      </c>
      <c r="E18" t="s">
        <v>6209</v>
      </c>
      <c r="F18" t="s">
        <v>8853</v>
      </c>
      <c r="K18" t="s">
        <v>6317</v>
      </c>
      <c r="L18" t="s">
        <v>4067</v>
      </c>
      <c r="M18" t="s">
        <v>6179</v>
      </c>
      <c r="P18" t="s">
        <v>17332</v>
      </c>
      <c r="Q18" s="7" t="s">
        <v>335</v>
      </c>
      <c r="R18" t="s">
        <v>4550</v>
      </c>
      <c r="S18" s="7" t="s">
        <v>16280</v>
      </c>
      <c r="V18" s="207"/>
    </row>
    <row r="19" spans="1:22" x14ac:dyDescent="0.2">
      <c r="A19" t="s">
        <v>3521</v>
      </c>
      <c r="B19" t="s">
        <v>20</v>
      </c>
      <c r="C19" s="7" t="s">
        <v>6244</v>
      </c>
      <c r="D19" t="s">
        <v>484</v>
      </c>
      <c r="E19" t="s">
        <v>331</v>
      </c>
      <c r="F19" t="s">
        <v>8854</v>
      </c>
      <c r="G19" t="s">
        <v>3598</v>
      </c>
      <c r="I19" s="7" t="s">
        <v>2256</v>
      </c>
      <c r="K19" s="7" t="s">
        <v>6258</v>
      </c>
      <c r="L19" t="s">
        <v>4067</v>
      </c>
      <c r="M19" t="s">
        <v>6179</v>
      </c>
      <c r="P19" s="7" t="s">
        <v>17371</v>
      </c>
      <c r="Q19" s="7" t="s">
        <v>335</v>
      </c>
      <c r="R19" t="s">
        <v>17360</v>
      </c>
      <c r="S19" s="7" t="s">
        <v>16280</v>
      </c>
      <c r="V19" s="207"/>
    </row>
    <row r="20" spans="1:22" x14ac:dyDescent="0.2">
      <c r="A20" t="s">
        <v>6404</v>
      </c>
      <c r="B20" t="s">
        <v>20</v>
      </c>
      <c r="C20" s="7" t="s">
        <v>6244</v>
      </c>
      <c r="L20" s="7" t="s">
        <v>6709</v>
      </c>
      <c r="M20" t="s">
        <v>6190</v>
      </c>
      <c r="P20" t="s">
        <v>17340</v>
      </c>
      <c r="Q20" s="7" t="s">
        <v>335</v>
      </c>
      <c r="S20" t="s">
        <v>15691</v>
      </c>
    </row>
    <row r="21" spans="1:22" x14ac:dyDescent="0.2">
      <c r="A21" t="s">
        <v>6514</v>
      </c>
      <c r="B21" t="s">
        <v>20</v>
      </c>
      <c r="C21" s="7" t="s">
        <v>6343</v>
      </c>
      <c r="L21" s="7" t="s">
        <v>6709</v>
      </c>
      <c r="M21" t="s">
        <v>6179</v>
      </c>
      <c r="P21" t="s">
        <v>17333</v>
      </c>
      <c r="Q21" s="7" t="s">
        <v>335</v>
      </c>
      <c r="S21" t="s">
        <v>17221</v>
      </c>
    </row>
    <row r="22" spans="1:22" x14ac:dyDescent="0.2">
      <c r="A22" t="s">
        <v>3522</v>
      </c>
      <c r="B22" t="s">
        <v>20</v>
      </c>
      <c r="C22" s="7" t="s">
        <v>6244</v>
      </c>
      <c r="D22" t="s">
        <v>484</v>
      </c>
      <c r="E22" t="s">
        <v>6209</v>
      </c>
      <c r="F22" t="s">
        <v>8855</v>
      </c>
      <c r="K22" t="s">
        <v>6259</v>
      </c>
      <c r="L22" t="s">
        <v>4067</v>
      </c>
      <c r="M22" t="s">
        <v>6179</v>
      </c>
      <c r="P22" t="s">
        <v>17333</v>
      </c>
      <c r="Q22" s="7" t="s">
        <v>335</v>
      </c>
      <c r="R22" t="s">
        <v>17361</v>
      </c>
      <c r="S22" s="7" t="s">
        <v>16280</v>
      </c>
    </row>
    <row r="23" spans="1:22" x14ac:dyDescent="0.2">
      <c r="A23" t="s">
        <v>6405</v>
      </c>
      <c r="B23" t="s">
        <v>20</v>
      </c>
      <c r="C23" s="7" t="s">
        <v>6244</v>
      </c>
      <c r="L23" s="7" t="s">
        <v>6709</v>
      </c>
      <c r="M23" t="s">
        <v>6190</v>
      </c>
      <c r="P23" t="s">
        <v>17341</v>
      </c>
      <c r="Q23" s="7" t="s">
        <v>335</v>
      </c>
      <c r="S23" t="s">
        <v>15691</v>
      </c>
    </row>
    <row r="24" spans="1:22" x14ac:dyDescent="0.2">
      <c r="A24" t="s">
        <v>3523</v>
      </c>
      <c r="B24" t="s">
        <v>20</v>
      </c>
      <c r="C24" s="7" t="s">
        <v>6244</v>
      </c>
      <c r="D24" t="s">
        <v>484</v>
      </c>
      <c r="E24" t="s">
        <v>6209</v>
      </c>
      <c r="F24" t="s">
        <v>8855</v>
      </c>
      <c r="K24" t="s">
        <v>6259</v>
      </c>
      <c r="L24" t="s">
        <v>4067</v>
      </c>
      <c r="M24" t="s">
        <v>6179</v>
      </c>
      <c r="P24" t="s">
        <v>17372</v>
      </c>
      <c r="Q24" s="7" t="s">
        <v>335</v>
      </c>
      <c r="R24" t="s">
        <v>17362</v>
      </c>
      <c r="S24" s="7" t="s">
        <v>16280</v>
      </c>
    </row>
    <row r="25" spans="1:22" x14ac:dyDescent="0.2">
      <c r="A25" t="s">
        <v>3524</v>
      </c>
      <c r="B25" t="s">
        <v>20</v>
      </c>
      <c r="C25" s="7" t="s">
        <v>6244</v>
      </c>
      <c r="F25" t="s">
        <v>8856</v>
      </c>
      <c r="I25" s="7" t="s">
        <v>1682</v>
      </c>
      <c r="K25" s="7" t="s">
        <v>6260</v>
      </c>
      <c r="L25" t="s">
        <v>4067</v>
      </c>
      <c r="M25" t="s">
        <v>6179</v>
      </c>
      <c r="P25" t="s">
        <v>17344</v>
      </c>
      <c r="Q25" s="7" t="s">
        <v>335</v>
      </c>
      <c r="R25" t="s">
        <v>17347</v>
      </c>
      <c r="S25" t="s">
        <v>15691</v>
      </c>
    </row>
    <row r="26" spans="1:22" x14ac:dyDescent="0.2">
      <c r="A26" t="s">
        <v>6406</v>
      </c>
      <c r="B26" t="s">
        <v>20</v>
      </c>
      <c r="C26" s="7" t="s">
        <v>6244</v>
      </c>
      <c r="D26" t="s">
        <v>484</v>
      </c>
      <c r="E26" t="s">
        <v>362</v>
      </c>
      <c r="L26" s="7" t="s">
        <v>6709</v>
      </c>
      <c r="M26" t="s">
        <v>6179</v>
      </c>
      <c r="P26" s="7" t="s">
        <v>17344</v>
      </c>
      <c r="Q26" s="7" t="s">
        <v>335</v>
      </c>
      <c r="R26" t="s">
        <v>17363</v>
      </c>
      <c r="S26" s="7" t="s">
        <v>16280</v>
      </c>
    </row>
    <row r="27" spans="1:22" x14ac:dyDescent="0.2">
      <c r="A27" t="s">
        <v>6407</v>
      </c>
      <c r="B27" t="s">
        <v>20</v>
      </c>
      <c r="C27" s="7" t="s">
        <v>6244</v>
      </c>
      <c r="L27" s="7" t="s">
        <v>6709</v>
      </c>
      <c r="M27" t="s">
        <v>6190</v>
      </c>
      <c r="P27" t="s">
        <v>17334</v>
      </c>
      <c r="Q27" s="7" t="s">
        <v>335</v>
      </c>
      <c r="R27" s="7" t="s">
        <v>6175</v>
      </c>
      <c r="S27" t="s">
        <v>17218</v>
      </c>
    </row>
    <row r="28" spans="1:22" x14ac:dyDescent="0.2">
      <c r="A28" t="s">
        <v>3525</v>
      </c>
      <c r="B28" t="s">
        <v>20</v>
      </c>
      <c r="C28" s="7" t="s">
        <v>6244</v>
      </c>
      <c r="D28" t="s">
        <v>484</v>
      </c>
      <c r="F28" t="s">
        <v>8857</v>
      </c>
      <c r="H28" t="s">
        <v>6253</v>
      </c>
      <c r="I28" s="7" t="s">
        <v>315</v>
      </c>
      <c r="K28" t="s">
        <v>6261</v>
      </c>
      <c r="L28" t="s">
        <v>4067</v>
      </c>
      <c r="M28" t="s">
        <v>6179</v>
      </c>
      <c r="P28" t="s">
        <v>17342</v>
      </c>
      <c r="Q28" s="7" t="s">
        <v>335</v>
      </c>
      <c r="S28" t="s">
        <v>15691</v>
      </c>
    </row>
    <row r="29" spans="1:22" x14ac:dyDescent="0.2">
      <c r="A29" t="s">
        <v>3526</v>
      </c>
      <c r="B29" t="s">
        <v>20</v>
      </c>
      <c r="C29" s="7" t="s">
        <v>6310</v>
      </c>
      <c r="D29" t="s">
        <v>484</v>
      </c>
      <c r="E29" t="s">
        <v>362</v>
      </c>
      <c r="F29" t="s">
        <v>8858</v>
      </c>
      <c r="I29" s="7" t="s">
        <v>2073</v>
      </c>
      <c r="K29" t="s">
        <v>6318</v>
      </c>
      <c r="L29" t="s">
        <v>4067</v>
      </c>
      <c r="M29" t="s">
        <v>6179</v>
      </c>
      <c r="P29" t="s">
        <v>17345</v>
      </c>
      <c r="Q29" s="7" t="s">
        <v>335</v>
      </c>
      <c r="R29" t="s">
        <v>17346</v>
      </c>
      <c r="S29" t="s">
        <v>15691</v>
      </c>
    </row>
    <row r="30" spans="1:22" x14ac:dyDescent="0.2">
      <c r="A30" t="s">
        <v>6408</v>
      </c>
      <c r="B30" t="s">
        <v>20</v>
      </c>
      <c r="C30" s="7" t="s">
        <v>6244</v>
      </c>
      <c r="L30" s="7" t="s">
        <v>6709</v>
      </c>
      <c r="M30" t="s">
        <v>6179</v>
      </c>
      <c r="P30" t="s">
        <v>17311</v>
      </c>
      <c r="Q30" s="7" t="s">
        <v>335</v>
      </c>
      <c r="R30" t="s">
        <v>17322</v>
      </c>
      <c r="S30" s="7" t="s">
        <v>15691</v>
      </c>
    </row>
    <row r="31" spans="1:22" x14ac:dyDescent="0.2">
      <c r="A31" t="s">
        <v>6181</v>
      </c>
      <c r="B31" t="s">
        <v>20</v>
      </c>
      <c r="C31" s="7" t="s">
        <v>6175</v>
      </c>
      <c r="D31" t="s">
        <v>483</v>
      </c>
      <c r="E31" t="s">
        <v>327</v>
      </c>
      <c r="F31" t="s">
        <v>8859</v>
      </c>
      <c r="G31" t="s">
        <v>6163</v>
      </c>
      <c r="I31" s="7" t="s">
        <v>6199</v>
      </c>
      <c r="K31" t="s">
        <v>6164</v>
      </c>
      <c r="L31" s="18" t="s">
        <v>4067</v>
      </c>
      <c r="M31" s="7" t="s">
        <v>6179</v>
      </c>
      <c r="P31" t="s">
        <v>17311</v>
      </c>
      <c r="Q31" s="7" t="s">
        <v>335</v>
      </c>
      <c r="S31" t="s">
        <v>17221</v>
      </c>
    </row>
    <row r="32" spans="1:22" x14ac:dyDescent="0.2">
      <c r="A32" t="s">
        <v>6492</v>
      </c>
      <c r="B32" t="s">
        <v>20</v>
      </c>
      <c r="C32" s="7" t="s">
        <v>6310</v>
      </c>
      <c r="D32" t="s">
        <v>484</v>
      </c>
      <c r="E32" t="s">
        <v>397</v>
      </c>
      <c r="F32" t="s">
        <v>8860</v>
      </c>
      <c r="K32" t="s">
        <v>6319</v>
      </c>
      <c r="L32" s="7" t="s">
        <v>6709</v>
      </c>
      <c r="M32" t="s">
        <v>6190</v>
      </c>
      <c r="P32" t="s">
        <v>17311</v>
      </c>
      <c r="Q32" s="7" t="s">
        <v>335</v>
      </c>
      <c r="R32" t="s">
        <v>4550</v>
      </c>
      <c r="S32" s="7" t="s">
        <v>16280</v>
      </c>
    </row>
    <row r="33" spans="1:19" x14ac:dyDescent="0.2">
      <c r="A33" t="s">
        <v>6409</v>
      </c>
      <c r="B33" t="s">
        <v>20</v>
      </c>
      <c r="C33" s="7" t="s">
        <v>6244</v>
      </c>
      <c r="L33" s="7" t="s">
        <v>6709</v>
      </c>
      <c r="M33" t="s">
        <v>6190</v>
      </c>
      <c r="P33" t="s">
        <v>17309</v>
      </c>
      <c r="Q33" s="7" t="s">
        <v>335</v>
      </c>
      <c r="S33" s="7" t="s">
        <v>15691</v>
      </c>
    </row>
    <row r="34" spans="1:19" x14ac:dyDescent="0.2">
      <c r="A34" s="7" t="s">
        <v>3529</v>
      </c>
      <c r="B34" t="s">
        <v>20</v>
      </c>
      <c r="C34" s="7" t="s">
        <v>6244</v>
      </c>
      <c r="F34" t="s">
        <v>8861</v>
      </c>
      <c r="H34" t="s">
        <v>6254</v>
      </c>
      <c r="K34" s="7" t="s">
        <v>6262</v>
      </c>
      <c r="L34" t="s">
        <v>4067</v>
      </c>
      <c r="M34" s="7" t="s">
        <v>6179</v>
      </c>
      <c r="P34" t="s">
        <v>17373</v>
      </c>
      <c r="Q34" s="7" t="s">
        <v>335</v>
      </c>
      <c r="R34" t="s">
        <v>4550</v>
      </c>
      <c r="S34" s="7" t="s">
        <v>16280</v>
      </c>
    </row>
    <row r="35" spans="1:19" x14ac:dyDescent="0.2">
      <c r="A35" t="s">
        <v>6410</v>
      </c>
      <c r="B35" t="s">
        <v>20</v>
      </c>
      <c r="C35" s="7" t="s">
        <v>6244</v>
      </c>
      <c r="L35" s="7" t="s">
        <v>6709</v>
      </c>
      <c r="M35" t="s">
        <v>6179</v>
      </c>
      <c r="P35" t="s">
        <v>17335</v>
      </c>
      <c r="Q35" s="7" t="s">
        <v>335</v>
      </c>
      <c r="R35" s="7" t="s">
        <v>6243</v>
      </c>
      <c r="S35" t="s">
        <v>17234</v>
      </c>
    </row>
    <row r="36" spans="1:19" x14ac:dyDescent="0.2">
      <c r="A36" t="s">
        <v>6377</v>
      </c>
      <c r="B36" t="s">
        <v>20</v>
      </c>
      <c r="C36" s="7" t="s">
        <v>6243</v>
      </c>
      <c r="D36" t="s">
        <v>483</v>
      </c>
      <c r="E36" t="s">
        <v>277</v>
      </c>
      <c r="L36" s="18" t="s">
        <v>4067</v>
      </c>
      <c r="M36" t="s">
        <v>6179</v>
      </c>
      <c r="P36" t="s">
        <v>17335</v>
      </c>
      <c r="Q36" s="7" t="s">
        <v>335</v>
      </c>
      <c r="R36" t="s">
        <v>17364</v>
      </c>
      <c r="S36" s="7" t="s">
        <v>16280</v>
      </c>
    </row>
    <row r="37" spans="1:19" x14ac:dyDescent="0.2">
      <c r="A37" t="s">
        <v>6411</v>
      </c>
      <c r="B37" t="s">
        <v>20</v>
      </c>
      <c r="C37" s="7" t="s">
        <v>6244</v>
      </c>
      <c r="D37" t="s">
        <v>484</v>
      </c>
      <c r="E37" t="s">
        <v>6203</v>
      </c>
      <c r="F37" t="s">
        <v>8862</v>
      </c>
      <c r="G37" t="s">
        <v>3598</v>
      </c>
      <c r="K37" s="7" t="s">
        <v>6263</v>
      </c>
      <c r="L37" s="7" t="s">
        <v>6709</v>
      </c>
      <c r="M37" t="s">
        <v>6179</v>
      </c>
      <c r="P37" t="s">
        <v>14411</v>
      </c>
      <c r="Q37" s="7" t="s">
        <v>335</v>
      </c>
      <c r="S37" t="s">
        <v>17004</v>
      </c>
    </row>
    <row r="38" spans="1:19" x14ac:dyDescent="0.2">
      <c r="A38" t="s">
        <v>3530</v>
      </c>
      <c r="B38" t="s">
        <v>20</v>
      </c>
      <c r="C38" s="7" t="s">
        <v>6244</v>
      </c>
      <c r="D38" t="s">
        <v>483</v>
      </c>
      <c r="E38" t="s">
        <v>277</v>
      </c>
      <c r="F38" t="s">
        <v>8863</v>
      </c>
      <c r="I38" s="7" t="s">
        <v>2708</v>
      </c>
      <c r="K38" s="7" t="s">
        <v>6264</v>
      </c>
      <c r="L38" t="s">
        <v>4067</v>
      </c>
      <c r="M38" t="s">
        <v>6179</v>
      </c>
      <c r="P38" t="s">
        <v>14411</v>
      </c>
      <c r="Q38" s="7" t="s">
        <v>335</v>
      </c>
      <c r="R38" t="s">
        <v>4550</v>
      </c>
      <c r="S38" s="7" t="s">
        <v>16280</v>
      </c>
    </row>
    <row r="39" spans="1:19" x14ac:dyDescent="0.2">
      <c r="A39" t="s">
        <v>6493</v>
      </c>
      <c r="B39" t="s">
        <v>20</v>
      </c>
      <c r="C39" s="7" t="s">
        <v>6310</v>
      </c>
      <c r="D39" t="s">
        <v>483</v>
      </c>
      <c r="E39" t="s">
        <v>277</v>
      </c>
      <c r="L39" s="7" t="s">
        <v>6709</v>
      </c>
      <c r="M39" t="s">
        <v>6190</v>
      </c>
      <c r="P39" t="s">
        <v>17312</v>
      </c>
      <c r="Q39" s="7" t="s">
        <v>335</v>
      </c>
      <c r="R39" s="7" t="s">
        <v>17323</v>
      </c>
      <c r="S39" s="7" t="s">
        <v>15691</v>
      </c>
    </row>
    <row r="40" spans="1:19" x14ac:dyDescent="0.2">
      <c r="A40" t="s">
        <v>3531</v>
      </c>
      <c r="B40" t="s">
        <v>20</v>
      </c>
      <c r="C40" s="7" t="s">
        <v>6244</v>
      </c>
      <c r="D40" t="s">
        <v>483</v>
      </c>
      <c r="E40" t="s">
        <v>277</v>
      </c>
      <c r="F40" t="s">
        <v>8860</v>
      </c>
      <c r="I40" s="7" t="s">
        <v>1682</v>
      </c>
      <c r="K40" t="s">
        <v>6265</v>
      </c>
      <c r="L40" t="s">
        <v>4067</v>
      </c>
      <c r="M40" t="s">
        <v>6179</v>
      </c>
      <c r="P40" t="s">
        <v>17312</v>
      </c>
      <c r="Q40" s="7" t="s">
        <v>335</v>
      </c>
      <c r="S40" t="s">
        <v>6637</v>
      </c>
    </row>
    <row r="41" spans="1:19" x14ac:dyDescent="0.2">
      <c r="A41" t="s">
        <v>6412</v>
      </c>
      <c r="B41" t="s">
        <v>20</v>
      </c>
      <c r="C41" s="7" t="s">
        <v>6244</v>
      </c>
      <c r="D41" t="s">
        <v>484</v>
      </c>
      <c r="E41" t="s">
        <v>724</v>
      </c>
      <c r="L41" s="7" t="s">
        <v>6709</v>
      </c>
      <c r="M41" t="s">
        <v>6179</v>
      </c>
      <c r="P41" t="s">
        <v>17312</v>
      </c>
      <c r="Q41" s="7" t="s">
        <v>335</v>
      </c>
      <c r="R41" t="s">
        <v>4550</v>
      </c>
      <c r="S41" s="7" t="s">
        <v>16280</v>
      </c>
    </row>
    <row r="42" spans="1:19" x14ac:dyDescent="0.2">
      <c r="A42" t="s">
        <v>3532</v>
      </c>
      <c r="B42" t="s">
        <v>20</v>
      </c>
      <c r="C42" s="7" t="s">
        <v>6244</v>
      </c>
      <c r="D42" t="s">
        <v>483</v>
      </c>
      <c r="E42" t="s">
        <v>277</v>
      </c>
      <c r="F42" t="s">
        <v>8860</v>
      </c>
      <c r="K42" t="s">
        <v>6266</v>
      </c>
      <c r="L42" t="s">
        <v>4067</v>
      </c>
      <c r="M42" t="s">
        <v>6179</v>
      </c>
      <c r="P42" t="s">
        <v>17313</v>
      </c>
      <c r="Q42" s="7" t="s">
        <v>335</v>
      </c>
      <c r="R42" t="s">
        <v>17322</v>
      </c>
      <c r="S42" s="7" t="s">
        <v>15691</v>
      </c>
    </row>
    <row r="43" spans="1:19" x14ac:dyDescent="0.2">
      <c r="A43" t="s">
        <v>6413</v>
      </c>
      <c r="B43" t="s">
        <v>20</v>
      </c>
      <c r="C43" s="7" t="s">
        <v>6244</v>
      </c>
      <c r="I43" s="7" t="s">
        <v>6297</v>
      </c>
      <c r="K43" t="s">
        <v>6267</v>
      </c>
      <c r="L43" t="s">
        <v>4067</v>
      </c>
      <c r="M43" t="s">
        <v>6190</v>
      </c>
      <c r="P43" t="s">
        <v>17310</v>
      </c>
      <c r="Q43" s="7" t="s">
        <v>335</v>
      </c>
      <c r="S43" s="7" t="s">
        <v>15691</v>
      </c>
    </row>
    <row r="44" spans="1:19" x14ac:dyDescent="0.2">
      <c r="A44" t="s">
        <v>3533</v>
      </c>
      <c r="B44" t="s">
        <v>20</v>
      </c>
      <c r="C44" s="7" t="s">
        <v>6310</v>
      </c>
      <c r="D44" t="s">
        <v>483</v>
      </c>
      <c r="E44" t="s">
        <v>277</v>
      </c>
      <c r="F44" t="s">
        <v>8864</v>
      </c>
      <c r="I44" s="7" t="s">
        <v>315</v>
      </c>
      <c r="K44" t="s">
        <v>6320</v>
      </c>
      <c r="L44" t="s">
        <v>4067</v>
      </c>
      <c r="M44" t="s">
        <v>6179</v>
      </c>
      <c r="P44" s="7" t="s">
        <v>17374</v>
      </c>
      <c r="Q44" s="7" t="s">
        <v>335</v>
      </c>
      <c r="R44" t="s">
        <v>4550</v>
      </c>
      <c r="S44" s="7" t="s">
        <v>16280</v>
      </c>
    </row>
    <row r="45" spans="1:19" x14ac:dyDescent="0.2">
      <c r="A45" t="s">
        <v>6386</v>
      </c>
      <c r="B45" t="s">
        <v>20</v>
      </c>
      <c r="C45" s="7" t="s">
        <v>6243</v>
      </c>
      <c r="I45" t="s">
        <v>2523</v>
      </c>
      <c r="K45" s="7" t="s">
        <v>6206</v>
      </c>
      <c r="L45" s="7" t="s">
        <v>6709</v>
      </c>
      <c r="M45" t="s">
        <v>6190</v>
      </c>
      <c r="P45" t="s">
        <v>17314</v>
      </c>
      <c r="Q45" s="7" t="s">
        <v>335</v>
      </c>
      <c r="R45" t="s">
        <v>17324</v>
      </c>
      <c r="S45" s="7" t="s">
        <v>15691</v>
      </c>
    </row>
    <row r="46" spans="1:19" x14ac:dyDescent="0.2">
      <c r="A46" t="s">
        <v>3534</v>
      </c>
      <c r="B46" t="s">
        <v>20</v>
      </c>
      <c r="C46" s="7" t="s">
        <v>6343</v>
      </c>
      <c r="F46" t="s">
        <v>8865</v>
      </c>
      <c r="I46" s="7" t="s">
        <v>315</v>
      </c>
      <c r="K46" t="s">
        <v>6335</v>
      </c>
      <c r="L46" t="s">
        <v>4067</v>
      </c>
      <c r="M46" t="s">
        <v>6179</v>
      </c>
      <c r="P46" s="7" t="s">
        <v>17375</v>
      </c>
      <c r="Q46" s="7" t="s">
        <v>335</v>
      </c>
      <c r="R46" s="7" t="s">
        <v>17368</v>
      </c>
      <c r="S46" s="7" t="s">
        <v>17383</v>
      </c>
    </row>
    <row r="47" spans="1:19" x14ac:dyDescent="0.2">
      <c r="A47" t="s">
        <v>3535</v>
      </c>
      <c r="B47" t="s">
        <v>20</v>
      </c>
      <c r="C47" s="7" t="s">
        <v>6343</v>
      </c>
      <c r="F47" t="s">
        <v>8866</v>
      </c>
      <c r="K47" t="s">
        <v>6350</v>
      </c>
      <c r="L47" s="7" t="s">
        <v>6709</v>
      </c>
      <c r="M47" t="s">
        <v>6179</v>
      </c>
      <c r="P47" t="s">
        <v>17315</v>
      </c>
      <c r="Q47" s="7" t="s">
        <v>335</v>
      </c>
      <c r="R47" s="7" t="s">
        <v>17322</v>
      </c>
      <c r="S47" s="7" t="s">
        <v>15691</v>
      </c>
    </row>
    <row r="48" spans="1:19" x14ac:dyDescent="0.2">
      <c r="A48" t="s">
        <v>3536</v>
      </c>
      <c r="B48" t="s">
        <v>20</v>
      </c>
      <c r="C48" s="7" t="s">
        <v>6244</v>
      </c>
      <c r="D48" t="s">
        <v>483</v>
      </c>
      <c r="E48" t="s">
        <v>6203</v>
      </c>
      <c r="F48" t="s">
        <v>8860</v>
      </c>
      <c r="I48" s="7" t="s">
        <v>6302</v>
      </c>
      <c r="K48" t="s">
        <v>6268</v>
      </c>
      <c r="L48" t="s">
        <v>4067</v>
      </c>
      <c r="M48" t="s">
        <v>6179</v>
      </c>
      <c r="P48" t="s">
        <v>17316</v>
      </c>
      <c r="Q48" s="7" t="s">
        <v>335</v>
      </c>
      <c r="R48" s="7" t="s">
        <v>17325</v>
      </c>
      <c r="S48" s="7" t="s">
        <v>15691</v>
      </c>
    </row>
    <row r="49" spans="1:19" x14ac:dyDescent="0.2">
      <c r="A49" t="s">
        <v>3537</v>
      </c>
      <c r="B49" t="s">
        <v>20</v>
      </c>
      <c r="C49" s="7" t="s">
        <v>6244</v>
      </c>
      <c r="F49" t="s">
        <v>8867</v>
      </c>
      <c r="K49" s="7" t="s">
        <v>8015</v>
      </c>
      <c r="L49" t="s">
        <v>4067</v>
      </c>
      <c r="M49" t="s">
        <v>6179</v>
      </c>
      <c r="P49" t="s">
        <v>17376</v>
      </c>
      <c r="Q49" s="7" t="s">
        <v>335</v>
      </c>
      <c r="R49" t="s">
        <v>4550</v>
      </c>
      <c r="S49" s="7" t="s">
        <v>16280</v>
      </c>
    </row>
    <row r="50" spans="1:19" x14ac:dyDescent="0.2">
      <c r="A50" t="s">
        <v>6494</v>
      </c>
      <c r="B50" t="s">
        <v>20</v>
      </c>
      <c r="C50" s="7" t="s">
        <v>6310</v>
      </c>
      <c r="F50" t="s">
        <v>8868</v>
      </c>
      <c r="L50" s="7" t="s">
        <v>6709</v>
      </c>
      <c r="M50" t="s">
        <v>6190</v>
      </c>
      <c r="P50" s="7" t="s">
        <v>17377</v>
      </c>
      <c r="Q50" s="7" t="s">
        <v>335</v>
      </c>
      <c r="R50" t="s">
        <v>4550</v>
      </c>
      <c r="S50" s="7" t="s">
        <v>16280</v>
      </c>
    </row>
    <row r="51" spans="1:19" x14ac:dyDescent="0.2">
      <c r="A51" t="s">
        <v>6515</v>
      </c>
      <c r="B51" t="s">
        <v>20</v>
      </c>
      <c r="C51" s="7" t="s">
        <v>6343</v>
      </c>
      <c r="F51" t="s">
        <v>8869</v>
      </c>
      <c r="L51" s="7" t="s">
        <v>6709</v>
      </c>
      <c r="M51" t="s">
        <v>6190</v>
      </c>
      <c r="P51" t="s">
        <v>17317</v>
      </c>
      <c r="Q51" s="7" t="s">
        <v>335</v>
      </c>
      <c r="R51" s="7" t="s">
        <v>17322</v>
      </c>
      <c r="S51" s="7" t="s">
        <v>15691</v>
      </c>
    </row>
    <row r="52" spans="1:19" x14ac:dyDescent="0.2">
      <c r="A52" t="s">
        <v>6516</v>
      </c>
      <c r="B52" t="s">
        <v>20</v>
      </c>
      <c r="C52" s="7" t="s">
        <v>6343</v>
      </c>
      <c r="D52" t="s">
        <v>6203</v>
      </c>
      <c r="E52" t="s">
        <v>6203</v>
      </c>
      <c r="F52" t="s">
        <v>8870</v>
      </c>
      <c r="I52" s="7" t="s">
        <v>1275</v>
      </c>
      <c r="K52" t="s">
        <v>6351</v>
      </c>
      <c r="L52" s="7" t="s">
        <v>6709</v>
      </c>
      <c r="M52" t="s">
        <v>6190</v>
      </c>
      <c r="P52" t="s">
        <v>17317</v>
      </c>
      <c r="Q52" s="7" t="s">
        <v>335</v>
      </c>
      <c r="S52" t="s">
        <v>13038</v>
      </c>
    </row>
    <row r="53" spans="1:19" x14ac:dyDescent="0.2">
      <c r="A53" t="s">
        <v>6387</v>
      </c>
      <c r="B53" t="s">
        <v>20</v>
      </c>
      <c r="C53" s="7" t="s">
        <v>6243</v>
      </c>
      <c r="E53" t="s">
        <v>6207</v>
      </c>
      <c r="K53" t="s">
        <v>6207</v>
      </c>
      <c r="L53" s="7" t="s">
        <v>6709</v>
      </c>
      <c r="M53" t="s">
        <v>6179</v>
      </c>
      <c r="P53" t="s">
        <v>17317</v>
      </c>
      <c r="Q53" s="7" t="s">
        <v>335</v>
      </c>
      <c r="R53" t="s">
        <v>4550</v>
      </c>
      <c r="S53" s="7" t="s">
        <v>16280</v>
      </c>
    </row>
    <row r="54" spans="1:19" x14ac:dyDescent="0.2">
      <c r="A54" t="s">
        <v>6414</v>
      </c>
      <c r="B54" t="s">
        <v>20</v>
      </c>
      <c r="C54" s="7" t="s">
        <v>6244</v>
      </c>
      <c r="F54" t="s">
        <v>8871</v>
      </c>
      <c r="G54" t="s">
        <v>6249</v>
      </c>
      <c r="H54" t="s">
        <v>3529</v>
      </c>
      <c r="K54" s="7" t="s">
        <v>6269</v>
      </c>
      <c r="L54" s="7" t="s">
        <v>6709</v>
      </c>
      <c r="M54" t="s">
        <v>6190</v>
      </c>
      <c r="P54" t="s">
        <v>17318</v>
      </c>
      <c r="Q54" s="7" t="s">
        <v>335</v>
      </c>
      <c r="R54" s="7" t="s">
        <v>17323</v>
      </c>
      <c r="S54" s="7" t="s">
        <v>15691</v>
      </c>
    </row>
    <row r="55" spans="1:19" x14ac:dyDescent="0.2">
      <c r="A55" t="s">
        <v>6180</v>
      </c>
      <c r="B55" t="s">
        <v>20</v>
      </c>
      <c r="C55" s="7" t="s">
        <v>6175</v>
      </c>
      <c r="D55" t="s">
        <v>484</v>
      </c>
      <c r="E55" t="s">
        <v>331</v>
      </c>
      <c r="F55" t="s">
        <v>8872</v>
      </c>
      <c r="I55" s="7" t="s">
        <v>6200</v>
      </c>
      <c r="K55" t="s">
        <v>6162</v>
      </c>
      <c r="L55" s="18" t="s">
        <v>4067</v>
      </c>
      <c r="M55" s="7" t="s">
        <v>6179</v>
      </c>
      <c r="P55" t="s">
        <v>17378</v>
      </c>
      <c r="Q55" s="7" t="s">
        <v>335</v>
      </c>
      <c r="R55" t="s">
        <v>4550</v>
      </c>
      <c r="S55" s="7" t="s">
        <v>16280</v>
      </c>
    </row>
    <row r="56" spans="1:19" x14ac:dyDescent="0.2">
      <c r="A56" t="s">
        <v>3539</v>
      </c>
      <c r="B56" t="s">
        <v>20</v>
      </c>
      <c r="C56" s="7" t="s">
        <v>6343</v>
      </c>
      <c r="F56" t="s">
        <v>8873</v>
      </c>
      <c r="K56" t="s">
        <v>6352</v>
      </c>
      <c r="L56" t="s">
        <v>4067</v>
      </c>
      <c r="M56" t="s">
        <v>6179</v>
      </c>
      <c r="P56" t="s">
        <v>17379</v>
      </c>
      <c r="Q56" s="7" t="s">
        <v>335</v>
      </c>
      <c r="R56" t="s">
        <v>17365</v>
      </c>
      <c r="S56" s="7" t="s">
        <v>16280</v>
      </c>
    </row>
    <row r="57" spans="1:19" x14ac:dyDescent="0.2">
      <c r="A57" t="s">
        <v>3541</v>
      </c>
      <c r="B57" t="s">
        <v>20</v>
      </c>
      <c r="C57" s="7" t="s">
        <v>6343</v>
      </c>
      <c r="D57" t="s">
        <v>484</v>
      </c>
      <c r="E57" t="s">
        <v>708</v>
      </c>
      <c r="F57" t="s">
        <v>8874</v>
      </c>
      <c r="K57" t="s">
        <v>6353</v>
      </c>
      <c r="L57" s="7" t="s">
        <v>6709</v>
      </c>
      <c r="M57" t="s">
        <v>6179</v>
      </c>
      <c r="P57" s="7" t="s">
        <v>17380</v>
      </c>
      <c r="Q57" s="7" t="s">
        <v>335</v>
      </c>
      <c r="R57" t="s">
        <v>4550</v>
      </c>
      <c r="S57" s="7" t="s">
        <v>16280</v>
      </c>
    </row>
    <row r="58" spans="1:19" x14ac:dyDescent="0.2">
      <c r="A58" t="s">
        <v>3542</v>
      </c>
      <c r="B58" t="s">
        <v>20</v>
      </c>
      <c r="C58" s="7" t="s">
        <v>6244</v>
      </c>
      <c r="D58" t="s">
        <v>484</v>
      </c>
      <c r="E58" t="s">
        <v>362</v>
      </c>
      <c r="F58" t="s">
        <v>8875</v>
      </c>
      <c r="K58" s="7" t="s">
        <v>6270</v>
      </c>
      <c r="L58" t="s">
        <v>4067</v>
      </c>
      <c r="M58" t="s">
        <v>6179</v>
      </c>
      <c r="P58" t="s">
        <v>17336</v>
      </c>
      <c r="Q58" s="7" t="s">
        <v>335</v>
      </c>
      <c r="S58" t="s">
        <v>5161</v>
      </c>
    </row>
    <row r="59" spans="1:19" x14ac:dyDescent="0.2">
      <c r="A59" t="s">
        <v>6517</v>
      </c>
      <c r="B59" t="s">
        <v>20</v>
      </c>
      <c r="C59" s="7" t="s">
        <v>6343</v>
      </c>
      <c r="F59" t="s">
        <v>8876</v>
      </c>
      <c r="I59" s="7" t="s">
        <v>1682</v>
      </c>
      <c r="K59" t="s">
        <v>6354</v>
      </c>
      <c r="L59" s="7" t="s">
        <v>6709</v>
      </c>
      <c r="M59" t="s">
        <v>6190</v>
      </c>
      <c r="P59" s="7" t="s">
        <v>17381</v>
      </c>
      <c r="Q59" s="7" t="s">
        <v>335</v>
      </c>
      <c r="R59" t="s">
        <v>17366</v>
      </c>
      <c r="S59" s="7" t="s">
        <v>16280</v>
      </c>
    </row>
    <row r="60" spans="1:19" x14ac:dyDescent="0.2">
      <c r="A60" t="s">
        <v>6415</v>
      </c>
      <c r="B60" t="s">
        <v>20</v>
      </c>
      <c r="C60" s="7" t="s">
        <v>6244</v>
      </c>
      <c r="D60" t="s">
        <v>484</v>
      </c>
      <c r="E60" t="s">
        <v>362</v>
      </c>
      <c r="I60" s="7" t="s">
        <v>2419</v>
      </c>
      <c r="K60" t="s">
        <v>6271</v>
      </c>
      <c r="L60" s="7" t="s">
        <v>6709</v>
      </c>
      <c r="M60" t="s">
        <v>6179</v>
      </c>
      <c r="P60" t="s">
        <v>17319</v>
      </c>
      <c r="Q60" s="7" t="s">
        <v>335</v>
      </c>
      <c r="R60" s="7" t="s">
        <v>17326</v>
      </c>
      <c r="S60" s="7" t="s">
        <v>15691</v>
      </c>
    </row>
    <row r="61" spans="1:19" x14ac:dyDescent="0.2">
      <c r="A61" t="s">
        <v>6416</v>
      </c>
      <c r="B61" t="s">
        <v>20</v>
      </c>
      <c r="C61" s="7" t="s">
        <v>6244</v>
      </c>
      <c r="D61" t="s">
        <v>483</v>
      </c>
      <c r="E61" t="s">
        <v>6245</v>
      </c>
      <c r="L61" s="7" t="s">
        <v>6709</v>
      </c>
      <c r="M61" t="s">
        <v>6179</v>
      </c>
      <c r="P61" t="s">
        <v>17320</v>
      </c>
      <c r="Q61" s="7" t="s">
        <v>335</v>
      </c>
      <c r="R61" t="s">
        <v>17327</v>
      </c>
      <c r="S61" s="7" t="s">
        <v>15691</v>
      </c>
    </row>
    <row r="62" spans="1:19" x14ac:dyDescent="0.2">
      <c r="A62" t="s">
        <v>6388</v>
      </c>
      <c r="B62" t="s">
        <v>20</v>
      </c>
      <c r="C62" s="7" t="s">
        <v>6243</v>
      </c>
      <c r="I62" t="s">
        <v>6242</v>
      </c>
      <c r="K62" s="7" t="s">
        <v>6208</v>
      </c>
      <c r="L62" s="7" t="s">
        <v>6709</v>
      </c>
      <c r="M62" t="s">
        <v>6179</v>
      </c>
      <c r="P62" t="s">
        <v>17337</v>
      </c>
      <c r="Q62" s="7" t="s">
        <v>335</v>
      </c>
      <c r="S62" t="s">
        <v>5161</v>
      </c>
    </row>
    <row r="63" spans="1:19" x14ac:dyDescent="0.2">
      <c r="A63" t="s">
        <v>6417</v>
      </c>
      <c r="B63" t="s">
        <v>20</v>
      </c>
      <c r="C63" s="7" t="s">
        <v>6244</v>
      </c>
      <c r="D63" t="s">
        <v>484</v>
      </c>
      <c r="E63" t="s">
        <v>397</v>
      </c>
      <c r="I63" s="7" t="s">
        <v>6301</v>
      </c>
      <c r="K63" t="s">
        <v>6272</v>
      </c>
      <c r="L63" s="7" t="s">
        <v>6709</v>
      </c>
      <c r="M63" t="s">
        <v>6179</v>
      </c>
      <c r="P63" t="s">
        <v>17337</v>
      </c>
      <c r="Q63" s="7" t="s">
        <v>335</v>
      </c>
      <c r="R63" t="s">
        <v>4550</v>
      </c>
      <c r="S63" s="7" t="s">
        <v>16280</v>
      </c>
    </row>
    <row r="64" spans="1:19" x14ac:dyDescent="0.2">
      <c r="A64" t="s">
        <v>6389</v>
      </c>
      <c r="B64" t="s">
        <v>20</v>
      </c>
      <c r="C64" s="7" t="s">
        <v>6243</v>
      </c>
      <c r="L64" s="7" t="s">
        <v>6709</v>
      </c>
      <c r="M64" t="s">
        <v>6190</v>
      </c>
      <c r="P64" s="7" t="s">
        <v>17384</v>
      </c>
      <c r="Q64" s="7" t="s">
        <v>335</v>
      </c>
      <c r="R64" t="s">
        <v>4550</v>
      </c>
      <c r="S64" s="7" t="s">
        <v>16280</v>
      </c>
    </row>
    <row r="65" spans="1:22" x14ac:dyDescent="0.2">
      <c r="A65" t="s">
        <v>3543</v>
      </c>
      <c r="B65" t="s">
        <v>20</v>
      </c>
      <c r="C65" s="7" t="s">
        <v>6243</v>
      </c>
      <c r="D65" t="s">
        <v>484</v>
      </c>
      <c r="E65" t="s">
        <v>6209</v>
      </c>
      <c r="F65" t="s">
        <v>8877</v>
      </c>
      <c r="G65" t="s">
        <v>6210</v>
      </c>
      <c r="I65" t="s">
        <v>8838</v>
      </c>
      <c r="K65" s="7" t="s">
        <v>6240</v>
      </c>
      <c r="L65" s="18" t="s">
        <v>4067</v>
      </c>
      <c r="M65" t="s">
        <v>6179</v>
      </c>
      <c r="P65" t="s">
        <v>17382</v>
      </c>
      <c r="Q65" s="7" t="s">
        <v>335</v>
      </c>
      <c r="R65" s="7" t="s">
        <v>17367</v>
      </c>
      <c r="S65" s="7" t="s">
        <v>16280</v>
      </c>
    </row>
    <row r="66" spans="1:22" x14ac:dyDescent="0.2">
      <c r="A66" t="s">
        <v>3544</v>
      </c>
      <c r="B66" t="s">
        <v>20</v>
      </c>
      <c r="C66" s="7" t="s">
        <v>6243</v>
      </c>
      <c r="D66" t="s">
        <v>484</v>
      </c>
      <c r="E66" t="s">
        <v>6209</v>
      </c>
      <c r="F66" t="s">
        <v>8877</v>
      </c>
      <c r="I66" t="s">
        <v>8838</v>
      </c>
      <c r="K66" s="7" t="s">
        <v>6240</v>
      </c>
      <c r="L66" s="18" t="s">
        <v>4067</v>
      </c>
      <c r="M66" t="s">
        <v>6179</v>
      </c>
      <c r="P66" t="s">
        <v>17321</v>
      </c>
      <c r="Q66" s="7" t="s">
        <v>335</v>
      </c>
      <c r="R66" s="7" t="s">
        <v>17328</v>
      </c>
      <c r="S66" s="7" t="s">
        <v>15691</v>
      </c>
    </row>
    <row r="67" spans="1:22" x14ac:dyDescent="0.2">
      <c r="A67" t="s">
        <v>6378</v>
      </c>
      <c r="B67" t="s">
        <v>20</v>
      </c>
      <c r="C67" s="7" t="s">
        <v>6243</v>
      </c>
      <c r="D67" t="s">
        <v>484</v>
      </c>
      <c r="E67" t="s">
        <v>6209</v>
      </c>
      <c r="F67" t="s">
        <v>8877</v>
      </c>
      <c r="I67" t="s">
        <v>8838</v>
      </c>
      <c r="K67" s="7" t="s">
        <v>6240</v>
      </c>
      <c r="L67" s="18" t="s">
        <v>4067</v>
      </c>
      <c r="M67" t="s">
        <v>6179</v>
      </c>
      <c r="P67" t="s">
        <v>17401</v>
      </c>
      <c r="Q67" s="7" t="s">
        <v>92</v>
      </c>
      <c r="R67" t="s">
        <v>17385</v>
      </c>
      <c r="S67" s="7" t="s">
        <v>16280</v>
      </c>
    </row>
    <row r="68" spans="1:22" x14ac:dyDescent="0.2">
      <c r="A68" t="s">
        <v>6418</v>
      </c>
      <c r="B68" t="s">
        <v>20</v>
      </c>
      <c r="C68" s="7" t="s">
        <v>6244</v>
      </c>
      <c r="L68" s="7" t="s">
        <v>6709</v>
      </c>
      <c r="M68" t="s">
        <v>6190</v>
      </c>
      <c r="P68" t="s">
        <v>17402</v>
      </c>
      <c r="Q68" s="7" t="s">
        <v>92</v>
      </c>
      <c r="R68" t="s">
        <v>17386</v>
      </c>
      <c r="S68" s="7" t="s">
        <v>16280</v>
      </c>
    </row>
    <row r="69" spans="1:22" x14ac:dyDescent="0.2">
      <c r="A69" t="s">
        <v>6390</v>
      </c>
      <c r="B69" t="s">
        <v>20</v>
      </c>
      <c r="C69" s="7" t="s">
        <v>6243</v>
      </c>
      <c r="L69" s="7" t="s">
        <v>6709</v>
      </c>
      <c r="M69" t="s">
        <v>6190</v>
      </c>
      <c r="P69" t="s">
        <v>3547</v>
      </c>
      <c r="Q69" s="7" t="s">
        <v>92</v>
      </c>
      <c r="R69" t="s">
        <v>17387</v>
      </c>
      <c r="S69" s="7" t="s">
        <v>16280</v>
      </c>
    </row>
    <row r="70" spans="1:22" x14ac:dyDescent="0.2">
      <c r="A70" t="s">
        <v>3545</v>
      </c>
      <c r="B70" t="s">
        <v>20</v>
      </c>
      <c r="C70" s="7" t="s">
        <v>6243</v>
      </c>
      <c r="D70" t="s">
        <v>484</v>
      </c>
      <c r="E70" t="s">
        <v>6209</v>
      </c>
      <c r="F70" t="s">
        <v>8877</v>
      </c>
      <c r="K70" s="7" t="s">
        <v>6241</v>
      </c>
      <c r="L70" s="18" t="s">
        <v>4067</v>
      </c>
      <c r="M70" t="s">
        <v>6179</v>
      </c>
      <c r="P70" t="s">
        <v>3569</v>
      </c>
      <c r="Q70" s="7" t="s">
        <v>92</v>
      </c>
      <c r="R70" s="7" t="s">
        <v>17388</v>
      </c>
      <c r="S70" s="7" t="s">
        <v>16280</v>
      </c>
    </row>
    <row r="71" spans="1:22" x14ac:dyDescent="0.2">
      <c r="A71" t="s">
        <v>6518</v>
      </c>
      <c r="B71" t="s">
        <v>20</v>
      </c>
      <c r="C71" s="7" t="s">
        <v>6343</v>
      </c>
      <c r="D71" t="s">
        <v>483</v>
      </c>
      <c r="E71" t="s">
        <v>327</v>
      </c>
      <c r="F71" t="s">
        <v>8878</v>
      </c>
      <c r="H71" t="s">
        <v>6346</v>
      </c>
      <c r="K71" t="s">
        <v>6355</v>
      </c>
      <c r="L71" s="7" t="s">
        <v>6709</v>
      </c>
      <c r="M71" t="s">
        <v>6190</v>
      </c>
      <c r="P71" t="s">
        <v>17026</v>
      </c>
      <c r="Q71" s="7" t="s">
        <v>92</v>
      </c>
      <c r="R71" t="s">
        <v>17389</v>
      </c>
      <c r="S71" s="7" t="s">
        <v>16280</v>
      </c>
    </row>
    <row r="72" spans="1:22" x14ac:dyDescent="0.2">
      <c r="A72" t="s">
        <v>6381</v>
      </c>
      <c r="B72" t="s">
        <v>20</v>
      </c>
      <c r="C72" s="7" t="s">
        <v>6310</v>
      </c>
      <c r="D72" t="s">
        <v>484</v>
      </c>
      <c r="E72" t="s">
        <v>6215</v>
      </c>
      <c r="F72" t="s">
        <v>8860</v>
      </c>
      <c r="I72" s="7" t="s">
        <v>2073</v>
      </c>
      <c r="K72" t="s">
        <v>6321</v>
      </c>
      <c r="L72" t="s">
        <v>4067</v>
      </c>
      <c r="M72" t="s">
        <v>6190</v>
      </c>
      <c r="P72" t="s">
        <v>1688</v>
      </c>
      <c r="Q72" s="7" t="s">
        <v>92</v>
      </c>
      <c r="R72" t="s">
        <v>17390</v>
      </c>
      <c r="S72" s="7" t="s">
        <v>16280</v>
      </c>
    </row>
    <row r="73" spans="1:22" x14ac:dyDescent="0.2">
      <c r="A73" t="s">
        <v>6495</v>
      </c>
      <c r="B73" t="s">
        <v>20</v>
      </c>
      <c r="C73" s="7" t="s">
        <v>6310</v>
      </c>
      <c r="F73" t="s">
        <v>8879</v>
      </c>
      <c r="L73" s="7" t="s">
        <v>6709</v>
      </c>
      <c r="M73" t="s">
        <v>6179</v>
      </c>
      <c r="P73" t="s">
        <v>17403</v>
      </c>
      <c r="Q73" s="7" t="s">
        <v>92</v>
      </c>
      <c r="R73" t="s">
        <v>17391</v>
      </c>
      <c r="S73" s="7" t="s">
        <v>16280</v>
      </c>
    </row>
    <row r="74" spans="1:22" x14ac:dyDescent="0.2">
      <c r="A74" t="s">
        <v>6419</v>
      </c>
      <c r="B74" t="s">
        <v>20</v>
      </c>
      <c r="C74" s="7" t="s">
        <v>6244</v>
      </c>
      <c r="F74" t="s">
        <v>8880</v>
      </c>
      <c r="I74" s="7" t="s">
        <v>6199</v>
      </c>
      <c r="K74" t="s">
        <v>6273</v>
      </c>
      <c r="L74" s="7" t="s">
        <v>6709</v>
      </c>
      <c r="M74" t="s">
        <v>6179</v>
      </c>
      <c r="P74" t="s">
        <v>14236</v>
      </c>
      <c r="Q74" s="7" t="s">
        <v>92</v>
      </c>
      <c r="R74" s="7" t="s">
        <v>17392</v>
      </c>
      <c r="S74" s="7" t="s">
        <v>16280</v>
      </c>
      <c r="V74" s="7"/>
    </row>
    <row r="75" spans="1:22" x14ac:dyDescent="0.2">
      <c r="A75" t="s">
        <v>3548</v>
      </c>
      <c r="B75" t="s">
        <v>20</v>
      </c>
      <c r="C75" s="7" t="s">
        <v>6243</v>
      </c>
      <c r="D75" t="s">
        <v>484</v>
      </c>
      <c r="E75" t="s">
        <v>362</v>
      </c>
      <c r="F75" t="s">
        <v>8881</v>
      </c>
      <c r="I75" s="7" t="s">
        <v>1355</v>
      </c>
      <c r="K75" s="7" t="s">
        <v>6211</v>
      </c>
      <c r="L75" s="18" t="s">
        <v>4067</v>
      </c>
      <c r="M75" t="s">
        <v>6179</v>
      </c>
      <c r="P75" t="s">
        <v>17404</v>
      </c>
      <c r="Q75" s="7" t="s">
        <v>92</v>
      </c>
      <c r="R75" t="s">
        <v>17393</v>
      </c>
      <c r="S75" s="7" t="s">
        <v>16280</v>
      </c>
    </row>
    <row r="76" spans="1:22" x14ac:dyDescent="0.2">
      <c r="A76" t="s">
        <v>6420</v>
      </c>
      <c r="B76" t="s">
        <v>20</v>
      </c>
      <c r="C76" s="7" t="s">
        <v>6244</v>
      </c>
      <c r="L76" s="7" t="s">
        <v>6709</v>
      </c>
      <c r="M76" t="s">
        <v>6190</v>
      </c>
      <c r="P76" t="s">
        <v>17032</v>
      </c>
      <c r="Q76" s="7" t="s">
        <v>92</v>
      </c>
      <c r="R76" t="s">
        <v>17394</v>
      </c>
      <c r="S76" s="7" t="s">
        <v>16280</v>
      </c>
    </row>
    <row r="77" spans="1:22" x14ac:dyDescent="0.2">
      <c r="A77" t="s">
        <v>6421</v>
      </c>
      <c r="B77" t="s">
        <v>20</v>
      </c>
      <c r="C77" s="7" t="s">
        <v>6244</v>
      </c>
      <c r="F77" t="s">
        <v>8882</v>
      </c>
      <c r="I77" s="7" t="s">
        <v>1682</v>
      </c>
      <c r="K77" s="7" t="s">
        <v>8021</v>
      </c>
      <c r="L77" s="7" t="s">
        <v>6709</v>
      </c>
      <c r="M77" t="s">
        <v>6190</v>
      </c>
      <c r="P77" t="s">
        <v>17405</v>
      </c>
      <c r="Q77" s="7" t="s">
        <v>92</v>
      </c>
      <c r="R77" s="7" t="s">
        <v>17395</v>
      </c>
      <c r="S77" s="7" t="s">
        <v>16280</v>
      </c>
    </row>
    <row r="78" spans="1:22" x14ac:dyDescent="0.2">
      <c r="A78" t="s">
        <v>3549</v>
      </c>
      <c r="B78" t="s">
        <v>20</v>
      </c>
      <c r="C78" s="7" t="s">
        <v>6343</v>
      </c>
      <c r="D78" t="s">
        <v>484</v>
      </c>
      <c r="E78" t="s">
        <v>291</v>
      </c>
      <c r="F78" t="s">
        <v>8883</v>
      </c>
      <c r="K78" s="7" t="s">
        <v>6356</v>
      </c>
      <c r="L78" t="s">
        <v>4067</v>
      </c>
      <c r="M78" t="s">
        <v>6179</v>
      </c>
      <c r="P78" t="s">
        <v>17406</v>
      </c>
      <c r="Q78" s="7" t="s">
        <v>92</v>
      </c>
      <c r="R78" t="s">
        <v>17396</v>
      </c>
      <c r="S78" s="7" t="s">
        <v>16280</v>
      </c>
    </row>
    <row r="79" spans="1:22" x14ac:dyDescent="0.2">
      <c r="A79" t="s">
        <v>6422</v>
      </c>
      <c r="B79" t="s">
        <v>20</v>
      </c>
      <c r="C79" s="7" t="s">
        <v>6244</v>
      </c>
      <c r="D79" t="s">
        <v>484</v>
      </c>
      <c r="E79" t="s">
        <v>291</v>
      </c>
      <c r="L79" s="7" t="s">
        <v>6709</v>
      </c>
      <c r="M79" t="s">
        <v>6179</v>
      </c>
      <c r="P79" t="s">
        <v>17407</v>
      </c>
      <c r="Q79" s="7" t="s">
        <v>92</v>
      </c>
      <c r="R79" t="s">
        <v>17397</v>
      </c>
      <c r="S79" s="7" t="s">
        <v>16280</v>
      </c>
    </row>
    <row r="80" spans="1:22" x14ac:dyDescent="0.2">
      <c r="A80" t="s">
        <v>3550</v>
      </c>
      <c r="B80" t="s">
        <v>20</v>
      </c>
      <c r="C80" s="7" t="s">
        <v>6243</v>
      </c>
      <c r="D80" t="s">
        <v>483</v>
      </c>
      <c r="E80" t="s">
        <v>6212</v>
      </c>
      <c r="F80" t="s">
        <v>8884</v>
      </c>
      <c r="K80" t="s">
        <v>6213</v>
      </c>
      <c r="L80" s="18" t="s">
        <v>4067</v>
      </c>
      <c r="M80" t="s">
        <v>6179</v>
      </c>
      <c r="P80" t="s">
        <v>17045</v>
      </c>
      <c r="Q80" s="7" t="s">
        <v>92</v>
      </c>
      <c r="R80" t="s">
        <v>17398</v>
      </c>
      <c r="S80" s="7" t="s">
        <v>16280</v>
      </c>
    </row>
    <row r="81" spans="1:19" x14ac:dyDescent="0.2">
      <c r="A81" t="s">
        <v>6424</v>
      </c>
      <c r="B81" t="s">
        <v>20</v>
      </c>
      <c r="C81" s="7" t="s">
        <v>6244</v>
      </c>
      <c r="L81" s="7" t="s">
        <v>6709</v>
      </c>
      <c r="M81" t="s">
        <v>6190</v>
      </c>
      <c r="P81" t="s">
        <v>17048</v>
      </c>
      <c r="Q81" s="7" t="s">
        <v>92</v>
      </c>
      <c r="R81" t="s">
        <v>17399</v>
      </c>
      <c r="S81" s="7" t="s">
        <v>16280</v>
      </c>
    </row>
    <row r="82" spans="1:19" x14ac:dyDescent="0.2">
      <c r="A82" t="s">
        <v>6423</v>
      </c>
      <c r="B82" t="s">
        <v>20</v>
      </c>
      <c r="C82" s="7" t="s">
        <v>6244</v>
      </c>
      <c r="D82" t="s">
        <v>4550</v>
      </c>
      <c r="E82" t="s">
        <v>4550</v>
      </c>
      <c r="F82" s="7" t="s">
        <v>8966</v>
      </c>
      <c r="G82" t="s">
        <v>4550</v>
      </c>
      <c r="H82" t="s">
        <v>4550</v>
      </c>
      <c r="I82" s="7" t="s">
        <v>2256</v>
      </c>
      <c r="K82" t="s">
        <v>6274</v>
      </c>
      <c r="L82" t="s">
        <v>4067</v>
      </c>
      <c r="M82" t="s">
        <v>6190</v>
      </c>
      <c r="P82" t="s">
        <v>17408</v>
      </c>
      <c r="Q82" s="7" t="s">
        <v>92</v>
      </c>
      <c r="R82" s="7" t="s">
        <v>17400</v>
      </c>
      <c r="S82" s="7" t="s">
        <v>16280</v>
      </c>
    </row>
    <row r="83" spans="1:19" x14ac:dyDescent="0.2">
      <c r="A83" t="s">
        <v>6425</v>
      </c>
      <c r="B83" t="s">
        <v>20</v>
      </c>
      <c r="C83" s="7" t="s">
        <v>6244</v>
      </c>
      <c r="F83" t="s">
        <v>8885</v>
      </c>
      <c r="I83" s="7" t="s">
        <v>2256</v>
      </c>
      <c r="L83" s="7" t="s">
        <v>6709</v>
      </c>
      <c r="M83" t="s">
        <v>6190</v>
      </c>
      <c r="P83" t="s">
        <v>3537</v>
      </c>
      <c r="Q83" s="7" t="s">
        <v>92</v>
      </c>
      <c r="S83" s="7" t="s">
        <v>17429</v>
      </c>
    </row>
    <row r="84" spans="1:19" x14ac:dyDescent="0.2">
      <c r="A84" t="s">
        <v>6426</v>
      </c>
      <c r="B84" t="s">
        <v>20</v>
      </c>
      <c r="C84" s="7" t="s">
        <v>6244</v>
      </c>
      <c r="D84" t="s">
        <v>483</v>
      </c>
      <c r="E84" t="s">
        <v>1463</v>
      </c>
      <c r="I84" s="7" t="s">
        <v>1682</v>
      </c>
      <c r="L84" s="7" t="s">
        <v>6709</v>
      </c>
      <c r="M84" t="s">
        <v>6179</v>
      </c>
      <c r="P84" t="s">
        <v>17411</v>
      </c>
      <c r="Q84" s="7" t="s">
        <v>92</v>
      </c>
      <c r="S84" s="7" t="s">
        <v>17429</v>
      </c>
    </row>
    <row r="85" spans="1:19" x14ac:dyDescent="0.2">
      <c r="A85" s="7" t="s">
        <v>6525</v>
      </c>
      <c r="B85" t="s">
        <v>20</v>
      </c>
      <c r="C85" s="7" t="s">
        <v>6244</v>
      </c>
      <c r="D85" t="s">
        <v>483</v>
      </c>
      <c r="F85" t="s">
        <v>8886</v>
      </c>
      <c r="G85" t="s">
        <v>3631</v>
      </c>
      <c r="I85" s="7" t="s">
        <v>6300</v>
      </c>
      <c r="K85" s="7" t="s">
        <v>6275</v>
      </c>
      <c r="L85" s="7" t="s">
        <v>6709</v>
      </c>
      <c r="M85" t="s">
        <v>6190</v>
      </c>
      <c r="P85" s="7" t="s">
        <v>17013</v>
      </c>
      <c r="Q85" s="7" t="s">
        <v>92</v>
      </c>
      <c r="R85" t="s">
        <v>17421</v>
      </c>
      <c r="S85" s="7" t="s">
        <v>17429</v>
      </c>
    </row>
    <row r="86" spans="1:19" x14ac:dyDescent="0.2">
      <c r="A86" t="s">
        <v>3551</v>
      </c>
      <c r="B86" t="s">
        <v>20</v>
      </c>
      <c r="C86" s="7" t="s">
        <v>6310</v>
      </c>
      <c r="D86" t="s">
        <v>484</v>
      </c>
      <c r="E86" t="s">
        <v>397</v>
      </c>
      <c r="F86" t="s">
        <v>8887</v>
      </c>
      <c r="I86" s="7" t="s">
        <v>6296</v>
      </c>
      <c r="K86" t="s">
        <v>6322</v>
      </c>
      <c r="L86" t="s">
        <v>4067</v>
      </c>
      <c r="M86" t="s">
        <v>6179</v>
      </c>
      <c r="P86" t="s">
        <v>17412</v>
      </c>
      <c r="Q86" s="7" t="s">
        <v>92</v>
      </c>
      <c r="S86" s="7" t="s">
        <v>17429</v>
      </c>
    </row>
    <row r="87" spans="1:19" x14ac:dyDescent="0.2">
      <c r="A87" t="s">
        <v>3552</v>
      </c>
      <c r="B87" t="s">
        <v>20</v>
      </c>
      <c r="C87" s="7" t="s">
        <v>6244</v>
      </c>
      <c r="D87" s="7" t="s">
        <v>6201</v>
      </c>
      <c r="F87" t="s">
        <v>8888</v>
      </c>
      <c r="L87" t="s">
        <v>4067</v>
      </c>
      <c r="M87" t="s">
        <v>6179</v>
      </c>
      <c r="P87" s="7" t="s">
        <v>3547</v>
      </c>
      <c r="Q87" s="7" t="s">
        <v>92</v>
      </c>
      <c r="R87" t="s">
        <v>17422</v>
      </c>
      <c r="S87" s="7" t="s">
        <v>17429</v>
      </c>
    </row>
    <row r="88" spans="1:19" x14ac:dyDescent="0.2">
      <c r="A88" t="s">
        <v>6428</v>
      </c>
      <c r="B88" t="s">
        <v>20</v>
      </c>
      <c r="C88" s="7" t="s">
        <v>6244</v>
      </c>
      <c r="D88" t="s">
        <v>483</v>
      </c>
      <c r="L88" s="7" t="s">
        <v>6709</v>
      </c>
      <c r="M88" t="s">
        <v>6190</v>
      </c>
      <c r="P88" t="s">
        <v>17413</v>
      </c>
      <c r="Q88" s="7" t="s">
        <v>92</v>
      </c>
      <c r="S88" s="7" t="s">
        <v>17429</v>
      </c>
    </row>
    <row r="89" spans="1:19" x14ac:dyDescent="0.2">
      <c r="A89" t="s">
        <v>6427</v>
      </c>
      <c r="B89" t="s">
        <v>20</v>
      </c>
      <c r="C89" s="7" t="s">
        <v>6244</v>
      </c>
      <c r="D89" t="s">
        <v>484</v>
      </c>
      <c r="E89" t="s">
        <v>708</v>
      </c>
      <c r="I89" s="7" t="s">
        <v>2523</v>
      </c>
      <c r="L89" s="7" t="s">
        <v>6709</v>
      </c>
      <c r="M89" t="s">
        <v>6190</v>
      </c>
      <c r="P89" t="s">
        <v>17414</v>
      </c>
      <c r="Q89" s="7" t="s">
        <v>92</v>
      </c>
      <c r="S89" s="7" t="s">
        <v>17429</v>
      </c>
    </row>
    <row r="90" spans="1:19" x14ac:dyDescent="0.2">
      <c r="A90" t="s">
        <v>3553</v>
      </c>
      <c r="B90" t="s">
        <v>20</v>
      </c>
      <c r="C90" s="7" t="s">
        <v>6310</v>
      </c>
      <c r="F90" t="s">
        <v>8889</v>
      </c>
      <c r="K90" t="s">
        <v>6323</v>
      </c>
      <c r="L90" t="s">
        <v>4067</v>
      </c>
      <c r="M90" t="s">
        <v>6179</v>
      </c>
      <c r="P90" s="7" t="s">
        <v>17026</v>
      </c>
      <c r="Q90" s="7" t="s">
        <v>92</v>
      </c>
      <c r="R90" t="s">
        <v>17423</v>
      </c>
      <c r="S90" s="7" t="s">
        <v>17429</v>
      </c>
    </row>
    <row r="91" spans="1:19" x14ac:dyDescent="0.2">
      <c r="A91" t="s">
        <v>3554</v>
      </c>
      <c r="B91" t="s">
        <v>20</v>
      </c>
      <c r="C91" s="7" t="s">
        <v>6343</v>
      </c>
      <c r="F91" t="s">
        <v>8890</v>
      </c>
      <c r="K91" t="s">
        <v>6357</v>
      </c>
      <c r="L91" t="s">
        <v>4067</v>
      </c>
      <c r="M91" t="s">
        <v>6179</v>
      </c>
      <c r="P91" s="7" t="s">
        <v>17403</v>
      </c>
      <c r="Q91" s="7" t="s">
        <v>92</v>
      </c>
      <c r="R91" t="s">
        <v>17424</v>
      </c>
      <c r="S91" s="7" t="s">
        <v>17429</v>
      </c>
    </row>
    <row r="92" spans="1:19" x14ac:dyDescent="0.2">
      <c r="A92" s="7" t="s">
        <v>8843</v>
      </c>
      <c r="B92" t="s">
        <v>20</v>
      </c>
      <c r="C92" s="7" t="s">
        <v>6310</v>
      </c>
      <c r="F92" t="s">
        <v>8891</v>
      </c>
      <c r="I92" s="7"/>
      <c r="K92" t="s">
        <v>6324</v>
      </c>
      <c r="L92" s="7" t="s">
        <v>6709</v>
      </c>
      <c r="M92" t="s">
        <v>6190</v>
      </c>
      <c r="P92" t="s">
        <v>3585</v>
      </c>
      <c r="Q92" s="7" t="s">
        <v>92</v>
      </c>
      <c r="S92" s="7" t="s">
        <v>17429</v>
      </c>
    </row>
    <row r="93" spans="1:19" x14ac:dyDescent="0.2">
      <c r="A93" t="s">
        <v>3555</v>
      </c>
      <c r="B93" t="s">
        <v>20</v>
      </c>
      <c r="C93" s="7" t="s">
        <v>6310</v>
      </c>
      <c r="D93" t="s">
        <v>484</v>
      </c>
      <c r="E93" t="s">
        <v>331</v>
      </c>
      <c r="L93" t="s">
        <v>4067</v>
      </c>
      <c r="M93" t="s">
        <v>6179</v>
      </c>
      <c r="P93" s="7" t="s">
        <v>17032</v>
      </c>
      <c r="Q93" s="7" t="s">
        <v>92</v>
      </c>
      <c r="R93" t="s">
        <v>17425</v>
      </c>
      <c r="S93" s="7" t="s">
        <v>17429</v>
      </c>
    </row>
    <row r="94" spans="1:19" x14ac:dyDescent="0.2">
      <c r="A94" t="s">
        <v>6430</v>
      </c>
      <c r="B94" t="s">
        <v>20</v>
      </c>
      <c r="C94" s="7" t="s">
        <v>6244</v>
      </c>
      <c r="D94" t="s">
        <v>484</v>
      </c>
      <c r="E94" t="s">
        <v>331</v>
      </c>
      <c r="L94" s="7" t="s">
        <v>6709</v>
      </c>
      <c r="M94" t="s">
        <v>6190</v>
      </c>
      <c r="P94" s="7" t="s">
        <v>17405</v>
      </c>
      <c r="Q94" s="7" t="s">
        <v>92</v>
      </c>
      <c r="R94" t="s">
        <v>17426</v>
      </c>
      <c r="S94" s="7" t="s">
        <v>17429</v>
      </c>
    </row>
    <row r="95" spans="1:19" x14ac:dyDescent="0.2">
      <c r="A95" t="s">
        <v>6429</v>
      </c>
      <c r="B95" t="s">
        <v>20</v>
      </c>
      <c r="C95" s="7" t="s">
        <v>6244</v>
      </c>
      <c r="F95" t="s">
        <v>8892</v>
      </c>
      <c r="K95" t="s">
        <v>4550</v>
      </c>
      <c r="L95" s="7" t="s">
        <v>6709</v>
      </c>
      <c r="M95" t="s">
        <v>6190</v>
      </c>
      <c r="P95" t="s">
        <v>17415</v>
      </c>
      <c r="Q95" s="7" t="s">
        <v>92</v>
      </c>
      <c r="S95" s="7" t="s">
        <v>17429</v>
      </c>
    </row>
    <row r="96" spans="1:19" x14ac:dyDescent="0.2">
      <c r="A96" t="s">
        <v>3556</v>
      </c>
      <c r="B96" t="s">
        <v>20</v>
      </c>
      <c r="C96" s="7" t="s">
        <v>6343</v>
      </c>
      <c r="F96" t="s">
        <v>8893</v>
      </c>
      <c r="K96" t="s">
        <v>6358</v>
      </c>
      <c r="L96" t="s">
        <v>4067</v>
      </c>
      <c r="M96" t="s">
        <v>6179</v>
      </c>
      <c r="P96" t="s">
        <v>17416</v>
      </c>
      <c r="Q96" s="7" t="s">
        <v>92</v>
      </c>
      <c r="S96" s="7" t="s">
        <v>17429</v>
      </c>
    </row>
    <row r="97" spans="1:28" x14ac:dyDescent="0.2">
      <c r="A97" t="s">
        <v>3557</v>
      </c>
      <c r="B97" t="s">
        <v>20</v>
      </c>
      <c r="C97" s="7" t="s">
        <v>6244</v>
      </c>
      <c r="D97" t="s">
        <v>484</v>
      </c>
      <c r="E97" t="s">
        <v>362</v>
      </c>
      <c r="F97" s="7" t="s">
        <v>8969</v>
      </c>
      <c r="I97" s="7" t="s">
        <v>2708</v>
      </c>
      <c r="K97" t="s">
        <v>6276</v>
      </c>
      <c r="L97" t="s">
        <v>4067</v>
      </c>
      <c r="M97" t="s">
        <v>6179</v>
      </c>
      <c r="P97" t="s">
        <v>17417</v>
      </c>
      <c r="Q97" s="7" t="s">
        <v>92</v>
      </c>
      <c r="S97" s="7" t="s">
        <v>17429</v>
      </c>
    </row>
    <row r="98" spans="1:28" x14ac:dyDescent="0.2">
      <c r="A98" t="s">
        <v>6183</v>
      </c>
      <c r="B98" t="s">
        <v>20</v>
      </c>
      <c r="C98" s="7" t="s">
        <v>6175</v>
      </c>
      <c r="D98" s="7" t="s">
        <v>6201</v>
      </c>
      <c r="F98" t="s">
        <v>8894</v>
      </c>
      <c r="I98" s="7" t="s">
        <v>315</v>
      </c>
      <c r="K98" t="s">
        <v>6166</v>
      </c>
      <c r="L98" s="18" t="s">
        <v>4067</v>
      </c>
      <c r="M98" s="7" t="s">
        <v>6179</v>
      </c>
      <c r="P98" t="s">
        <v>17418</v>
      </c>
      <c r="Q98" s="7" t="s">
        <v>92</v>
      </c>
      <c r="S98" s="7" t="s">
        <v>17429</v>
      </c>
    </row>
    <row r="99" spans="1:28" x14ac:dyDescent="0.2">
      <c r="A99" t="s">
        <v>3559</v>
      </c>
      <c r="B99" t="s">
        <v>20</v>
      </c>
      <c r="C99" s="7" t="s">
        <v>6244</v>
      </c>
      <c r="D99" t="s">
        <v>483</v>
      </c>
      <c r="F99" t="s">
        <v>8895</v>
      </c>
      <c r="L99" t="s">
        <v>4067</v>
      </c>
      <c r="M99" t="s">
        <v>6179</v>
      </c>
      <c r="P99" s="7" t="s">
        <v>17420</v>
      </c>
      <c r="Q99" s="7" t="s">
        <v>92</v>
      </c>
      <c r="R99" t="s">
        <v>17427</v>
      </c>
      <c r="S99" s="7" t="s">
        <v>17429</v>
      </c>
    </row>
    <row r="100" spans="1:28" x14ac:dyDescent="0.2">
      <c r="A100" t="s">
        <v>6431</v>
      </c>
      <c r="B100" t="s">
        <v>20</v>
      </c>
      <c r="C100" s="7" t="s">
        <v>6244</v>
      </c>
      <c r="D100" t="s">
        <v>483</v>
      </c>
      <c r="F100" t="s">
        <v>8895</v>
      </c>
      <c r="L100" s="7" t="s">
        <v>6709</v>
      </c>
      <c r="M100" t="s">
        <v>6179</v>
      </c>
      <c r="P100" t="s">
        <v>17419</v>
      </c>
      <c r="Q100" s="7" t="s">
        <v>92</v>
      </c>
      <c r="S100" s="7" t="s">
        <v>17429</v>
      </c>
    </row>
    <row r="101" spans="1:28" x14ac:dyDescent="0.2">
      <c r="A101" t="s">
        <v>6432</v>
      </c>
      <c r="B101" t="s">
        <v>20</v>
      </c>
      <c r="C101" s="7" t="s">
        <v>6244</v>
      </c>
      <c r="D101" t="s">
        <v>483</v>
      </c>
      <c r="F101" t="s">
        <v>8895</v>
      </c>
      <c r="L101" s="7" t="s">
        <v>6709</v>
      </c>
      <c r="M101" t="s">
        <v>6179</v>
      </c>
      <c r="P101" s="7" t="s">
        <v>17048</v>
      </c>
      <c r="Q101" s="7" t="s">
        <v>92</v>
      </c>
      <c r="R101" s="7" t="s">
        <v>17428</v>
      </c>
      <c r="S101" s="7" t="s">
        <v>17429</v>
      </c>
    </row>
    <row r="102" spans="1:28" x14ac:dyDescent="0.2">
      <c r="A102" t="s">
        <v>6380</v>
      </c>
      <c r="B102" t="s">
        <v>20</v>
      </c>
      <c r="C102" s="7" t="s">
        <v>6244</v>
      </c>
      <c r="F102" t="s">
        <v>8896</v>
      </c>
      <c r="I102" s="7" t="s">
        <v>2708</v>
      </c>
      <c r="K102" t="s">
        <v>6277</v>
      </c>
      <c r="L102" t="s">
        <v>4067</v>
      </c>
      <c r="M102" t="s">
        <v>6179</v>
      </c>
      <c r="P102" t="s">
        <v>17408</v>
      </c>
      <c r="Q102" s="7" t="s">
        <v>92</v>
      </c>
      <c r="S102" s="7" t="s">
        <v>17429</v>
      </c>
    </row>
    <row r="103" spans="1:28" x14ac:dyDescent="0.2">
      <c r="A103" t="s">
        <v>3561</v>
      </c>
      <c r="B103" t="s">
        <v>20</v>
      </c>
      <c r="C103" s="7" t="s">
        <v>6244</v>
      </c>
      <c r="D103" t="s">
        <v>483</v>
      </c>
      <c r="F103" t="s">
        <v>8895</v>
      </c>
      <c r="L103" t="s">
        <v>4067</v>
      </c>
      <c r="M103" t="s">
        <v>6179</v>
      </c>
      <c r="P103" t="s">
        <v>17409</v>
      </c>
      <c r="Q103" s="7" t="s">
        <v>92</v>
      </c>
      <c r="S103" s="7" t="s">
        <v>17429</v>
      </c>
    </row>
    <row r="104" spans="1:28" x14ac:dyDescent="0.2">
      <c r="A104" t="s">
        <v>3562</v>
      </c>
      <c r="B104" t="s">
        <v>20</v>
      </c>
      <c r="C104" s="7" t="s">
        <v>6244</v>
      </c>
      <c r="D104" t="s">
        <v>483</v>
      </c>
      <c r="F104" t="s">
        <v>8895</v>
      </c>
      <c r="L104" t="s">
        <v>4067</v>
      </c>
      <c r="M104" t="s">
        <v>6179</v>
      </c>
      <c r="P104" t="s">
        <v>17410</v>
      </c>
      <c r="Q104" s="7" t="s">
        <v>92</v>
      </c>
      <c r="S104" s="7" t="s">
        <v>17429</v>
      </c>
    </row>
    <row r="105" spans="1:28" x14ac:dyDescent="0.2">
      <c r="A105" s="7" t="s">
        <v>3563</v>
      </c>
      <c r="B105" t="s">
        <v>20</v>
      </c>
      <c r="C105" s="7" t="s">
        <v>6244</v>
      </c>
      <c r="D105" t="s">
        <v>483</v>
      </c>
      <c r="F105" t="s">
        <v>8895</v>
      </c>
      <c r="I105" s="7" t="s">
        <v>2523</v>
      </c>
      <c r="K105" t="s">
        <v>8105</v>
      </c>
      <c r="L105" t="s">
        <v>4067</v>
      </c>
      <c r="M105" t="s">
        <v>6190</v>
      </c>
      <c r="P105" t="s">
        <v>3517</v>
      </c>
      <c r="Q105" s="7" t="s">
        <v>342</v>
      </c>
      <c r="R105" t="s">
        <v>17520</v>
      </c>
      <c r="S105" s="7" t="s">
        <v>16280</v>
      </c>
    </row>
    <row r="106" spans="1:28" x14ac:dyDescent="0.2">
      <c r="A106" t="s">
        <v>6433</v>
      </c>
      <c r="B106" t="s">
        <v>20</v>
      </c>
      <c r="C106" s="7" t="s">
        <v>6244</v>
      </c>
      <c r="D106" t="s">
        <v>483</v>
      </c>
      <c r="F106" t="s">
        <v>8895</v>
      </c>
      <c r="I106" s="7" t="s">
        <v>315</v>
      </c>
      <c r="K106" t="s">
        <v>8106</v>
      </c>
      <c r="L106" s="7" t="s">
        <v>6709</v>
      </c>
      <c r="M106" t="s">
        <v>6179</v>
      </c>
      <c r="P106" t="s">
        <v>17430</v>
      </c>
      <c r="Q106" s="7" t="s">
        <v>342</v>
      </c>
      <c r="R106" t="s">
        <v>17490</v>
      </c>
      <c r="S106" s="7" t="s">
        <v>16280</v>
      </c>
    </row>
    <row r="107" spans="1:28" x14ac:dyDescent="0.2">
      <c r="A107" t="s">
        <v>6182</v>
      </c>
      <c r="B107" t="s">
        <v>20</v>
      </c>
      <c r="C107" s="7" t="s">
        <v>6175</v>
      </c>
      <c r="D107" t="s">
        <v>483</v>
      </c>
      <c r="F107" t="s">
        <v>8897</v>
      </c>
      <c r="I107" s="7" t="s">
        <v>6198</v>
      </c>
      <c r="K107" t="s">
        <v>6165</v>
      </c>
      <c r="L107" s="18" t="s">
        <v>4067</v>
      </c>
      <c r="M107" s="7" t="s">
        <v>6179</v>
      </c>
      <c r="P107" t="s">
        <v>17431</v>
      </c>
      <c r="Q107" s="7" t="s">
        <v>342</v>
      </c>
      <c r="R107" t="s">
        <v>17491</v>
      </c>
      <c r="S107" s="7" t="s">
        <v>16280</v>
      </c>
    </row>
    <row r="108" spans="1:28" x14ac:dyDescent="0.2">
      <c r="A108" s="7" t="s">
        <v>6526</v>
      </c>
      <c r="B108" t="s">
        <v>20</v>
      </c>
      <c r="C108" s="7" t="s">
        <v>6244</v>
      </c>
      <c r="D108" t="s">
        <v>483</v>
      </c>
      <c r="F108" t="s">
        <v>8895</v>
      </c>
      <c r="I108" s="7" t="s">
        <v>315</v>
      </c>
      <c r="K108" t="s">
        <v>8107</v>
      </c>
      <c r="L108" s="7" t="s">
        <v>6709</v>
      </c>
      <c r="M108" t="s">
        <v>6190</v>
      </c>
      <c r="P108" t="s">
        <v>17432</v>
      </c>
      <c r="Q108" s="7" t="s">
        <v>342</v>
      </c>
      <c r="R108" t="s">
        <v>17491</v>
      </c>
      <c r="S108" s="7" t="s">
        <v>16280</v>
      </c>
      <c r="V108" s="7"/>
      <c r="AB108" s="7"/>
    </row>
    <row r="109" spans="1:28" x14ac:dyDescent="0.2">
      <c r="A109" t="s">
        <v>6434</v>
      </c>
      <c r="B109" t="s">
        <v>20</v>
      </c>
      <c r="C109" s="7" t="s">
        <v>6244</v>
      </c>
      <c r="D109" t="s">
        <v>483</v>
      </c>
      <c r="E109" t="s">
        <v>1839</v>
      </c>
      <c r="F109" t="s">
        <v>8898</v>
      </c>
      <c r="G109" t="s">
        <v>6250</v>
      </c>
      <c r="I109" s="7" t="s">
        <v>2403</v>
      </c>
      <c r="K109" t="s">
        <v>6278</v>
      </c>
      <c r="L109" s="7" t="s">
        <v>6709</v>
      </c>
      <c r="M109" t="s">
        <v>6179</v>
      </c>
      <c r="P109" s="7" t="s">
        <v>17433</v>
      </c>
      <c r="Q109" s="7" t="s">
        <v>342</v>
      </c>
      <c r="R109" t="s">
        <v>17492</v>
      </c>
      <c r="S109" s="7" t="s">
        <v>16280</v>
      </c>
    </row>
    <row r="110" spans="1:28" x14ac:dyDescent="0.2">
      <c r="A110" t="s">
        <v>3565</v>
      </c>
      <c r="B110" t="s">
        <v>20</v>
      </c>
      <c r="C110" s="7" t="s">
        <v>6343</v>
      </c>
      <c r="D110" t="s">
        <v>483</v>
      </c>
      <c r="E110" t="s">
        <v>6203</v>
      </c>
      <c r="F110" t="s">
        <v>8899</v>
      </c>
      <c r="I110" s="7" t="s">
        <v>2623</v>
      </c>
      <c r="K110" t="s">
        <v>6359</v>
      </c>
      <c r="L110" t="s">
        <v>4067</v>
      </c>
      <c r="M110" t="s">
        <v>6179</v>
      </c>
      <c r="P110" t="s">
        <v>17434</v>
      </c>
      <c r="Q110" s="7" t="s">
        <v>342</v>
      </c>
      <c r="R110" t="s">
        <v>17493</v>
      </c>
      <c r="S110" s="7" t="s">
        <v>16280</v>
      </c>
    </row>
    <row r="111" spans="1:28" x14ac:dyDescent="0.2">
      <c r="A111" t="s">
        <v>6496</v>
      </c>
      <c r="B111" t="s">
        <v>20</v>
      </c>
      <c r="C111" s="7" t="s">
        <v>6310</v>
      </c>
      <c r="F111" t="s">
        <v>8868</v>
      </c>
      <c r="L111" s="7" t="s">
        <v>6709</v>
      </c>
      <c r="M111" t="s">
        <v>6179</v>
      </c>
      <c r="P111" t="s">
        <v>17435</v>
      </c>
      <c r="Q111" s="7" t="s">
        <v>342</v>
      </c>
      <c r="R111" t="s">
        <v>17491</v>
      </c>
      <c r="S111" s="7" t="s">
        <v>16280</v>
      </c>
    </row>
    <row r="112" spans="1:28" x14ac:dyDescent="0.2">
      <c r="A112" t="s">
        <v>3566</v>
      </c>
      <c r="B112" t="s">
        <v>20</v>
      </c>
      <c r="C112" s="7" t="s">
        <v>6243</v>
      </c>
      <c r="D112" t="s">
        <v>6214</v>
      </c>
      <c r="E112" t="s">
        <v>6215</v>
      </c>
      <c r="F112" t="s">
        <v>8900</v>
      </c>
      <c r="H112" t="s">
        <v>6163</v>
      </c>
      <c r="K112" s="7" t="s">
        <v>8648</v>
      </c>
      <c r="L112" s="18" t="s">
        <v>4067</v>
      </c>
      <c r="M112" t="s">
        <v>6179</v>
      </c>
      <c r="P112" t="s">
        <v>17436</v>
      </c>
      <c r="Q112" s="7" t="s">
        <v>342</v>
      </c>
      <c r="R112" t="s">
        <v>17491</v>
      </c>
      <c r="S112" s="7" t="s">
        <v>16280</v>
      </c>
      <c r="V112" s="7"/>
    </row>
    <row r="113" spans="1:19" x14ac:dyDescent="0.2">
      <c r="A113" t="s">
        <v>3567</v>
      </c>
      <c r="B113" t="s">
        <v>20</v>
      </c>
      <c r="C113" s="7" t="s">
        <v>6244</v>
      </c>
      <c r="F113" t="s">
        <v>8860</v>
      </c>
      <c r="I113" s="7" t="s">
        <v>6199</v>
      </c>
      <c r="K113" t="s">
        <v>6280</v>
      </c>
      <c r="L113" t="s">
        <v>4067</v>
      </c>
      <c r="M113" t="s">
        <v>6179</v>
      </c>
      <c r="P113" s="7" t="s">
        <v>17437</v>
      </c>
      <c r="Q113" s="7" t="s">
        <v>342</v>
      </c>
      <c r="R113" t="s">
        <v>17491</v>
      </c>
      <c r="S113" s="7" t="s">
        <v>16280</v>
      </c>
    </row>
    <row r="114" spans="1:19" x14ac:dyDescent="0.2">
      <c r="A114" t="s">
        <v>3568</v>
      </c>
      <c r="B114" t="s">
        <v>20</v>
      </c>
      <c r="C114" s="7" t="s">
        <v>6310</v>
      </c>
      <c r="D114" t="s">
        <v>484</v>
      </c>
      <c r="E114" t="s">
        <v>291</v>
      </c>
      <c r="F114" t="s">
        <v>8901</v>
      </c>
      <c r="K114" t="s">
        <v>6325</v>
      </c>
      <c r="L114" t="s">
        <v>4067</v>
      </c>
      <c r="M114" t="s">
        <v>6179</v>
      </c>
      <c r="P114" t="s">
        <v>17438</v>
      </c>
      <c r="Q114" s="7" t="s">
        <v>342</v>
      </c>
      <c r="R114" t="s">
        <v>17491</v>
      </c>
      <c r="S114" s="7" t="s">
        <v>16280</v>
      </c>
    </row>
    <row r="115" spans="1:19" x14ac:dyDescent="0.2">
      <c r="A115" t="s">
        <v>6435</v>
      </c>
      <c r="B115" t="s">
        <v>20</v>
      </c>
      <c r="C115" s="7" t="s">
        <v>6244</v>
      </c>
      <c r="D115" t="s">
        <v>484</v>
      </c>
      <c r="E115" t="s">
        <v>291</v>
      </c>
      <c r="I115" s="7" t="s">
        <v>1682</v>
      </c>
      <c r="K115" t="s">
        <v>6279</v>
      </c>
      <c r="L115" s="7" t="s">
        <v>6709</v>
      </c>
      <c r="M115" t="s">
        <v>6179</v>
      </c>
      <c r="P115" t="s">
        <v>17439</v>
      </c>
      <c r="Q115" s="7" t="s">
        <v>342</v>
      </c>
      <c r="R115" t="s">
        <v>17491</v>
      </c>
      <c r="S115" s="7" t="s">
        <v>16280</v>
      </c>
    </row>
    <row r="116" spans="1:19" x14ac:dyDescent="0.2">
      <c r="A116" t="s">
        <v>3569</v>
      </c>
      <c r="B116" t="s">
        <v>20</v>
      </c>
      <c r="C116" s="7" t="s">
        <v>6310</v>
      </c>
      <c r="E116" t="s">
        <v>6246</v>
      </c>
      <c r="F116" t="s">
        <v>8902</v>
      </c>
      <c r="I116" s="7" t="s">
        <v>2419</v>
      </c>
      <c r="K116" t="s">
        <v>6326</v>
      </c>
      <c r="L116" t="s">
        <v>4067</v>
      </c>
      <c r="M116" t="s">
        <v>6179</v>
      </c>
      <c r="P116" t="s">
        <v>17440</v>
      </c>
      <c r="Q116" s="7" t="s">
        <v>342</v>
      </c>
      <c r="R116" t="s">
        <v>17494</v>
      </c>
      <c r="S116" s="7" t="s">
        <v>16280</v>
      </c>
    </row>
    <row r="117" spans="1:19" x14ac:dyDescent="0.2">
      <c r="A117" t="s">
        <v>6436</v>
      </c>
      <c r="B117" t="s">
        <v>20</v>
      </c>
      <c r="C117" s="7" t="s">
        <v>6244</v>
      </c>
      <c r="F117" t="s">
        <v>8860</v>
      </c>
      <c r="K117" t="s">
        <v>6281</v>
      </c>
      <c r="L117" s="7" t="s">
        <v>6709</v>
      </c>
      <c r="M117" t="s">
        <v>6190</v>
      </c>
      <c r="P117" t="s">
        <v>17441</v>
      </c>
      <c r="Q117" s="7" t="s">
        <v>342</v>
      </c>
      <c r="R117" t="s">
        <v>17491</v>
      </c>
      <c r="S117" s="7" t="s">
        <v>16280</v>
      </c>
    </row>
    <row r="118" spans="1:19" x14ac:dyDescent="0.2">
      <c r="A118" t="s">
        <v>3571</v>
      </c>
      <c r="B118" t="s">
        <v>20</v>
      </c>
      <c r="C118" s="7" t="s">
        <v>6244</v>
      </c>
      <c r="D118" t="s">
        <v>484</v>
      </c>
      <c r="E118" t="s">
        <v>291</v>
      </c>
      <c r="F118" t="s">
        <v>8839</v>
      </c>
      <c r="G118" t="s">
        <v>3577</v>
      </c>
      <c r="I118" s="7" t="s">
        <v>2708</v>
      </c>
      <c r="K118" t="s">
        <v>6282</v>
      </c>
      <c r="L118" t="s">
        <v>4067</v>
      </c>
      <c r="M118" t="s">
        <v>6179</v>
      </c>
      <c r="P118" t="s">
        <v>3539</v>
      </c>
      <c r="Q118" s="7" t="s">
        <v>342</v>
      </c>
      <c r="R118" t="s">
        <v>17495</v>
      </c>
      <c r="S118" s="7" t="s">
        <v>16280</v>
      </c>
    </row>
    <row r="119" spans="1:19" x14ac:dyDescent="0.2">
      <c r="A119" t="s">
        <v>6437</v>
      </c>
      <c r="B119" t="s">
        <v>20</v>
      </c>
      <c r="C119" s="7" t="s">
        <v>6244</v>
      </c>
      <c r="L119" s="7" t="s">
        <v>6709</v>
      </c>
      <c r="M119" t="s">
        <v>6179</v>
      </c>
      <c r="P119" t="s">
        <v>17442</v>
      </c>
      <c r="Q119" s="7" t="s">
        <v>342</v>
      </c>
      <c r="R119" s="7" t="s">
        <v>17522</v>
      </c>
      <c r="S119" s="7" t="s">
        <v>16280</v>
      </c>
    </row>
    <row r="120" spans="1:19" x14ac:dyDescent="0.2">
      <c r="A120" t="s">
        <v>3572</v>
      </c>
      <c r="B120" t="s">
        <v>20</v>
      </c>
      <c r="C120" s="7" t="s">
        <v>6244</v>
      </c>
      <c r="D120" t="s">
        <v>483</v>
      </c>
      <c r="F120" t="s">
        <v>8903</v>
      </c>
      <c r="I120" s="7" t="s">
        <v>2209</v>
      </c>
      <c r="K120" s="7" t="s">
        <v>6309</v>
      </c>
      <c r="L120" t="s">
        <v>4067</v>
      </c>
      <c r="M120" t="s">
        <v>6179</v>
      </c>
      <c r="P120" t="s">
        <v>17443</v>
      </c>
      <c r="Q120" s="7" t="s">
        <v>342</v>
      </c>
      <c r="R120" s="7" t="s">
        <v>17523</v>
      </c>
      <c r="S120" s="7" t="s">
        <v>16280</v>
      </c>
    </row>
    <row r="121" spans="1:19" x14ac:dyDescent="0.2">
      <c r="A121" t="s">
        <v>3573</v>
      </c>
      <c r="B121" t="s">
        <v>20</v>
      </c>
      <c r="C121" s="7" t="s">
        <v>6310</v>
      </c>
      <c r="D121" t="s">
        <v>484</v>
      </c>
      <c r="E121" t="s">
        <v>291</v>
      </c>
      <c r="F121" t="s">
        <v>8901</v>
      </c>
      <c r="K121" t="s">
        <v>6325</v>
      </c>
      <c r="L121" t="s">
        <v>4067</v>
      </c>
      <c r="M121" t="s">
        <v>6179</v>
      </c>
      <c r="P121" t="s">
        <v>17444</v>
      </c>
      <c r="Q121" s="7" t="s">
        <v>342</v>
      </c>
      <c r="R121" t="s">
        <v>17491</v>
      </c>
      <c r="S121" s="7" t="s">
        <v>16280</v>
      </c>
    </row>
    <row r="122" spans="1:19" x14ac:dyDescent="0.2">
      <c r="A122" t="s">
        <v>3574</v>
      </c>
      <c r="B122" t="s">
        <v>20</v>
      </c>
      <c r="C122" s="7" t="s">
        <v>6244</v>
      </c>
      <c r="L122" s="7" t="s">
        <v>6709</v>
      </c>
      <c r="M122" t="s">
        <v>6179</v>
      </c>
      <c r="P122" s="7" t="s">
        <v>17521</v>
      </c>
      <c r="Q122" s="7" t="s">
        <v>342</v>
      </c>
      <c r="R122" t="s">
        <v>17497</v>
      </c>
      <c r="S122" s="7" t="s">
        <v>16280</v>
      </c>
    </row>
    <row r="123" spans="1:19" x14ac:dyDescent="0.2">
      <c r="A123" t="s">
        <v>3574</v>
      </c>
      <c r="B123" t="s">
        <v>20</v>
      </c>
      <c r="C123" s="7" t="s">
        <v>6343</v>
      </c>
      <c r="D123" t="s">
        <v>484</v>
      </c>
      <c r="E123" t="s">
        <v>291</v>
      </c>
      <c r="L123" t="s">
        <v>4067</v>
      </c>
      <c r="M123" t="s">
        <v>6179</v>
      </c>
      <c r="P123" t="s">
        <v>17445</v>
      </c>
      <c r="Q123" s="7" t="s">
        <v>342</v>
      </c>
      <c r="R123" t="s">
        <v>17498</v>
      </c>
      <c r="S123" s="7" t="s">
        <v>16280</v>
      </c>
    </row>
    <row r="124" spans="1:19" x14ac:dyDescent="0.2">
      <c r="A124" t="s">
        <v>3575</v>
      </c>
      <c r="B124" t="s">
        <v>20</v>
      </c>
      <c r="C124" s="7" t="s">
        <v>6310</v>
      </c>
      <c r="E124" t="s">
        <v>6246</v>
      </c>
      <c r="F124" t="s">
        <v>8904</v>
      </c>
      <c r="G124" t="s">
        <v>6313</v>
      </c>
      <c r="I124" s="7" t="s">
        <v>2419</v>
      </c>
      <c r="K124" t="s">
        <v>6327</v>
      </c>
      <c r="L124" t="s">
        <v>4067</v>
      </c>
      <c r="M124" t="s">
        <v>6179</v>
      </c>
      <c r="P124" t="s">
        <v>17446</v>
      </c>
      <c r="Q124" s="7" t="s">
        <v>342</v>
      </c>
      <c r="R124" t="s">
        <v>17491</v>
      </c>
      <c r="S124" s="7" t="s">
        <v>16280</v>
      </c>
    </row>
    <row r="125" spans="1:19" x14ac:dyDescent="0.2">
      <c r="A125" t="s">
        <v>3576</v>
      </c>
      <c r="B125" t="s">
        <v>20</v>
      </c>
      <c r="C125" s="7" t="s">
        <v>6310</v>
      </c>
      <c r="D125" t="s">
        <v>484</v>
      </c>
      <c r="E125" t="s">
        <v>291</v>
      </c>
      <c r="F125" t="s">
        <v>8901</v>
      </c>
      <c r="K125" t="s">
        <v>6325</v>
      </c>
      <c r="L125" t="s">
        <v>4067</v>
      </c>
      <c r="M125" t="s">
        <v>6179</v>
      </c>
      <c r="P125" t="s">
        <v>17447</v>
      </c>
      <c r="Q125" s="7" t="s">
        <v>342</v>
      </c>
      <c r="R125" t="s">
        <v>17491</v>
      </c>
      <c r="S125" s="7" t="s">
        <v>16280</v>
      </c>
    </row>
    <row r="126" spans="1:19" x14ac:dyDescent="0.2">
      <c r="A126" t="s">
        <v>6519</v>
      </c>
      <c r="B126" t="s">
        <v>20</v>
      </c>
      <c r="C126" s="7" t="s">
        <v>6343</v>
      </c>
      <c r="F126" t="s">
        <v>8873</v>
      </c>
      <c r="K126" t="s">
        <v>6360</v>
      </c>
      <c r="L126" s="7" t="s">
        <v>6709</v>
      </c>
      <c r="M126" t="s">
        <v>6190</v>
      </c>
      <c r="P126" t="s">
        <v>17448</v>
      </c>
      <c r="Q126" s="7" t="s">
        <v>342</v>
      </c>
      <c r="R126" t="s">
        <v>17491</v>
      </c>
      <c r="S126" s="7" t="s">
        <v>16280</v>
      </c>
    </row>
    <row r="127" spans="1:19" x14ac:dyDescent="0.2">
      <c r="A127" t="s">
        <v>3577</v>
      </c>
      <c r="B127" t="s">
        <v>20</v>
      </c>
      <c r="C127" s="7" t="s">
        <v>6243</v>
      </c>
      <c r="D127" t="s">
        <v>483</v>
      </c>
      <c r="E127" t="s">
        <v>385</v>
      </c>
      <c r="F127" s="7" t="s">
        <v>8971</v>
      </c>
      <c r="G127" t="s">
        <v>3571</v>
      </c>
      <c r="K127" s="7" t="s">
        <v>6216</v>
      </c>
      <c r="L127" s="18" t="s">
        <v>4067</v>
      </c>
      <c r="M127" t="s">
        <v>6179</v>
      </c>
      <c r="P127" t="s">
        <v>3553</v>
      </c>
      <c r="Q127" s="7" t="s">
        <v>342</v>
      </c>
      <c r="R127" t="s">
        <v>17499</v>
      </c>
      <c r="S127" s="7" t="s">
        <v>16280</v>
      </c>
    </row>
    <row r="128" spans="1:19" x14ac:dyDescent="0.2">
      <c r="A128" t="s">
        <v>6438</v>
      </c>
      <c r="B128" t="s">
        <v>20</v>
      </c>
      <c r="C128" s="7" t="s">
        <v>6244</v>
      </c>
      <c r="L128" s="7" t="s">
        <v>6709</v>
      </c>
      <c r="M128" t="s">
        <v>6179</v>
      </c>
      <c r="P128" t="s">
        <v>17449</v>
      </c>
      <c r="Q128" s="7" t="s">
        <v>342</v>
      </c>
      <c r="R128" t="s">
        <v>17491</v>
      </c>
      <c r="S128" s="7" t="s">
        <v>16280</v>
      </c>
    </row>
    <row r="129" spans="1:28" x14ac:dyDescent="0.2">
      <c r="A129" t="s">
        <v>3578</v>
      </c>
      <c r="B129" t="s">
        <v>20</v>
      </c>
      <c r="C129" s="7" t="s">
        <v>6243</v>
      </c>
      <c r="D129" t="s">
        <v>483</v>
      </c>
      <c r="E129" t="s">
        <v>385</v>
      </c>
      <c r="F129" s="7" t="s">
        <v>8971</v>
      </c>
      <c r="G129" t="s">
        <v>6217</v>
      </c>
      <c r="K129" s="7" t="s">
        <v>6218</v>
      </c>
      <c r="L129" s="18" t="s">
        <v>4067</v>
      </c>
      <c r="M129" t="s">
        <v>6179</v>
      </c>
      <c r="P129" t="s">
        <v>17450</v>
      </c>
      <c r="Q129" s="7" t="s">
        <v>342</v>
      </c>
      <c r="R129" t="s">
        <v>17491</v>
      </c>
      <c r="S129" s="7" t="s">
        <v>16280</v>
      </c>
    </row>
    <row r="130" spans="1:28" x14ac:dyDescent="0.2">
      <c r="A130" t="s">
        <v>6440</v>
      </c>
      <c r="B130" t="s">
        <v>20</v>
      </c>
      <c r="C130" s="7" t="s">
        <v>6244</v>
      </c>
      <c r="H130" t="s">
        <v>3525</v>
      </c>
      <c r="K130" s="7" t="s">
        <v>6304</v>
      </c>
      <c r="L130" s="7" t="s">
        <v>6709</v>
      </c>
      <c r="M130" t="s">
        <v>6190</v>
      </c>
      <c r="P130" t="s">
        <v>17451</v>
      </c>
      <c r="Q130" s="7" t="s">
        <v>342</v>
      </c>
      <c r="R130" t="s">
        <v>17491</v>
      </c>
      <c r="S130" s="7" t="s">
        <v>16280</v>
      </c>
    </row>
    <row r="131" spans="1:28" x14ac:dyDescent="0.2">
      <c r="A131" t="s">
        <v>3580</v>
      </c>
      <c r="B131" t="s">
        <v>20</v>
      </c>
      <c r="C131" s="7" t="s">
        <v>6343</v>
      </c>
      <c r="D131" t="s">
        <v>483</v>
      </c>
      <c r="E131" t="s">
        <v>285</v>
      </c>
      <c r="F131" t="s">
        <v>8905</v>
      </c>
      <c r="I131" s="7" t="s">
        <v>315</v>
      </c>
      <c r="K131" t="s">
        <v>6361</v>
      </c>
      <c r="L131" t="s">
        <v>4067</v>
      </c>
      <c r="M131" t="s">
        <v>6179</v>
      </c>
      <c r="P131" t="s">
        <v>17452</v>
      </c>
      <c r="Q131" s="7" t="s">
        <v>342</v>
      </c>
      <c r="R131" t="s">
        <v>17500</v>
      </c>
      <c r="S131" s="7" t="s">
        <v>16280</v>
      </c>
      <c r="V131" s="7"/>
      <c r="AB131" s="7"/>
    </row>
    <row r="132" spans="1:28" x14ac:dyDescent="0.2">
      <c r="A132" t="s">
        <v>6439</v>
      </c>
      <c r="B132" t="s">
        <v>20</v>
      </c>
      <c r="C132" s="7" t="s">
        <v>6244</v>
      </c>
      <c r="L132" s="7" t="s">
        <v>6709</v>
      </c>
      <c r="M132" t="s">
        <v>6179</v>
      </c>
      <c r="P132" s="7" t="s">
        <v>17453</v>
      </c>
      <c r="Q132" s="7" t="s">
        <v>342</v>
      </c>
      <c r="R132" t="s">
        <v>17501</v>
      </c>
      <c r="S132" s="7" t="s">
        <v>16280</v>
      </c>
    </row>
    <row r="133" spans="1:28" x14ac:dyDescent="0.2">
      <c r="A133" t="s">
        <v>6441</v>
      </c>
      <c r="B133" t="s">
        <v>20</v>
      </c>
      <c r="C133" s="7" t="s">
        <v>6244</v>
      </c>
      <c r="I133" s="7" t="s">
        <v>2073</v>
      </c>
      <c r="L133" s="7" t="s">
        <v>6709</v>
      </c>
      <c r="M133" t="s">
        <v>6190</v>
      </c>
      <c r="P133" t="s">
        <v>17454</v>
      </c>
      <c r="Q133" s="7" t="s">
        <v>342</v>
      </c>
      <c r="R133" t="s">
        <v>17491</v>
      </c>
      <c r="S133" s="7" t="s">
        <v>16280</v>
      </c>
    </row>
    <row r="134" spans="1:28" x14ac:dyDescent="0.2">
      <c r="A134" t="s">
        <v>3582</v>
      </c>
      <c r="B134" t="s">
        <v>20</v>
      </c>
      <c r="C134" s="7" t="s">
        <v>6243</v>
      </c>
      <c r="D134" t="s">
        <v>483</v>
      </c>
      <c r="E134" t="s">
        <v>385</v>
      </c>
      <c r="F134" t="s">
        <v>8906</v>
      </c>
      <c r="K134" t="s">
        <v>6219</v>
      </c>
      <c r="L134" t="s">
        <v>4067</v>
      </c>
      <c r="M134" t="s">
        <v>6179</v>
      </c>
      <c r="P134" t="s">
        <v>17455</v>
      </c>
      <c r="Q134" s="7" t="s">
        <v>342</v>
      </c>
      <c r="R134" t="s">
        <v>17502</v>
      </c>
      <c r="S134" s="7" t="s">
        <v>16280</v>
      </c>
    </row>
    <row r="135" spans="1:28" x14ac:dyDescent="0.2">
      <c r="A135" t="s">
        <v>6391</v>
      </c>
      <c r="B135" t="s">
        <v>20</v>
      </c>
      <c r="C135" s="7" t="s">
        <v>6243</v>
      </c>
      <c r="D135" t="s">
        <v>483</v>
      </c>
      <c r="E135" t="s">
        <v>277</v>
      </c>
      <c r="I135" s="7" t="s">
        <v>6195</v>
      </c>
      <c r="K135" t="s">
        <v>6220</v>
      </c>
      <c r="L135" s="7" t="s">
        <v>6709</v>
      </c>
      <c r="M135" t="s">
        <v>6190</v>
      </c>
      <c r="P135" t="s">
        <v>17456</v>
      </c>
      <c r="Q135" s="7" t="s">
        <v>342</v>
      </c>
      <c r="R135" t="s">
        <v>17503</v>
      </c>
      <c r="S135" s="7" t="s">
        <v>16280</v>
      </c>
    </row>
    <row r="136" spans="1:28" x14ac:dyDescent="0.2">
      <c r="A136" t="s">
        <v>6442</v>
      </c>
      <c r="B136" t="s">
        <v>20</v>
      </c>
      <c r="C136" s="7" t="s">
        <v>6244</v>
      </c>
      <c r="L136" s="7" t="s">
        <v>6709</v>
      </c>
      <c r="M136" t="s">
        <v>6190</v>
      </c>
      <c r="P136" t="s">
        <v>17457</v>
      </c>
      <c r="Q136" s="7" t="s">
        <v>342</v>
      </c>
      <c r="R136" t="s">
        <v>17491</v>
      </c>
      <c r="S136" s="7" t="s">
        <v>16280</v>
      </c>
    </row>
    <row r="137" spans="1:28" x14ac:dyDescent="0.2">
      <c r="A137" t="s">
        <v>3583</v>
      </c>
      <c r="B137" t="s">
        <v>20</v>
      </c>
      <c r="C137" s="7" t="s">
        <v>6310</v>
      </c>
      <c r="E137" t="s">
        <v>6246</v>
      </c>
      <c r="F137" t="s">
        <v>8907</v>
      </c>
      <c r="I137" s="7" t="s">
        <v>6302</v>
      </c>
      <c r="K137" t="s">
        <v>6328</v>
      </c>
      <c r="L137" t="s">
        <v>4067</v>
      </c>
      <c r="M137" t="s">
        <v>6179</v>
      </c>
      <c r="P137" t="s">
        <v>17458</v>
      </c>
      <c r="Q137" s="7" t="s">
        <v>342</v>
      </c>
      <c r="R137" t="s">
        <v>17504</v>
      </c>
      <c r="S137" s="7" t="s">
        <v>16280</v>
      </c>
    </row>
    <row r="138" spans="1:28" x14ac:dyDescent="0.2">
      <c r="A138" t="s">
        <v>6443</v>
      </c>
      <c r="B138" t="s">
        <v>20</v>
      </c>
      <c r="C138" s="7" t="s">
        <v>6244</v>
      </c>
      <c r="D138" t="s">
        <v>484</v>
      </c>
      <c r="E138" t="s">
        <v>362</v>
      </c>
      <c r="I138" s="7" t="s">
        <v>2419</v>
      </c>
      <c r="L138" s="7" t="s">
        <v>6709</v>
      </c>
      <c r="M138" t="s">
        <v>6179</v>
      </c>
      <c r="P138" t="s">
        <v>17459</v>
      </c>
      <c r="Q138" s="7" t="s">
        <v>342</v>
      </c>
      <c r="R138" t="s">
        <v>17491</v>
      </c>
      <c r="S138" s="7" t="s">
        <v>16280</v>
      </c>
    </row>
    <row r="139" spans="1:28" x14ac:dyDescent="0.2">
      <c r="A139" t="s">
        <v>3584</v>
      </c>
      <c r="B139" t="s">
        <v>20</v>
      </c>
      <c r="C139" s="7" t="s">
        <v>6244</v>
      </c>
      <c r="L139" t="s">
        <v>4067</v>
      </c>
      <c r="M139" t="s">
        <v>6179</v>
      </c>
      <c r="P139" t="s">
        <v>17460</v>
      </c>
      <c r="Q139" s="7" t="s">
        <v>342</v>
      </c>
      <c r="R139" t="s">
        <v>17505</v>
      </c>
      <c r="S139" s="7" t="s">
        <v>16280</v>
      </c>
    </row>
    <row r="140" spans="1:28" x14ac:dyDescent="0.2">
      <c r="A140" t="s">
        <v>3585</v>
      </c>
      <c r="B140" t="s">
        <v>20</v>
      </c>
      <c r="C140" s="7" t="s">
        <v>6244</v>
      </c>
      <c r="L140" t="s">
        <v>4067</v>
      </c>
      <c r="M140" t="s">
        <v>6179</v>
      </c>
      <c r="P140" t="s">
        <v>17461</v>
      </c>
      <c r="Q140" s="7" t="s">
        <v>342</v>
      </c>
      <c r="R140" t="s">
        <v>17491</v>
      </c>
      <c r="S140" s="7" t="s">
        <v>16280</v>
      </c>
    </row>
    <row r="141" spans="1:28" x14ac:dyDescent="0.2">
      <c r="A141" t="s">
        <v>3586</v>
      </c>
      <c r="B141" t="s">
        <v>20</v>
      </c>
      <c r="C141" s="7" t="s">
        <v>6243</v>
      </c>
      <c r="D141" t="s">
        <v>484</v>
      </c>
      <c r="F141" t="s">
        <v>8908</v>
      </c>
      <c r="K141" t="s">
        <v>6221</v>
      </c>
      <c r="L141" s="18" t="s">
        <v>4067</v>
      </c>
      <c r="M141" t="s">
        <v>6179</v>
      </c>
      <c r="P141" t="s">
        <v>17462</v>
      </c>
      <c r="Q141" s="7" t="s">
        <v>342</v>
      </c>
      <c r="R141" t="s">
        <v>17491</v>
      </c>
      <c r="S141" s="7" t="s">
        <v>16280</v>
      </c>
    </row>
    <row r="142" spans="1:28" x14ac:dyDescent="0.2">
      <c r="A142" t="s">
        <v>6444</v>
      </c>
      <c r="B142" t="s">
        <v>20</v>
      </c>
      <c r="C142" s="7" t="s">
        <v>6244</v>
      </c>
      <c r="D142" t="s">
        <v>483</v>
      </c>
      <c r="E142" t="s">
        <v>6203</v>
      </c>
      <c r="F142" t="s">
        <v>8909</v>
      </c>
      <c r="K142" s="7" t="s">
        <v>8022</v>
      </c>
      <c r="L142" s="7" t="s">
        <v>6709</v>
      </c>
      <c r="M142" t="s">
        <v>6190</v>
      </c>
      <c r="P142" t="s">
        <v>17463</v>
      </c>
      <c r="Q142" s="7" t="s">
        <v>342</v>
      </c>
      <c r="R142" t="s">
        <v>17491</v>
      </c>
      <c r="S142" s="7" t="s">
        <v>16280</v>
      </c>
    </row>
    <row r="143" spans="1:28" x14ac:dyDescent="0.2">
      <c r="A143" t="s">
        <v>6184</v>
      </c>
      <c r="B143" t="s">
        <v>20</v>
      </c>
      <c r="C143" s="7" t="s">
        <v>6175</v>
      </c>
      <c r="D143" t="s">
        <v>484</v>
      </c>
      <c r="E143" t="s">
        <v>362</v>
      </c>
      <c r="F143" t="s">
        <v>8910</v>
      </c>
      <c r="I143" s="7" t="s">
        <v>6194</v>
      </c>
      <c r="K143" t="s">
        <v>6167</v>
      </c>
      <c r="L143" s="18" t="s">
        <v>4067</v>
      </c>
      <c r="M143" s="7" t="s">
        <v>6179</v>
      </c>
      <c r="P143" t="s">
        <v>17464</v>
      </c>
      <c r="Q143" s="7" t="s">
        <v>342</v>
      </c>
      <c r="R143" t="s">
        <v>17498</v>
      </c>
      <c r="S143" s="7" t="s">
        <v>16280</v>
      </c>
    </row>
    <row r="144" spans="1:28" x14ac:dyDescent="0.2">
      <c r="A144" t="s">
        <v>3588</v>
      </c>
      <c r="B144" t="s">
        <v>20</v>
      </c>
      <c r="C144" s="7" t="s">
        <v>6310</v>
      </c>
      <c r="D144" t="s">
        <v>483</v>
      </c>
      <c r="F144" t="s">
        <v>8890</v>
      </c>
      <c r="I144" s="7" t="s">
        <v>2403</v>
      </c>
      <c r="K144" t="s">
        <v>6329</v>
      </c>
      <c r="L144" t="s">
        <v>4067</v>
      </c>
      <c r="M144" t="s">
        <v>6179</v>
      </c>
      <c r="P144" t="s">
        <v>17465</v>
      </c>
      <c r="Q144" s="7" t="s">
        <v>342</v>
      </c>
      <c r="R144" t="s">
        <v>17506</v>
      </c>
      <c r="S144" s="7" t="s">
        <v>16280</v>
      </c>
    </row>
    <row r="145" spans="1:28" x14ac:dyDescent="0.2">
      <c r="A145" t="s">
        <v>6445</v>
      </c>
      <c r="B145" t="s">
        <v>20</v>
      </c>
      <c r="C145" s="7" t="s">
        <v>6244</v>
      </c>
      <c r="D145" t="s">
        <v>483</v>
      </c>
      <c r="F145" t="s">
        <v>8911</v>
      </c>
      <c r="L145" s="7" t="s">
        <v>6709</v>
      </c>
      <c r="M145" t="s">
        <v>6190</v>
      </c>
      <c r="P145" t="s">
        <v>17466</v>
      </c>
      <c r="Q145" s="7" t="s">
        <v>342</v>
      </c>
      <c r="R145" t="s">
        <v>17491</v>
      </c>
      <c r="S145" s="7" t="s">
        <v>16280</v>
      </c>
    </row>
    <row r="146" spans="1:28" x14ac:dyDescent="0.2">
      <c r="A146" t="s">
        <v>6497</v>
      </c>
      <c r="B146" t="s">
        <v>20</v>
      </c>
      <c r="C146" s="7" t="s">
        <v>6310</v>
      </c>
      <c r="L146" s="7" t="s">
        <v>6709</v>
      </c>
      <c r="M146" t="s">
        <v>6190</v>
      </c>
      <c r="P146" t="s">
        <v>17467</v>
      </c>
      <c r="Q146" s="7" t="s">
        <v>342</v>
      </c>
      <c r="R146" t="s">
        <v>17491</v>
      </c>
      <c r="S146" s="7" t="s">
        <v>16280</v>
      </c>
    </row>
    <row r="147" spans="1:28" x14ac:dyDescent="0.2">
      <c r="A147" t="s">
        <v>6185</v>
      </c>
      <c r="B147" t="s">
        <v>20</v>
      </c>
      <c r="C147" s="7" t="s">
        <v>6175</v>
      </c>
      <c r="D147" t="s">
        <v>484</v>
      </c>
      <c r="E147" t="s">
        <v>291</v>
      </c>
      <c r="F147" t="s">
        <v>8912</v>
      </c>
      <c r="K147" t="s">
        <v>6168</v>
      </c>
      <c r="L147" s="18" t="s">
        <v>4067</v>
      </c>
      <c r="M147" s="7" t="s">
        <v>6179</v>
      </c>
      <c r="P147" t="s">
        <v>17468</v>
      </c>
      <c r="Q147" s="7" t="s">
        <v>342</v>
      </c>
      <c r="R147" t="s">
        <v>17491</v>
      </c>
      <c r="S147" s="7" t="s">
        <v>16280</v>
      </c>
    </row>
    <row r="148" spans="1:28" x14ac:dyDescent="0.2">
      <c r="A148" t="s">
        <v>6392</v>
      </c>
      <c r="B148" t="s">
        <v>20</v>
      </c>
      <c r="C148" s="7" t="s">
        <v>6243</v>
      </c>
      <c r="D148" t="s">
        <v>483</v>
      </c>
      <c r="F148" t="s">
        <v>8913</v>
      </c>
      <c r="G148" t="s">
        <v>3528</v>
      </c>
      <c r="H148" t="s">
        <v>3566</v>
      </c>
      <c r="K148" t="s">
        <v>6222</v>
      </c>
      <c r="L148" s="7" t="s">
        <v>6709</v>
      </c>
      <c r="M148" t="s">
        <v>6190</v>
      </c>
      <c r="P148" t="s">
        <v>17469</v>
      </c>
      <c r="Q148" s="7" t="s">
        <v>342</v>
      </c>
      <c r="R148" t="s">
        <v>17491</v>
      </c>
      <c r="S148" s="7" t="s">
        <v>16280</v>
      </c>
    </row>
    <row r="149" spans="1:28" x14ac:dyDescent="0.2">
      <c r="A149" t="s">
        <v>3590</v>
      </c>
      <c r="B149" t="s">
        <v>20</v>
      </c>
      <c r="C149" s="7" t="s">
        <v>6243</v>
      </c>
      <c r="D149" t="s">
        <v>483</v>
      </c>
      <c r="K149" t="s">
        <v>6223</v>
      </c>
      <c r="L149" s="18" t="s">
        <v>4067</v>
      </c>
      <c r="M149" t="s">
        <v>6179</v>
      </c>
      <c r="P149" t="s">
        <v>3602</v>
      </c>
      <c r="Q149" s="7" t="s">
        <v>342</v>
      </c>
      <c r="R149" t="s">
        <v>17507</v>
      </c>
      <c r="S149" s="7" t="s">
        <v>16280</v>
      </c>
    </row>
    <row r="150" spans="1:28" x14ac:dyDescent="0.2">
      <c r="A150" t="s">
        <v>6446</v>
      </c>
      <c r="B150" t="s">
        <v>20</v>
      </c>
      <c r="C150" s="7" t="s">
        <v>6244</v>
      </c>
      <c r="F150" t="s">
        <v>8845</v>
      </c>
      <c r="K150" t="s">
        <v>4550</v>
      </c>
      <c r="L150" s="7" t="s">
        <v>6709</v>
      </c>
      <c r="M150" t="s">
        <v>6190</v>
      </c>
      <c r="P150" t="s">
        <v>3603</v>
      </c>
      <c r="Q150" s="7" t="s">
        <v>342</v>
      </c>
      <c r="R150" t="s">
        <v>17491</v>
      </c>
      <c r="S150" s="7" t="s">
        <v>16280</v>
      </c>
    </row>
    <row r="151" spans="1:28" x14ac:dyDescent="0.2">
      <c r="A151" t="s">
        <v>6447</v>
      </c>
      <c r="B151" t="s">
        <v>20</v>
      </c>
      <c r="C151" s="7" t="s">
        <v>6244</v>
      </c>
      <c r="F151" t="s">
        <v>8914</v>
      </c>
      <c r="L151" s="7" t="s">
        <v>6709</v>
      </c>
      <c r="M151" t="s">
        <v>6190</v>
      </c>
      <c r="P151" t="s">
        <v>3604</v>
      </c>
      <c r="Q151" s="7" t="s">
        <v>342</v>
      </c>
      <c r="R151" t="s">
        <v>17508</v>
      </c>
      <c r="S151" s="7" t="s">
        <v>16280</v>
      </c>
    </row>
    <row r="152" spans="1:28" x14ac:dyDescent="0.2">
      <c r="A152" t="s">
        <v>6186</v>
      </c>
      <c r="B152" t="s">
        <v>20</v>
      </c>
      <c r="C152" s="7" t="s">
        <v>6175</v>
      </c>
      <c r="D152" t="s">
        <v>483</v>
      </c>
      <c r="E152" t="s">
        <v>6169</v>
      </c>
      <c r="F152" t="s">
        <v>8915</v>
      </c>
      <c r="K152" t="s">
        <v>6170</v>
      </c>
      <c r="L152" s="18" t="s">
        <v>4067</v>
      </c>
      <c r="M152" s="7" t="s">
        <v>6179</v>
      </c>
      <c r="P152" t="s">
        <v>3605</v>
      </c>
      <c r="Q152" s="7" t="s">
        <v>342</v>
      </c>
      <c r="R152" t="s">
        <v>17491</v>
      </c>
      <c r="S152" s="7" t="s">
        <v>16280</v>
      </c>
    </row>
    <row r="153" spans="1:28" x14ac:dyDescent="0.2">
      <c r="A153" t="s">
        <v>6448</v>
      </c>
      <c r="B153" t="s">
        <v>20</v>
      </c>
      <c r="C153" s="7" t="s">
        <v>6244</v>
      </c>
      <c r="L153" s="7" t="s">
        <v>6709</v>
      </c>
      <c r="M153" t="s">
        <v>6179</v>
      </c>
      <c r="P153" t="s">
        <v>3606</v>
      </c>
      <c r="Q153" s="7" t="s">
        <v>342</v>
      </c>
      <c r="R153" t="s">
        <v>17507</v>
      </c>
      <c r="S153" s="7" t="s">
        <v>16280</v>
      </c>
    </row>
    <row r="154" spans="1:28" x14ac:dyDescent="0.2">
      <c r="A154" s="7" t="s">
        <v>6192</v>
      </c>
      <c r="B154" t="s">
        <v>20</v>
      </c>
      <c r="C154" s="7" t="s">
        <v>6175</v>
      </c>
      <c r="D154" t="s">
        <v>483</v>
      </c>
      <c r="F154" t="s">
        <v>8916</v>
      </c>
      <c r="I154" s="7" t="s">
        <v>6195</v>
      </c>
      <c r="K154" t="s">
        <v>6171</v>
      </c>
      <c r="L154" s="7" t="s">
        <v>6709</v>
      </c>
      <c r="M154" s="7" t="s">
        <v>6179</v>
      </c>
      <c r="P154" t="s">
        <v>17470</v>
      </c>
      <c r="Q154" s="7" t="s">
        <v>342</v>
      </c>
      <c r="R154" t="s">
        <v>17509</v>
      </c>
      <c r="S154" s="7" t="s">
        <v>16280</v>
      </c>
    </row>
    <row r="155" spans="1:28" x14ac:dyDescent="0.2">
      <c r="A155" t="s">
        <v>3592</v>
      </c>
      <c r="B155" t="s">
        <v>20</v>
      </c>
      <c r="C155" s="7" t="s">
        <v>6244</v>
      </c>
      <c r="F155" t="s">
        <v>8917</v>
      </c>
      <c r="K155" s="7" t="s">
        <v>8023</v>
      </c>
      <c r="L155" t="s">
        <v>4067</v>
      </c>
      <c r="M155" t="s">
        <v>6179</v>
      </c>
      <c r="P155" t="s">
        <v>17471</v>
      </c>
      <c r="Q155" s="7" t="s">
        <v>342</v>
      </c>
      <c r="R155" t="s">
        <v>17510</v>
      </c>
      <c r="S155" s="7" t="s">
        <v>16280</v>
      </c>
    </row>
    <row r="156" spans="1:28" x14ac:dyDescent="0.2">
      <c r="A156" t="s">
        <v>6450</v>
      </c>
      <c r="B156" t="s">
        <v>20</v>
      </c>
      <c r="C156" s="7" t="s">
        <v>6244</v>
      </c>
      <c r="I156" s="7" t="s">
        <v>6194</v>
      </c>
      <c r="L156" s="7" t="s">
        <v>6709</v>
      </c>
      <c r="M156" t="s">
        <v>6190</v>
      </c>
      <c r="P156" t="s">
        <v>3607</v>
      </c>
      <c r="Q156" s="7" t="s">
        <v>342</v>
      </c>
      <c r="R156" t="s">
        <v>17511</v>
      </c>
      <c r="S156" s="7" t="s">
        <v>16280</v>
      </c>
    </row>
    <row r="157" spans="1:28" x14ac:dyDescent="0.2">
      <c r="A157" t="s">
        <v>6449</v>
      </c>
      <c r="B157" t="s">
        <v>20</v>
      </c>
      <c r="C157" s="7" t="s">
        <v>6244</v>
      </c>
      <c r="D157" t="s">
        <v>483</v>
      </c>
      <c r="E157" t="s">
        <v>285</v>
      </c>
      <c r="K157" t="s">
        <v>4550</v>
      </c>
      <c r="L157" s="7" t="s">
        <v>6709</v>
      </c>
      <c r="M157" t="s">
        <v>6179</v>
      </c>
      <c r="P157" t="s">
        <v>17472</v>
      </c>
      <c r="Q157" s="7" t="s">
        <v>342</v>
      </c>
      <c r="R157" t="s">
        <v>17498</v>
      </c>
      <c r="S157" s="7" t="s">
        <v>16280</v>
      </c>
    </row>
    <row r="158" spans="1:28" x14ac:dyDescent="0.2">
      <c r="A158" t="s">
        <v>6451</v>
      </c>
      <c r="B158" t="s">
        <v>20</v>
      </c>
      <c r="C158" s="7" t="s">
        <v>6244</v>
      </c>
      <c r="D158" t="s">
        <v>483</v>
      </c>
      <c r="E158" t="s">
        <v>362</v>
      </c>
      <c r="I158" s="7" t="s">
        <v>2523</v>
      </c>
      <c r="L158" s="7" t="s">
        <v>6709</v>
      </c>
      <c r="M158" t="s">
        <v>6179</v>
      </c>
      <c r="P158" t="s">
        <v>17473</v>
      </c>
      <c r="Q158" s="7" t="s">
        <v>342</v>
      </c>
      <c r="R158" t="s">
        <v>17491</v>
      </c>
      <c r="S158" s="7" t="s">
        <v>16280</v>
      </c>
      <c r="V158" s="7"/>
      <c r="AB158" s="7"/>
    </row>
    <row r="159" spans="1:28" x14ac:dyDescent="0.2">
      <c r="A159" t="s">
        <v>3593</v>
      </c>
      <c r="B159" t="s">
        <v>20</v>
      </c>
      <c r="C159" s="7" t="s">
        <v>6343</v>
      </c>
      <c r="D159" t="s">
        <v>484</v>
      </c>
      <c r="E159" t="s">
        <v>6345</v>
      </c>
      <c r="F159" t="s">
        <v>8918</v>
      </c>
      <c r="I159" s="7" t="s">
        <v>2256</v>
      </c>
      <c r="K159" t="s">
        <v>6362</v>
      </c>
      <c r="L159" t="s">
        <v>4067</v>
      </c>
      <c r="M159" t="s">
        <v>6179</v>
      </c>
      <c r="P159" s="7" t="s">
        <v>17474</v>
      </c>
      <c r="Q159" s="7" t="s">
        <v>342</v>
      </c>
      <c r="R159" t="s">
        <v>17512</v>
      </c>
      <c r="S159" s="7" t="s">
        <v>16280</v>
      </c>
    </row>
    <row r="160" spans="1:28" x14ac:dyDescent="0.2">
      <c r="A160" t="s">
        <v>6393</v>
      </c>
      <c r="B160" t="s">
        <v>20</v>
      </c>
      <c r="C160" s="7" t="s">
        <v>6243</v>
      </c>
      <c r="D160" t="s">
        <v>483</v>
      </c>
      <c r="K160" t="s">
        <v>6224</v>
      </c>
      <c r="L160" s="7" t="s">
        <v>6709</v>
      </c>
      <c r="M160" t="s">
        <v>6179</v>
      </c>
      <c r="P160" t="s">
        <v>17475</v>
      </c>
      <c r="Q160" s="7" t="s">
        <v>342</v>
      </c>
      <c r="R160" t="s">
        <v>17491</v>
      </c>
      <c r="S160" s="7" t="s">
        <v>16280</v>
      </c>
    </row>
    <row r="161" spans="1:28" x14ac:dyDescent="0.2">
      <c r="A161" t="s">
        <v>6498</v>
      </c>
      <c r="B161" t="s">
        <v>20</v>
      </c>
      <c r="C161" s="7" t="s">
        <v>6310</v>
      </c>
      <c r="D161" t="s">
        <v>483</v>
      </c>
      <c r="E161" t="s">
        <v>277</v>
      </c>
      <c r="F161" t="s">
        <v>8919</v>
      </c>
      <c r="K161" t="s">
        <v>6330</v>
      </c>
      <c r="L161" s="7" t="s">
        <v>6709</v>
      </c>
      <c r="M161" t="s">
        <v>6190</v>
      </c>
      <c r="P161" t="s">
        <v>17476</v>
      </c>
      <c r="Q161" s="7" t="s">
        <v>342</v>
      </c>
      <c r="R161" t="s">
        <v>17513</v>
      </c>
      <c r="S161" s="7" t="s">
        <v>16280</v>
      </c>
    </row>
    <row r="162" spans="1:28" x14ac:dyDescent="0.2">
      <c r="A162" t="s">
        <v>3594</v>
      </c>
      <c r="B162" t="s">
        <v>20</v>
      </c>
      <c r="C162" s="7" t="s">
        <v>6310</v>
      </c>
      <c r="F162" t="s">
        <v>8920</v>
      </c>
      <c r="K162" t="s">
        <v>6331</v>
      </c>
      <c r="L162" t="s">
        <v>4067</v>
      </c>
      <c r="M162" t="s">
        <v>6179</v>
      </c>
      <c r="P162" t="s">
        <v>17477</v>
      </c>
      <c r="Q162" s="7" t="s">
        <v>342</v>
      </c>
      <c r="R162" t="s">
        <v>17491</v>
      </c>
      <c r="S162" s="7" t="s">
        <v>16280</v>
      </c>
    </row>
    <row r="163" spans="1:28" x14ac:dyDescent="0.2">
      <c r="A163" t="s">
        <v>3595</v>
      </c>
      <c r="B163" t="s">
        <v>20</v>
      </c>
      <c r="C163" s="7" t="s">
        <v>6310</v>
      </c>
      <c r="E163" t="s">
        <v>6311</v>
      </c>
      <c r="F163" t="s">
        <v>8921</v>
      </c>
      <c r="K163" t="s">
        <v>6332</v>
      </c>
      <c r="L163" t="s">
        <v>4067</v>
      </c>
      <c r="M163" t="s">
        <v>6179</v>
      </c>
      <c r="P163" t="s">
        <v>3616</v>
      </c>
      <c r="Q163" s="7" t="s">
        <v>342</v>
      </c>
      <c r="R163" t="s">
        <v>17514</v>
      </c>
      <c r="S163" s="7" t="s">
        <v>16280</v>
      </c>
    </row>
    <row r="164" spans="1:28" x14ac:dyDescent="0.2">
      <c r="A164" t="s">
        <v>6499</v>
      </c>
      <c r="B164" t="s">
        <v>20</v>
      </c>
      <c r="C164" s="7" t="s">
        <v>6310</v>
      </c>
      <c r="F164" t="s">
        <v>8845</v>
      </c>
      <c r="I164" s="7" t="s">
        <v>2708</v>
      </c>
      <c r="K164" s="7" t="s">
        <v>6342</v>
      </c>
      <c r="L164" s="7" t="s">
        <v>6709</v>
      </c>
      <c r="M164" t="s">
        <v>6179</v>
      </c>
      <c r="P164" t="s">
        <v>17478</v>
      </c>
      <c r="Q164" s="7" t="s">
        <v>342</v>
      </c>
      <c r="R164" t="s">
        <v>17496</v>
      </c>
      <c r="S164" s="7" t="s">
        <v>16280</v>
      </c>
    </row>
    <row r="165" spans="1:28" x14ac:dyDescent="0.2">
      <c r="A165" t="s">
        <v>6500</v>
      </c>
      <c r="B165" t="s">
        <v>20</v>
      </c>
      <c r="C165" s="7" t="s">
        <v>6310</v>
      </c>
      <c r="F165" t="s">
        <v>8913</v>
      </c>
      <c r="G165" t="s">
        <v>6314</v>
      </c>
      <c r="K165" t="s">
        <v>6333</v>
      </c>
      <c r="L165" s="7" t="s">
        <v>6709</v>
      </c>
      <c r="M165" t="s">
        <v>6179</v>
      </c>
      <c r="P165" t="s">
        <v>17479</v>
      </c>
      <c r="Q165" s="7" t="s">
        <v>342</v>
      </c>
      <c r="R165" t="s">
        <v>17491</v>
      </c>
      <c r="S165" s="7" t="s">
        <v>16280</v>
      </c>
    </row>
    <row r="166" spans="1:28" x14ac:dyDescent="0.2">
      <c r="A166" t="s">
        <v>6501</v>
      </c>
      <c r="B166" t="s">
        <v>20</v>
      </c>
      <c r="C166" s="7" t="s">
        <v>6310</v>
      </c>
      <c r="F166" t="s">
        <v>8913</v>
      </c>
      <c r="G166" t="s">
        <v>6315</v>
      </c>
      <c r="K166" t="s">
        <v>6334</v>
      </c>
      <c r="L166" s="7" t="s">
        <v>6709</v>
      </c>
      <c r="M166" t="s">
        <v>6179</v>
      </c>
      <c r="P166" t="s">
        <v>17480</v>
      </c>
      <c r="Q166" s="7" t="s">
        <v>342</v>
      </c>
      <c r="R166" t="s">
        <v>17491</v>
      </c>
      <c r="S166" s="7" t="s">
        <v>16280</v>
      </c>
    </row>
    <row r="167" spans="1:28" x14ac:dyDescent="0.2">
      <c r="A167" t="s">
        <v>6452</v>
      </c>
      <c r="B167" t="s">
        <v>20</v>
      </c>
      <c r="C167" s="7" t="s">
        <v>6244</v>
      </c>
      <c r="L167" s="7" t="s">
        <v>6709</v>
      </c>
      <c r="M167" t="s">
        <v>6190</v>
      </c>
      <c r="P167" t="s">
        <v>17481</v>
      </c>
      <c r="Q167" s="7" t="s">
        <v>342</v>
      </c>
      <c r="R167" t="s">
        <v>17515</v>
      </c>
      <c r="S167" s="7" t="s">
        <v>16280</v>
      </c>
    </row>
    <row r="168" spans="1:28" x14ac:dyDescent="0.2">
      <c r="A168" t="s">
        <v>6382</v>
      </c>
      <c r="B168" t="s">
        <v>20</v>
      </c>
      <c r="C168" s="7" t="s">
        <v>6310</v>
      </c>
      <c r="D168" t="s">
        <v>483</v>
      </c>
      <c r="F168" t="s">
        <v>8922</v>
      </c>
      <c r="I168" s="7" t="s">
        <v>315</v>
      </c>
      <c r="K168" t="s">
        <v>6335</v>
      </c>
      <c r="L168" t="s">
        <v>4067</v>
      </c>
      <c r="M168" t="s">
        <v>6179</v>
      </c>
      <c r="P168" t="s">
        <v>17482</v>
      </c>
      <c r="Q168" s="7" t="s">
        <v>342</v>
      </c>
      <c r="R168" t="s">
        <v>17491</v>
      </c>
      <c r="S168" s="7" t="s">
        <v>16280</v>
      </c>
    </row>
    <row r="169" spans="1:28" x14ac:dyDescent="0.2">
      <c r="A169" t="s">
        <v>6520</v>
      </c>
      <c r="B169" t="s">
        <v>20</v>
      </c>
      <c r="C169" s="7" t="s">
        <v>6343</v>
      </c>
      <c r="D169" t="s">
        <v>483</v>
      </c>
      <c r="E169" t="s">
        <v>277</v>
      </c>
      <c r="F169" t="s">
        <v>8923</v>
      </c>
      <c r="K169" t="s">
        <v>6363</v>
      </c>
      <c r="L169" s="7" t="s">
        <v>6709</v>
      </c>
      <c r="M169" t="s">
        <v>6190</v>
      </c>
      <c r="P169" t="s">
        <v>17483</v>
      </c>
      <c r="Q169" s="7" t="s">
        <v>342</v>
      </c>
      <c r="R169" t="s">
        <v>17491</v>
      </c>
      <c r="S169" s="7" t="s">
        <v>16280</v>
      </c>
    </row>
    <row r="170" spans="1:28" x14ac:dyDescent="0.2">
      <c r="A170" t="s">
        <v>6453</v>
      </c>
      <c r="B170" t="s">
        <v>20</v>
      </c>
      <c r="C170" s="7" t="s">
        <v>6244</v>
      </c>
      <c r="L170" s="7" t="s">
        <v>6709</v>
      </c>
      <c r="M170" t="s">
        <v>6179</v>
      </c>
      <c r="P170" t="s">
        <v>3630</v>
      </c>
      <c r="Q170" s="7" t="s">
        <v>342</v>
      </c>
      <c r="R170" t="s">
        <v>17516</v>
      </c>
      <c r="S170" s="7" t="s">
        <v>16280</v>
      </c>
    </row>
    <row r="171" spans="1:28" x14ac:dyDescent="0.2">
      <c r="A171" t="s">
        <v>6454</v>
      </c>
      <c r="B171" t="s">
        <v>20</v>
      </c>
      <c r="C171" s="7" t="s">
        <v>6244</v>
      </c>
      <c r="I171" s="7" t="s">
        <v>2419</v>
      </c>
      <c r="K171" t="s">
        <v>6283</v>
      </c>
      <c r="L171" s="7" t="s">
        <v>6709</v>
      </c>
      <c r="M171" t="s">
        <v>6179</v>
      </c>
      <c r="P171" t="s">
        <v>17484</v>
      </c>
      <c r="Q171" s="7" t="s">
        <v>342</v>
      </c>
      <c r="R171" t="s">
        <v>17491</v>
      </c>
      <c r="S171" s="7" t="s">
        <v>16280</v>
      </c>
    </row>
    <row r="172" spans="1:28" x14ac:dyDescent="0.2">
      <c r="A172" t="s">
        <v>3598</v>
      </c>
      <c r="B172" t="s">
        <v>20</v>
      </c>
      <c r="C172" s="7" t="s">
        <v>6243</v>
      </c>
      <c r="F172" t="s">
        <v>8924</v>
      </c>
      <c r="G172" t="s">
        <v>6225</v>
      </c>
      <c r="K172" t="s">
        <v>6226</v>
      </c>
      <c r="L172" s="18" t="s">
        <v>4067</v>
      </c>
      <c r="M172" t="s">
        <v>6179</v>
      </c>
      <c r="P172" t="s">
        <v>17485</v>
      </c>
      <c r="Q172" s="7" t="s">
        <v>342</v>
      </c>
      <c r="R172" t="s">
        <v>17491</v>
      </c>
      <c r="S172" s="7" t="s">
        <v>16280</v>
      </c>
      <c r="V172" s="7"/>
      <c r="AB172" s="7"/>
    </row>
    <row r="173" spans="1:28" x14ac:dyDescent="0.2">
      <c r="A173" t="s">
        <v>6455</v>
      </c>
      <c r="B173" t="s">
        <v>20</v>
      </c>
      <c r="C173" s="7" t="s">
        <v>6244</v>
      </c>
      <c r="L173" s="7" t="s">
        <v>6709</v>
      </c>
      <c r="M173" t="s">
        <v>6179</v>
      </c>
      <c r="P173" s="7" t="s">
        <v>17486</v>
      </c>
      <c r="Q173" s="7" t="s">
        <v>342</v>
      </c>
      <c r="R173" t="s">
        <v>17517</v>
      </c>
      <c r="S173" s="7" t="s">
        <v>16280</v>
      </c>
    </row>
    <row r="174" spans="1:28" x14ac:dyDescent="0.2">
      <c r="A174" t="s">
        <v>6502</v>
      </c>
      <c r="B174" t="s">
        <v>20</v>
      </c>
      <c r="C174" s="7" t="s">
        <v>6310</v>
      </c>
      <c r="F174" t="s">
        <v>8925</v>
      </c>
      <c r="K174" t="s">
        <v>6336</v>
      </c>
      <c r="L174" s="7" t="s">
        <v>6709</v>
      </c>
      <c r="M174" t="s">
        <v>6179</v>
      </c>
      <c r="P174" t="s">
        <v>17487</v>
      </c>
      <c r="Q174" s="7" t="s">
        <v>342</v>
      </c>
      <c r="R174" t="s">
        <v>17518</v>
      </c>
      <c r="S174" s="7" t="s">
        <v>16280</v>
      </c>
    </row>
    <row r="175" spans="1:28" x14ac:dyDescent="0.2">
      <c r="A175" t="s">
        <v>6456</v>
      </c>
      <c r="B175" t="s">
        <v>20</v>
      </c>
      <c r="C175" s="7" t="s">
        <v>6244</v>
      </c>
      <c r="F175" t="s">
        <v>8926</v>
      </c>
      <c r="I175" s="7" t="s">
        <v>6297</v>
      </c>
      <c r="K175" t="s">
        <v>6284</v>
      </c>
      <c r="L175" s="7" t="s">
        <v>6709</v>
      </c>
      <c r="M175" t="s">
        <v>6190</v>
      </c>
      <c r="P175" t="s">
        <v>17488</v>
      </c>
      <c r="Q175" s="7" t="s">
        <v>342</v>
      </c>
      <c r="R175" t="s">
        <v>17491</v>
      </c>
      <c r="S175" s="7" t="s">
        <v>16280</v>
      </c>
    </row>
    <row r="176" spans="1:28" x14ac:dyDescent="0.2">
      <c r="A176" t="s">
        <v>6503</v>
      </c>
      <c r="B176" t="s">
        <v>20</v>
      </c>
      <c r="C176" s="7" t="s">
        <v>6310</v>
      </c>
      <c r="E176" t="s">
        <v>6312</v>
      </c>
      <c r="F176" t="s">
        <v>8927</v>
      </c>
      <c r="K176" t="s">
        <v>6337</v>
      </c>
      <c r="L176" s="7" t="s">
        <v>6709</v>
      </c>
      <c r="M176" t="s">
        <v>6190</v>
      </c>
      <c r="P176" t="s">
        <v>3637</v>
      </c>
      <c r="Q176" s="7" t="s">
        <v>342</v>
      </c>
      <c r="R176" t="s">
        <v>17519</v>
      </c>
      <c r="S176" s="7" t="s">
        <v>16280</v>
      </c>
    </row>
    <row r="177" spans="1:19" x14ac:dyDescent="0.2">
      <c r="A177" t="s">
        <v>6394</v>
      </c>
      <c r="B177" t="s">
        <v>20</v>
      </c>
      <c r="C177" s="7" t="s">
        <v>6243</v>
      </c>
      <c r="L177" s="7" t="s">
        <v>6709</v>
      </c>
      <c r="M177" t="s">
        <v>6190</v>
      </c>
      <c r="P177" t="s">
        <v>17489</v>
      </c>
      <c r="Q177" s="7" t="s">
        <v>342</v>
      </c>
      <c r="S177" s="7" t="s">
        <v>16280</v>
      </c>
    </row>
    <row r="178" spans="1:19" x14ac:dyDescent="0.2">
      <c r="A178" t="s">
        <v>6457</v>
      </c>
      <c r="B178" t="s">
        <v>20</v>
      </c>
      <c r="C178" s="7" t="s">
        <v>6244</v>
      </c>
      <c r="L178" s="7" t="s">
        <v>6709</v>
      </c>
      <c r="M178" t="s">
        <v>6190</v>
      </c>
    </row>
    <row r="179" spans="1:19" x14ac:dyDescent="0.2">
      <c r="A179" t="s">
        <v>3599</v>
      </c>
      <c r="B179" t="s">
        <v>20</v>
      </c>
      <c r="C179" s="7" t="s">
        <v>6244</v>
      </c>
      <c r="D179" t="s">
        <v>483</v>
      </c>
      <c r="E179" t="s">
        <v>277</v>
      </c>
      <c r="F179" t="s">
        <v>8928</v>
      </c>
      <c r="I179" s="7" t="s">
        <v>2708</v>
      </c>
      <c r="K179" t="s">
        <v>6285</v>
      </c>
      <c r="L179" t="s">
        <v>4067</v>
      </c>
      <c r="M179" t="s">
        <v>6179</v>
      </c>
    </row>
    <row r="180" spans="1:19" x14ac:dyDescent="0.2">
      <c r="A180" t="s">
        <v>3600</v>
      </c>
      <c r="B180" t="s">
        <v>20</v>
      </c>
      <c r="C180" s="7" t="s">
        <v>6244</v>
      </c>
      <c r="D180" t="s">
        <v>483</v>
      </c>
      <c r="E180" s="7" t="s">
        <v>8840</v>
      </c>
      <c r="F180" t="s">
        <v>8913</v>
      </c>
      <c r="I180" s="7" t="s">
        <v>315</v>
      </c>
      <c r="K180" t="s">
        <v>6286</v>
      </c>
      <c r="L180" t="s">
        <v>4067</v>
      </c>
      <c r="M180" t="s">
        <v>6179</v>
      </c>
    </row>
    <row r="181" spans="1:19" x14ac:dyDescent="0.2">
      <c r="A181" t="s">
        <v>6458</v>
      </c>
      <c r="B181" t="s">
        <v>20</v>
      </c>
      <c r="C181" s="7" t="s">
        <v>6244</v>
      </c>
      <c r="L181" s="7" t="s">
        <v>6709</v>
      </c>
      <c r="M181" t="s">
        <v>6190</v>
      </c>
    </row>
    <row r="182" spans="1:19" x14ac:dyDescent="0.2">
      <c r="A182" t="s">
        <v>6459</v>
      </c>
      <c r="B182" t="s">
        <v>20</v>
      </c>
      <c r="C182" s="7" t="s">
        <v>6244</v>
      </c>
      <c r="L182" s="7" t="s">
        <v>6709</v>
      </c>
      <c r="M182" t="s">
        <v>6179</v>
      </c>
    </row>
    <row r="183" spans="1:19" x14ac:dyDescent="0.2">
      <c r="A183" t="s">
        <v>3601</v>
      </c>
      <c r="B183" t="s">
        <v>20</v>
      </c>
      <c r="C183" s="7" t="s">
        <v>6343</v>
      </c>
      <c r="D183" t="s">
        <v>484</v>
      </c>
      <c r="E183" t="s">
        <v>397</v>
      </c>
      <c r="F183" t="s">
        <v>8929</v>
      </c>
      <c r="K183" t="s">
        <v>6364</v>
      </c>
      <c r="L183" t="s">
        <v>4067</v>
      </c>
      <c r="M183" t="s">
        <v>6179</v>
      </c>
    </row>
    <row r="184" spans="1:19" x14ac:dyDescent="0.2">
      <c r="A184" t="s">
        <v>6395</v>
      </c>
      <c r="B184" t="s">
        <v>20</v>
      </c>
      <c r="C184" s="7" t="s">
        <v>6243</v>
      </c>
      <c r="D184" t="s">
        <v>484</v>
      </c>
      <c r="E184" t="s">
        <v>397</v>
      </c>
      <c r="F184" t="s">
        <v>8839</v>
      </c>
      <c r="L184" s="7" t="s">
        <v>6709</v>
      </c>
      <c r="M184" t="s">
        <v>6179</v>
      </c>
    </row>
    <row r="185" spans="1:19" x14ac:dyDescent="0.2">
      <c r="A185" t="s">
        <v>3602</v>
      </c>
      <c r="B185" t="s">
        <v>20</v>
      </c>
      <c r="C185" s="7" t="s">
        <v>6243</v>
      </c>
      <c r="D185" t="s">
        <v>484</v>
      </c>
      <c r="E185" t="s">
        <v>397</v>
      </c>
      <c r="F185" t="s">
        <v>8930</v>
      </c>
      <c r="K185" t="s">
        <v>6228</v>
      </c>
      <c r="L185" s="18" t="s">
        <v>4067</v>
      </c>
      <c r="M185" t="s">
        <v>6179</v>
      </c>
    </row>
    <row r="186" spans="1:19" x14ac:dyDescent="0.2">
      <c r="A186" t="s">
        <v>6460</v>
      </c>
      <c r="B186" t="s">
        <v>20</v>
      </c>
      <c r="C186" s="7" t="s">
        <v>6244</v>
      </c>
      <c r="F186" t="s">
        <v>8931</v>
      </c>
      <c r="K186" t="s">
        <v>6287</v>
      </c>
      <c r="L186" s="7" t="s">
        <v>6709</v>
      </c>
      <c r="M186" t="s">
        <v>6179</v>
      </c>
    </row>
    <row r="187" spans="1:19" x14ac:dyDescent="0.2">
      <c r="A187" t="s">
        <v>3603</v>
      </c>
      <c r="B187" t="s">
        <v>20</v>
      </c>
      <c r="C187" s="7" t="s">
        <v>6244</v>
      </c>
      <c r="D187" t="s">
        <v>6203</v>
      </c>
      <c r="F187" t="s">
        <v>8932</v>
      </c>
      <c r="I187" s="7" t="s">
        <v>2209</v>
      </c>
      <c r="K187" s="7" t="s">
        <v>6308</v>
      </c>
      <c r="L187" t="s">
        <v>4067</v>
      </c>
      <c r="M187" t="s">
        <v>6179</v>
      </c>
    </row>
    <row r="188" spans="1:19" x14ac:dyDescent="0.2">
      <c r="A188" t="s">
        <v>3604</v>
      </c>
      <c r="B188" t="s">
        <v>20</v>
      </c>
      <c r="C188" s="7" t="s">
        <v>6244</v>
      </c>
      <c r="D188" t="s">
        <v>484</v>
      </c>
      <c r="E188" t="s">
        <v>397</v>
      </c>
      <c r="F188" t="s">
        <v>8933</v>
      </c>
      <c r="K188" s="7" t="s">
        <v>8108</v>
      </c>
      <c r="L188" t="s">
        <v>4067</v>
      </c>
      <c r="M188" t="s">
        <v>6179</v>
      </c>
    </row>
    <row r="189" spans="1:19" x14ac:dyDescent="0.2">
      <c r="A189" t="s">
        <v>3605</v>
      </c>
      <c r="B189" t="s">
        <v>20</v>
      </c>
      <c r="C189" s="7" t="s">
        <v>6243</v>
      </c>
      <c r="D189" t="s">
        <v>484</v>
      </c>
      <c r="E189" t="s">
        <v>6229</v>
      </c>
      <c r="F189" t="s">
        <v>8930</v>
      </c>
      <c r="K189" t="s">
        <v>6230</v>
      </c>
      <c r="L189" s="18" t="s">
        <v>4067</v>
      </c>
      <c r="M189" t="s">
        <v>6179</v>
      </c>
    </row>
    <row r="190" spans="1:19" x14ac:dyDescent="0.2">
      <c r="A190" t="s">
        <v>3606</v>
      </c>
      <c r="B190" t="s">
        <v>20</v>
      </c>
      <c r="C190" s="7" t="s">
        <v>6243</v>
      </c>
      <c r="D190" t="s">
        <v>484</v>
      </c>
      <c r="E190" t="s">
        <v>397</v>
      </c>
      <c r="F190" t="s">
        <v>8934</v>
      </c>
      <c r="K190" s="7" t="s">
        <v>6231</v>
      </c>
      <c r="L190" s="18" t="s">
        <v>4067</v>
      </c>
      <c r="M190" t="s">
        <v>6179</v>
      </c>
    </row>
    <row r="191" spans="1:19" x14ac:dyDescent="0.2">
      <c r="A191" t="s">
        <v>3607</v>
      </c>
      <c r="B191" t="s">
        <v>20</v>
      </c>
      <c r="C191" s="7" t="s">
        <v>6243</v>
      </c>
      <c r="D191" t="s">
        <v>484</v>
      </c>
      <c r="E191" t="s">
        <v>397</v>
      </c>
      <c r="F191" t="s">
        <v>8934</v>
      </c>
      <c r="K191" s="7" t="s">
        <v>6232</v>
      </c>
      <c r="L191" s="18" t="s">
        <v>4067</v>
      </c>
      <c r="M191" t="s">
        <v>6179</v>
      </c>
    </row>
    <row r="192" spans="1:19" x14ac:dyDescent="0.2">
      <c r="A192" t="s">
        <v>3608</v>
      </c>
      <c r="B192" t="s">
        <v>20</v>
      </c>
      <c r="C192" s="7" t="s">
        <v>6244</v>
      </c>
      <c r="F192" t="s">
        <v>8935</v>
      </c>
      <c r="I192" s="7" t="s">
        <v>2623</v>
      </c>
      <c r="K192" t="s">
        <v>6288</v>
      </c>
      <c r="L192" t="s">
        <v>4067</v>
      </c>
      <c r="M192" t="s">
        <v>6179</v>
      </c>
    </row>
    <row r="193" spans="1:13" x14ac:dyDescent="0.2">
      <c r="A193" t="s">
        <v>6461</v>
      </c>
      <c r="B193" t="s">
        <v>20</v>
      </c>
      <c r="C193" s="7" t="s">
        <v>6244</v>
      </c>
      <c r="I193" s="7" t="s">
        <v>6299</v>
      </c>
      <c r="L193" s="7" t="s">
        <v>6709</v>
      </c>
      <c r="M193" t="s">
        <v>6179</v>
      </c>
    </row>
    <row r="194" spans="1:13" x14ac:dyDescent="0.2">
      <c r="A194" t="s">
        <v>6462</v>
      </c>
      <c r="B194" t="s">
        <v>20</v>
      </c>
      <c r="C194" s="7" t="s">
        <v>6244</v>
      </c>
      <c r="D194" t="s">
        <v>483</v>
      </c>
      <c r="E194" t="s">
        <v>285</v>
      </c>
      <c r="I194" s="7" t="s">
        <v>6298</v>
      </c>
      <c r="L194" s="7" t="s">
        <v>6709</v>
      </c>
      <c r="M194" t="s">
        <v>6179</v>
      </c>
    </row>
    <row r="195" spans="1:13" x14ac:dyDescent="0.2">
      <c r="A195" t="s">
        <v>6463</v>
      </c>
      <c r="B195" t="s">
        <v>20</v>
      </c>
      <c r="C195" s="7" t="s">
        <v>6244</v>
      </c>
      <c r="L195" s="7" t="s">
        <v>6709</v>
      </c>
      <c r="M195" t="s">
        <v>6190</v>
      </c>
    </row>
    <row r="196" spans="1:13" x14ac:dyDescent="0.2">
      <c r="A196" t="s">
        <v>6464</v>
      </c>
      <c r="B196" t="s">
        <v>20</v>
      </c>
      <c r="C196" s="7" t="s">
        <v>6244</v>
      </c>
      <c r="I196" s="7" t="s">
        <v>6194</v>
      </c>
      <c r="K196" t="s">
        <v>6289</v>
      </c>
      <c r="L196" s="7" t="s">
        <v>6709</v>
      </c>
      <c r="M196" t="s">
        <v>6190</v>
      </c>
    </row>
    <row r="197" spans="1:13" x14ac:dyDescent="0.2">
      <c r="A197" t="s">
        <v>3609</v>
      </c>
      <c r="B197" t="s">
        <v>20</v>
      </c>
      <c r="C197" s="7" t="s">
        <v>6243</v>
      </c>
      <c r="D197" t="s">
        <v>483</v>
      </c>
      <c r="E197" t="s">
        <v>385</v>
      </c>
      <c r="F197" t="s">
        <v>8936</v>
      </c>
      <c r="I197" t="s">
        <v>1799</v>
      </c>
      <c r="K197" t="s">
        <v>6227</v>
      </c>
      <c r="L197" s="18" t="s">
        <v>4067</v>
      </c>
      <c r="M197" t="s">
        <v>6179</v>
      </c>
    </row>
    <row r="198" spans="1:13" x14ac:dyDescent="0.2">
      <c r="A198" t="s">
        <v>3609</v>
      </c>
      <c r="B198" t="s">
        <v>20</v>
      </c>
      <c r="C198" s="7" t="s">
        <v>6243</v>
      </c>
      <c r="D198" t="s">
        <v>484</v>
      </c>
      <c r="E198" t="s">
        <v>6233</v>
      </c>
      <c r="I198" s="7" t="s">
        <v>2523</v>
      </c>
      <c r="L198" s="7" t="s">
        <v>6709</v>
      </c>
      <c r="M198" t="s">
        <v>6179</v>
      </c>
    </row>
    <row r="199" spans="1:13" x14ac:dyDescent="0.2">
      <c r="A199" t="s">
        <v>6465</v>
      </c>
      <c r="B199" t="s">
        <v>20</v>
      </c>
      <c r="C199" s="7" t="s">
        <v>6244</v>
      </c>
      <c r="F199" t="s">
        <v>8913</v>
      </c>
      <c r="I199" s="7" t="s">
        <v>6199</v>
      </c>
      <c r="L199" s="7" t="s">
        <v>6709</v>
      </c>
      <c r="M199" t="s">
        <v>6179</v>
      </c>
    </row>
    <row r="200" spans="1:13" x14ac:dyDescent="0.2">
      <c r="A200" t="s">
        <v>6466</v>
      </c>
      <c r="B200" t="s">
        <v>20</v>
      </c>
      <c r="C200" s="7" t="s">
        <v>6244</v>
      </c>
      <c r="I200" s="7" t="s">
        <v>6297</v>
      </c>
      <c r="K200" s="7" t="s">
        <v>6307</v>
      </c>
      <c r="L200" s="7" t="s">
        <v>6709</v>
      </c>
      <c r="M200" t="s">
        <v>6190</v>
      </c>
    </row>
    <row r="201" spans="1:13" x14ac:dyDescent="0.2">
      <c r="A201" t="s">
        <v>3610</v>
      </c>
      <c r="B201" t="s">
        <v>20</v>
      </c>
      <c r="C201" s="7" t="s">
        <v>6310</v>
      </c>
      <c r="E201" s="7" t="s">
        <v>248</v>
      </c>
      <c r="F201" t="s">
        <v>8937</v>
      </c>
      <c r="I201" s="7" t="s">
        <v>2419</v>
      </c>
      <c r="K201" s="7" t="s">
        <v>6373</v>
      </c>
      <c r="L201" t="s">
        <v>4067</v>
      </c>
      <c r="M201" t="s">
        <v>6179</v>
      </c>
    </row>
    <row r="202" spans="1:13" x14ac:dyDescent="0.2">
      <c r="A202" t="s">
        <v>3610</v>
      </c>
      <c r="B202" t="s">
        <v>20</v>
      </c>
      <c r="C202" s="7" t="s">
        <v>6244</v>
      </c>
      <c r="D202" t="s">
        <v>483</v>
      </c>
      <c r="E202" t="s">
        <v>2274</v>
      </c>
      <c r="L202" s="7" t="s">
        <v>6709</v>
      </c>
      <c r="M202" t="s">
        <v>6179</v>
      </c>
    </row>
    <row r="203" spans="1:13" x14ac:dyDescent="0.2">
      <c r="A203" t="s">
        <v>6467</v>
      </c>
      <c r="B203" t="s">
        <v>20</v>
      </c>
      <c r="C203" s="7" t="s">
        <v>6244</v>
      </c>
      <c r="L203" s="7" t="s">
        <v>6709</v>
      </c>
      <c r="M203" t="s">
        <v>6179</v>
      </c>
    </row>
    <row r="204" spans="1:13" x14ac:dyDescent="0.2">
      <c r="A204" t="s">
        <v>3611</v>
      </c>
      <c r="B204" t="s">
        <v>20</v>
      </c>
      <c r="C204" s="7" t="s">
        <v>6310</v>
      </c>
      <c r="E204" t="s">
        <v>6246</v>
      </c>
      <c r="F204" t="s">
        <v>8938</v>
      </c>
      <c r="I204" s="7" t="s">
        <v>2523</v>
      </c>
      <c r="K204" s="7" t="s">
        <v>6372</v>
      </c>
      <c r="L204" t="s">
        <v>4067</v>
      </c>
      <c r="M204" t="s">
        <v>6179</v>
      </c>
    </row>
    <row r="205" spans="1:13" x14ac:dyDescent="0.2">
      <c r="A205" t="s">
        <v>6468</v>
      </c>
      <c r="B205" t="s">
        <v>20</v>
      </c>
      <c r="C205" s="7" t="s">
        <v>6244</v>
      </c>
      <c r="E205" t="s">
        <v>6246</v>
      </c>
      <c r="L205" s="7" t="s">
        <v>6709</v>
      </c>
      <c r="M205" t="s">
        <v>6190</v>
      </c>
    </row>
    <row r="206" spans="1:13" x14ac:dyDescent="0.2">
      <c r="A206" t="s">
        <v>6469</v>
      </c>
      <c r="B206" t="s">
        <v>20</v>
      </c>
      <c r="C206" s="7" t="s">
        <v>6244</v>
      </c>
      <c r="D206" t="s">
        <v>483</v>
      </c>
      <c r="E206" t="s">
        <v>327</v>
      </c>
      <c r="I206" s="7" t="s">
        <v>2529</v>
      </c>
      <c r="L206" s="7" t="s">
        <v>6709</v>
      </c>
      <c r="M206" t="s">
        <v>6179</v>
      </c>
    </row>
    <row r="207" spans="1:13" x14ac:dyDescent="0.2">
      <c r="A207" t="s">
        <v>6383</v>
      </c>
      <c r="B207" t="s">
        <v>20</v>
      </c>
      <c r="C207" s="7" t="s">
        <v>6343</v>
      </c>
      <c r="D207" t="s">
        <v>483</v>
      </c>
      <c r="E207" t="s">
        <v>327</v>
      </c>
      <c r="F207" t="s">
        <v>8939</v>
      </c>
      <c r="K207" t="s">
        <v>6365</v>
      </c>
      <c r="L207" t="s">
        <v>4067</v>
      </c>
      <c r="M207" t="s">
        <v>6179</v>
      </c>
    </row>
    <row r="208" spans="1:13" x14ac:dyDescent="0.2">
      <c r="A208" t="s">
        <v>6470</v>
      </c>
      <c r="B208" t="s">
        <v>20</v>
      </c>
      <c r="C208" s="7" t="s">
        <v>6244</v>
      </c>
      <c r="D208" t="s">
        <v>484</v>
      </c>
      <c r="E208" t="s">
        <v>397</v>
      </c>
      <c r="L208" s="7" t="s">
        <v>6709</v>
      </c>
      <c r="M208" t="s">
        <v>6179</v>
      </c>
    </row>
    <row r="209" spans="1:13" x14ac:dyDescent="0.2">
      <c r="A209" t="s">
        <v>6384</v>
      </c>
      <c r="B209" t="s">
        <v>20</v>
      </c>
      <c r="C209" s="7" t="s">
        <v>6343</v>
      </c>
      <c r="D209" t="s">
        <v>483</v>
      </c>
      <c r="E209" t="s">
        <v>327</v>
      </c>
      <c r="F209" t="s">
        <v>8940</v>
      </c>
      <c r="I209" s="7" t="s">
        <v>6199</v>
      </c>
      <c r="K209" t="s">
        <v>6366</v>
      </c>
      <c r="L209" t="s">
        <v>4067</v>
      </c>
      <c r="M209" t="s">
        <v>6179</v>
      </c>
    </row>
    <row r="210" spans="1:13" x14ac:dyDescent="0.2">
      <c r="A210" t="s">
        <v>6471</v>
      </c>
      <c r="B210" t="s">
        <v>20</v>
      </c>
      <c r="C210" s="7" t="s">
        <v>6244</v>
      </c>
      <c r="F210" t="s">
        <v>8941</v>
      </c>
      <c r="K210" t="s">
        <v>4550</v>
      </c>
      <c r="L210" s="7" t="s">
        <v>6709</v>
      </c>
      <c r="M210" t="s">
        <v>6190</v>
      </c>
    </row>
    <row r="211" spans="1:13" x14ac:dyDescent="0.2">
      <c r="A211" t="s">
        <v>6504</v>
      </c>
      <c r="B211" t="s">
        <v>20</v>
      </c>
      <c r="C211" s="7" t="s">
        <v>6310</v>
      </c>
      <c r="F211" t="s">
        <v>8866</v>
      </c>
      <c r="K211" t="s">
        <v>6338</v>
      </c>
      <c r="L211" s="7" t="s">
        <v>6709</v>
      </c>
      <c r="M211" t="s">
        <v>6190</v>
      </c>
    </row>
    <row r="212" spans="1:13" x14ac:dyDescent="0.2">
      <c r="A212" t="s">
        <v>6472</v>
      </c>
      <c r="B212" t="s">
        <v>20</v>
      </c>
      <c r="C212" s="7" t="s">
        <v>6244</v>
      </c>
      <c r="D212" t="s">
        <v>484</v>
      </c>
      <c r="E212" t="s">
        <v>397</v>
      </c>
      <c r="I212" s="7" t="s">
        <v>6194</v>
      </c>
      <c r="L212" s="7" t="s">
        <v>6709</v>
      </c>
      <c r="M212" t="s">
        <v>6179</v>
      </c>
    </row>
    <row r="213" spans="1:13" x14ac:dyDescent="0.2">
      <c r="A213" t="s">
        <v>6505</v>
      </c>
      <c r="B213" t="s">
        <v>20</v>
      </c>
      <c r="C213" s="7" t="s">
        <v>6310</v>
      </c>
      <c r="D213" t="s">
        <v>484</v>
      </c>
      <c r="E213" t="s">
        <v>397</v>
      </c>
      <c r="F213" t="s">
        <v>8942</v>
      </c>
      <c r="I213" s="7" t="s">
        <v>2708</v>
      </c>
      <c r="L213" s="7" t="s">
        <v>6709</v>
      </c>
      <c r="M213" t="s">
        <v>6179</v>
      </c>
    </row>
    <row r="214" spans="1:13" x14ac:dyDescent="0.2">
      <c r="A214" t="s">
        <v>3615</v>
      </c>
      <c r="B214" t="s">
        <v>20</v>
      </c>
      <c r="C214" s="7" t="s">
        <v>6244</v>
      </c>
      <c r="F214" t="s">
        <v>8943</v>
      </c>
      <c r="K214" t="s">
        <v>6266</v>
      </c>
      <c r="L214" t="s">
        <v>4067</v>
      </c>
      <c r="M214" t="s">
        <v>6179</v>
      </c>
    </row>
    <row r="215" spans="1:13" x14ac:dyDescent="0.2">
      <c r="A215" t="s">
        <v>6187</v>
      </c>
      <c r="B215" t="s">
        <v>20</v>
      </c>
      <c r="C215" s="7" t="s">
        <v>6175</v>
      </c>
      <c r="D215" s="7" t="s">
        <v>6201</v>
      </c>
      <c r="F215" t="s">
        <v>8944</v>
      </c>
      <c r="K215" t="s">
        <v>6172</v>
      </c>
      <c r="L215" s="18" t="s">
        <v>4067</v>
      </c>
      <c r="M215" s="7" t="s">
        <v>6179</v>
      </c>
    </row>
    <row r="216" spans="1:13" x14ac:dyDescent="0.2">
      <c r="A216" t="s">
        <v>6473</v>
      </c>
      <c r="B216" t="s">
        <v>20</v>
      </c>
      <c r="C216" s="7" t="s">
        <v>6244</v>
      </c>
      <c r="I216" s="7" t="s">
        <v>6303</v>
      </c>
      <c r="K216" t="s">
        <v>6290</v>
      </c>
      <c r="L216" s="7" t="s">
        <v>6709</v>
      </c>
      <c r="M216" t="s">
        <v>6179</v>
      </c>
    </row>
    <row r="217" spans="1:13" x14ac:dyDescent="0.2">
      <c r="A217" t="s">
        <v>6474</v>
      </c>
      <c r="B217" t="s">
        <v>20</v>
      </c>
      <c r="C217" s="7" t="s">
        <v>6244</v>
      </c>
      <c r="G217" t="s">
        <v>6251</v>
      </c>
      <c r="K217" s="7" t="s">
        <v>8841</v>
      </c>
      <c r="L217" s="7" t="s">
        <v>6709</v>
      </c>
      <c r="M217" t="s">
        <v>6190</v>
      </c>
    </row>
    <row r="218" spans="1:13" x14ac:dyDescent="0.2">
      <c r="A218" t="s">
        <v>6521</v>
      </c>
      <c r="B218" t="s">
        <v>20</v>
      </c>
      <c r="C218" s="7" t="s">
        <v>6343</v>
      </c>
      <c r="K218" t="s">
        <v>9488</v>
      </c>
      <c r="L218" s="7" t="s">
        <v>6709</v>
      </c>
      <c r="M218" t="s">
        <v>6179</v>
      </c>
    </row>
    <row r="219" spans="1:13" x14ac:dyDescent="0.2">
      <c r="A219" t="s">
        <v>6522</v>
      </c>
      <c r="B219" t="s">
        <v>20</v>
      </c>
      <c r="C219" s="7" t="s">
        <v>6343</v>
      </c>
      <c r="F219" t="s">
        <v>8873</v>
      </c>
      <c r="K219" t="s">
        <v>6367</v>
      </c>
      <c r="L219" s="7" t="s">
        <v>6709</v>
      </c>
      <c r="M219" t="s">
        <v>6190</v>
      </c>
    </row>
    <row r="220" spans="1:13" x14ac:dyDescent="0.2">
      <c r="A220" t="s">
        <v>3617</v>
      </c>
      <c r="B220" t="s">
        <v>20</v>
      </c>
      <c r="C220" s="7" t="s">
        <v>6244</v>
      </c>
      <c r="D220" t="s">
        <v>483</v>
      </c>
      <c r="F220" t="s">
        <v>8945</v>
      </c>
      <c r="K220" t="s">
        <v>6291</v>
      </c>
      <c r="L220" t="s">
        <v>4067</v>
      </c>
      <c r="M220" t="s">
        <v>6179</v>
      </c>
    </row>
    <row r="221" spans="1:13" x14ac:dyDescent="0.2">
      <c r="A221" t="s">
        <v>3618</v>
      </c>
      <c r="B221" t="s">
        <v>20</v>
      </c>
      <c r="C221" s="7" t="s">
        <v>6244</v>
      </c>
      <c r="D221" t="s">
        <v>483</v>
      </c>
      <c r="F221" t="s">
        <v>8945</v>
      </c>
      <c r="K221" s="7" t="s">
        <v>8842</v>
      </c>
      <c r="L221" t="s">
        <v>4067</v>
      </c>
      <c r="M221" t="s">
        <v>6179</v>
      </c>
    </row>
    <row r="222" spans="1:13" x14ac:dyDescent="0.2">
      <c r="A222" t="s">
        <v>6475</v>
      </c>
      <c r="B222" t="s">
        <v>20</v>
      </c>
      <c r="C222" s="7" t="s">
        <v>6244</v>
      </c>
      <c r="I222" s="7" t="s">
        <v>6196</v>
      </c>
      <c r="K222" s="7" t="s">
        <v>6306</v>
      </c>
      <c r="L222" s="7" t="s">
        <v>6709</v>
      </c>
      <c r="M222" t="s">
        <v>6190</v>
      </c>
    </row>
    <row r="223" spans="1:13" x14ac:dyDescent="0.2">
      <c r="A223" t="s">
        <v>6476</v>
      </c>
      <c r="B223" t="s">
        <v>20</v>
      </c>
      <c r="C223" s="7" t="s">
        <v>6244</v>
      </c>
      <c r="D223" t="s">
        <v>483</v>
      </c>
      <c r="L223" s="7" t="s">
        <v>6709</v>
      </c>
      <c r="M223" t="s">
        <v>6179</v>
      </c>
    </row>
    <row r="224" spans="1:13" x14ac:dyDescent="0.2">
      <c r="A224" t="s">
        <v>6477</v>
      </c>
      <c r="B224" t="s">
        <v>20</v>
      </c>
      <c r="C224" s="7" t="s">
        <v>6244</v>
      </c>
      <c r="F224" t="s">
        <v>8946</v>
      </c>
      <c r="K224" t="s">
        <v>6292</v>
      </c>
      <c r="L224" s="7" t="s">
        <v>6709</v>
      </c>
      <c r="M224" t="s">
        <v>6190</v>
      </c>
    </row>
    <row r="225" spans="1:13" x14ac:dyDescent="0.2">
      <c r="A225" t="s">
        <v>6478</v>
      </c>
      <c r="B225" t="s">
        <v>20</v>
      </c>
      <c r="C225" s="7" t="s">
        <v>6244</v>
      </c>
      <c r="D225" t="s">
        <v>483</v>
      </c>
      <c r="E225" t="s">
        <v>1839</v>
      </c>
      <c r="L225" s="7" t="s">
        <v>6709</v>
      </c>
      <c r="M225" t="s">
        <v>6179</v>
      </c>
    </row>
    <row r="226" spans="1:13" x14ac:dyDescent="0.2">
      <c r="A226" t="s">
        <v>6479</v>
      </c>
      <c r="B226" t="s">
        <v>20</v>
      </c>
      <c r="C226" s="7" t="s">
        <v>6244</v>
      </c>
      <c r="L226" s="7" t="s">
        <v>6709</v>
      </c>
      <c r="M226" t="s">
        <v>6179</v>
      </c>
    </row>
    <row r="227" spans="1:13" x14ac:dyDescent="0.2">
      <c r="A227" t="s">
        <v>3619</v>
      </c>
      <c r="B227" t="s">
        <v>20</v>
      </c>
      <c r="C227" s="7" t="s">
        <v>6343</v>
      </c>
      <c r="D227" t="s">
        <v>483</v>
      </c>
      <c r="E227" t="s">
        <v>285</v>
      </c>
      <c r="F227" t="s">
        <v>8947</v>
      </c>
      <c r="I227" s="7" t="s">
        <v>2209</v>
      </c>
      <c r="K227" t="s">
        <v>6368</v>
      </c>
      <c r="L227" t="s">
        <v>4067</v>
      </c>
      <c r="M227" t="s">
        <v>6179</v>
      </c>
    </row>
    <row r="228" spans="1:13" x14ac:dyDescent="0.2">
      <c r="A228" t="s">
        <v>6506</v>
      </c>
      <c r="B228" t="s">
        <v>20</v>
      </c>
      <c r="C228" s="7" t="s">
        <v>6310</v>
      </c>
      <c r="F228" t="s">
        <v>8948</v>
      </c>
      <c r="L228" s="7" t="s">
        <v>6709</v>
      </c>
      <c r="M228" t="s">
        <v>6179</v>
      </c>
    </row>
    <row r="229" spans="1:13" x14ac:dyDescent="0.2">
      <c r="A229" s="7" t="s">
        <v>6191</v>
      </c>
      <c r="B229" t="s">
        <v>20</v>
      </c>
      <c r="C229" s="7" t="s">
        <v>6175</v>
      </c>
      <c r="D229" s="7" t="s">
        <v>6201</v>
      </c>
      <c r="L229" s="18" t="s">
        <v>4067</v>
      </c>
      <c r="M229" s="7" t="s">
        <v>6190</v>
      </c>
    </row>
    <row r="230" spans="1:13" x14ac:dyDescent="0.2">
      <c r="A230" t="s">
        <v>6480</v>
      </c>
      <c r="B230" t="s">
        <v>20</v>
      </c>
      <c r="C230" s="7" t="s">
        <v>6244</v>
      </c>
      <c r="D230" t="s">
        <v>484</v>
      </c>
      <c r="E230" t="s">
        <v>331</v>
      </c>
      <c r="I230" s="7" t="s">
        <v>2256</v>
      </c>
      <c r="L230" s="7" t="s">
        <v>6709</v>
      </c>
      <c r="M230" t="s">
        <v>6190</v>
      </c>
    </row>
    <row r="231" spans="1:13" x14ac:dyDescent="0.2">
      <c r="A231" t="s">
        <v>3621</v>
      </c>
      <c r="B231" t="s">
        <v>20</v>
      </c>
      <c r="C231" s="7" t="s">
        <v>6243</v>
      </c>
      <c r="D231" t="s">
        <v>483</v>
      </c>
      <c r="E231" t="s">
        <v>385</v>
      </c>
      <c r="F231" t="s">
        <v>8949</v>
      </c>
      <c r="K231" t="s">
        <v>6234</v>
      </c>
      <c r="L231" s="18" t="s">
        <v>4067</v>
      </c>
      <c r="M231" t="s">
        <v>6179</v>
      </c>
    </row>
    <row r="232" spans="1:13" x14ac:dyDescent="0.2">
      <c r="A232" t="s">
        <v>3622</v>
      </c>
      <c r="B232" t="s">
        <v>20</v>
      </c>
      <c r="C232" s="7" t="s">
        <v>6244</v>
      </c>
      <c r="D232" t="s">
        <v>484</v>
      </c>
      <c r="E232" t="s">
        <v>362</v>
      </c>
      <c r="I232" s="7" t="s">
        <v>6296</v>
      </c>
      <c r="K232" s="7" t="s">
        <v>6295</v>
      </c>
      <c r="L232" t="s">
        <v>4067</v>
      </c>
      <c r="M232" t="s">
        <v>6179</v>
      </c>
    </row>
    <row r="233" spans="1:13" x14ac:dyDescent="0.2">
      <c r="A233" t="s">
        <v>3623</v>
      </c>
      <c r="B233" t="s">
        <v>20</v>
      </c>
      <c r="C233" s="7" t="s">
        <v>6343</v>
      </c>
      <c r="D233" t="s">
        <v>484</v>
      </c>
      <c r="E233" t="s">
        <v>397</v>
      </c>
      <c r="F233" t="s">
        <v>8950</v>
      </c>
      <c r="I233" s="7" t="s">
        <v>1856</v>
      </c>
      <c r="K233" t="s">
        <v>6369</v>
      </c>
      <c r="L233" t="s">
        <v>4067</v>
      </c>
      <c r="M233" t="s">
        <v>6179</v>
      </c>
    </row>
    <row r="234" spans="1:13" x14ac:dyDescent="0.2">
      <c r="A234" t="s">
        <v>3624</v>
      </c>
      <c r="B234" t="s">
        <v>20</v>
      </c>
      <c r="C234" s="7" t="s">
        <v>6243</v>
      </c>
      <c r="F234" t="s">
        <v>8951</v>
      </c>
      <c r="I234" s="7" t="s">
        <v>2623</v>
      </c>
      <c r="K234" s="7" t="s">
        <v>6235</v>
      </c>
      <c r="L234" s="18" t="s">
        <v>4067</v>
      </c>
      <c r="M234" t="s">
        <v>6179</v>
      </c>
    </row>
    <row r="235" spans="1:13" x14ac:dyDescent="0.2">
      <c r="A235" t="s">
        <v>3626</v>
      </c>
      <c r="B235" t="s">
        <v>20</v>
      </c>
      <c r="C235" s="7" t="s">
        <v>6310</v>
      </c>
      <c r="F235" t="s">
        <v>8948</v>
      </c>
      <c r="L235" s="7" t="s">
        <v>6709</v>
      </c>
      <c r="M235" t="s">
        <v>6179</v>
      </c>
    </row>
    <row r="236" spans="1:13" x14ac:dyDescent="0.2">
      <c r="A236" t="s">
        <v>6524</v>
      </c>
      <c r="B236" t="s">
        <v>20</v>
      </c>
      <c r="C236" s="7" t="s">
        <v>6343</v>
      </c>
      <c r="F236" t="s">
        <v>8952</v>
      </c>
      <c r="K236" t="s">
        <v>6370</v>
      </c>
      <c r="L236" s="7" t="s">
        <v>6709</v>
      </c>
      <c r="M236" t="s">
        <v>6190</v>
      </c>
    </row>
    <row r="237" spans="1:13" x14ac:dyDescent="0.2">
      <c r="A237" t="s">
        <v>3628</v>
      </c>
      <c r="B237" t="s">
        <v>20</v>
      </c>
      <c r="C237" s="7" t="s">
        <v>6244</v>
      </c>
      <c r="F237" t="s">
        <v>8953</v>
      </c>
      <c r="K237" t="s">
        <v>4550</v>
      </c>
      <c r="L237" s="7" t="s">
        <v>6709</v>
      </c>
      <c r="M237" t="s">
        <v>6179</v>
      </c>
    </row>
    <row r="238" spans="1:13" x14ac:dyDescent="0.2">
      <c r="A238" t="s">
        <v>6523</v>
      </c>
      <c r="B238" t="s">
        <v>20</v>
      </c>
      <c r="C238" s="7" t="s">
        <v>6343</v>
      </c>
      <c r="L238" s="7" t="s">
        <v>6709</v>
      </c>
      <c r="M238" t="s">
        <v>6190</v>
      </c>
    </row>
    <row r="239" spans="1:13" x14ac:dyDescent="0.2">
      <c r="A239" t="s">
        <v>3629</v>
      </c>
      <c r="B239" t="s">
        <v>20</v>
      </c>
      <c r="C239" s="7" t="s">
        <v>6243</v>
      </c>
      <c r="D239" t="s">
        <v>484</v>
      </c>
      <c r="E239" t="s">
        <v>6203</v>
      </c>
      <c r="F239" t="s">
        <v>8916</v>
      </c>
      <c r="K239" t="s">
        <v>6236</v>
      </c>
      <c r="L239" s="18" t="s">
        <v>4067</v>
      </c>
      <c r="M239" t="s">
        <v>6179</v>
      </c>
    </row>
    <row r="240" spans="1:13" x14ac:dyDescent="0.2">
      <c r="A240" t="s">
        <v>6396</v>
      </c>
      <c r="B240" t="s">
        <v>20</v>
      </c>
      <c r="C240" s="7" t="s">
        <v>6243</v>
      </c>
      <c r="D240" t="s">
        <v>483</v>
      </c>
      <c r="E240" t="s">
        <v>277</v>
      </c>
      <c r="I240" s="7" t="s">
        <v>1856</v>
      </c>
      <c r="L240" s="7" t="s">
        <v>6709</v>
      </c>
      <c r="M240" t="s">
        <v>6190</v>
      </c>
    </row>
    <row r="241" spans="1:13" x14ac:dyDescent="0.2">
      <c r="A241" t="s">
        <v>3630</v>
      </c>
      <c r="B241" t="s">
        <v>20</v>
      </c>
      <c r="C241" s="7" t="s">
        <v>6244</v>
      </c>
      <c r="L241" s="7" t="s">
        <v>6709</v>
      </c>
      <c r="M241" t="s">
        <v>6179</v>
      </c>
    </row>
    <row r="242" spans="1:13" x14ac:dyDescent="0.2">
      <c r="A242" t="s">
        <v>6188</v>
      </c>
      <c r="B242" t="s">
        <v>20</v>
      </c>
      <c r="C242" s="7" t="s">
        <v>6175</v>
      </c>
      <c r="D242" t="s">
        <v>484</v>
      </c>
      <c r="E242" t="s">
        <v>397</v>
      </c>
      <c r="F242" t="s">
        <v>8954</v>
      </c>
      <c r="I242" s="7" t="s">
        <v>6197</v>
      </c>
      <c r="K242" t="s">
        <v>6173</v>
      </c>
      <c r="L242" s="18" t="s">
        <v>4067</v>
      </c>
      <c r="M242" s="7" t="s">
        <v>6179</v>
      </c>
    </row>
    <row r="243" spans="1:13" x14ac:dyDescent="0.2">
      <c r="A243" t="s">
        <v>6481</v>
      </c>
      <c r="B243" t="s">
        <v>20</v>
      </c>
      <c r="C243" s="7" t="s">
        <v>6244</v>
      </c>
      <c r="D243" t="s">
        <v>483</v>
      </c>
      <c r="E243" t="s">
        <v>1309</v>
      </c>
      <c r="I243" s="7" t="s">
        <v>315</v>
      </c>
      <c r="L243" s="7" t="s">
        <v>6709</v>
      </c>
      <c r="M243" t="s">
        <v>6179</v>
      </c>
    </row>
    <row r="244" spans="1:13" x14ac:dyDescent="0.2">
      <c r="A244" s="7" t="s">
        <v>6528</v>
      </c>
      <c r="B244" t="s">
        <v>20</v>
      </c>
      <c r="C244" s="7" t="s">
        <v>6529</v>
      </c>
      <c r="D244" s="7"/>
      <c r="E244" s="7"/>
      <c r="F244" t="s">
        <v>8955</v>
      </c>
      <c r="I244" s="7" t="s">
        <v>6531</v>
      </c>
      <c r="K244" s="7" t="s">
        <v>6530</v>
      </c>
      <c r="L244" s="18" t="s">
        <v>4067</v>
      </c>
      <c r="M244" s="7" t="s">
        <v>6179</v>
      </c>
    </row>
    <row r="245" spans="1:13" x14ac:dyDescent="0.2">
      <c r="A245" t="s">
        <v>6482</v>
      </c>
      <c r="B245" t="s">
        <v>20</v>
      </c>
      <c r="C245" s="7" t="s">
        <v>6244</v>
      </c>
      <c r="D245" t="s">
        <v>483</v>
      </c>
      <c r="E245" t="s">
        <v>385</v>
      </c>
      <c r="L245" s="7" t="s">
        <v>6709</v>
      </c>
      <c r="M245" t="s">
        <v>6190</v>
      </c>
    </row>
    <row r="246" spans="1:13" x14ac:dyDescent="0.2">
      <c r="A246" t="s">
        <v>6507</v>
      </c>
      <c r="B246" t="s">
        <v>20</v>
      </c>
      <c r="C246" s="7" t="s">
        <v>6310</v>
      </c>
      <c r="F246" t="s">
        <v>8956</v>
      </c>
      <c r="K246" t="s">
        <v>6339</v>
      </c>
      <c r="L246" s="7" t="s">
        <v>6709</v>
      </c>
      <c r="M246" t="s">
        <v>6190</v>
      </c>
    </row>
    <row r="247" spans="1:13" x14ac:dyDescent="0.2">
      <c r="A247" t="s">
        <v>6483</v>
      </c>
      <c r="B247" t="s">
        <v>20</v>
      </c>
      <c r="C247" s="7" t="s">
        <v>6244</v>
      </c>
      <c r="L247" s="7" t="s">
        <v>6709</v>
      </c>
      <c r="M247" t="s">
        <v>6179</v>
      </c>
    </row>
    <row r="248" spans="1:13" x14ac:dyDescent="0.2">
      <c r="A248" t="s">
        <v>6397</v>
      </c>
      <c r="B248" t="s">
        <v>20</v>
      </c>
      <c r="C248" s="7" t="s">
        <v>6243</v>
      </c>
      <c r="D248" t="s">
        <v>484</v>
      </c>
      <c r="E248" t="s">
        <v>6233</v>
      </c>
      <c r="I248" s="7" t="s">
        <v>2256</v>
      </c>
      <c r="L248" s="7" t="s">
        <v>6709</v>
      </c>
      <c r="M248" t="s">
        <v>6190</v>
      </c>
    </row>
    <row r="249" spans="1:13" x14ac:dyDescent="0.2">
      <c r="A249" t="s">
        <v>6398</v>
      </c>
      <c r="B249" t="s">
        <v>20</v>
      </c>
      <c r="C249" s="7" t="s">
        <v>6243</v>
      </c>
      <c r="I249" s="7" t="s">
        <v>2073</v>
      </c>
      <c r="L249" s="7" t="s">
        <v>6709</v>
      </c>
      <c r="M249" t="s">
        <v>6179</v>
      </c>
    </row>
    <row r="250" spans="1:13" x14ac:dyDescent="0.2">
      <c r="A250" t="s">
        <v>6399</v>
      </c>
      <c r="B250" t="s">
        <v>20</v>
      </c>
      <c r="C250" s="7" t="s">
        <v>6243</v>
      </c>
      <c r="D250" t="s">
        <v>483</v>
      </c>
      <c r="E250" t="s">
        <v>285</v>
      </c>
      <c r="L250" s="7" t="s">
        <v>6709</v>
      </c>
      <c r="M250" t="s">
        <v>6179</v>
      </c>
    </row>
    <row r="251" spans="1:13" x14ac:dyDescent="0.2">
      <c r="A251" t="s">
        <v>6484</v>
      </c>
      <c r="B251" t="s">
        <v>20</v>
      </c>
      <c r="C251" s="7" t="s">
        <v>6244</v>
      </c>
      <c r="D251" t="s">
        <v>484</v>
      </c>
      <c r="E251" t="s">
        <v>6247</v>
      </c>
      <c r="F251" t="s">
        <v>8860</v>
      </c>
      <c r="K251" t="s">
        <v>6293</v>
      </c>
      <c r="L251" t="s">
        <v>4067</v>
      </c>
      <c r="M251" t="s">
        <v>6190</v>
      </c>
    </row>
    <row r="252" spans="1:13" x14ac:dyDescent="0.2">
      <c r="A252" t="s">
        <v>3631</v>
      </c>
      <c r="B252" t="s">
        <v>20</v>
      </c>
      <c r="C252" s="7" t="s">
        <v>6343</v>
      </c>
      <c r="F252" t="s">
        <v>8957</v>
      </c>
      <c r="G252" t="s">
        <v>6347</v>
      </c>
      <c r="H252" t="s">
        <v>3529</v>
      </c>
      <c r="K252" s="7" t="s">
        <v>6374</v>
      </c>
      <c r="L252" t="s">
        <v>4067</v>
      </c>
      <c r="M252" t="s">
        <v>6179</v>
      </c>
    </row>
    <row r="253" spans="1:13" x14ac:dyDescent="0.2">
      <c r="A253" t="s">
        <v>6485</v>
      </c>
      <c r="B253" t="s">
        <v>20</v>
      </c>
      <c r="C253" s="7" t="s">
        <v>6244</v>
      </c>
      <c r="D253" t="s">
        <v>484</v>
      </c>
      <c r="E253" t="s">
        <v>397</v>
      </c>
      <c r="I253" s="7" t="s">
        <v>1682</v>
      </c>
      <c r="L253" s="7" t="s">
        <v>6709</v>
      </c>
      <c r="M253" t="s">
        <v>6179</v>
      </c>
    </row>
    <row r="254" spans="1:13" x14ac:dyDescent="0.2">
      <c r="A254" t="s">
        <v>6237</v>
      </c>
      <c r="B254" t="s">
        <v>20</v>
      </c>
      <c r="C254" s="7" t="s">
        <v>6244</v>
      </c>
      <c r="D254" t="s">
        <v>484</v>
      </c>
      <c r="E254" t="s">
        <v>724</v>
      </c>
      <c r="F254" t="s">
        <v>8958</v>
      </c>
      <c r="G254" t="s">
        <v>6252</v>
      </c>
      <c r="H254" t="s">
        <v>6255</v>
      </c>
      <c r="I254" s="7" t="s">
        <v>315</v>
      </c>
      <c r="K254" s="7" t="s">
        <v>6305</v>
      </c>
      <c r="L254" s="7" t="s">
        <v>6709</v>
      </c>
      <c r="M254" t="s">
        <v>6179</v>
      </c>
    </row>
    <row r="255" spans="1:13" x14ac:dyDescent="0.2">
      <c r="A255" t="s">
        <v>6509</v>
      </c>
      <c r="B255" t="s">
        <v>20</v>
      </c>
      <c r="C255" s="7" t="s">
        <v>6310</v>
      </c>
      <c r="F255" t="s">
        <v>8845</v>
      </c>
      <c r="K255" t="s">
        <v>4550</v>
      </c>
      <c r="L255" s="7" t="s">
        <v>6709</v>
      </c>
      <c r="M255" t="s">
        <v>6190</v>
      </c>
    </row>
    <row r="256" spans="1:13" x14ac:dyDescent="0.2">
      <c r="A256" t="s">
        <v>6508</v>
      </c>
      <c r="B256" t="s">
        <v>20</v>
      </c>
      <c r="C256" s="7" t="s">
        <v>6310</v>
      </c>
      <c r="D256" t="s">
        <v>484</v>
      </c>
      <c r="E256" t="s">
        <v>397</v>
      </c>
      <c r="F256" t="s">
        <v>8860</v>
      </c>
      <c r="K256" t="s">
        <v>6319</v>
      </c>
      <c r="L256" s="7" t="s">
        <v>6709</v>
      </c>
      <c r="M256" t="s">
        <v>6190</v>
      </c>
    </row>
    <row r="257" spans="1:13" x14ac:dyDescent="0.2">
      <c r="A257" t="s">
        <v>3632</v>
      </c>
      <c r="B257" t="s">
        <v>20</v>
      </c>
      <c r="C257" s="7" t="s">
        <v>6244</v>
      </c>
      <c r="D257" t="s">
        <v>483</v>
      </c>
      <c r="E257" t="s">
        <v>6248</v>
      </c>
      <c r="F257" t="s">
        <v>8963</v>
      </c>
      <c r="K257" t="s">
        <v>6294</v>
      </c>
      <c r="L257" t="s">
        <v>4067</v>
      </c>
      <c r="M257" t="s">
        <v>6179</v>
      </c>
    </row>
    <row r="258" spans="1:13" x14ac:dyDescent="0.2">
      <c r="A258" t="s">
        <v>6189</v>
      </c>
      <c r="B258" t="s">
        <v>20</v>
      </c>
      <c r="C258" s="7" t="s">
        <v>6175</v>
      </c>
      <c r="D258" t="s">
        <v>484</v>
      </c>
      <c r="E258" t="s">
        <v>397</v>
      </c>
      <c r="F258" s="7" t="s">
        <v>8970</v>
      </c>
      <c r="I258" s="7" t="s">
        <v>6196</v>
      </c>
      <c r="K258" s="7" t="s">
        <v>8024</v>
      </c>
      <c r="L258" s="18" t="s">
        <v>4067</v>
      </c>
      <c r="M258" s="7" t="s">
        <v>6179</v>
      </c>
    </row>
    <row r="259" spans="1:13" x14ac:dyDescent="0.2">
      <c r="A259" t="s">
        <v>6510</v>
      </c>
      <c r="B259" t="s">
        <v>20</v>
      </c>
      <c r="C259" s="7" t="s">
        <v>6310</v>
      </c>
      <c r="F259" t="s">
        <v>8948</v>
      </c>
      <c r="K259" t="s">
        <v>4550</v>
      </c>
      <c r="L259" s="7" t="s">
        <v>6709</v>
      </c>
      <c r="M259" t="s">
        <v>6190</v>
      </c>
    </row>
    <row r="260" spans="1:13" x14ac:dyDescent="0.2">
      <c r="A260" t="s">
        <v>3634</v>
      </c>
      <c r="B260" t="s">
        <v>20</v>
      </c>
      <c r="C260" s="7" t="s">
        <v>6244</v>
      </c>
      <c r="F260" t="s">
        <v>8845</v>
      </c>
      <c r="L260" s="7" t="s">
        <v>6709</v>
      </c>
      <c r="M260" t="s">
        <v>6179</v>
      </c>
    </row>
    <row r="261" spans="1:13" x14ac:dyDescent="0.2">
      <c r="A261" t="s">
        <v>3635</v>
      </c>
      <c r="B261" t="s">
        <v>20</v>
      </c>
      <c r="C261" s="7" t="s">
        <v>6243</v>
      </c>
      <c r="L261" s="7" t="s">
        <v>6709</v>
      </c>
      <c r="M261" t="s">
        <v>6179</v>
      </c>
    </row>
    <row r="262" spans="1:13" x14ac:dyDescent="0.2">
      <c r="A262" t="s">
        <v>6486</v>
      </c>
      <c r="B262" t="s">
        <v>20</v>
      </c>
      <c r="C262" s="7" t="s">
        <v>6244</v>
      </c>
      <c r="G262" t="s">
        <v>6237</v>
      </c>
      <c r="L262" s="7" t="s">
        <v>6709</v>
      </c>
      <c r="M262" t="s">
        <v>6179</v>
      </c>
    </row>
    <row r="263" spans="1:13" x14ac:dyDescent="0.2">
      <c r="A263" t="s">
        <v>6487</v>
      </c>
      <c r="B263" t="s">
        <v>20</v>
      </c>
      <c r="C263" s="7" t="s">
        <v>6244</v>
      </c>
      <c r="D263" t="s">
        <v>483</v>
      </c>
      <c r="E263" t="s">
        <v>1839</v>
      </c>
      <c r="I263" s="7" t="s">
        <v>315</v>
      </c>
      <c r="L263" s="7" t="s">
        <v>6709</v>
      </c>
      <c r="M263" t="s">
        <v>6190</v>
      </c>
    </row>
    <row r="264" spans="1:13" x14ac:dyDescent="0.2">
      <c r="A264" t="s">
        <v>3636</v>
      </c>
      <c r="B264" t="s">
        <v>20</v>
      </c>
      <c r="C264" s="7" t="s">
        <v>6243</v>
      </c>
      <c r="D264" t="s">
        <v>483</v>
      </c>
      <c r="E264" t="s">
        <v>311</v>
      </c>
      <c r="F264" t="s">
        <v>8959</v>
      </c>
      <c r="H264" t="s">
        <v>6237</v>
      </c>
      <c r="K264" s="7" t="s">
        <v>6238</v>
      </c>
      <c r="L264" s="18" t="s">
        <v>4067</v>
      </c>
      <c r="M264" t="s">
        <v>6179</v>
      </c>
    </row>
    <row r="265" spans="1:13" x14ac:dyDescent="0.2">
      <c r="A265" t="s">
        <v>6511</v>
      </c>
      <c r="B265" t="s">
        <v>20</v>
      </c>
      <c r="C265" s="7" t="s">
        <v>6310</v>
      </c>
      <c r="E265" t="s">
        <v>6311</v>
      </c>
      <c r="F265" t="s">
        <v>8925</v>
      </c>
      <c r="K265" t="s">
        <v>6340</v>
      </c>
      <c r="L265" s="7" t="s">
        <v>6709</v>
      </c>
      <c r="M265" t="s">
        <v>6190</v>
      </c>
    </row>
    <row r="266" spans="1:13" x14ac:dyDescent="0.2">
      <c r="A266" t="s">
        <v>6488</v>
      </c>
      <c r="B266" t="s">
        <v>20</v>
      </c>
      <c r="C266" s="7" t="s">
        <v>6244</v>
      </c>
      <c r="L266" s="7" t="s">
        <v>6709</v>
      </c>
      <c r="M266" t="s">
        <v>6179</v>
      </c>
    </row>
    <row r="267" spans="1:13" x14ac:dyDescent="0.2">
      <c r="A267" t="s">
        <v>6512</v>
      </c>
      <c r="B267" t="s">
        <v>20</v>
      </c>
      <c r="C267" s="7" t="s">
        <v>6310</v>
      </c>
      <c r="F267" t="s">
        <v>8957</v>
      </c>
      <c r="G267" t="s">
        <v>3631</v>
      </c>
      <c r="I267" s="7" t="s">
        <v>1682</v>
      </c>
      <c r="K267" s="7" t="s">
        <v>6341</v>
      </c>
      <c r="L267" s="7" t="s">
        <v>6709</v>
      </c>
      <c r="M267" t="s">
        <v>6190</v>
      </c>
    </row>
    <row r="268" spans="1:13" x14ac:dyDescent="0.2">
      <c r="A268" t="s">
        <v>6400</v>
      </c>
      <c r="B268" t="s">
        <v>20</v>
      </c>
      <c r="C268" s="7" t="s">
        <v>6243</v>
      </c>
      <c r="D268" t="s">
        <v>483</v>
      </c>
      <c r="E268" t="s">
        <v>385</v>
      </c>
      <c r="F268" t="s">
        <v>11042</v>
      </c>
      <c r="I268" s="7" t="s">
        <v>1856</v>
      </c>
      <c r="K268" t="s">
        <v>7462</v>
      </c>
      <c r="L268" s="7" t="s">
        <v>6709</v>
      </c>
      <c r="M268" t="s">
        <v>6190</v>
      </c>
    </row>
    <row r="269" spans="1:13" x14ac:dyDescent="0.2">
      <c r="A269" t="s">
        <v>3637</v>
      </c>
      <c r="B269" t="s">
        <v>20</v>
      </c>
      <c r="C269" s="7" t="s">
        <v>6243</v>
      </c>
      <c r="D269" t="s">
        <v>483</v>
      </c>
      <c r="E269" t="s">
        <v>277</v>
      </c>
      <c r="F269" t="s">
        <v>8960</v>
      </c>
      <c r="I269" s="7" t="s">
        <v>6302</v>
      </c>
      <c r="K269" t="s">
        <v>6239</v>
      </c>
      <c r="L269" s="18" t="s">
        <v>4067</v>
      </c>
      <c r="M269" t="s">
        <v>6179</v>
      </c>
    </row>
    <row r="270" spans="1:13" x14ac:dyDescent="0.2">
      <c r="A270" t="s">
        <v>6513</v>
      </c>
      <c r="B270" t="s">
        <v>20</v>
      </c>
      <c r="C270" s="7" t="s">
        <v>6310</v>
      </c>
      <c r="F270" t="s">
        <v>8961</v>
      </c>
      <c r="I270" s="7" t="s">
        <v>315</v>
      </c>
      <c r="L270" s="7" t="s">
        <v>6709</v>
      </c>
      <c r="M270" t="s">
        <v>6190</v>
      </c>
    </row>
    <row r="271" spans="1:13" x14ac:dyDescent="0.2">
      <c r="A271" t="s">
        <v>3638</v>
      </c>
      <c r="B271" t="s">
        <v>20</v>
      </c>
      <c r="C271" s="7" t="s">
        <v>6343</v>
      </c>
      <c r="F271" t="s">
        <v>8962</v>
      </c>
      <c r="K271" t="s">
        <v>6371</v>
      </c>
      <c r="L271" t="s">
        <v>4067</v>
      </c>
      <c r="M271" t="s">
        <v>6179</v>
      </c>
    </row>
    <row r="272" spans="1:13" x14ac:dyDescent="0.2">
      <c r="A272" t="s">
        <v>3639</v>
      </c>
      <c r="B272" t="s">
        <v>20</v>
      </c>
      <c r="C272" s="7" t="s">
        <v>6343</v>
      </c>
      <c r="F272" t="s">
        <v>8964</v>
      </c>
      <c r="L272" t="s">
        <v>4067</v>
      </c>
      <c r="M272" t="s">
        <v>6179</v>
      </c>
    </row>
    <row r="273" spans="1:13" x14ac:dyDescent="0.2">
      <c r="A273" t="s">
        <v>3640</v>
      </c>
      <c r="B273" t="s">
        <v>20</v>
      </c>
      <c r="C273" s="7" t="s">
        <v>6310</v>
      </c>
      <c r="F273" t="s">
        <v>8965</v>
      </c>
      <c r="L273" s="7" t="s">
        <v>6709</v>
      </c>
      <c r="M273" t="s">
        <v>6179</v>
      </c>
    </row>
    <row r="274" spans="1:13" x14ac:dyDescent="0.2">
      <c r="A274" t="s">
        <v>6489</v>
      </c>
      <c r="B274" t="s">
        <v>20</v>
      </c>
      <c r="C274" s="7" t="s">
        <v>6244</v>
      </c>
      <c r="L274" s="7" t="s">
        <v>6709</v>
      </c>
      <c r="M274" t="s">
        <v>6179</v>
      </c>
    </row>
  </sheetData>
  <sortState xmlns:xlrd2="http://schemas.microsoft.com/office/spreadsheetml/2017/richdata2" ref="V54:V85">
    <sortCondition ref="V85"/>
  </sortState>
  <pageMargins left="0.7" right="0.7" top="0.75" bottom="0.75" header="0.3" footer="0.3"/>
  <pageSetup paperSize="9" orientation="portrait" verticalDpi="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45"/>
  <sheetViews>
    <sheetView zoomScale="80" zoomScaleNormal="80" workbookViewId="0"/>
  </sheetViews>
  <sheetFormatPr defaultColWidth="9.140625" defaultRowHeight="12.75" x14ac:dyDescent="0.2"/>
  <cols>
    <col min="1" max="1" width="33.42578125" style="83" customWidth="1"/>
    <col min="2" max="2" width="137.140625" style="83" customWidth="1"/>
    <col min="3" max="16384" width="9.140625" style="83"/>
  </cols>
  <sheetData>
    <row r="1" spans="1:2" x14ac:dyDescent="0.2">
      <c r="A1" s="89" t="s">
        <v>12915</v>
      </c>
      <c r="B1" s="83" t="s">
        <v>13711</v>
      </c>
    </row>
    <row r="3" spans="1:2" x14ac:dyDescent="0.2">
      <c r="A3" s="83" t="s">
        <v>8968</v>
      </c>
      <c r="B3" s="83" t="s">
        <v>4224</v>
      </c>
    </row>
    <row r="4" spans="1:2" x14ac:dyDescent="0.2">
      <c r="A4" s="94" t="s">
        <v>12729</v>
      </c>
      <c r="B4" s="90" t="s">
        <v>6382</v>
      </c>
    </row>
    <row r="5" spans="1:2" ht="25.5" x14ac:dyDescent="0.2">
      <c r="A5" s="94" t="s">
        <v>12730</v>
      </c>
      <c r="B5" s="90" t="s">
        <v>12731</v>
      </c>
    </row>
    <row r="6" spans="1:2" ht="38.25" x14ac:dyDescent="0.2">
      <c r="A6" s="94" t="s">
        <v>12732</v>
      </c>
      <c r="B6" s="90" t="s">
        <v>12733</v>
      </c>
    </row>
    <row r="7" spans="1:2" x14ac:dyDescent="0.2">
      <c r="A7" s="94" t="s">
        <v>12734</v>
      </c>
      <c r="B7" s="90" t="s">
        <v>3604</v>
      </c>
    </row>
    <row r="8" spans="1:2" x14ac:dyDescent="0.2">
      <c r="A8" s="94" t="s">
        <v>12735</v>
      </c>
      <c r="B8" s="90" t="s">
        <v>3611</v>
      </c>
    </row>
    <row r="9" spans="1:2" x14ac:dyDescent="0.2">
      <c r="A9" s="94" t="s">
        <v>12736</v>
      </c>
      <c r="B9" s="90" t="s">
        <v>6402</v>
      </c>
    </row>
    <row r="10" spans="1:2" x14ac:dyDescent="0.2">
      <c r="A10" s="94" t="s">
        <v>12737</v>
      </c>
      <c r="B10" s="90" t="s">
        <v>12738</v>
      </c>
    </row>
    <row r="11" spans="1:2" x14ac:dyDescent="0.2">
      <c r="A11" s="94" t="s">
        <v>12739</v>
      </c>
      <c r="B11" s="90" t="s">
        <v>6434</v>
      </c>
    </row>
    <row r="12" spans="1:2" x14ac:dyDescent="0.2">
      <c r="A12" s="94" t="s">
        <v>12740</v>
      </c>
      <c r="B12" s="90" t="s">
        <v>18143</v>
      </c>
    </row>
    <row r="13" spans="1:2" x14ac:dyDescent="0.2">
      <c r="A13" s="94" t="s">
        <v>12741</v>
      </c>
      <c r="B13" s="90" t="s">
        <v>12742</v>
      </c>
    </row>
    <row r="14" spans="1:2" x14ac:dyDescent="0.2">
      <c r="A14" s="94" t="s">
        <v>12743</v>
      </c>
      <c r="B14" s="90" t="s">
        <v>3623</v>
      </c>
    </row>
    <row r="15" spans="1:2" x14ac:dyDescent="0.2">
      <c r="A15" s="94" t="s">
        <v>12744</v>
      </c>
      <c r="B15" s="90" t="s">
        <v>3515</v>
      </c>
    </row>
    <row r="16" spans="1:2" x14ac:dyDescent="0.2">
      <c r="A16" s="94" t="s">
        <v>12745</v>
      </c>
      <c r="B16" s="90" t="s">
        <v>12746</v>
      </c>
    </row>
    <row r="17" spans="1:2" x14ac:dyDescent="0.2">
      <c r="A17" s="94" t="s">
        <v>10647</v>
      </c>
      <c r="B17" s="90" t="s">
        <v>12747</v>
      </c>
    </row>
    <row r="18" spans="1:2" x14ac:dyDescent="0.2">
      <c r="A18" s="94" t="s">
        <v>12748</v>
      </c>
      <c r="B18" s="90" t="s">
        <v>12749</v>
      </c>
    </row>
    <row r="19" spans="1:2" x14ac:dyDescent="0.2">
      <c r="A19" s="94" t="s">
        <v>12750</v>
      </c>
      <c r="B19" s="90" t="s">
        <v>3551</v>
      </c>
    </row>
    <row r="20" spans="1:2" x14ac:dyDescent="0.2">
      <c r="A20" s="94" t="s">
        <v>12751</v>
      </c>
      <c r="B20" s="90" t="s">
        <v>6513</v>
      </c>
    </row>
    <row r="21" spans="1:2" x14ac:dyDescent="0.2">
      <c r="A21" s="94" t="s">
        <v>12752</v>
      </c>
      <c r="B21" s="90" t="s">
        <v>12753</v>
      </c>
    </row>
    <row r="22" spans="1:2" x14ac:dyDescent="0.2">
      <c r="A22" s="94" t="s">
        <v>12754</v>
      </c>
      <c r="B22" s="90" t="s">
        <v>3565</v>
      </c>
    </row>
    <row r="23" spans="1:2" x14ac:dyDescent="0.2">
      <c r="A23" s="94" t="s">
        <v>12755</v>
      </c>
      <c r="B23" s="90" t="s">
        <v>6444</v>
      </c>
    </row>
    <row r="24" spans="1:2" x14ac:dyDescent="0.2">
      <c r="A24" s="94" t="s">
        <v>12756</v>
      </c>
      <c r="B24" s="90" t="s">
        <v>3533</v>
      </c>
    </row>
    <row r="25" spans="1:2" x14ac:dyDescent="0.2">
      <c r="A25" s="94" t="s">
        <v>12757</v>
      </c>
      <c r="B25" s="90" t="s">
        <v>3514</v>
      </c>
    </row>
    <row r="26" spans="1:2" x14ac:dyDescent="0.2">
      <c r="A26" s="94" t="s">
        <v>12758</v>
      </c>
      <c r="B26" s="90" t="s">
        <v>6237</v>
      </c>
    </row>
    <row r="27" spans="1:2" x14ac:dyDescent="0.2">
      <c r="A27" s="94" t="s">
        <v>12759</v>
      </c>
      <c r="B27" s="90" t="s">
        <v>12760</v>
      </c>
    </row>
    <row r="28" spans="1:2" ht="25.5" x14ac:dyDescent="0.2">
      <c r="A28" s="94" t="s">
        <v>12761</v>
      </c>
      <c r="B28" s="90" t="s">
        <v>12762</v>
      </c>
    </row>
    <row r="29" spans="1:2" x14ac:dyDescent="0.2">
      <c r="A29" s="94" t="s">
        <v>12763</v>
      </c>
      <c r="B29" s="90" t="s">
        <v>12764</v>
      </c>
    </row>
    <row r="30" spans="1:2" x14ac:dyDescent="0.2">
      <c r="A30" s="94" t="s">
        <v>12765</v>
      </c>
      <c r="B30" s="90" t="s">
        <v>6384</v>
      </c>
    </row>
    <row r="31" spans="1:2" x14ac:dyDescent="0.2">
      <c r="A31" s="94" t="s">
        <v>12766</v>
      </c>
      <c r="B31" s="90" t="s">
        <v>12767</v>
      </c>
    </row>
    <row r="32" spans="1:2" x14ac:dyDescent="0.2">
      <c r="A32" s="94" t="s">
        <v>12768</v>
      </c>
      <c r="B32" s="90" t="s">
        <v>3553</v>
      </c>
    </row>
    <row r="33" spans="1:2" x14ac:dyDescent="0.2">
      <c r="A33" s="94" t="s">
        <v>12769</v>
      </c>
      <c r="B33" s="90" t="s">
        <v>12770</v>
      </c>
    </row>
    <row r="34" spans="1:2" x14ac:dyDescent="0.2">
      <c r="A34" s="94" t="s">
        <v>12771</v>
      </c>
      <c r="B34" s="90" t="s">
        <v>6382</v>
      </c>
    </row>
    <row r="35" spans="1:2" x14ac:dyDescent="0.2">
      <c r="A35" s="94" t="s">
        <v>12772</v>
      </c>
      <c r="B35" s="90" t="s">
        <v>3610</v>
      </c>
    </row>
    <row r="36" spans="1:2" x14ac:dyDescent="0.2">
      <c r="A36" s="94" t="s">
        <v>8337</v>
      </c>
      <c r="B36" s="90" t="s">
        <v>12773</v>
      </c>
    </row>
    <row r="37" spans="1:2" x14ac:dyDescent="0.2">
      <c r="A37" s="94" t="s">
        <v>12774</v>
      </c>
      <c r="B37" s="90" t="s">
        <v>6444</v>
      </c>
    </row>
    <row r="38" spans="1:2" x14ac:dyDescent="0.2">
      <c r="A38" s="94" t="s">
        <v>12775</v>
      </c>
      <c r="B38" s="90" t="s">
        <v>3638</v>
      </c>
    </row>
    <row r="39" spans="1:2" x14ac:dyDescent="0.2">
      <c r="A39" s="94" t="s">
        <v>12776</v>
      </c>
      <c r="B39" s="90" t="s">
        <v>3534</v>
      </c>
    </row>
    <row r="40" spans="1:2" x14ac:dyDescent="0.2">
      <c r="A40" s="94" t="s">
        <v>12777</v>
      </c>
      <c r="B40" s="90" t="s">
        <v>6187</v>
      </c>
    </row>
    <row r="41" spans="1:2" x14ac:dyDescent="0.2">
      <c r="A41" s="94" t="s">
        <v>12778</v>
      </c>
      <c r="B41" s="90" t="s">
        <v>12779</v>
      </c>
    </row>
    <row r="42" spans="1:2" x14ac:dyDescent="0.2">
      <c r="A42" s="94" t="s">
        <v>12780</v>
      </c>
      <c r="B42" s="90" t="s">
        <v>12781</v>
      </c>
    </row>
    <row r="43" spans="1:2" x14ac:dyDescent="0.2">
      <c r="A43" s="94" t="s">
        <v>12782</v>
      </c>
      <c r="B43" s="90" t="s">
        <v>6516</v>
      </c>
    </row>
    <row r="44" spans="1:2" x14ac:dyDescent="0.2">
      <c r="A44" s="94" t="s">
        <v>10781</v>
      </c>
      <c r="B44" s="90" t="s">
        <v>3549</v>
      </c>
    </row>
    <row r="45" spans="1:2" x14ac:dyDescent="0.2">
      <c r="A45" s="94" t="s">
        <v>12783</v>
      </c>
      <c r="B45" s="90" t="s">
        <v>3514</v>
      </c>
    </row>
    <row r="46" spans="1:2" x14ac:dyDescent="0.2">
      <c r="A46" s="94" t="s">
        <v>12784</v>
      </c>
      <c r="B46" s="90" t="s">
        <v>6383</v>
      </c>
    </row>
    <row r="47" spans="1:2" x14ac:dyDescent="0.2">
      <c r="A47" s="94" t="s">
        <v>12785</v>
      </c>
      <c r="B47" s="90" t="s">
        <v>12931</v>
      </c>
    </row>
    <row r="48" spans="1:2" x14ac:dyDescent="0.2">
      <c r="A48" s="94" t="s">
        <v>12786</v>
      </c>
      <c r="B48" s="90" t="s">
        <v>12787</v>
      </c>
    </row>
    <row r="49" spans="1:2" x14ac:dyDescent="0.2">
      <c r="A49" s="94" t="s">
        <v>12788</v>
      </c>
      <c r="B49" s="90" t="s">
        <v>6434</v>
      </c>
    </row>
    <row r="50" spans="1:2" x14ac:dyDescent="0.2">
      <c r="A50" s="94" t="s">
        <v>12789</v>
      </c>
      <c r="B50" s="90" t="s">
        <v>3549</v>
      </c>
    </row>
    <row r="51" spans="1:2" x14ac:dyDescent="0.2">
      <c r="A51" s="94" t="s">
        <v>12790</v>
      </c>
      <c r="B51" s="90" t="s">
        <v>3541</v>
      </c>
    </row>
    <row r="52" spans="1:2" x14ac:dyDescent="0.2">
      <c r="A52" s="94" t="s">
        <v>12791</v>
      </c>
      <c r="B52" s="90" t="s">
        <v>6525</v>
      </c>
    </row>
    <row r="53" spans="1:2" x14ac:dyDescent="0.2">
      <c r="A53" s="94" t="s">
        <v>12792</v>
      </c>
      <c r="B53" s="90" t="s">
        <v>3594</v>
      </c>
    </row>
    <row r="54" spans="1:2" x14ac:dyDescent="0.2">
      <c r="A54" s="94" t="s">
        <v>12793</v>
      </c>
      <c r="B54" s="90" t="s">
        <v>12794</v>
      </c>
    </row>
    <row r="55" spans="1:2" x14ac:dyDescent="0.2">
      <c r="A55" s="94" t="s">
        <v>12795</v>
      </c>
      <c r="B55" s="90" t="s">
        <v>12796</v>
      </c>
    </row>
    <row r="56" spans="1:2" x14ac:dyDescent="0.2">
      <c r="A56" s="94" t="s">
        <v>12797</v>
      </c>
      <c r="B56" s="90" t="s">
        <v>12798</v>
      </c>
    </row>
    <row r="57" spans="1:2" x14ac:dyDescent="0.2">
      <c r="A57" s="94" t="s">
        <v>12799</v>
      </c>
      <c r="B57" s="90" t="s">
        <v>3593</v>
      </c>
    </row>
    <row r="58" spans="1:2" x14ac:dyDescent="0.2">
      <c r="A58" s="94" t="s">
        <v>12800</v>
      </c>
      <c r="B58" s="90" t="s">
        <v>3639</v>
      </c>
    </row>
    <row r="59" spans="1:2" x14ac:dyDescent="0.2">
      <c r="A59" s="94" t="s">
        <v>12801</v>
      </c>
      <c r="B59" s="90" t="s">
        <v>6425</v>
      </c>
    </row>
    <row r="60" spans="1:2" x14ac:dyDescent="0.2">
      <c r="A60" s="94" t="s">
        <v>12802</v>
      </c>
      <c r="B60" s="90" t="s">
        <v>12803</v>
      </c>
    </row>
    <row r="61" spans="1:2" x14ac:dyDescent="0.2">
      <c r="A61" s="94" t="s">
        <v>12804</v>
      </c>
      <c r="B61" s="90" t="s">
        <v>3520</v>
      </c>
    </row>
    <row r="62" spans="1:2" x14ac:dyDescent="0.2">
      <c r="A62" s="94" t="s">
        <v>12805</v>
      </c>
      <c r="B62" s="90" t="s">
        <v>3526</v>
      </c>
    </row>
    <row r="63" spans="1:2" x14ac:dyDescent="0.2">
      <c r="A63" s="94" t="s">
        <v>12806</v>
      </c>
      <c r="B63" s="90" t="s">
        <v>6524</v>
      </c>
    </row>
    <row r="64" spans="1:2" x14ac:dyDescent="0.2">
      <c r="A64" s="94" t="s">
        <v>12807</v>
      </c>
      <c r="B64" s="90" t="s">
        <v>3534</v>
      </c>
    </row>
    <row r="65" spans="1:2" x14ac:dyDescent="0.2">
      <c r="A65" s="94" t="s">
        <v>12808</v>
      </c>
      <c r="B65" s="90" t="s">
        <v>3638</v>
      </c>
    </row>
    <row r="66" spans="1:2" x14ac:dyDescent="0.2">
      <c r="A66" s="94" t="s">
        <v>12809</v>
      </c>
      <c r="B66" s="90" t="s">
        <v>6384</v>
      </c>
    </row>
    <row r="67" spans="1:2" x14ac:dyDescent="0.2">
      <c r="A67" s="94" t="s">
        <v>12810</v>
      </c>
      <c r="B67" s="90" t="s">
        <v>12811</v>
      </c>
    </row>
    <row r="68" spans="1:2" x14ac:dyDescent="0.2">
      <c r="A68" s="94" t="s">
        <v>12812</v>
      </c>
      <c r="B68" s="90" t="s">
        <v>3549</v>
      </c>
    </row>
    <row r="69" spans="1:2" x14ac:dyDescent="0.2">
      <c r="A69" s="94" t="s">
        <v>12813</v>
      </c>
      <c r="B69" s="90" t="s">
        <v>3615</v>
      </c>
    </row>
    <row r="70" spans="1:2" x14ac:dyDescent="0.2">
      <c r="A70" s="94" t="s">
        <v>12814</v>
      </c>
      <c r="B70" s="90" t="s">
        <v>3565</v>
      </c>
    </row>
    <row r="71" spans="1:2" x14ac:dyDescent="0.2">
      <c r="A71" s="94" t="s">
        <v>12815</v>
      </c>
      <c r="B71" s="90" t="s">
        <v>12816</v>
      </c>
    </row>
    <row r="72" spans="1:2" x14ac:dyDescent="0.2">
      <c r="A72" s="94" t="s">
        <v>12817</v>
      </c>
      <c r="B72" s="90" t="s">
        <v>6515</v>
      </c>
    </row>
    <row r="73" spans="1:2" x14ac:dyDescent="0.2">
      <c r="A73" s="94" t="s">
        <v>12818</v>
      </c>
      <c r="B73" s="90" t="s">
        <v>12819</v>
      </c>
    </row>
    <row r="74" spans="1:2" x14ac:dyDescent="0.2">
      <c r="A74" s="94" t="s">
        <v>12820</v>
      </c>
      <c r="B74" s="90" t="s">
        <v>12821</v>
      </c>
    </row>
    <row r="75" spans="1:2" x14ac:dyDescent="0.2">
      <c r="A75" s="94" t="s">
        <v>12822</v>
      </c>
      <c r="B75" s="90" t="s">
        <v>3583</v>
      </c>
    </row>
    <row r="76" spans="1:2" x14ac:dyDescent="0.2">
      <c r="A76" s="94" t="s">
        <v>12823</v>
      </c>
      <c r="B76" s="90" t="s">
        <v>6507</v>
      </c>
    </row>
    <row r="77" spans="1:2" x14ac:dyDescent="0.2">
      <c r="A77" s="94" t="s">
        <v>12824</v>
      </c>
      <c r="B77" s="90" t="s">
        <v>6477</v>
      </c>
    </row>
    <row r="78" spans="1:2" x14ac:dyDescent="0.2">
      <c r="A78" s="94" t="s">
        <v>12825</v>
      </c>
      <c r="B78" s="90" t="s">
        <v>12826</v>
      </c>
    </row>
    <row r="79" spans="1:2" x14ac:dyDescent="0.2">
      <c r="A79" s="94" t="s">
        <v>12827</v>
      </c>
      <c r="B79" s="90" t="s">
        <v>12828</v>
      </c>
    </row>
    <row r="80" spans="1:2" x14ac:dyDescent="0.2">
      <c r="A80" s="94" t="s">
        <v>12829</v>
      </c>
      <c r="B80" s="90" t="s">
        <v>3639</v>
      </c>
    </row>
    <row r="81" spans="1:2" x14ac:dyDescent="0.2">
      <c r="A81" s="94" t="s">
        <v>12830</v>
      </c>
      <c r="B81" s="90" t="s">
        <v>12831</v>
      </c>
    </row>
    <row r="82" spans="1:2" ht="25.5" x14ac:dyDescent="0.2">
      <c r="A82" s="94" t="s">
        <v>12832</v>
      </c>
      <c r="B82" s="90" t="s">
        <v>12833</v>
      </c>
    </row>
    <row r="83" spans="1:2" x14ac:dyDescent="0.2">
      <c r="A83" s="94" t="s">
        <v>12834</v>
      </c>
      <c r="B83" s="90" t="s">
        <v>3515</v>
      </c>
    </row>
    <row r="84" spans="1:2" x14ac:dyDescent="0.2">
      <c r="A84" s="94" t="s">
        <v>12835</v>
      </c>
      <c r="B84" s="90" t="s">
        <v>3520</v>
      </c>
    </row>
    <row r="85" spans="1:2" x14ac:dyDescent="0.2">
      <c r="A85" s="94" t="s">
        <v>12836</v>
      </c>
      <c r="B85" s="90" t="s">
        <v>12837</v>
      </c>
    </row>
    <row r="86" spans="1:2" x14ac:dyDescent="0.2">
      <c r="A86" s="94" t="s">
        <v>15743</v>
      </c>
      <c r="B86" s="90" t="s">
        <v>3550</v>
      </c>
    </row>
    <row r="87" spans="1:2" x14ac:dyDescent="0.2">
      <c r="A87" s="94" t="s">
        <v>12838</v>
      </c>
      <c r="B87" s="90" t="s">
        <v>3595</v>
      </c>
    </row>
    <row r="88" spans="1:2" x14ac:dyDescent="0.2">
      <c r="A88" s="94" t="s">
        <v>12839</v>
      </c>
      <c r="B88" s="90" t="s">
        <v>3534</v>
      </c>
    </row>
    <row r="89" spans="1:2" x14ac:dyDescent="0.2">
      <c r="A89" s="94" t="s">
        <v>12840</v>
      </c>
      <c r="B89" s="90" t="s">
        <v>6414</v>
      </c>
    </row>
    <row r="90" spans="1:2" x14ac:dyDescent="0.2">
      <c r="A90" s="94" t="s">
        <v>12841</v>
      </c>
      <c r="B90" s="90" t="s">
        <v>3526</v>
      </c>
    </row>
    <row r="91" spans="1:2" ht="25.5" x14ac:dyDescent="0.2">
      <c r="A91" s="94" t="s">
        <v>12842</v>
      </c>
      <c r="B91" s="90" t="s">
        <v>12843</v>
      </c>
    </row>
    <row r="92" spans="1:2" x14ac:dyDescent="0.2">
      <c r="A92" s="94" t="s">
        <v>12844</v>
      </c>
      <c r="B92" s="90" t="s">
        <v>12845</v>
      </c>
    </row>
    <row r="93" spans="1:2" x14ac:dyDescent="0.2">
      <c r="A93" s="94" t="s">
        <v>12846</v>
      </c>
      <c r="B93" s="90" t="s">
        <v>12847</v>
      </c>
    </row>
    <row r="94" spans="1:2" x14ac:dyDescent="0.2">
      <c r="A94" s="94" t="s">
        <v>12848</v>
      </c>
      <c r="B94" s="90" t="s">
        <v>12747</v>
      </c>
    </row>
    <row r="95" spans="1:2" x14ac:dyDescent="0.2">
      <c r="A95" s="94" t="s">
        <v>12849</v>
      </c>
      <c r="B95" s="90" t="s">
        <v>12850</v>
      </c>
    </row>
    <row r="96" spans="1:2" x14ac:dyDescent="0.2">
      <c r="A96" s="94" t="s">
        <v>12851</v>
      </c>
      <c r="B96" s="90" t="s">
        <v>3632</v>
      </c>
    </row>
    <row r="97" spans="1:2" x14ac:dyDescent="0.2">
      <c r="A97" s="94" t="s">
        <v>12852</v>
      </c>
      <c r="B97" s="90" t="s">
        <v>6429</v>
      </c>
    </row>
    <row r="98" spans="1:2" x14ac:dyDescent="0.2">
      <c r="A98" s="94" t="s">
        <v>12853</v>
      </c>
      <c r="B98" s="90" t="s">
        <v>12854</v>
      </c>
    </row>
    <row r="99" spans="1:2" x14ac:dyDescent="0.2">
      <c r="A99" s="94" t="s">
        <v>12855</v>
      </c>
      <c r="B99" s="90" t="s">
        <v>3628</v>
      </c>
    </row>
    <row r="100" spans="1:2" x14ac:dyDescent="0.2">
      <c r="A100" s="94" t="s">
        <v>10214</v>
      </c>
      <c r="B100" s="90" t="s">
        <v>12738</v>
      </c>
    </row>
    <row r="101" spans="1:2" x14ac:dyDescent="0.2">
      <c r="A101" s="94" t="s">
        <v>12856</v>
      </c>
      <c r="B101" s="90" t="s">
        <v>6421</v>
      </c>
    </row>
    <row r="102" spans="1:2" x14ac:dyDescent="0.2">
      <c r="A102" s="94" t="s">
        <v>12857</v>
      </c>
      <c r="B102" s="90" t="s">
        <v>6518</v>
      </c>
    </row>
    <row r="103" spans="1:2" x14ac:dyDescent="0.2">
      <c r="A103" s="94" t="s">
        <v>12858</v>
      </c>
      <c r="B103" s="90" t="s">
        <v>12859</v>
      </c>
    </row>
    <row r="104" spans="1:2" ht="51" x14ac:dyDescent="0.2">
      <c r="A104" s="94" t="s">
        <v>12860</v>
      </c>
      <c r="B104" s="90" t="s">
        <v>12861</v>
      </c>
    </row>
    <row r="105" spans="1:2" x14ac:dyDescent="0.2">
      <c r="A105" s="94" t="s">
        <v>12862</v>
      </c>
      <c r="B105" s="90" t="s">
        <v>3580</v>
      </c>
    </row>
    <row r="106" spans="1:2" x14ac:dyDescent="0.2">
      <c r="A106" s="94" t="s">
        <v>12863</v>
      </c>
      <c r="B106" s="90" t="s">
        <v>3549</v>
      </c>
    </row>
    <row r="107" spans="1:2" x14ac:dyDescent="0.2">
      <c r="A107" s="94" t="s">
        <v>12864</v>
      </c>
      <c r="B107" s="90" t="s">
        <v>12865</v>
      </c>
    </row>
    <row r="108" spans="1:2" x14ac:dyDescent="0.2">
      <c r="A108" s="94" t="s">
        <v>12866</v>
      </c>
      <c r="B108" s="90" t="s">
        <v>6495</v>
      </c>
    </row>
    <row r="109" spans="1:2" x14ac:dyDescent="0.2">
      <c r="A109" s="94" t="s">
        <v>12867</v>
      </c>
      <c r="B109" s="90" t="s">
        <v>6520</v>
      </c>
    </row>
    <row r="110" spans="1:2" x14ac:dyDescent="0.2">
      <c r="A110" s="94" t="s">
        <v>12868</v>
      </c>
      <c r="B110" s="90" t="s">
        <v>3598</v>
      </c>
    </row>
    <row r="111" spans="1:2" x14ac:dyDescent="0.2">
      <c r="A111" s="94" t="s">
        <v>12869</v>
      </c>
      <c r="B111" s="90" t="s">
        <v>6528</v>
      </c>
    </row>
    <row r="112" spans="1:2" x14ac:dyDescent="0.2">
      <c r="A112" s="94" t="s">
        <v>12870</v>
      </c>
      <c r="B112" s="90" t="s">
        <v>3521</v>
      </c>
    </row>
    <row r="113" spans="1:2" x14ac:dyDescent="0.2">
      <c r="A113" s="94" t="s">
        <v>8262</v>
      </c>
      <c r="B113" s="90" t="s">
        <v>12871</v>
      </c>
    </row>
    <row r="114" spans="1:2" x14ac:dyDescent="0.2">
      <c r="A114" s="94" t="s">
        <v>9728</v>
      </c>
      <c r="B114" s="90" t="s">
        <v>12872</v>
      </c>
    </row>
    <row r="115" spans="1:2" x14ac:dyDescent="0.2">
      <c r="A115" s="94" t="s">
        <v>12873</v>
      </c>
      <c r="B115" s="90" t="s">
        <v>12874</v>
      </c>
    </row>
    <row r="116" spans="1:2" x14ac:dyDescent="0.2">
      <c r="A116" s="94" t="s">
        <v>12875</v>
      </c>
      <c r="B116" s="90" t="s">
        <v>6434</v>
      </c>
    </row>
    <row r="117" spans="1:2" x14ac:dyDescent="0.2">
      <c r="A117" s="94" t="s">
        <v>12876</v>
      </c>
      <c r="B117" s="90" t="s">
        <v>3529</v>
      </c>
    </row>
    <row r="118" spans="1:2" x14ac:dyDescent="0.2">
      <c r="A118" s="94" t="s">
        <v>12877</v>
      </c>
      <c r="B118" s="90" t="s">
        <v>6383</v>
      </c>
    </row>
    <row r="119" spans="1:2" x14ac:dyDescent="0.2">
      <c r="A119" s="94" t="s">
        <v>12878</v>
      </c>
      <c r="B119" s="90" t="s">
        <v>3638</v>
      </c>
    </row>
    <row r="120" spans="1:2" x14ac:dyDescent="0.2">
      <c r="A120" s="94" t="s">
        <v>12879</v>
      </c>
      <c r="B120" s="90" t="s">
        <v>12880</v>
      </c>
    </row>
    <row r="121" spans="1:2" x14ac:dyDescent="0.2">
      <c r="A121" s="94" t="s">
        <v>12881</v>
      </c>
      <c r="B121" s="90" t="s">
        <v>3534</v>
      </c>
    </row>
    <row r="122" spans="1:2" x14ac:dyDescent="0.2">
      <c r="A122" s="94" t="s">
        <v>12882</v>
      </c>
      <c r="B122" s="90" t="s">
        <v>12883</v>
      </c>
    </row>
    <row r="123" spans="1:2" x14ac:dyDescent="0.2">
      <c r="A123" s="94" t="s">
        <v>12884</v>
      </c>
      <c r="B123" s="90" t="s">
        <v>3515</v>
      </c>
    </row>
    <row r="124" spans="1:2" ht="38.25" x14ac:dyDescent="0.2">
      <c r="A124" s="94" t="s">
        <v>9169</v>
      </c>
      <c r="B124" s="90" t="s">
        <v>12885</v>
      </c>
    </row>
    <row r="125" spans="1:2" x14ac:dyDescent="0.2">
      <c r="A125" s="94" t="s">
        <v>12886</v>
      </c>
      <c r="B125" s="90" t="s">
        <v>12887</v>
      </c>
    </row>
    <row r="126" spans="1:2" x14ac:dyDescent="0.2">
      <c r="A126" s="94" t="s">
        <v>12888</v>
      </c>
      <c r="B126" s="90" t="s">
        <v>12889</v>
      </c>
    </row>
    <row r="127" spans="1:2" x14ac:dyDescent="0.2">
      <c r="A127" s="94" t="s">
        <v>12890</v>
      </c>
      <c r="B127" s="90" t="s">
        <v>12891</v>
      </c>
    </row>
    <row r="128" spans="1:2" x14ac:dyDescent="0.2">
      <c r="A128" s="94" t="s">
        <v>12892</v>
      </c>
      <c r="B128" s="90" t="s">
        <v>12893</v>
      </c>
    </row>
    <row r="129" spans="1:2" x14ac:dyDescent="0.2">
      <c r="A129" s="94" t="s">
        <v>12894</v>
      </c>
      <c r="B129" s="90" t="s">
        <v>3533</v>
      </c>
    </row>
    <row r="130" spans="1:2" x14ac:dyDescent="0.2">
      <c r="A130" s="94" t="s">
        <v>12895</v>
      </c>
      <c r="B130" s="90" t="s">
        <v>3549</v>
      </c>
    </row>
    <row r="131" spans="1:2" x14ac:dyDescent="0.2">
      <c r="A131" s="94" t="s">
        <v>12896</v>
      </c>
      <c r="B131" s="90" t="s">
        <v>3556</v>
      </c>
    </row>
    <row r="132" spans="1:2" x14ac:dyDescent="0.2">
      <c r="A132" s="94" t="s">
        <v>12897</v>
      </c>
      <c r="B132" s="90" t="s">
        <v>12898</v>
      </c>
    </row>
    <row r="133" spans="1:2" x14ac:dyDescent="0.2">
      <c r="A133" s="94" t="s">
        <v>2560</v>
      </c>
      <c r="B133" s="90" t="s">
        <v>12899</v>
      </c>
    </row>
    <row r="134" spans="1:2" x14ac:dyDescent="0.2">
      <c r="A134" s="94" t="s">
        <v>12900</v>
      </c>
      <c r="B134" s="90" t="s">
        <v>12901</v>
      </c>
    </row>
    <row r="135" spans="1:2" x14ac:dyDescent="0.2">
      <c r="A135" s="94" t="s">
        <v>950</v>
      </c>
      <c r="B135" s="90" t="s">
        <v>12902</v>
      </c>
    </row>
    <row r="136" spans="1:2" x14ac:dyDescent="0.2">
      <c r="A136" s="94" t="s">
        <v>12903</v>
      </c>
      <c r="B136" s="90" t="s">
        <v>6456</v>
      </c>
    </row>
    <row r="137" spans="1:2" x14ac:dyDescent="0.2">
      <c r="A137" s="94" t="s">
        <v>12912</v>
      </c>
      <c r="B137" s="90" t="s">
        <v>3514</v>
      </c>
    </row>
    <row r="138" spans="1:2" x14ac:dyDescent="0.2">
      <c r="A138" s="94" t="s">
        <v>12904</v>
      </c>
      <c r="B138" s="90" t="s">
        <v>3580</v>
      </c>
    </row>
    <row r="139" spans="1:2" x14ac:dyDescent="0.2">
      <c r="A139" s="94" t="s">
        <v>9832</v>
      </c>
      <c r="B139" s="90" t="s">
        <v>12905</v>
      </c>
    </row>
    <row r="140" spans="1:2" x14ac:dyDescent="0.2">
      <c r="A140" s="94" t="s">
        <v>12906</v>
      </c>
      <c r="B140" s="90" t="s">
        <v>12907</v>
      </c>
    </row>
    <row r="141" spans="1:2" x14ac:dyDescent="0.2">
      <c r="A141" s="94" t="s">
        <v>12908</v>
      </c>
      <c r="B141" s="90" t="s">
        <v>6419</v>
      </c>
    </row>
    <row r="142" spans="1:2" x14ac:dyDescent="0.2">
      <c r="A142" s="94" t="s">
        <v>12909</v>
      </c>
      <c r="B142" s="90" t="s">
        <v>6503</v>
      </c>
    </row>
    <row r="143" spans="1:2" x14ac:dyDescent="0.2">
      <c r="A143" s="94" t="s">
        <v>12910</v>
      </c>
      <c r="B143" s="90" t="s">
        <v>12911</v>
      </c>
    </row>
    <row r="144" spans="1:2" x14ac:dyDescent="0.2">
      <c r="A144" s="94" t="s">
        <v>12913</v>
      </c>
      <c r="B144" s="90" t="s">
        <v>3601</v>
      </c>
    </row>
    <row r="145" spans="1:2" x14ac:dyDescent="0.2">
      <c r="A145" s="94" t="s">
        <v>12914</v>
      </c>
      <c r="B145" s="90" t="s">
        <v>3533</v>
      </c>
    </row>
  </sheetData>
  <pageMargins left="0.7" right="0.7" top="0.75" bottom="0.75" header="0.3" footer="0.3"/>
  <pageSetup paperSize="9" orientation="portrait"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21"/>
  <sheetViews>
    <sheetView topLeftCell="A54" zoomScale="80" zoomScaleNormal="80" workbookViewId="0">
      <selection activeCell="G116" sqref="G116"/>
    </sheetView>
  </sheetViews>
  <sheetFormatPr defaultRowHeight="12.75" x14ac:dyDescent="0.2"/>
  <cols>
    <col min="1" max="1" width="25.42578125" customWidth="1"/>
    <col min="2" max="2" width="29.42578125" customWidth="1"/>
    <col min="3" max="3" width="13" customWidth="1"/>
    <col min="4" max="4" width="29.5703125" customWidth="1"/>
    <col min="5" max="5" width="11.5703125" customWidth="1"/>
    <col min="6" max="6" width="14.28515625" customWidth="1"/>
    <col min="7" max="7" width="43.140625" customWidth="1"/>
    <col min="9" max="9" width="37.28515625" style="14" customWidth="1"/>
  </cols>
  <sheetData>
    <row r="1" spans="1:9" x14ac:dyDescent="0.2">
      <c r="A1" s="8" t="s">
        <v>5577</v>
      </c>
      <c r="B1" s="7"/>
    </row>
    <row r="3" spans="1:9" x14ac:dyDescent="0.2">
      <c r="A3" s="7" t="s">
        <v>3494</v>
      </c>
      <c r="B3" s="7" t="s">
        <v>5575</v>
      </c>
      <c r="C3" s="7" t="s">
        <v>115</v>
      </c>
      <c r="D3" s="7" t="s">
        <v>5597</v>
      </c>
      <c r="E3" s="13" t="s">
        <v>7458</v>
      </c>
      <c r="F3" s="7" t="s">
        <v>5698</v>
      </c>
      <c r="G3" s="7" t="s">
        <v>5059</v>
      </c>
      <c r="H3" t="s">
        <v>488</v>
      </c>
      <c r="I3" s="14" t="s">
        <v>2835</v>
      </c>
    </row>
    <row r="4" spans="1:9" x14ac:dyDescent="0.2">
      <c r="A4" s="17" t="s">
        <v>5746</v>
      </c>
      <c r="B4" s="18" t="s">
        <v>5748</v>
      </c>
      <c r="C4" s="7" t="s">
        <v>5578</v>
      </c>
      <c r="D4" s="7" t="s">
        <v>5747</v>
      </c>
      <c r="E4" s="7"/>
      <c r="F4" s="7" t="s">
        <v>399</v>
      </c>
      <c r="G4" s="7" t="s">
        <v>5749</v>
      </c>
      <c r="H4" s="7" t="s">
        <v>5705</v>
      </c>
      <c r="I4" s="14">
        <v>4</v>
      </c>
    </row>
    <row r="5" spans="1:9" x14ac:dyDescent="0.2">
      <c r="A5" s="18" t="s">
        <v>1187</v>
      </c>
      <c r="B5" s="18"/>
      <c r="C5" t="s">
        <v>3494</v>
      </c>
      <c r="D5" t="s">
        <v>5654</v>
      </c>
      <c r="F5" t="s">
        <v>5655</v>
      </c>
      <c r="H5" t="s">
        <v>4067</v>
      </c>
      <c r="I5" s="14">
        <v>55</v>
      </c>
    </row>
    <row r="6" spans="1:9" x14ac:dyDescent="0.2">
      <c r="A6" s="18" t="s">
        <v>1155</v>
      </c>
      <c r="B6" s="18"/>
      <c r="C6" t="s">
        <v>3494</v>
      </c>
      <c r="D6" t="s">
        <v>5659</v>
      </c>
      <c r="F6" t="s">
        <v>5660</v>
      </c>
      <c r="H6" t="s">
        <v>4067</v>
      </c>
      <c r="I6" s="23">
        <v>55.89</v>
      </c>
    </row>
    <row r="7" spans="1:9" x14ac:dyDescent="0.2">
      <c r="A7" s="18" t="s">
        <v>5745</v>
      </c>
      <c r="B7" s="18" t="s">
        <v>5750</v>
      </c>
      <c r="C7" s="7" t="s">
        <v>5578</v>
      </c>
      <c r="D7" s="7" t="s">
        <v>5747</v>
      </c>
      <c r="E7" s="7"/>
      <c r="F7" s="7" t="s">
        <v>342</v>
      </c>
      <c r="G7" s="7" t="s">
        <v>5751</v>
      </c>
      <c r="H7" s="7" t="s">
        <v>5705</v>
      </c>
      <c r="I7" s="23">
        <v>4</v>
      </c>
    </row>
    <row r="8" spans="1:9" x14ac:dyDescent="0.2">
      <c r="A8" s="18" t="s">
        <v>1203</v>
      </c>
      <c r="B8" s="18" t="s">
        <v>5676</v>
      </c>
      <c r="C8" t="s">
        <v>3494</v>
      </c>
      <c r="D8" t="s">
        <v>5674</v>
      </c>
      <c r="F8" t="s">
        <v>5684</v>
      </c>
      <c r="G8" s="7" t="s">
        <v>18167</v>
      </c>
      <c r="H8" t="s">
        <v>4067</v>
      </c>
      <c r="I8" s="14" t="s">
        <v>1204</v>
      </c>
    </row>
    <row r="9" spans="1:9" x14ac:dyDescent="0.2">
      <c r="A9" s="18" t="s">
        <v>4246</v>
      </c>
      <c r="B9" s="18" t="s">
        <v>2055</v>
      </c>
      <c r="C9" s="7" t="s">
        <v>3494</v>
      </c>
      <c r="D9" t="s">
        <v>5694</v>
      </c>
      <c r="E9" s="5">
        <v>93</v>
      </c>
      <c r="F9" s="7" t="s">
        <v>20</v>
      </c>
      <c r="H9" t="s">
        <v>4067</v>
      </c>
      <c r="I9" s="14" t="s">
        <v>1223</v>
      </c>
    </row>
    <row r="10" spans="1:9" x14ac:dyDescent="0.2">
      <c r="A10" s="18" t="s">
        <v>5731</v>
      </c>
      <c r="B10" s="18"/>
      <c r="C10" s="7" t="s">
        <v>3494</v>
      </c>
      <c r="D10" s="7" t="s">
        <v>5732</v>
      </c>
      <c r="E10" s="7"/>
      <c r="F10" s="7" t="s">
        <v>342</v>
      </c>
      <c r="H10" s="7" t="s">
        <v>5705</v>
      </c>
      <c r="I10" s="14">
        <v>3</v>
      </c>
    </row>
    <row r="11" spans="1:9" x14ac:dyDescent="0.2">
      <c r="A11" s="18" t="s">
        <v>4249</v>
      </c>
      <c r="B11" s="18" t="s">
        <v>1964</v>
      </c>
      <c r="C11" s="7" t="s">
        <v>3494</v>
      </c>
      <c r="D11" s="7" t="s">
        <v>5590</v>
      </c>
      <c r="E11" s="13">
        <v>67</v>
      </c>
      <c r="F11" s="7" t="s">
        <v>20</v>
      </c>
      <c r="H11" t="s">
        <v>4067</v>
      </c>
      <c r="I11" s="23" t="s">
        <v>1241</v>
      </c>
    </row>
    <row r="12" spans="1:9" x14ac:dyDescent="0.2">
      <c r="A12" s="18" t="s">
        <v>4253</v>
      </c>
      <c r="B12" s="18"/>
      <c r="C12" s="7" t="s">
        <v>3494</v>
      </c>
      <c r="D12" t="s">
        <v>5656</v>
      </c>
      <c r="F12" t="s">
        <v>5673</v>
      </c>
      <c r="H12" t="s">
        <v>4067</v>
      </c>
      <c r="I12" s="23">
        <v>10.89</v>
      </c>
    </row>
    <row r="13" spans="1:9" x14ac:dyDescent="0.2">
      <c r="A13" s="18" t="s">
        <v>1256</v>
      </c>
      <c r="B13" s="18"/>
      <c r="C13" t="s">
        <v>3494</v>
      </c>
      <c r="D13" t="s">
        <v>5681</v>
      </c>
      <c r="F13" t="s">
        <v>366</v>
      </c>
      <c r="G13" t="s">
        <v>5682</v>
      </c>
      <c r="H13" t="s">
        <v>4067</v>
      </c>
      <c r="I13" s="23">
        <v>53.125</v>
      </c>
    </row>
    <row r="14" spans="1:9" x14ac:dyDescent="0.2">
      <c r="A14" s="18" t="s">
        <v>5737</v>
      </c>
      <c r="B14" s="18"/>
      <c r="C14" s="7" t="s">
        <v>3494</v>
      </c>
      <c r="D14" s="7" t="s">
        <v>5738</v>
      </c>
      <c r="E14" s="7"/>
      <c r="F14" s="7" t="s">
        <v>342</v>
      </c>
      <c r="H14" s="7" t="s">
        <v>5705</v>
      </c>
      <c r="I14" s="23">
        <v>4</v>
      </c>
    </row>
    <row r="15" spans="1:9" x14ac:dyDescent="0.2">
      <c r="A15" s="18" t="s">
        <v>5739</v>
      </c>
      <c r="B15" s="18" t="s">
        <v>5740</v>
      </c>
      <c r="C15" s="7" t="s">
        <v>3494</v>
      </c>
      <c r="D15" s="7" t="s">
        <v>5738</v>
      </c>
      <c r="E15" s="7"/>
      <c r="F15" s="7" t="s">
        <v>399</v>
      </c>
      <c r="G15" s="7" t="s">
        <v>5744</v>
      </c>
      <c r="H15" s="7" t="s">
        <v>5705</v>
      </c>
      <c r="I15" s="23">
        <v>4</v>
      </c>
    </row>
    <row r="16" spans="1:9" x14ac:dyDescent="0.2">
      <c r="A16" s="18" t="s">
        <v>4268</v>
      </c>
      <c r="B16" s="18" t="s">
        <v>1687</v>
      </c>
      <c r="C16" s="7" t="s">
        <v>5578</v>
      </c>
      <c r="D16" s="7" t="s">
        <v>5584</v>
      </c>
      <c r="E16" s="13">
        <v>33</v>
      </c>
      <c r="F16" s="7" t="s">
        <v>20</v>
      </c>
      <c r="G16" s="7" t="s">
        <v>5583</v>
      </c>
      <c r="H16" t="s">
        <v>4067</v>
      </c>
      <c r="I16" s="14" t="s">
        <v>1310</v>
      </c>
    </row>
    <row r="17" spans="1:9" x14ac:dyDescent="0.2">
      <c r="A17" s="18" t="s">
        <v>4270</v>
      </c>
      <c r="B17" s="18" t="s">
        <v>1961</v>
      </c>
      <c r="C17" s="7" t="s">
        <v>5578</v>
      </c>
      <c r="D17" s="7" t="s">
        <v>5599</v>
      </c>
      <c r="E17" s="13">
        <v>20</v>
      </c>
      <c r="F17" s="7" t="s">
        <v>20</v>
      </c>
      <c r="G17" s="7" t="s">
        <v>5600</v>
      </c>
      <c r="H17" t="s">
        <v>4067</v>
      </c>
      <c r="I17" s="23" t="s">
        <v>1325</v>
      </c>
    </row>
    <row r="18" spans="1:9" x14ac:dyDescent="0.2">
      <c r="A18" s="18" t="s">
        <v>5757</v>
      </c>
      <c r="B18" s="18" t="s">
        <v>5759</v>
      </c>
      <c r="C18" s="7" t="s">
        <v>5578</v>
      </c>
      <c r="D18" s="7" t="s">
        <v>5758</v>
      </c>
      <c r="E18" s="7"/>
      <c r="F18" s="7" t="s">
        <v>399</v>
      </c>
      <c r="G18" t="s">
        <v>5840</v>
      </c>
      <c r="H18" s="7" t="s">
        <v>5705</v>
      </c>
      <c r="I18" s="14">
        <v>4</v>
      </c>
    </row>
    <row r="19" spans="1:9" x14ac:dyDescent="0.2">
      <c r="A19" s="18" t="s">
        <v>5723</v>
      </c>
      <c r="B19" s="18"/>
      <c r="C19" s="7" t="s">
        <v>3494</v>
      </c>
      <c r="D19" s="7" t="s">
        <v>5724</v>
      </c>
      <c r="E19" s="7"/>
      <c r="F19" s="7" t="s">
        <v>399</v>
      </c>
      <c r="H19" s="7" t="s">
        <v>5705</v>
      </c>
      <c r="I19" s="23">
        <v>3</v>
      </c>
    </row>
    <row r="20" spans="1:9" x14ac:dyDescent="0.2">
      <c r="A20" s="18" t="s">
        <v>5734</v>
      </c>
      <c r="B20" s="18"/>
      <c r="C20" s="7" t="s">
        <v>5578</v>
      </c>
      <c r="D20" s="7" t="s">
        <v>5736</v>
      </c>
      <c r="E20" s="7"/>
      <c r="F20" s="7" t="s">
        <v>342</v>
      </c>
      <c r="G20" s="7" t="s">
        <v>5742</v>
      </c>
      <c r="H20" s="7" t="s">
        <v>5705</v>
      </c>
      <c r="I20" s="14">
        <v>4</v>
      </c>
    </row>
    <row r="21" spans="1:9" x14ac:dyDescent="0.2">
      <c r="A21" s="18" t="s">
        <v>4290</v>
      </c>
      <c r="B21" s="18" t="s">
        <v>1979</v>
      </c>
      <c r="C21" s="7" t="s">
        <v>5578</v>
      </c>
      <c r="D21" s="7" t="s">
        <v>5588</v>
      </c>
      <c r="E21" s="13">
        <v>9</v>
      </c>
      <c r="F21" s="7" t="s">
        <v>20</v>
      </c>
      <c r="G21" s="7" t="s">
        <v>5587</v>
      </c>
      <c r="H21" t="s">
        <v>4067</v>
      </c>
      <c r="I21" s="14" t="s">
        <v>1425</v>
      </c>
    </row>
    <row r="22" spans="1:9" x14ac:dyDescent="0.2">
      <c r="A22" s="18" t="s">
        <v>1434</v>
      </c>
      <c r="B22" s="18"/>
      <c r="C22" t="s">
        <v>3494</v>
      </c>
      <c r="D22" t="s">
        <v>5657</v>
      </c>
      <c r="F22" t="s">
        <v>5655</v>
      </c>
      <c r="H22" t="s">
        <v>4067</v>
      </c>
      <c r="I22" s="23">
        <v>48.55</v>
      </c>
    </row>
    <row r="23" spans="1:9" x14ac:dyDescent="0.2">
      <c r="A23" s="18" t="s">
        <v>4293</v>
      </c>
      <c r="B23" s="18" t="s">
        <v>5605</v>
      </c>
      <c r="C23" s="7" t="s">
        <v>3494</v>
      </c>
      <c r="D23" s="7" t="s">
        <v>5606</v>
      </c>
      <c r="E23" s="13">
        <v>101</v>
      </c>
      <c r="F23" s="7" t="s">
        <v>20</v>
      </c>
      <c r="H23" t="s">
        <v>4067</v>
      </c>
      <c r="I23" s="23" t="s">
        <v>1436</v>
      </c>
    </row>
    <row r="24" spans="1:9" x14ac:dyDescent="0.2">
      <c r="A24" s="18" t="s">
        <v>5735</v>
      </c>
      <c r="B24" s="18" t="s">
        <v>5741</v>
      </c>
      <c r="C24" s="7" t="s">
        <v>5578</v>
      </c>
      <c r="D24" s="7" t="s">
        <v>5736</v>
      </c>
      <c r="E24" s="7"/>
      <c r="F24" s="7" t="s">
        <v>399</v>
      </c>
      <c r="G24" s="7" t="s">
        <v>5743</v>
      </c>
      <c r="H24" s="7" t="s">
        <v>5705</v>
      </c>
      <c r="I24" s="14">
        <v>4</v>
      </c>
    </row>
    <row r="25" spans="1:9" x14ac:dyDescent="0.2">
      <c r="A25" s="18" t="s">
        <v>5782</v>
      </c>
      <c r="B25" s="18"/>
      <c r="C25" s="7" t="s">
        <v>3494</v>
      </c>
      <c r="D25" s="7" t="s">
        <v>5784</v>
      </c>
      <c r="E25" s="7"/>
      <c r="F25" s="7" t="s">
        <v>342</v>
      </c>
      <c r="H25" s="7" t="s">
        <v>5705</v>
      </c>
      <c r="I25" s="23">
        <v>5</v>
      </c>
    </row>
    <row r="26" spans="1:9" x14ac:dyDescent="0.2">
      <c r="A26" s="18" t="s">
        <v>4298</v>
      </c>
      <c r="B26" s="18" t="s">
        <v>2615</v>
      </c>
      <c r="C26" s="7" t="s">
        <v>5578</v>
      </c>
      <c r="D26" s="7" t="s">
        <v>5615</v>
      </c>
      <c r="E26" s="13">
        <v>0</v>
      </c>
      <c r="F26" s="7" t="s">
        <v>20</v>
      </c>
      <c r="G26" s="7" t="s">
        <v>5616</v>
      </c>
      <c r="H26" t="s">
        <v>4067</v>
      </c>
      <c r="I26" s="14" t="s">
        <v>1464</v>
      </c>
    </row>
    <row r="27" spans="1:9" x14ac:dyDescent="0.2">
      <c r="A27" s="18" t="s">
        <v>4302</v>
      </c>
      <c r="B27" s="18" t="s">
        <v>1254</v>
      </c>
      <c r="C27" s="7" t="s">
        <v>5578</v>
      </c>
      <c r="D27" s="7" t="s">
        <v>5614</v>
      </c>
      <c r="E27" s="13">
        <v>16</v>
      </c>
      <c r="F27" s="7" t="s">
        <v>20</v>
      </c>
      <c r="G27" s="7" t="s">
        <v>5613</v>
      </c>
      <c r="H27" t="s">
        <v>4067</v>
      </c>
      <c r="I27" s="23" t="s">
        <v>1425</v>
      </c>
    </row>
    <row r="28" spans="1:9" x14ac:dyDescent="0.2">
      <c r="A28" s="18" t="s">
        <v>4319</v>
      </c>
      <c r="B28" s="18"/>
      <c r="C28" s="7" t="s">
        <v>3494</v>
      </c>
      <c r="D28" t="s">
        <v>5654</v>
      </c>
      <c r="F28" t="s">
        <v>5673</v>
      </c>
      <c r="H28" t="s">
        <v>4067</v>
      </c>
      <c r="I28" s="14">
        <v>10.89</v>
      </c>
    </row>
    <row r="29" spans="1:9" x14ac:dyDescent="0.2">
      <c r="A29" s="18" t="s">
        <v>5769</v>
      </c>
      <c r="B29" s="18"/>
      <c r="C29" s="7" t="s">
        <v>3494</v>
      </c>
      <c r="D29" s="7" t="s">
        <v>5770</v>
      </c>
      <c r="E29" s="7"/>
      <c r="F29" s="7" t="s">
        <v>399</v>
      </c>
      <c r="G29" s="7" t="s">
        <v>5771</v>
      </c>
      <c r="H29" s="7" t="s">
        <v>5705</v>
      </c>
      <c r="I29" s="23">
        <v>4</v>
      </c>
    </row>
    <row r="30" spans="1:9" x14ac:dyDescent="0.2">
      <c r="A30" s="18" t="s">
        <v>5733</v>
      </c>
      <c r="B30" s="18"/>
      <c r="C30" s="7" t="s">
        <v>3494</v>
      </c>
      <c r="F30" s="7" t="s">
        <v>399</v>
      </c>
      <c r="G30" s="7" t="s">
        <v>5732</v>
      </c>
      <c r="H30" s="7" t="s">
        <v>5705</v>
      </c>
      <c r="I30" s="14">
        <v>3</v>
      </c>
    </row>
    <row r="31" spans="1:9" x14ac:dyDescent="0.2">
      <c r="A31" s="18" t="s">
        <v>5787</v>
      </c>
      <c r="B31" s="18"/>
      <c r="C31" s="7" t="s">
        <v>3494</v>
      </c>
      <c r="D31" s="7" t="s">
        <v>5788</v>
      </c>
      <c r="E31" s="7"/>
      <c r="F31" s="7" t="s">
        <v>342</v>
      </c>
      <c r="H31" s="7" t="s">
        <v>5705</v>
      </c>
      <c r="I31" s="14">
        <v>6</v>
      </c>
    </row>
    <row r="32" spans="1:9" x14ac:dyDescent="0.2">
      <c r="A32" s="18" t="s">
        <v>1601</v>
      </c>
      <c r="B32" s="18"/>
      <c r="C32" t="s">
        <v>3494</v>
      </c>
      <c r="D32" t="s">
        <v>5683</v>
      </c>
      <c r="F32" t="s">
        <v>2854</v>
      </c>
      <c r="G32" s="7" t="s">
        <v>18419</v>
      </c>
      <c r="H32" t="s">
        <v>4067</v>
      </c>
      <c r="I32" s="23">
        <v>87</v>
      </c>
    </row>
    <row r="33" spans="1:9" x14ac:dyDescent="0.2">
      <c r="A33" s="18" t="s">
        <v>5718</v>
      </c>
      <c r="B33" s="18"/>
      <c r="C33" s="7" t="s">
        <v>3494</v>
      </c>
      <c r="D33" s="7" t="s">
        <v>5717</v>
      </c>
      <c r="E33" s="7"/>
      <c r="F33" s="7" t="s">
        <v>399</v>
      </c>
      <c r="G33" s="7" t="s">
        <v>5722</v>
      </c>
      <c r="H33" s="7" t="s">
        <v>5705</v>
      </c>
      <c r="I33" s="23">
        <v>3</v>
      </c>
    </row>
    <row r="34" spans="1:9" x14ac:dyDescent="0.2">
      <c r="A34" s="18" t="s">
        <v>4342</v>
      </c>
      <c r="B34" s="18" t="s">
        <v>5845</v>
      </c>
      <c r="C34" s="7" t="s">
        <v>5576</v>
      </c>
      <c r="D34" t="s">
        <v>5697</v>
      </c>
      <c r="F34" s="7" t="s">
        <v>717</v>
      </c>
      <c r="H34" t="s">
        <v>4067</v>
      </c>
      <c r="I34" s="14">
        <v>8</v>
      </c>
    </row>
    <row r="35" spans="1:9" x14ac:dyDescent="0.2">
      <c r="A35" s="18" t="s">
        <v>4353</v>
      </c>
      <c r="B35" s="18" t="s">
        <v>1877</v>
      </c>
      <c r="C35" s="7" t="s">
        <v>5578</v>
      </c>
      <c r="D35" s="7" t="s">
        <v>5603</v>
      </c>
      <c r="E35" s="13">
        <v>27</v>
      </c>
      <c r="F35" s="7" t="s">
        <v>20</v>
      </c>
      <c r="G35" s="7" t="s">
        <v>5604</v>
      </c>
      <c r="H35" t="s">
        <v>4067</v>
      </c>
      <c r="I35" s="14" t="s">
        <v>1635</v>
      </c>
    </row>
    <row r="36" spans="1:9" x14ac:dyDescent="0.2">
      <c r="A36" s="18" t="s">
        <v>5761</v>
      </c>
      <c r="B36" s="18"/>
      <c r="C36" s="7" t="s">
        <v>3494</v>
      </c>
      <c r="D36" s="7" t="s">
        <v>5765</v>
      </c>
      <c r="E36" s="7"/>
      <c r="F36" s="7" t="s">
        <v>399</v>
      </c>
      <c r="G36" s="7" t="s">
        <v>5762</v>
      </c>
      <c r="H36" s="7" t="s">
        <v>5705</v>
      </c>
      <c r="I36" s="14">
        <v>4</v>
      </c>
    </row>
    <row r="37" spans="1:9" x14ac:dyDescent="0.2">
      <c r="A37" s="18" t="s">
        <v>1643</v>
      </c>
      <c r="B37" s="18"/>
      <c r="C37" t="s">
        <v>5630</v>
      </c>
      <c r="D37" t="s">
        <v>5639</v>
      </c>
      <c r="F37" t="s">
        <v>335</v>
      </c>
      <c r="G37" t="s">
        <v>5640</v>
      </c>
      <c r="H37" t="s">
        <v>4067</v>
      </c>
      <c r="I37" s="23">
        <v>54.125999999999998</v>
      </c>
    </row>
    <row r="38" spans="1:9" x14ac:dyDescent="0.2">
      <c r="A38" s="126" t="s">
        <v>5946</v>
      </c>
      <c r="B38" s="126" t="s">
        <v>15682</v>
      </c>
      <c r="C38" t="s">
        <v>3494</v>
      </c>
      <c r="F38" t="s">
        <v>15681</v>
      </c>
      <c r="G38" t="s">
        <v>15683</v>
      </c>
      <c r="H38" t="s">
        <v>6645</v>
      </c>
      <c r="I38" s="23">
        <v>31</v>
      </c>
    </row>
    <row r="39" spans="1:9" x14ac:dyDescent="0.2">
      <c r="A39" s="17" t="s">
        <v>5803</v>
      </c>
      <c r="B39" s="17" t="s">
        <v>5806</v>
      </c>
      <c r="C39" t="s">
        <v>3494</v>
      </c>
      <c r="D39" t="s">
        <v>5807</v>
      </c>
      <c r="F39" s="7" t="s">
        <v>342</v>
      </c>
      <c r="G39" t="s">
        <v>5804</v>
      </c>
      <c r="H39" s="7" t="s">
        <v>5705</v>
      </c>
      <c r="I39" s="23">
        <v>6</v>
      </c>
    </row>
    <row r="40" spans="1:9" x14ac:dyDescent="0.2">
      <c r="A40" s="18" t="s">
        <v>1690</v>
      </c>
      <c r="B40" s="18" t="s">
        <v>5676</v>
      </c>
      <c r="C40" t="s">
        <v>3494</v>
      </c>
      <c r="D40" t="s">
        <v>5675</v>
      </c>
      <c r="F40" t="s">
        <v>5684</v>
      </c>
      <c r="G40" s="7" t="s">
        <v>18166</v>
      </c>
      <c r="H40" t="s">
        <v>4067</v>
      </c>
      <c r="I40" s="23" t="s">
        <v>1204</v>
      </c>
    </row>
    <row r="41" spans="1:9" x14ac:dyDescent="0.2">
      <c r="A41" s="18" t="s">
        <v>4383</v>
      </c>
      <c r="B41" s="18" t="s">
        <v>2473</v>
      </c>
      <c r="C41" s="7" t="s">
        <v>3494</v>
      </c>
      <c r="D41" t="s">
        <v>5696</v>
      </c>
      <c r="E41" s="5">
        <v>51</v>
      </c>
      <c r="F41" t="s">
        <v>20</v>
      </c>
      <c r="H41" t="s">
        <v>4067</v>
      </c>
      <c r="I41" s="23" t="s">
        <v>1731</v>
      </c>
    </row>
    <row r="42" spans="1:9" x14ac:dyDescent="0.2">
      <c r="A42" s="18" t="s">
        <v>5716</v>
      </c>
      <c r="B42" s="18"/>
      <c r="C42" s="7" t="s">
        <v>3494</v>
      </c>
      <c r="D42" s="7" t="s">
        <v>5717</v>
      </c>
      <c r="E42" s="7"/>
      <c r="F42" s="7" t="s">
        <v>342</v>
      </c>
      <c r="H42" s="7" t="s">
        <v>5705</v>
      </c>
      <c r="I42" s="23">
        <v>7</v>
      </c>
    </row>
    <row r="43" spans="1:9" x14ac:dyDescent="0.2">
      <c r="A43" s="18" t="s">
        <v>1743</v>
      </c>
      <c r="B43" s="18"/>
      <c r="C43" t="s">
        <v>5630</v>
      </c>
      <c r="D43" t="s">
        <v>5643</v>
      </c>
      <c r="F43" t="s">
        <v>335</v>
      </c>
      <c r="H43" t="s">
        <v>4067</v>
      </c>
      <c r="I43" s="23" t="s">
        <v>1744</v>
      </c>
    </row>
    <row r="44" spans="1:9" x14ac:dyDescent="0.2">
      <c r="A44" s="18" t="s">
        <v>5760</v>
      </c>
      <c r="B44" s="18" t="s">
        <v>2471</v>
      </c>
      <c r="C44" s="7" t="s">
        <v>3494</v>
      </c>
      <c r="D44" s="7" t="s">
        <v>5765</v>
      </c>
      <c r="E44" s="7"/>
      <c r="F44" s="7" t="s">
        <v>342</v>
      </c>
      <c r="H44" s="7" t="s">
        <v>5705</v>
      </c>
      <c r="I44" s="14">
        <v>4</v>
      </c>
    </row>
    <row r="45" spans="1:9" x14ac:dyDescent="0.2">
      <c r="A45" s="17" t="s">
        <v>5789</v>
      </c>
      <c r="B45" s="17"/>
      <c r="C45" t="s">
        <v>5578</v>
      </c>
      <c r="D45" t="s">
        <v>5790</v>
      </c>
      <c r="F45" s="7" t="s">
        <v>342</v>
      </c>
      <c r="G45" t="s">
        <v>5791</v>
      </c>
      <c r="H45" s="7" t="s">
        <v>5705</v>
      </c>
      <c r="I45" s="23">
        <v>6</v>
      </c>
    </row>
    <row r="46" spans="1:9" x14ac:dyDescent="0.2">
      <c r="A46" s="18" t="s">
        <v>778</v>
      </c>
      <c r="B46" s="18" t="s">
        <v>1402</v>
      </c>
      <c r="C46" s="7" t="s">
        <v>5578</v>
      </c>
      <c r="D46" s="7" t="s">
        <v>5608</v>
      </c>
      <c r="E46" s="13">
        <v>34</v>
      </c>
      <c r="F46" s="7" t="s">
        <v>20</v>
      </c>
      <c r="G46" s="7" t="s">
        <v>5607</v>
      </c>
      <c r="H46" t="s">
        <v>4067</v>
      </c>
      <c r="I46" s="14" t="s">
        <v>1761</v>
      </c>
    </row>
    <row r="47" spans="1:9" x14ac:dyDescent="0.2">
      <c r="A47" s="18" t="s">
        <v>4389</v>
      </c>
      <c r="B47" s="18" t="s">
        <v>5702</v>
      </c>
      <c r="C47" s="7" t="s">
        <v>3494</v>
      </c>
      <c r="D47" t="s">
        <v>5628</v>
      </c>
      <c r="F47" s="7" t="s">
        <v>342</v>
      </c>
      <c r="G47" t="s">
        <v>5627</v>
      </c>
      <c r="H47" t="s">
        <v>4067</v>
      </c>
      <c r="I47" s="23" t="s">
        <v>1766</v>
      </c>
    </row>
    <row r="48" spans="1:9" x14ac:dyDescent="0.2">
      <c r="A48" s="18" t="s">
        <v>4390</v>
      </c>
      <c r="B48" s="18" t="s">
        <v>2471</v>
      </c>
      <c r="C48" s="7" t="s">
        <v>3494</v>
      </c>
      <c r="D48" s="7" t="s">
        <v>5595</v>
      </c>
      <c r="E48" s="13">
        <v>78</v>
      </c>
      <c r="F48" s="7" t="s">
        <v>20</v>
      </c>
      <c r="H48" t="s">
        <v>4067</v>
      </c>
      <c r="I48" s="23" t="s">
        <v>1769</v>
      </c>
    </row>
    <row r="49" spans="1:9" x14ac:dyDescent="0.2">
      <c r="A49" s="18" t="s">
        <v>1777</v>
      </c>
      <c r="B49" s="18" t="s">
        <v>1966</v>
      </c>
      <c r="C49" t="s">
        <v>5798</v>
      </c>
      <c r="D49" t="s">
        <v>5685</v>
      </c>
      <c r="F49" t="s">
        <v>4655</v>
      </c>
      <c r="H49" t="s">
        <v>4067</v>
      </c>
      <c r="I49" s="23">
        <v>89</v>
      </c>
    </row>
    <row r="50" spans="1:9" x14ac:dyDescent="0.2">
      <c r="A50" s="17" t="s">
        <v>18420</v>
      </c>
      <c r="B50" s="17" t="s">
        <v>18421</v>
      </c>
      <c r="C50" s="7" t="s">
        <v>3494</v>
      </c>
      <c r="D50" s="7" t="s">
        <v>18422</v>
      </c>
      <c r="F50" s="7" t="s">
        <v>2854</v>
      </c>
      <c r="G50" s="7" t="s">
        <v>18423</v>
      </c>
      <c r="H50" s="7" t="s">
        <v>6588</v>
      </c>
      <c r="I50" s="23"/>
    </row>
    <row r="51" spans="1:9" x14ac:dyDescent="0.2">
      <c r="A51" s="18" t="s">
        <v>4411</v>
      </c>
      <c r="B51" s="18" t="s">
        <v>5582</v>
      </c>
      <c r="C51" s="7" t="s">
        <v>3494</v>
      </c>
      <c r="D51" t="s">
        <v>5695</v>
      </c>
      <c r="E51" s="5">
        <v>56</v>
      </c>
      <c r="F51" t="s">
        <v>20</v>
      </c>
      <c r="H51" t="s">
        <v>4067</v>
      </c>
      <c r="I51" s="14" t="s">
        <v>1823</v>
      </c>
    </row>
    <row r="52" spans="1:9" x14ac:dyDescent="0.2">
      <c r="A52" s="126" t="s">
        <v>14037</v>
      </c>
      <c r="B52" s="126" t="s">
        <v>14038</v>
      </c>
      <c r="C52" s="7" t="s">
        <v>3494</v>
      </c>
      <c r="D52" t="s">
        <v>10227</v>
      </c>
      <c r="E52" s="5"/>
      <c r="F52" s="7" t="s">
        <v>18424</v>
      </c>
      <c r="G52" t="s">
        <v>14039</v>
      </c>
      <c r="H52" t="s">
        <v>14036</v>
      </c>
      <c r="I52" s="14">
        <v>15</v>
      </c>
    </row>
    <row r="53" spans="1:9" x14ac:dyDescent="0.2">
      <c r="A53" s="18" t="s">
        <v>5752</v>
      </c>
      <c r="B53" s="18"/>
      <c r="C53" s="7" t="s">
        <v>3494</v>
      </c>
      <c r="D53" s="7" t="s">
        <v>5754</v>
      </c>
      <c r="E53" s="7"/>
      <c r="F53" s="7" t="s">
        <v>342</v>
      </c>
      <c r="H53" s="7" t="s">
        <v>5705</v>
      </c>
      <c r="I53" s="14">
        <v>4</v>
      </c>
    </row>
    <row r="54" spans="1:9" x14ac:dyDescent="0.2">
      <c r="A54" s="17" t="s">
        <v>5828</v>
      </c>
      <c r="B54" s="17" t="s">
        <v>5829</v>
      </c>
      <c r="C54" t="s">
        <v>3494</v>
      </c>
      <c r="D54" t="s">
        <v>5774</v>
      </c>
      <c r="F54" t="s">
        <v>3822</v>
      </c>
      <c r="H54" s="7" t="s">
        <v>5705</v>
      </c>
      <c r="I54" s="14">
        <v>8</v>
      </c>
    </row>
    <row r="55" spans="1:9" x14ac:dyDescent="0.2">
      <c r="A55" s="17" t="s">
        <v>5814</v>
      </c>
      <c r="B55" s="17"/>
      <c r="C55" t="s">
        <v>5578</v>
      </c>
      <c r="D55" t="s">
        <v>5812</v>
      </c>
      <c r="F55" t="s">
        <v>399</v>
      </c>
      <c r="G55" t="s">
        <v>5818</v>
      </c>
      <c r="H55" s="7" t="s">
        <v>5705</v>
      </c>
      <c r="I55" s="23">
        <v>6</v>
      </c>
    </row>
    <row r="56" spans="1:9" x14ac:dyDescent="0.2">
      <c r="A56" s="18" t="s">
        <v>4416</v>
      </c>
      <c r="B56" s="18" t="s">
        <v>2002</v>
      </c>
      <c r="C56" s="7" t="s">
        <v>5578</v>
      </c>
      <c r="D56" t="s">
        <v>5586</v>
      </c>
      <c r="E56" s="5">
        <v>27</v>
      </c>
      <c r="F56" s="7" t="s">
        <v>20</v>
      </c>
      <c r="G56" s="7" t="s">
        <v>5585</v>
      </c>
      <c r="H56" t="s">
        <v>4067</v>
      </c>
      <c r="I56" s="23" t="s">
        <v>1840</v>
      </c>
    </row>
    <row r="57" spans="1:9" x14ac:dyDescent="0.2">
      <c r="A57" s="17" t="s">
        <v>5801</v>
      </c>
      <c r="B57" s="17"/>
      <c r="C57" t="s">
        <v>5578</v>
      </c>
      <c r="D57" t="s">
        <v>5802</v>
      </c>
      <c r="F57" t="s">
        <v>399</v>
      </c>
      <c r="G57" t="s">
        <v>5816</v>
      </c>
      <c r="H57" s="7" t="s">
        <v>5705</v>
      </c>
      <c r="I57" s="14">
        <v>6</v>
      </c>
    </row>
    <row r="58" spans="1:9" x14ac:dyDescent="0.2">
      <c r="A58" s="18" t="s">
        <v>5756</v>
      </c>
      <c r="B58" s="18"/>
      <c r="C58" s="7" t="s">
        <v>5578</v>
      </c>
      <c r="D58" s="7" t="s">
        <v>5758</v>
      </c>
      <c r="E58" s="7"/>
      <c r="F58" s="7" t="s">
        <v>342</v>
      </c>
      <c r="G58" t="s">
        <v>5841</v>
      </c>
      <c r="H58" s="7" t="s">
        <v>5705</v>
      </c>
      <c r="I58" s="23">
        <v>4</v>
      </c>
    </row>
    <row r="59" spans="1:9" x14ac:dyDescent="0.2">
      <c r="A59" s="18" t="s">
        <v>1868</v>
      </c>
      <c r="B59" s="18"/>
      <c r="C59" t="s">
        <v>5630</v>
      </c>
      <c r="D59" t="s">
        <v>5686</v>
      </c>
      <c r="F59" t="s">
        <v>335</v>
      </c>
      <c r="H59" t="s">
        <v>4067</v>
      </c>
      <c r="I59" s="14">
        <v>54.125</v>
      </c>
    </row>
    <row r="60" spans="1:9" x14ac:dyDescent="0.2">
      <c r="A60" s="18" t="s">
        <v>1872</v>
      </c>
      <c r="B60" s="18"/>
      <c r="C60" t="s">
        <v>5630</v>
      </c>
      <c r="D60" t="s">
        <v>5635</v>
      </c>
      <c r="F60" t="s">
        <v>335</v>
      </c>
      <c r="G60" t="s">
        <v>5636</v>
      </c>
      <c r="H60" t="s">
        <v>4067</v>
      </c>
      <c r="I60" s="23">
        <v>54</v>
      </c>
    </row>
    <row r="61" spans="1:9" x14ac:dyDescent="0.2">
      <c r="A61" s="18" t="s">
        <v>5753</v>
      </c>
      <c r="B61" s="18"/>
      <c r="C61" s="7" t="s">
        <v>3494</v>
      </c>
      <c r="D61" s="7" t="s">
        <v>5754</v>
      </c>
      <c r="E61" s="7"/>
      <c r="F61" s="7" t="s">
        <v>399</v>
      </c>
      <c r="G61" s="7" t="s">
        <v>5755</v>
      </c>
      <c r="H61" s="7" t="s">
        <v>5705</v>
      </c>
      <c r="I61" s="23">
        <v>4</v>
      </c>
    </row>
    <row r="62" spans="1:9" x14ac:dyDescent="0.2">
      <c r="A62" s="18" t="s">
        <v>5780</v>
      </c>
      <c r="B62" s="18"/>
      <c r="C62" s="7" t="s">
        <v>5578</v>
      </c>
      <c r="D62" s="7" t="s">
        <v>5781</v>
      </c>
      <c r="E62" s="7"/>
      <c r="F62" s="7" t="s">
        <v>399</v>
      </c>
      <c r="G62" t="s">
        <v>5842</v>
      </c>
      <c r="H62" s="7" t="s">
        <v>5705</v>
      </c>
      <c r="I62" s="14">
        <v>5</v>
      </c>
    </row>
    <row r="63" spans="1:9" x14ac:dyDescent="0.2">
      <c r="A63" s="18" t="s">
        <v>5779</v>
      </c>
      <c r="B63" s="18"/>
      <c r="C63" s="7" t="s">
        <v>5578</v>
      </c>
      <c r="D63" s="7" t="s">
        <v>5781</v>
      </c>
      <c r="E63" s="7"/>
      <c r="F63" s="7" t="s">
        <v>342</v>
      </c>
      <c r="G63" t="s">
        <v>5843</v>
      </c>
      <c r="H63" s="7" t="s">
        <v>5705</v>
      </c>
      <c r="I63" s="14">
        <v>5</v>
      </c>
    </row>
    <row r="64" spans="1:9" x14ac:dyDescent="0.2">
      <c r="A64" s="18" t="s">
        <v>4430</v>
      </c>
      <c r="B64" s="18" t="s">
        <v>1190</v>
      </c>
      <c r="C64" s="7" t="s">
        <v>3494</v>
      </c>
      <c r="D64" s="7" t="s">
        <v>5601</v>
      </c>
      <c r="E64" s="13">
        <v>62</v>
      </c>
      <c r="F64" s="7" t="s">
        <v>20</v>
      </c>
      <c r="H64" t="s">
        <v>4067</v>
      </c>
      <c r="I64" s="14" t="s">
        <v>1890</v>
      </c>
    </row>
    <row r="65" spans="1:9" x14ac:dyDescent="0.2">
      <c r="A65" s="18" t="s">
        <v>5773</v>
      </c>
      <c r="B65" s="18" t="s">
        <v>5778</v>
      </c>
      <c r="C65" s="7" t="s">
        <v>3494</v>
      </c>
      <c r="D65" s="7" t="s">
        <v>5774</v>
      </c>
      <c r="E65" s="7"/>
      <c r="F65" s="7" t="s">
        <v>399</v>
      </c>
      <c r="H65" s="7" t="s">
        <v>5705</v>
      </c>
      <c r="I65" s="23">
        <v>5</v>
      </c>
    </row>
    <row r="66" spans="1:9" x14ac:dyDescent="0.2">
      <c r="A66" s="18" t="s">
        <v>5772</v>
      </c>
      <c r="B66" s="18" t="s">
        <v>5778</v>
      </c>
      <c r="C66" s="7" t="s">
        <v>3494</v>
      </c>
      <c r="D66" s="7" t="s">
        <v>5774</v>
      </c>
      <c r="E66" s="7"/>
      <c r="F66" s="7" t="s">
        <v>342</v>
      </c>
      <c r="H66" s="7" t="s">
        <v>5705</v>
      </c>
      <c r="I66" s="23">
        <v>5</v>
      </c>
    </row>
    <row r="67" spans="1:9" x14ac:dyDescent="0.2">
      <c r="A67" s="17" t="s">
        <v>5800</v>
      </c>
      <c r="B67" s="17"/>
      <c r="C67" t="s">
        <v>5578</v>
      </c>
      <c r="D67" t="s">
        <v>5802</v>
      </c>
      <c r="F67" s="7" t="s">
        <v>342</v>
      </c>
      <c r="G67" t="s">
        <v>5815</v>
      </c>
      <c r="H67" s="7" t="s">
        <v>5705</v>
      </c>
      <c r="I67" s="14">
        <v>6</v>
      </c>
    </row>
    <row r="68" spans="1:9" x14ac:dyDescent="0.2">
      <c r="A68" s="18" t="s">
        <v>5727</v>
      </c>
      <c r="B68" s="18"/>
      <c r="C68" s="7" t="s">
        <v>5578</v>
      </c>
      <c r="F68" s="7" t="s">
        <v>342</v>
      </c>
      <c r="G68" s="7" t="s">
        <v>5729</v>
      </c>
      <c r="H68" s="7" t="s">
        <v>5705</v>
      </c>
      <c r="I68" s="23">
        <v>3</v>
      </c>
    </row>
    <row r="69" spans="1:9" x14ac:dyDescent="0.2">
      <c r="A69" s="18" t="s">
        <v>5728</v>
      </c>
      <c r="B69" s="18"/>
      <c r="C69" s="7" t="s">
        <v>5578</v>
      </c>
      <c r="F69" s="7" t="s">
        <v>399</v>
      </c>
      <c r="G69" s="7" t="s">
        <v>5730</v>
      </c>
      <c r="H69" s="7" t="s">
        <v>5705</v>
      </c>
      <c r="I69" s="14">
        <v>3</v>
      </c>
    </row>
    <row r="70" spans="1:9" x14ac:dyDescent="0.2">
      <c r="A70" s="18" t="s">
        <v>1962</v>
      </c>
      <c r="B70" s="18"/>
      <c r="C70" t="s">
        <v>3494</v>
      </c>
      <c r="D70" t="s">
        <v>5621</v>
      </c>
      <c r="F70" t="s">
        <v>4154</v>
      </c>
      <c r="G70" t="s">
        <v>5622</v>
      </c>
      <c r="H70" t="s">
        <v>4067</v>
      </c>
      <c r="I70" s="14" t="s">
        <v>1963</v>
      </c>
    </row>
    <row r="71" spans="1:9" x14ac:dyDescent="0.2">
      <c r="A71" s="18" t="s">
        <v>1977</v>
      </c>
      <c r="B71" s="18"/>
      <c r="C71" t="s">
        <v>5630</v>
      </c>
      <c r="D71" t="s">
        <v>5644</v>
      </c>
      <c r="F71" t="s">
        <v>335</v>
      </c>
      <c r="G71" t="s">
        <v>5645</v>
      </c>
      <c r="H71" t="s">
        <v>4067</v>
      </c>
      <c r="I71" s="14">
        <v>54.125999999999998</v>
      </c>
    </row>
    <row r="72" spans="1:9" x14ac:dyDescent="0.2">
      <c r="A72" s="18" t="s">
        <v>1987</v>
      </c>
      <c r="B72" s="18"/>
      <c r="C72" t="s">
        <v>5626</v>
      </c>
      <c r="D72" t="s">
        <v>5625</v>
      </c>
      <c r="F72" t="s">
        <v>399</v>
      </c>
      <c r="G72" t="s">
        <v>5693</v>
      </c>
      <c r="H72" t="s">
        <v>4067</v>
      </c>
      <c r="I72" s="23" t="s">
        <v>1988</v>
      </c>
    </row>
    <row r="73" spans="1:9" x14ac:dyDescent="0.2">
      <c r="A73" s="18" t="s">
        <v>2078</v>
      </c>
      <c r="B73" s="18" t="s">
        <v>5667</v>
      </c>
      <c r="C73" t="s">
        <v>3494</v>
      </c>
      <c r="D73" t="s">
        <v>5666</v>
      </c>
      <c r="F73" t="s">
        <v>5668</v>
      </c>
      <c r="H73" t="s">
        <v>4067</v>
      </c>
      <c r="I73" s="14" t="s">
        <v>2079</v>
      </c>
    </row>
    <row r="74" spans="1:9" x14ac:dyDescent="0.2">
      <c r="A74" s="18" t="s">
        <v>2102</v>
      </c>
      <c r="B74" s="18" t="s">
        <v>2306</v>
      </c>
      <c r="C74" t="s">
        <v>5630</v>
      </c>
      <c r="D74" t="s">
        <v>5691</v>
      </c>
      <c r="F74" t="s">
        <v>335</v>
      </c>
      <c r="G74" t="s">
        <v>5692</v>
      </c>
      <c r="H74" t="s">
        <v>4067</v>
      </c>
      <c r="I74" s="23" t="s">
        <v>2103</v>
      </c>
    </row>
    <row r="75" spans="1:9" x14ac:dyDescent="0.2">
      <c r="A75" s="17" t="s">
        <v>5819</v>
      </c>
      <c r="B75" s="17"/>
      <c r="C75" t="s">
        <v>5576</v>
      </c>
      <c r="D75" t="s">
        <v>5820</v>
      </c>
      <c r="F75" t="s">
        <v>399</v>
      </c>
      <c r="H75" s="7" t="s">
        <v>5705</v>
      </c>
      <c r="I75" s="14">
        <v>7</v>
      </c>
    </row>
    <row r="76" spans="1:9" x14ac:dyDescent="0.2">
      <c r="A76" s="18" t="s">
        <v>2093</v>
      </c>
      <c r="B76" s="18"/>
      <c r="C76" t="s">
        <v>3494</v>
      </c>
      <c r="D76" t="s">
        <v>5658</v>
      </c>
      <c r="F76" t="s">
        <v>5660</v>
      </c>
      <c r="H76" t="s">
        <v>4067</v>
      </c>
      <c r="I76" s="14">
        <v>55.89</v>
      </c>
    </row>
    <row r="77" spans="1:9" x14ac:dyDescent="0.2">
      <c r="A77" s="18" t="s">
        <v>2145</v>
      </c>
      <c r="B77" s="18" t="s">
        <v>5833</v>
      </c>
      <c r="C77" t="s">
        <v>3494</v>
      </c>
      <c r="D77" t="s">
        <v>5663</v>
      </c>
      <c r="F77" t="s">
        <v>3822</v>
      </c>
      <c r="H77" t="s">
        <v>4067</v>
      </c>
      <c r="I77" s="23">
        <v>54.125999999999998</v>
      </c>
    </row>
    <row r="78" spans="1:9" x14ac:dyDescent="0.2">
      <c r="A78" s="18" t="s">
        <v>2150</v>
      </c>
      <c r="B78" s="18"/>
      <c r="C78" t="s">
        <v>3494</v>
      </c>
      <c r="D78" t="s">
        <v>483</v>
      </c>
      <c r="F78" t="s">
        <v>4655</v>
      </c>
      <c r="H78" t="s">
        <v>4067</v>
      </c>
      <c r="I78" s="14">
        <v>10.89</v>
      </c>
    </row>
    <row r="79" spans="1:9" x14ac:dyDescent="0.2">
      <c r="A79" s="18" t="s">
        <v>2151</v>
      </c>
      <c r="B79" s="18"/>
      <c r="C79" s="7" t="s">
        <v>5576</v>
      </c>
      <c r="D79" t="s">
        <v>5661</v>
      </c>
      <c r="F79" t="s">
        <v>335</v>
      </c>
      <c r="G79" t="s">
        <v>5662</v>
      </c>
      <c r="H79" t="s">
        <v>4067</v>
      </c>
      <c r="I79" s="14" t="s">
        <v>2152</v>
      </c>
    </row>
    <row r="80" spans="1:9" x14ac:dyDescent="0.2">
      <c r="A80" s="18" t="s">
        <v>2153</v>
      </c>
      <c r="B80" s="18"/>
      <c r="C80" t="s">
        <v>3494</v>
      </c>
      <c r="D80" t="s">
        <v>5844</v>
      </c>
      <c r="F80" t="s">
        <v>4157</v>
      </c>
      <c r="G80" t="s">
        <v>5623</v>
      </c>
      <c r="H80" t="s">
        <v>4067</v>
      </c>
      <c r="I80" s="14" t="s">
        <v>2154</v>
      </c>
    </row>
    <row r="81" spans="1:9" x14ac:dyDescent="0.2">
      <c r="A81" s="18" t="s">
        <v>2155</v>
      </c>
      <c r="B81" s="18"/>
      <c r="C81" s="7" t="s">
        <v>5576</v>
      </c>
      <c r="F81" t="s">
        <v>717</v>
      </c>
      <c r="H81" t="s">
        <v>4067</v>
      </c>
      <c r="I81" s="23" t="s">
        <v>2156</v>
      </c>
    </row>
    <row r="82" spans="1:9" x14ac:dyDescent="0.2">
      <c r="A82" s="17" t="s">
        <v>5846</v>
      </c>
      <c r="B82" s="17"/>
      <c r="C82" t="s">
        <v>5576</v>
      </c>
      <c r="D82" t="s">
        <v>5848</v>
      </c>
      <c r="F82" t="s">
        <v>717</v>
      </c>
      <c r="G82" t="s">
        <v>5847</v>
      </c>
      <c r="H82" t="s">
        <v>4067</v>
      </c>
      <c r="I82" s="14">
        <v>55</v>
      </c>
    </row>
    <row r="83" spans="1:9" x14ac:dyDescent="0.2">
      <c r="A83" s="18" t="s">
        <v>2158</v>
      </c>
      <c r="B83" s="18"/>
      <c r="C83" t="s">
        <v>3494</v>
      </c>
      <c r="D83" t="s">
        <v>484</v>
      </c>
      <c r="F83" t="s">
        <v>4655</v>
      </c>
      <c r="H83" t="s">
        <v>4067</v>
      </c>
      <c r="I83" s="23">
        <v>10.89</v>
      </c>
    </row>
    <row r="84" spans="1:9" x14ac:dyDescent="0.2">
      <c r="A84" s="18" t="s">
        <v>5764</v>
      </c>
      <c r="B84" s="17" t="s">
        <v>18174</v>
      </c>
      <c r="C84" s="7" t="s">
        <v>5578</v>
      </c>
      <c r="D84" s="7" t="s">
        <v>5766</v>
      </c>
      <c r="E84" s="7"/>
      <c r="F84" s="7" t="s">
        <v>399</v>
      </c>
      <c r="G84" s="7" t="s">
        <v>5768</v>
      </c>
      <c r="H84" s="7" t="s">
        <v>5705</v>
      </c>
      <c r="I84" s="23">
        <v>4</v>
      </c>
    </row>
    <row r="85" spans="1:9" x14ac:dyDescent="0.2">
      <c r="A85" s="18" t="s">
        <v>2263</v>
      </c>
      <c r="B85" s="18"/>
      <c r="C85" t="s">
        <v>5630</v>
      </c>
      <c r="D85" t="s">
        <v>5631</v>
      </c>
      <c r="F85" t="s">
        <v>335</v>
      </c>
      <c r="G85" t="s">
        <v>5632</v>
      </c>
      <c r="H85" t="s">
        <v>4067</v>
      </c>
      <c r="I85" s="23" t="s">
        <v>2264</v>
      </c>
    </row>
    <row r="86" spans="1:9" x14ac:dyDescent="0.2">
      <c r="A86" s="18" t="s">
        <v>4536</v>
      </c>
      <c r="B86" s="18" t="s">
        <v>1191</v>
      </c>
      <c r="C86" s="7" t="s">
        <v>5578</v>
      </c>
      <c r="D86" t="s">
        <v>7460</v>
      </c>
      <c r="E86" s="5">
        <v>19</v>
      </c>
      <c r="F86" s="7" t="s">
        <v>20</v>
      </c>
      <c r="G86" s="7" t="s">
        <v>5589</v>
      </c>
      <c r="H86" t="s">
        <v>4067</v>
      </c>
      <c r="I86" s="23" t="s">
        <v>2275</v>
      </c>
    </row>
    <row r="87" spans="1:9" x14ac:dyDescent="0.2">
      <c r="A87" s="18" t="s">
        <v>2282</v>
      </c>
      <c r="B87" s="18" t="s">
        <v>5832</v>
      </c>
      <c r="C87" t="s">
        <v>3494</v>
      </c>
      <c r="D87" t="s">
        <v>5663</v>
      </c>
      <c r="F87" t="s">
        <v>3822</v>
      </c>
      <c r="H87" t="s">
        <v>4067</v>
      </c>
      <c r="I87" s="14">
        <v>54.125999999999998</v>
      </c>
    </row>
    <row r="88" spans="1:9" x14ac:dyDescent="0.2">
      <c r="A88" s="18" t="s">
        <v>2286</v>
      </c>
      <c r="B88" s="18" t="s">
        <v>5647</v>
      </c>
      <c r="C88" t="s">
        <v>5630</v>
      </c>
      <c r="D88" t="s">
        <v>5646</v>
      </c>
      <c r="F88" t="s">
        <v>335</v>
      </c>
      <c r="G88" t="s">
        <v>10287</v>
      </c>
      <c r="H88" t="s">
        <v>4067</v>
      </c>
      <c r="I88" s="14">
        <v>54.125999999999998</v>
      </c>
    </row>
    <row r="89" spans="1:9" x14ac:dyDescent="0.2">
      <c r="A89" s="17" t="s">
        <v>5792</v>
      </c>
      <c r="B89" s="17" t="s">
        <v>5793</v>
      </c>
      <c r="C89" t="s">
        <v>5578</v>
      </c>
      <c r="D89" t="s">
        <v>5790</v>
      </c>
      <c r="F89" t="s">
        <v>399</v>
      </c>
      <c r="G89" t="s">
        <v>5794</v>
      </c>
      <c r="H89" s="7" t="s">
        <v>5705</v>
      </c>
      <c r="I89" s="14">
        <v>6</v>
      </c>
    </row>
    <row r="90" spans="1:9" x14ac:dyDescent="0.2">
      <c r="A90" s="18" t="s">
        <v>2319</v>
      </c>
      <c r="B90" s="18"/>
      <c r="C90" t="s">
        <v>5630</v>
      </c>
      <c r="D90" t="s">
        <v>5641</v>
      </c>
      <c r="F90" t="s">
        <v>335</v>
      </c>
      <c r="G90" t="s">
        <v>5642</v>
      </c>
      <c r="H90" t="s">
        <v>4067</v>
      </c>
      <c r="I90" s="23">
        <v>54.125</v>
      </c>
    </row>
    <row r="91" spans="1:9" x14ac:dyDescent="0.2">
      <c r="A91" s="18" t="s">
        <v>4552</v>
      </c>
      <c r="B91" s="18" t="s">
        <v>1557</v>
      </c>
      <c r="C91" s="7" t="s">
        <v>3494</v>
      </c>
      <c r="D91" s="7" t="s">
        <v>5612</v>
      </c>
      <c r="E91" s="13">
        <v>108</v>
      </c>
      <c r="F91" s="7" t="s">
        <v>20</v>
      </c>
      <c r="H91" t="s">
        <v>4067</v>
      </c>
      <c r="I91" s="14" t="s">
        <v>2340</v>
      </c>
    </row>
    <row r="92" spans="1:9" x14ac:dyDescent="0.2">
      <c r="A92" s="18" t="s">
        <v>2349</v>
      </c>
      <c r="B92" s="18" t="s">
        <v>5838</v>
      </c>
      <c r="C92" t="s">
        <v>3494</v>
      </c>
      <c r="D92" t="s">
        <v>5837</v>
      </c>
      <c r="F92" t="s">
        <v>4154</v>
      </c>
      <c r="G92" t="s">
        <v>5624</v>
      </c>
      <c r="H92" t="s">
        <v>4067</v>
      </c>
      <c r="I92" s="14">
        <v>53.127000000000002</v>
      </c>
    </row>
    <row r="93" spans="1:9" x14ac:dyDescent="0.2">
      <c r="A93" s="18" t="s">
        <v>2351</v>
      </c>
      <c r="B93" s="18"/>
      <c r="C93" t="s">
        <v>5630</v>
      </c>
      <c r="D93" t="s">
        <v>5687</v>
      </c>
      <c r="F93" t="s">
        <v>335</v>
      </c>
      <c r="G93" t="s">
        <v>5688</v>
      </c>
      <c r="H93" t="s">
        <v>4067</v>
      </c>
      <c r="I93" s="14" t="s">
        <v>2352</v>
      </c>
    </row>
    <row r="94" spans="1:9" x14ac:dyDescent="0.2">
      <c r="A94" s="17" t="s">
        <v>5826</v>
      </c>
      <c r="B94" s="17" t="s">
        <v>5827</v>
      </c>
      <c r="C94" t="s">
        <v>3494</v>
      </c>
      <c r="D94" t="s">
        <v>5666</v>
      </c>
      <c r="F94" t="s">
        <v>3822</v>
      </c>
      <c r="H94" s="7" t="s">
        <v>5705</v>
      </c>
      <c r="I94" s="14">
        <v>8</v>
      </c>
    </row>
    <row r="95" spans="1:9" x14ac:dyDescent="0.2">
      <c r="A95" s="18" t="s">
        <v>2372</v>
      </c>
      <c r="B95" s="18"/>
      <c r="C95" t="s">
        <v>3494</v>
      </c>
      <c r="D95" t="s">
        <v>5689</v>
      </c>
      <c r="F95" t="s">
        <v>3822</v>
      </c>
      <c r="G95" t="s">
        <v>5690</v>
      </c>
      <c r="H95" t="s">
        <v>4067</v>
      </c>
      <c r="I95" s="23">
        <v>54.127000000000002</v>
      </c>
    </row>
    <row r="96" spans="1:9" x14ac:dyDescent="0.2">
      <c r="A96" s="18" t="s">
        <v>2376</v>
      </c>
      <c r="B96" s="18"/>
      <c r="C96" t="s">
        <v>5630</v>
      </c>
      <c r="D96" t="s">
        <v>5633</v>
      </c>
      <c r="F96" t="s">
        <v>335</v>
      </c>
      <c r="G96" t="s">
        <v>5634</v>
      </c>
      <c r="H96" t="s">
        <v>4067</v>
      </c>
      <c r="I96" s="23">
        <v>54.125999999999998</v>
      </c>
    </row>
    <row r="97" spans="1:9" x14ac:dyDescent="0.2">
      <c r="A97" s="18" t="s">
        <v>2381</v>
      </c>
      <c r="B97" s="18"/>
      <c r="C97" t="s">
        <v>3494</v>
      </c>
      <c r="D97" t="s">
        <v>5620</v>
      </c>
      <c r="F97" t="s">
        <v>4154</v>
      </c>
      <c r="H97" t="s">
        <v>4067</v>
      </c>
      <c r="I97" s="23" t="s">
        <v>2382</v>
      </c>
    </row>
    <row r="98" spans="1:9" x14ac:dyDescent="0.2">
      <c r="A98" s="18" t="s">
        <v>2383</v>
      </c>
      <c r="B98" s="18"/>
      <c r="C98" t="s">
        <v>3494</v>
      </c>
      <c r="D98" t="s">
        <v>5666</v>
      </c>
      <c r="F98" t="s">
        <v>5665</v>
      </c>
      <c r="G98" t="s">
        <v>5664</v>
      </c>
      <c r="H98" t="s">
        <v>4067</v>
      </c>
      <c r="I98" s="14" t="s">
        <v>2384</v>
      </c>
    </row>
    <row r="99" spans="1:9" x14ac:dyDescent="0.2">
      <c r="A99" s="17" t="s">
        <v>2393</v>
      </c>
      <c r="B99" s="18"/>
      <c r="C99" t="s">
        <v>3494</v>
      </c>
      <c r="D99" t="s">
        <v>5629</v>
      </c>
      <c r="F99" t="s">
        <v>366</v>
      </c>
      <c r="G99" s="7" t="s">
        <v>11248</v>
      </c>
      <c r="H99" t="s">
        <v>4067</v>
      </c>
      <c r="I99" s="14" t="s">
        <v>2394</v>
      </c>
    </row>
    <row r="100" spans="1:9" x14ac:dyDescent="0.2">
      <c r="A100" s="18" t="s">
        <v>2475</v>
      </c>
      <c r="B100" s="18"/>
      <c r="C100" t="s">
        <v>3494</v>
      </c>
      <c r="D100" t="s">
        <v>5672</v>
      </c>
      <c r="F100" t="s">
        <v>5684</v>
      </c>
      <c r="G100" s="7" t="s">
        <v>18163</v>
      </c>
      <c r="H100" t="s">
        <v>4067</v>
      </c>
      <c r="I100" s="14" t="s">
        <v>2476</v>
      </c>
    </row>
    <row r="101" spans="1:9" x14ac:dyDescent="0.2">
      <c r="A101" s="17" t="s">
        <v>5805</v>
      </c>
      <c r="B101" s="17"/>
      <c r="C101" t="s">
        <v>3494</v>
      </c>
      <c r="D101" t="s">
        <v>5681</v>
      </c>
      <c r="F101" s="7" t="s">
        <v>342</v>
      </c>
      <c r="G101" t="s">
        <v>5808</v>
      </c>
      <c r="H101" s="7" t="s">
        <v>5705</v>
      </c>
      <c r="I101" s="14">
        <v>6</v>
      </c>
    </row>
    <row r="102" spans="1:9" x14ac:dyDescent="0.2">
      <c r="A102" s="17" t="s">
        <v>5811</v>
      </c>
      <c r="B102" s="17" t="s">
        <v>5813</v>
      </c>
      <c r="C102" t="s">
        <v>3494</v>
      </c>
      <c r="D102" t="s">
        <v>5681</v>
      </c>
      <c r="F102" t="s">
        <v>399</v>
      </c>
      <c r="G102" t="s">
        <v>5809</v>
      </c>
      <c r="H102" s="7" t="s">
        <v>5705</v>
      </c>
      <c r="I102" s="23">
        <v>6</v>
      </c>
    </row>
    <row r="103" spans="1:9" x14ac:dyDescent="0.2">
      <c r="A103" s="17" t="s">
        <v>5830</v>
      </c>
      <c r="B103" s="17" t="s">
        <v>5831</v>
      </c>
      <c r="C103" t="s">
        <v>3494</v>
      </c>
      <c r="D103" t="s">
        <v>5836</v>
      </c>
      <c r="F103" t="s">
        <v>3822</v>
      </c>
      <c r="H103" s="7" t="s">
        <v>5705</v>
      </c>
      <c r="I103" s="14">
        <v>8</v>
      </c>
    </row>
    <row r="104" spans="1:9" x14ac:dyDescent="0.2">
      <c r="A104" s="18" t="s">
        <v>4591</v>
      </c>
      <c r="B104" s="18" t="s">
        <v>1967</v>
      </c>
      <c r="C104" s="7" t="s">
        <v>3494</v>
      </c>
      <c r="D104" s="7" t="s">
        <v>7459</v>
      </c>
      <c r="E104" s="13">
        <v>47</v>
      </c>
      <c r="F104" s="7" t="s">
        <v>20</v>
      </c>
      <c r="H104" t="s">
        <v>4067</v>
      </c>
      <c r="I104" s="23" t="s">
        <v>2531</v>
      </c>
    </row>
    <row r="105" spans="1:9" x14ac:dyDescent="0.2">
      <c r="A105" s="223" t="s">
        <v>18437</v>
      </c>
      <c r="B105" s="223" t="s">
        <v>18445</v>
      </c>
      <c r="C105" s="7" t="s">
        <v>3494</v>
      </c>
      <c r="D105" s="7" t="s">
        <v>18441</v>
      </c>
      <c r="E105" s="13"/>
      <c r="F105" s="7" t="s">
        <v>18439</v>
      </c>
      <c r="G105" t="s">
        <v>18440</v>
      </c>
      <c r="H105" t="s">
        <v>18438</v>
      </c>
      <c r="I105" s="23">
        <v>73</v>
      </c>
    </row>
    <row r="106" spans="1:9" x14ac:dyDescent="0.2">
      <c r="A106" s="18" t="s">
        <v>5783</v>
      </c>
      <c r="B106" s="18" t="s">
        <v>5785</v>
      </c>
      <c r="C106" s="7" t="s">
        <v>3494</v>
      </c>
      <c r="D106" s="7" t="s">
        <v>5784</v>
      </c>
      <c r="E106" s="7"/>
      <c r="F106" s="7" t="s">
        <v>399</v>
      </c>
      <c r="G106" s="7" t="s">
        <v>5786</v>
      </c>
      <c r="H106" s="7" t="s">
        <v>5705</v>
      </c>
      <c r="I106" s="14">
        <v>5</v>
      </c>
    </row>
    <row r="107" spans="1:9" x14ac:dyDescent="0.2">
      <c r="A107" s="17" t="s">
        <v>5810</v>
      </c>
      <c r="B107" s="17" t="s">
        <v>18175</v>
      </c>
      <c r="C107" t="s">
        <v>5578</v>
      </c>
      <c r="D107" t="s">
        <v>5812</v>
      </c>
      <c r="F107" s="7" t="s">
        <v>342</v>
      </c>
      <c r="G107" t="s">
        <v>5817</v>
      </c>
      <c r="H107" s="7" t="s">
        <v>5705</v>
      </c>
      <c r="I107" s="23">
        <v>6</v>
      </c>
    </row>
    <row r="108" spans="1:9" x14ac:dyDescent="0.2">
      <c r="A108" s="18" t="s">
        <v>5719</v>
      </c>
      <c r="B108" s="18" t="s">
        <v>5721</v>
      </c>
      <c r="C108" s="7" t="s">
        <v>5578</v>
      </c>
      <c r="F108" s="7" t="s">
        <v>342</v>
      </c>
      <c r="G108" s="7" t="s">
        <v>5720</v>
      </c>
      <c r="H108" s="7" t="s">
        <v>5705</v>
      </c>
      <c r="I108" s="14">
        <v>3</v>
      </c>
    </row>
    <row r="109" spans="1:9" x14ac:dyDescent="0.2">
      <c r="A109" s="17" t="s">
        <v>5821</v>
      </c>
      <c r="B109" s="17" t="s">
        <v>5824</v>
      </c>
      <c r="C109" t="s">
        <v>3494</v>
      </c>
      <c r="D109" t="s">
        <v>5724</v>
      </c>
      <c r="F109" t="s">
        <v>3822</v>
      </c>
      <c r="H109" s="7" t="s">
        <v>5705</v>
      </c>
      <c r="I109" s="14">
        <v>8</v>
      </c>
    </row>
    <row r="110" spans="1:9" x14ac:dyDescent="0.2">
      <c r="A110" s="18" t="s">
        <v>5725</v>
      </c>
      <c r="B110" s="18"/>
      <c r="C110" s="7" t="s">
        <v>3494</v>
      </c>
      <c r="D110" s="7" t="s">
        <v>5726</v>
      </c>
      <c r="E110" s="7"/>
      <c r="F110" s="7" t="s">
        <v>342</v>
      </c>
      <c r="H110" s="7" t="s">
        <v>5705</v>
      </c>
      <c r="I110" s="23">
        <v>3</v>
      </c>
    </row>
    <row r="111" spans="1:9" x14ac:dyDescent="0.2">
      <c r="A111" s="18" t="s">
        <v>5669</v>
      </c>
      <c r="B111" s="18"/>
      <c r="C111" s="7" t="s">
        <v>3494</v>
      </c>
      <c r="D111" t="s">
        <v>5670</v>
      </c>
      <c r="F111" t="s">
        <v>5684</v>
      </c>
      <c r="G111" t="s">
        <v>5671</v>
      </c>
      <c r="H111" s="7" t="s">
        <v>4067</v>
      </c>
      <c r="I111" s="23"/>
    </row>
    <row r="112" spans="1:9" x14ac:dyDescent="0.2">
      <c r="A112" s="18" t="s">
        <v>5763</v>
      </c>
      <c r="B112" s="18"/>
      <c r="C112" s="7" t="s">
        <v>5578</v>
      </c>
      <c r="D112" s="7" t="s">
        <v>5766</v>
      </c>
      <c r="E112" s="7"/>
      <c r="F112" s="7" t="s">
        <v>342</v>
      </c>
      <c r="G112" s="7" t="s">
        <v>5767</v>
      </c>
      <c r="H112" s="7" t="s">
        <v>5705</v>
      </c>
      <c r="I112" s="14">
        <v>4</v>
      </c>
    </row>
    <row r="113" spans="1:9" x14ac:dyDescent="0.2">
      <c r="A113" s="18" t="s">
        <v>2629</v>
      </c>
      <c r="B113" s="18"/>
      <c r="C113" t="s">
        <v>3494</v>
      </c>
      <c r="D113" s="7" t="s">
        <v>18165</v>
      </c>
      <c r="F113" t="s">
        <v>5684</v>
      </c>
      <c r="G113" s="7" t="s">
        <v>18164</v>
      </c>
      <c r="H113" t="s">
        <v>4067</v>
      </c>
      <c r="I113" s="14" t="s">
        <v>1204</v>
      </c>
    </row>
    <row r="114" spans="1:9" x14ac:dyDescent="0.2">
      <c r="A114" s="18" t="s">
        <v>2671</v>
      </c>
      <c r="B114" s="18"/>
      <c r="C114" t="s">
        <v>3494</v>
      </c>
      <c r="D114" t="s">
        <v>5656</v>
      </c>
      <c r="F114" t="s">
        <v>5655</v>
      </c>
      <c r="H114" t="s">
        <v>4067</v>
      </c>
      <c r="I114" s="14">
        <v>55</v>
      </c>
    </row>
    <row r="115" spans="1:9" x14ac:dyDescent="0.2">
      <c r="A115" s="17" t="s">
        <v>5795</v>
      </c>
      <c r="B115" s="17" t="s">
        <v>1960</v>
      </c>
      <c r="C115" t="s">
        <v>5711</v>
      </c>
      <c r="D115" t="s">
        <v>5797</v>
      </c>
      <c r="F115" s="7" t="s">
        <v>342</v>
      </c>
      <c r="H115" s="7" t="s">
        <v>5705</v>
      </c>
      <c r="I115" s="23">
        <v>6</v>
      </c>
    </row>
    <row r="116" spans="1:9" x14ac:dyDescent="0.2">
      <c r="A116" s="17" t="s">
        <v>5822</v>
      </c>
      <c r="B116" s="17" t="s">
        <v>5823</v>
      </c>
      <c r="C116" t="s">
        <v>3494</v>
      </c>
      <c r="D116" t="s">
        <v>5825</v>
      </c>
      <c r="F116" t="s">
        <v>3822</v>
      </c>
      <c r="H116" s="7" t="s">
        <v>5705</v>
      </c>
      <c r="I116" s="14">
        <v>8</v>
      </c>
    </row>
    <row r="117" spans="1:9" x14ac:dyDescent="0.2">
      <c r="A117" s="18" t="s">
        <v>4615</v>
      </c>
      <c r="B117" s="18" t="s">
        <v>1958</v>
      </c>
      <c r="C117" s="7" t="s">
        <v>3494</v>
      </c>
      <c r="D117" s="7" t="s">
        <v>5598</v>
      </c>
      <c r="E117" s="13">
        <v>87</v>
      </c>
      <c r="F117" s="7" t="s">
        <v>20</v>
      </c>
      <c r="H117" t="s">
        <v>4067</v>
      </c>
      <c r="I117" s="14" t="s">
        <v>2635</v>
      </c>
    </row>
    <row r="118" spans="1:9" x14ac:dyDescent="0.2">
      <c r="A118" s="18" t="s">
        <v>2662</v>
      </c>
      <c r="B118" s="18" t="s">
        <v>5638</v>
      </c>
      <c r="C118" t="s">
        <v>5630</v>
      </c>
      <c r="D118" t="s">
        <v>5637</v>
      </c>
      <c r="F118" t="s">
        <v>335</v>
      </c>
      <c r="H118" t="s">
        <v>4067</v>
      </c>
      <c r="I118" s="14">
        <v>54.125999999999998</v>
      </c>
    </row>
    <row r="119" spans="1:9" x14ac:dyDescent="0.2">
      <c r="A119" s="17" t="s">
        <v>5796</v>
      </c>
      <c r="B119" s="17"/>
      <c r="C119" t="s">
        <v>3494</v>
      </c>
      <c r="D119" t="s">
        <v>5799</v>
      </c>
      <c r="F119" t="s">
        <v>399</v>
      </c>
      <c r="H119" s="7" t="s">
        <v>5705</v>
      </c>
      <c r="I119" s="23">
        <v>6</v>
      </c>
    </row>
    <row r="120" spans="1:9" x14ac:dyDescent="0.2">
      <c r="A120" s="18" t="s">
        <v>4628</v>
      </c>
      <c r="B120" s="18" t="s">
        <v>5617</v>
      </c>
      <c r="C120" s="7" t="s">
        <v>5578</v>
      </c>
      <c r="D120" t="s">
        <v>7461</v>
      </c>
      <c r="E120" s="5">
        <v>18</v>
      </c>
      <c r="F120" s="7" t="s">
        <v>20</v>
      </c>
      <c r="G120" s="7" t="s">
        <v>5596</v>
      </c>
      <c r="H120" t="s">
        <v>4067</v>
      </c>
      <c r="I120" s="23" t="s">
        <v>2684</v>
      </c>
    </row>
    <row r="121" spans="1:9" x14ac:dyDescent="0.2">
      <c r="A121" s="223" t="s">
        <v>19822</v>
      </c>
      <c r="B121" s="223"/>
      <c r="C121" t="s">
        <v>3494</v>
      </c>
      <c r="D121" t="s">
        <v>18548</v>
      </c>
      <c r="F121" t="s">
        <v>19823</v>
      </c>
      <c r="G121" t="s">
        <v>19824</v>
      </c>
      <c r="H121" t="s">
        <v>6684</v>
      </c>
      <c r="I121" s="14">
        <v>124</v>
      </c>
    </row>
  </sheetData>
  <sortState xmlns:xlrd2="http://schemas.microsoft.com/office/spreadsheetml/2017/richdata2" ref="A4:A108">
    <sortCondition ref="A108"/>
  </sortState>
  <pageMargins left="0.7" right="0.7" top="0.75" bottom="0.75"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08"/>
  <sheetViews>
    <sheetView topLeftCell="A65" zoomScale="80" zoomScaleNormal="80" workbookViewId="0">
      <selection activeCell="G108" sqref="G108"/>
    </sheetView>
  </sheetViews>
  <sheetFormatPr defaultRowHeight="12.75" x14ac:dyDescent="0.2"/>
  <cols>
    <col min="1" max="1" width="34.85546875" customWidth="1"/>
    <col min="2" max="2" width="78.5703125" customWidth="1"/>
    <col min="3" max="3" width="15.5703125" customWidth="1"/>
    <col min="4" max="4" width="11" customWidth="1"/>
    <col min="5" max="5" width="12.85546875" customWidth="1"/>
    <col min="6" max="6" width="14.7109375" customWidth="1"/>
    <col min="7" max="7" width="13.7109375" customWidth="1"/>
  </cols>
  <sheetData>
    <row r="1" spans="1:7" x14ac:dyDescent="0.2">
      <c r="A1" s="8" t="s">
        <v>6557</v>
      </c>
    </row>
    <row r="3" spans="1:7" x14ac:dyDescent="0.2">
      <c r="A3" s="9" t="s">
        <v>1</v>
      </c>
      <c r="B3" s="3" t="s">
        <v>4062</v>
      </c>
      <c r="C3" t="s">
        <v>115</v>
      </c>
      <c r="D3" s="9" t="s">
        <v>700</v>
      </c>
      <c r="E3" s="9" t="s">
        <v>699</v>
      </c>
      <c r="F3" s="9" t="s">
        <v>701</v>
      </c>
      <c r="G3" s="9" t="s">
        <v>488</v>
      </c>
    </row>
    <row r="4" spans="1:7" x14ac:dyDescent="0.2">
      <c r="A4" t="s">
        <v>852</v>
      </c>
      <c r="B4" s="7" t="s">
        <v>751</v>
      </c>
      <c r="C4" t="s">
        <v>4065</v>
      </c>
      <c r="D4" s="7" t="s">
        <v>24</v>
      </c>
      <c r="E4" s="22" t="s">
        <v>24</v>
      </c>
      <c r="F4" s="12">
        <v>7</v>
      </c>
      <c r="G4" s="7" t="s">
        <v>487</v>
      </c>
    </row>
    <row r="5" spans="1:7" x14ac:dyDescent="0.2">
      <c r="A5" s="7" t="s">
        <v>889</v>
      </c>
      <c r="B5" s="7" t="s">
        <v>888</v>
      </c>
      <c r="C5" t="s">
        <v>4065</v>
      </c>
      <c r="D5" s="7" t="s">
        <v>736</v>
      </c>
      <c r="E5" s="22" t="s">
        <v>736</v>
      </c>
      <c r="F5" s="12" t="s">
        <v>736</v>
      </c>
      <c r="G5" s="7" t="s">
        <v>487</v>
      </c>
    </row>
    <row r="6" spans="1:7" x14ac:dyDescent="0.2">
      <c r="A6" t="s">
        <v>9263</v>
      </c>
      <c r="B6" t="s">
        <v>9277</v>
      </c>
      <c r="C6" t="s">
        <v>4065</v>
      </c>
      <c r="D6" t="s">
        <v>9272</v>
      </c>
      <c r="G6" t="s">
        <v>9264</v>
      </c>
    </row>
    <row r="7" spans="1:7" x14ac:dyDescent="0.2">
      <c r="A7" t="s">
        <v>9273</v>
      </c>
      <c r="B7" s="7" t="s">
        <v>11260</v>
      </c>
      <c r="C7" t="s">
        <v>4064</v>
      </c>
      <c r="E7" s="14"/>
      <c r="F7" s="5">
        <v>22</v>
      </c>
      <c r="G7" s="7" t="s">
        <v>487</v>
      </c>
    </row>
    <row r="8" spans="1:7" x14ac:dyDescent="0.2">
      <c r="A8" s="7" t="s">
        <v>5834</v>
      </c>
      <c r="B8" s="7" t="s">
        <v>5835</v>
      </c>
      <c r="C8" s="7" t="s">
        <v>4065</v>
      </c>
      <c r="D8" s="7" t="s">
        <v>736</v>
      </c>
      <c r="E8" s="24" t="s">
        <v>736</v>
      </c>
      <c r="F8" s="13"/>
      <c r="G8" s="7" t="s">
        <v>5705</v>
      </c>
    </row>
    <row r="9" spans="1:7" x14ac:dyDescent="0.2">
      <c r="A9" t="s">
        <v>1256</v>
      </c>
      <c r="B9" s="7" t="s">
        <v>9333</v>
      </c>
      <c r="C9" s="7" t="s">
        <v>4064</v>
      </c>
      <c r="D9" s="7"/>
      <c r="E9" s="24"/>
      <c r="F9" s="13"/>
      <c r="G9" s="7" t="s">
        <v>13798</v>
      </c>
    </row>
    <row r="10" spans="1:7" x14ac:dyDescent="0.2">
      <c r="A10" t="s">
        <v>4186</v>
      </c>
      <c r="B10" t="s">
        <v>4191</v>
      </c>
      <c r="C10" s="7" t="s">
        <v>4065</v>
      </c>
      <c r="D10" t="s">
        <v>311</v>
      </c>
      <c r="E10" s="21" t="s">
        <v>4177</v>
      </c>
      <c r="F10" s="5">
        <v>8</v>
      </c>
      <c r="G10" t="s">
        <v>4180</v>
      </c>
    </row>
    <row r="11" spans="1:7" x14ac:dyDescent="0.2">
      <c r="A11" t="s">
        <v>213</v>
      </c>
      <c r="B11" s="7" t="s">
        <v>741</v>
      </c>
      <c r="C11" t="s">
        <v>4065</v>
      </c>
      <c r="D11" s="7" t="s">
        <v>736</v>
      </c>
      <c r="E11" s="22" t="s">
        <v>736</v>
      </c>
      <c r="F11" s="13" t="s">
        <v>736</v>
      </c>
      <c r="G11" s="7" t="s">
        <v>487</v>
      </c>
    </row>
    <row r="12" spans="1:7" x14ac:dyDescent="0.2">
      <c r="A12" t="s">
        <v>16911</v>
      </c>
      <c r="B12" t="s">
        <v>16912</v>
      </c>
      <c r="E12" s="14"/>
      <c r="F12" s="5"/>
      <c r="G12" t="s">
        <v>6537</v>
      </c>
    </row>
    <row r="13" spans="1:7" x14ac:dyDescent="0.2">
      <c r="A13" t="s">
        <v>214</v>
      </c>
      <c r="B13" s="7" t="s">
        <v>745</v>
      </c>
      <c r="C13" t="s">
        <v>4065</v>
      </c>
      <c r="D13" s="7" t="s">
        <v>698</v>
      </c>
      <c r="E13" s="22" t="s">
        <v>24</v>
      </c>
      <c r="F13" s="13" t="s">
        <v>731</v>
      </c>
      <c r="G13" s="7" t="s">
        <v>487</v>
      </c>
    </row>
    <row r="14" spans="1:7" x14ac:dyDescent="0.2">
      <c r="A14" s="7" t="s">
        <v>4201</v>
      </c>
      <c r="B14" s="7" t="s">
        <v>4204</v>
      </c>
      <c r="C14" s="7" t="s">
        <v>4065</v>
      </c>
      <c r="D14" s="7" t="s">
        <v>385</v>
      </c>
      <c r="E14" s="24" t="s">
        <v>1463</v>
      </c>
      <c r="F14" s="13"/>
      <c r="G14" t="s">
        <v>4180</v>
      </c>
    </row>
    <row r="15" spans="1:7" x14ac:dyDescent="0.2">
      <c r="A15" t="s">
        <v>9290</v>
      </c>
      <c r="B15" t="s">
        <v>9287</v>
      </c>
      <c r="C15" t="s">
        <v>4064</v>
      </c>
      <c r="D15" t="s">
        <v>9272</v>
      </c>
      <c r="E15" s="14"/>
      <c r="F15" s="5"/>
      <c r="G15" t="s">
        <v>9264</v>
      </c>
    </row>
    <row r="16" spans="1:7" x14ac:dyDescent="0.2">
      <c r="A16" t="s">
        <v>9274</v>
      </c>
      <c r="B16" s="7" t="s">
        <v>4200</v>
      </c>
      <c r="C16" s="7" t="s">
        <v>4065</v>
      </c>
      <c r="D16" t="s">
        <v>4167</v>
      </c>
      <c r="E16" s="21" t="s">
        <v>4167</v>
      </c>
      <c r="F16" s="5"/>
      <c r="G16" s="7" t="s">
        <v>4180</v>
      </c>
    </row>
    <row r="17" spans="1:7" x14ac:dyDescent="0.2">
      <c r="A17" t="s">
        <v>211</v>
      </c>
      <c r="B17" s="7" t="s">
        <v>15833</v>
      </c>
      <c r="C17" t="s">
        <v>4065</v>
      </c>
      <c r="D17" s="7" t="s">
        <v>717</v>
      </c>
      <c r="E17" s="22" t="s">
        <v>717</v>
      </c>
      <c r="F17" s="12">
        <v>13</v>
      </c>
      <c r="G17" s="7" t="s">
        <v>15831</v>
      </c>
    </row>
    <row r="18" spans="1:7" x14ac:dyDescent="0.2">
      <c r="A18" s="7" t="s">
        <v>4210</v>
      </c>
      <c r="B18" s="7" t="s">
        <v>4214</v>
      </c>
      <c r="C18" s="7" t="s">
        <v>4065</v>
      </c>
      <c r="D18" s="7" t="s">
        <v>285</v>
      </c>
      <c r="E18" s="24" t="s">
        <v>311</v>
      </c>
      <c r="F18" s="13">
        <v>12</v>
      </c>
      <c r="G18" t="s">
        <v>4180</v>
      </c>
    </row>
    <row r="19" spans="1:7" x14ac:dyDescent="0.2">
      <c r="A19" s="7" t="s">
        <v>9520</v>
      </c>
      <c r="B19" s="7" t="s">
        <v>10411</v>
      </c>
      <c r="C19" s="7" t="s">
        <v>4065</v>
      </c>
      <c r="D19" s="7" t="s">
        <v>10412</v>
      </c>
      <c r="E19" s="22" t="s">
        <v>710</v>
      </c>
      <c r="F19" s="13"/>
      <c r="G19" s="7" t="s">
        <v>6690</v>
      </c>
    </row>
    <row r="20" spans="1:7" x14ac:dyDescent="0.2">
      <c r="A20" t="s">
        <v>209</v>
      </c>
      <c r="B20" s="7" t="s">
        <v>9905</v>
      </c>
      <c r="C20" t="s">
        <v>4065</v>
      </c>
      <c r="D20" s="7" t="s">
        <v>698</v>
      </c>
      <c r="E20" s="22" t="s">
        <v>698</v>
      </c>
      <c r="F20" s="11">
        <v>12</v>
      </c>
      <c r="G20" s="7" t="s">
        <v>487</v>
      </c>
    </row>
    <row r="21" spans="1:7" x14ac:dyDescent="0.2">
      <c r="A21" t="s">
        <v>9265</v>
      </c>
      <c r="B21" t="s">
        <v>9266</v>
      </c>
      <c r="C21" t="s">
        <v>4065</v>
      </c>
      <c r="D21" t="s">
        <v>9272</v>
      </c>
      <c r="G21" t="s">
        <v>9264</v>
      </c>
    </row>
    <row r="22" spans="1:7" x14ac:dyDescent="0.2">
      <c r="A22" t="s">
        <v>210</v>
      </c>
      <c r="B22" s="7" t="s">
        <v>10410</v>
      </c>
      <c r="C22" t="s">
        <v>4065</v>
      </c>
      <c r="D22" s="7" t="s">
        <v>710</v>
      </c>
      <c r="E22" s="22" t="s">
        <v>708</v>
      </c>
      <c r="F22" s="12">
        <v>13</v>
      </c>
      <c r="G22" s="7" t="s">
        <v>7669</v>
      </c>
    </row>
    <row r="23" spans="1:7" x14ac:dyDescent="0.2">
      <c r="A23" t="s">
        <v>840</v>
      </c>
      <c r="B23" t="s">
        <v>16912</v>
      </c>
      <c r="E23" s="14"/>
      <c r="F23" s="5"/>
      <c r="G23" t="s">
        <v>6537</v>
      </c>
    </row>
    <row r="24" spans="1:7" x14ac:dyDescent="0.2">
      <c r="A24" s="7" t="s">
        <v>4181</v>
      </c>
      <c r="B24" t="s">
        <v>4182</v>
      </c>
      <c r="C24" s="7" t="s">
        <v>4183</v>
      </c>
      <c r="D24" t="s">
        <v>311</v>
      </c>
      <c r="E24" s="21" t="s">
        <v>4177</v>
      </c>
      <c r="F24" s="5">
        <v>15</v>
      </c>
      <c r="G24" t="s">
        <v>4180</v>
      </c>
    </row>
    <row r="25" spans="1:7" x14ac:dyDescent="0.2">
      <c r="A25" t="s">
        <v>4165</v>
      </c>
      <c r="B25" t="s">
        <v>4166</v>
      </c>
      <c r="C25" s="7" t="s">
        <v>4065</v>
      </c>
      <c r="D25" t="s">
        <v>2274</v>
      </c>
      <c r="E25" s="14" t="s">
        <v>4167</v>
      </c>
      <c r="F25" s="5">
        <v>12</v>
      </c>
      <c r="G25" t="s">
        <v>4180</v>
      </c>
    </row>
    <row r="26" spans="1:7" x14ac:dyDescent="0.2">
      <c r="A26" t="s">
        <v>15825</v>
      </c>
      <c r="B26" t="s">
        <v>15826</v>
      </c>
      <c r="C26" t="s">
        <v>4065</v>
      </c>
      <c r="E26" s="14"/>
      <c r="F26" s="5"/>
      <c r="G26" t="s">
        <v>5274</v>
      </c>
    </row>
    <row r="27" spans="1:7" x14ac:dyDescent="0.2">
      <c r="A27" s="32" t="s">
        <v>15829</v>
      </c>
      <c r="B27" t="s">
        <v>15830</v>
      </c>
      <c r="C27" t="s">
        <v>4065</v>
      </c>
      <c r="E27" s="14" t="s">
        <v>710</v>
      </c>
      <c r="F27" s="5"/>
      <c r="G27" t="s">
        <v>5274</v>
      </c>
    </row>
    <row r="28" spans="1:7" x14ac:dyDescent="0.2">
      <c r="A28" t="s">
        <v>6558</v>
      </c>
      <c r="B28" s="7" t="s">
        <v>10583</v>
      </c>
      <c r="C28" t="s">
        <v>4065</v>
      </c>
      <c r="D28" s="7"/>
      <c r="E28" s="22"/>
      <c r="F28" s="13"/>
      <c r="G28" s="7" t="s">
        <v>6588</v>
      </c>
    </row>
    <row r="29" spans="1:7" x14ac:dyDescent="0.2">
      <c r="A29" t="s">
        <v>6559</v>
      </c>
      <c r="B29" s="7" t="s">
        <v>6594</v>
      </c>
      <c r="C29" t="s">
        <v>4065</v>
      </c>
      <c r="D29" s="7" t="s">
        <v>736</v>
      </c>
      <c r="E29" s="22" t="s">
        <v>736</v>
      </c>
      <c r="F29" s="12">
        <v>13</v>
      </c>
      <c r="G29" s="7" t="s">
        <v>487</v>
      </c>
    </row>
    <row r="30" spans="1:7" x14ac:dyDescent="0.2">
      <c r="A30" t="s">
        <v>6631</v>
      </c>
      <c r="B30" t="s">
        <v>10745</v>
      </c>
      <c r="C30" t="s">
        <v>4065</v>
      </c>
      <c r="D30" t="s">
        <v>291</v>
      </c>
      <c r="E30" t="s">
        <v>291</v>
      </c>
      <c r="F30" s="5"/>
      <c r="G30" t="s">
        <v>6690</v>
      </c>
    </row>
    <row r="31" spans="1:7" x14ac:dyDescent="0.2">
      <c r="A31" t="s">
        <v>6621</v>
      </c>
      <c r="B31" s="7" t="s">
        <v>10746</v>
      </c>
      <c r="C31" t="s">
        <v>4065</v>
      </c>
      <c r="D31" s="7" t="s">
        <v>291</v>
      </c>
      <c r="E31" s="22" t="s">
        <v>778</v>
      </c>
      <c r="F31" s="12">
        <v>16</v>
      </c>
      <c r="G31" s="7" t="s">
        <v>7669</v>
      </c>
    </row>
    <row r="32" spans="1:7" x14ac:dyDescent="0.2">
      <c r="A32" t="s">
        <v>6560</v>
      </c>
      <c r="B32" t="s">
        <v>10744</v>
      </c>
      <c r="C32" t="s">
        <v>4065</v>
      </c>
      <c r="D32" t="s">
        <v>291</v>
      </c>
      <c r="E32" s="14" t="s">
        <v>10286</v>
      </c>
      <c r="F32" s="11">
        <v>11</v>
      </c>
      <c r="G32" s="7" t="s">
        <v>9966</v>
      </c>
    </row>
    <row r="33" spans="1:7" x14ac:dyDescent="0.2">
      <c r="A33" t="s">
        <v>9267</v>
      </c>
      <c r="B33" t="s">
        <v>9268</v>
      </c>
      <c r="C33" t="s">
        <v>4065</v>
      </c>
      <c r="D33" t="s">
        <v>9272</v>
      </c>
      <c r="G33" t="s">
        <v>9264</v>
      </c>
    </row>
    <row r="34" spans="1:7" x14ac:dyDescent="0.2">
      <c r="A34" t="s">
        <v>6624</v>
      </c>
      <c r="B34" s="7" t="s">
        <v>10923</v>
      </c>
      <c r="C34" t="s">
        <v>4065</v>
      </c>
      <c r="D34" s="7" t="s">
        <v>778</v>
      </c>
      <c r="E34" s="22" t="s">
        <v>291</v>
      </c>
      <c r="F34" s="12">
        <v>13</v>
      </c>
      <c r="G34" s="7" t="s">
        <v>487</v>
      </c>
    </row>
    <row r="35" spans="1:7" x14ac:dyDescent="0.2">
      <c r="A35" t="s">
        <v>791</v>
      </c>
      <c r="B35" s="7" t="s">
        <v>792</v>
      </c>
      <c r="C35" t="s">
        <v>4065</v>
      </c>
      <c r="D35" s="7" t="s">
        <v>736</v>
      </c>
      <c r="E35" s="22" t="s">
        <v>736</v>
      </c>
      <c r="F35" s="12" t="s">
        <v>731</v>
      </c>
      <c r="G35" s="7" t="s">
        <v>8110</v>
      </c>
    </row>
    <row r="36" spans="1:7" x14ac:dyDescent="0.2">
      <c r="A36" t="s">
        <v>6608</v>
      </c>
      <c r="B36" s="7" t="s">
        <v>853</v>
      </c>
      <c r="C36" t="s">
        <v>4065</v>
      </c>
      <c r="D36" s="7" t="s">
        <v>362</v>
      </c>
      <c r="E36" s="22" t="s">
        <v>362</v>
      </c>
      <c r="F36" s="12">
        <v>12</v>
      </c>
      <c r="G36" s="7" t="s">
        <v>487</v>
      </c>
    </row>
    <row r="37" spans="1:7" x14ac:dyDescent="0.2">
      <c r="A37" t="s">
        <v>6609</v>
      </c>
      <c r="B37" s="7" t="s">
        <v>709</v>
      </c>
      <c r="C37" t="s">
        <v>4065</v>
      </c>
      <c r="D37" s="7" t="s">
        <v>24</v>
      </c>
      <c r="E37" s="22" t="s">
        <v>24</v>
      </c>
      <c r="F37" s="12">
        <v>10</v>
      </c>
      <c r="G37" s="7" t="s">
        <v>487</v>
      </c>
    </row>
    <row r="38" spans="1:7" x14ac:dyDescent="0.2">
      <c r="A38" t="s">
        <v>6611</v>
      </c>
      <c r="B38" s="7" t="s">
        <v>740</v>
      </c>
      <c r="C38" t="s">
        <v>4065</v>
      </c>
      <c r="D38" s="7" t="s">
        <v>717</v>
      </c>
      <c r="E38" s="22" t="s">
        <v>717</v>
      </c>
      <c r="F38" s="13" t="s">
        <v>736</v>
      </c>
      <c r="G38" s="7" t="s">
        <v>487</v>
      </c>
    </row>
    <row r="39" spans="1:7" x14ac:dyDescent="0.2">
      <c r="A39" t="s">
        <v>6610</v>
      </c>
      <c r="B39" s="7" t="s">
        <v>10038</v>
      </c>
      <c r="C39" t="s">
        <v>4065</v>
      </c>
      <c r="D39" s="7" t="s">
        <v>707</v>
      </c>
      <c r="E39" s="22" t="s">
        <v>331</v>
      </c>
      <c r="F39" s="12">
        <v>8</v>
      </c>
      <c r="G39" s="7" t="s">
        <v>7669</v>
      </c>
    </row>
    <row r="40" spans="1:7" x14ac:dyDescent="0.2">
      <c r="A40" t="s">
        <v>9282</v>
      </c>
      <c r="B40" t="s">
        <v>9332</v>
      </c>
      <c r="C40" t="s">
        <v>4065</v>
      </c>
      <c r="D40" t="s">
        <v>313</v>
      </c>
      <c r="E40" s="14" t="s">
        <v>291</v>
      </c>
      <c r="F40" s="5"/>
      <c r="G40" t="s">
        <v>10747</v>
      </c>
    </row>
    <row r="41" spans="1:7" x14ac:dyDescent="0.2">
      <c r="A41" t="s">
        <v>6612</v>
      </c>
      <c r="B41" s="7" t="s">
        <v>9909</v>
      </c>
      <c r="C41" t="s">
        <v>4065</v>
      </c>
      <c r="D41" s="7" t="s">
        <v>698</v>
      </c>
      <c r="E41" s="22" t="s">
        <v>698</v>
      </c>
      <c r="F41" s="12">
        <v>13</v>
      </c>
      <c r="G41" s="7" t="s">
        <v>487</v>
      </c>
    </row>
    <row r="42" spans="1:7" x14ac:dyDescent="0.2">
      <c r="A42" t="s">
        <v>6561</v>
      </c>
      <c r="B42" s="7" t="s">
        <v>10041</v>
      </c>
      <c r="C42" t="s">
        <v>4065</v>
      </c>
      <c r="D42" s="7" t="s">
        <v>331</v>
      </c>
      <c r="E42" s="22" t="s">
        <v>10042</v>
      </c>
      <c r="F42" s="12">
        <v>14</v>
      </c>
      <c r="G42" s="7" t="s">
        <v>7669</v>
      </c>
    </row>
    <row r="43" spans="1:7" x14ac:dyDescent="0.2">
      <c r="A43" t="s">
        <v>6562</v>
      </c>
      <c r="B43" s="7" t="s">
        <v>11263</v>
      </c>
      <c r="C43" t="s">
        <v>4064</v>
      </c>
      <c r="D43" t="s">
        <v>331</v>
      </c>
      <c r="E43" s="14" t="s">
        <v>707</v>
      </c>
      <c r="F43" s="5">
        <v>17</v>
      </c>
      <c r="G43" s="7" t="s">
        <v>15832</v>
      </c>
    </row>
    <row r="44" spans="1:7" x14ac:dyDescent="0.2">
      <c r="A44" t="s">
        <v>6563</v>
      </c>
      <c r="B44" s="7" t="s">
        <v>10283</v>
      </c>
      <c r="C44" t="s">
        <v>4064</v>
      </c>
      <c r="D44" t="s">
        <v>710</v>
      </c>
      <c r="E44" s="14" t="s">
        <v>362</v>
      </c>
      <c r="F44" s="5">
        <v>20</v>
      </c>
      <c r="G44" s="7" t="s">
        <v>9966</v>
      </c>
    </row>
    <row r="45" spans="1:7" x14ac:dyDescent="0.2">
      <c r="A45" t="s">
        <v>6607</v>
      </c>
      <c r="B45" s="7" t="s">
        <v>9906</v>
      </c>
      <c r="C45" t="s">
        <v>4065</v>
      </c>
      <c r="D45" s="7" t="s">
        <v>331</v>
      </c>
      <c r="E45" s="22" t="s">
        <v>698</v>
      </c>
      <c r="F45" s="12">
        <v>20</v>
      </c>
      <c r="G45" s="7" t="s">
        <v>9966</v>
      </c>
    </row>
    <row r="46" spans="1:7" x14ac:dyDescent="0.2">
      <c r="A46" t="s">
        <v>6606</v>
      </c>
      <c r="B46" s="7" t="s">
        <v>9967</v>
      </c>
      <c r="C46" t="s">
        <v>4065</v>
      </c>
      <c r="D46" s="7" t="s">
        <v>24</v>
      </c>
      <c r="E46" s="22" t="s">
        <v>724</v>
      </c>
      <c r="F46" s="12">
        <v>10</v>
      </c>
      <c r="G46" s="7" t="s">
        <v>487</v>
      </c>
    </row>
    <row r="47" spans="1:7" x14ac:dyDescent="0.2">
      <c r="A47" t="s">
        <v>6564</v>
      </c>
      <c r="B47" s="7" t="s">
        <v>6595</v>
      </c>
      <c r="C47" t="s">
        <v>4065</v>
      </c>
      <c r="D47" s="7" t="s">
        <v>24</v>
      </c>
      <c r="E47" s="22" t="s">
        <v>24</v>
      </c>
      <c r="F47" s="13" t="s">
        <v>731</v>
      </c>
      <c r="G47" s="7" t="s">
        <v>487</v>
      </c>
    </row>
    <row r="48" spans="1:7" x14ac:dyDescent="0.2">
      <c r="A48" t="s">
        <v>6565</v>
      </c>
      <c r="B48" s="7" t="s">
        <v>6596</v>
      </c>
      <c r="C48" t="s">
        <v>4065</v>
      </c>
      <c r="D48" s="7" t="s">
        <v>331</v>
      </c>
      <c r="E48" s="22" t="s">
        <v>24</v>
      </c>
      <c r="F48" s="12">
        <v>17</v>
      </c>
      <c r="G48" s="7" t="s">
        <v>7669</v>
      </c>
    </row>
    <row r="49" spans="1:7" x14ac:dyDescent="0.2">
      <c r="A49" t="s">
        <v>6613</v>
      </c>
      <c r="B49" s="7" t="s">
        <v>9907</v>
      </c>
      <c r="C49" t="s">
        <v>4065</v>
      </c>
      <c r="D49" s="7" t="s">
        <v>730</v>
      </c>
      <c r="E49" s="22" t="s">
        <v>730</v>
      </c>
      <c r="F49" s="13" t="s">
        <v>9908</v>
      </c>
      <c r="G49" s="7" t="s">
        <v>9966</v>
      </c>
    </row>
    <row r="50" spans="1:7" x14ac:dyDescent="0.2">
      <c r="A50" t="s">
        <v>6614</v>
      </c>
      <c r="B50" s="7" t="s">
        <v>10037</v>
      </c>
      <c r="C50" t="s">
        <v>4065</v>
      </c>
      <c r="D50" s="7" t="s">
        <v>331</v>
      </c>
      <c r="E50" s="22" t="s">
        <v>331</v>
      </c>
      <c r="F50" s="13" t="s">
        <v>736</v>
      </c>
      <c r="G50" s="7" t="s">
        <v>487</v>
      </c>
    </row>
    <row r="51" spans="1:7" x14ac:dyDescent="0.2">
      <c r="A51" t="s">
        <v>6566</v>
      </c>
      <c r="B51" s="7" t="s">
        <v>11261</v>
      </c>
      <c r="C51" t="s">
        <v>4064</v>
      </c>
      <c r="D51" t="s">
        <v>708</v>
      </c>
      <c r="E51" s="14" t="s">
        <v>397</v>
      </c>
      <c r="F51" s="5">
        <v>19</v>
      </c>
      <c r="G51" s="7" t="s">
        <v>9966</v>
      </c>
    </row>
    <row r="52" spans="1:7" x14ac:dyDescent="0.2">
      <c r="A52" t="s">
        <v>6604</v>
      </c>
      <c r="B52" s="7" t="s">
        <v>716</v>
      </c>
      <c r="C52" t="s">
        <v>4065</v>
      </c>
      <c r="D52" s="7" t="s">
        <v>717</v>
      </c>
      <c r="E52" s="22" t="s">
        <v>717</v>
      </c>
      <c r="F52" s="13" t="s">
        <v>720</v>
      </c>
      <c r="G52" s="7" t="s">
        <v>487</v>
      </c>
    </row>
    <row r="53" spans="1:7" x14ac:dyDescent="0.2">
      <c r="A53" t="s">
        <v>6605</v>
      </c>
      <c r="B53" s="7" t="s">
        <v>10291</v>
      </c>
      <c r="C53" t="s">
        <v>4065</v>
      </c>
      <c r="D53" s="7" t="s">
        <v>362</v>
      </c>
      <c r="E53" s="22" t="s">
        <v>362</v>
      </c>
      <c r="F53" s="12">
        <v>19</v>
      </c>
      <c r="G53" s="7" t="s">
        <v>7669</v>
      </c>
    </row>
    <row r="54" spans="1:7" x14ac:dyDescent="0.2">
      <c r="A54" t="s">
        <v>6567</v>
      </c>
      <c r="B54" s="7" t="s">
        <v>10290</v>
      </c>
      <c r="C54" t="s">
        <v>4065</v>
      </c>
      <c r="D54" s="7" t="s">
        <v>362</v>
      </c>
      <c r="E54" s="22" t="s">
        <v>362</v>
      </c>
      <c r="F54" s="12">
        <v>11</v>
      </c>
      <c r="G54" s="7" t="s">
        <v>7669</v>
      </c>
    </row>
    <row r="55" spans="1:7" x14ac:dyDescent="0.2">
      <c r="A55" t="s">
        <v>6603</v>
      </c>
      <c r="B55" s="7" t="s">
        <v>10284</v>
      </c>
      <c r="C55" t="s">
        <v>4064</v>
      </c>
      <c r="D55" t="s">
        <v>362</v>
      </c>
      <c r="E55" s="14" t="s">
        <v>710</v>
      </c>
      <c r="F55" s="5"/>
      <c r="G55" s="7" t="s">
        <v>7669</v>
      </c>
    </row>
    <row r="56" spans="1:7" x14ac:dyDescent="0.2">
      <c r="A56" t="s">
        <v>665</v>
      </c>
      <c r="B56" s="7" t="s">
        <v>9965</v>
      </c>
      <c r="C56" t="s">
        <v>4064</v>
      </c>
      <c r="D56" s="7" t="s">
        <v>724</v>
      </c>
      <c r="E56" s="22" t="s">
        <v>313</v>
      </c>
      <c r="G56" s="7" t="s">
        <v>7669</v>
      </c>
    </row>
    <row r="57" spans="1:7" x14ac:dyDescent="0.2">
      <c r="A57" t="s">
        <v>6615</v>
      </c>
      <c r="B57" s="7" t="s">
        <v>815</v>
      </c>
      <c r="C57" t="s">
        <v>4065</v>
      </c>
      <c r="D57" s="7" t="s">
        <v>24</v>
      </c>
      <c r="E57" s="22" t="s">
        <v>24</v>
      </c>
      <c r="F57" s="12">
        <v>17</v>
      </c>
      <c r="G57" s="7" t="s">
        <v>487</v>
      </c>
    </row>
    <row r="58" spans="1:7" x14ac:dyDescent="0.2">
      <c r="A58" t="s">
        <v>6602</v>
      </c>
      <c r="B58" s="7" t="s">
        <v>9970</v>
      </c>
      <c r="C58" t="s">
        <v>4065</v>
      </c>
      <c r="D58" s="7" t="s">
        <v>724</v>
      </c>
      <c r="E58" s="22" t="s">
        <v>708</v>
      </c>
      <c r="F58" s="12">
        <v>9</v>
      </c>
      <c r="G58" s="7" t="s">
        <v>487</v>
      </c>
    </row>
    <row r="59" spans="1:7" x14ac:dyDescent="0.2">
      <c r="A59" t="s">
        <v>6616</v>
      </c>
      <c r="B59" s="7" t="s">
        <v>10139</v>
      </c>
      <c r="C59" t="s">
        <v>4065</v>
      </c>
      <c r="D59" s="7" t="s">
        <v>707</v>
      </c>
      <c r="E59" s="22" t="s">
        <v>707</v>
      </c>
      <c r="F59" s="12">
        <v>8</v>
      </c>
      <c r="G59" s="7" t="s">
        <v>7669</v>
      </c>
    </row>
    <row r="60" spans="1:7" x14ac:dyDescent="0.2">
      <c r="A60" t="s">
        <v>6617</v>
      </c>
      <c r="B60" s="7" t="s">
        <v>10040</v>
      </c>
      <c r="C60" t="s">
        <v>4065</v>
      </c>
      <c r="D60" s="7" t="s">
        <v>331</v>
      </c>
      <c r="E60" s="22" t="s">
        <v>362</v>
      </c>
      <c r="F60" s="12">
        <v>15</v>
      </c>
      <c r="G60" s="7" t="s">
        <v>7669</v>
      </c>
    </row>
    <row r="61" spans="1:7" x14ac:dyDescent="0.2">
      <c r="A61" t="s">
        <v>6618</v>
      </c>
      <c r="B61" s="7" t="s">
        <v>845</v>
      </c>
      <c r="C61" t="s">
        <v>4065</v>
      </c>
      <c r="D61" s="7" t="s">
        <v>362</v>
      </c>
      <c r="E61" s="22" t="s">
        <v>362</v>
      </c>
      <c r="F61" s="12">
        <v>14</v>
      </c>
      <c r="G61" s="7" t="s">
        <v>487</v>
      </c>
    </row>
    <row r="62" spans="1:7" x14ac:dyDescent="0.2">
      <c r="A62" t="s">
        <v>6568</v>
      </c>
      <c r="B62" s="7" t="s">
        <v>6598</v>
      </c>
      <c r="C62" t="s">
        <v>4065</v>
      </c>
      <c r="D62" s="7" t="s">
        <v>397</v>
      </c>
      <c r="E62" s="22" t="s">
        <v>397</v>
      </c>
      <c r="F62" s="12">
        <v>9</v>
      </c>
      <c r="G62" s="7" t="s">
        <v>7669</v>
      </c>
    </row>
    <row r="63" spans="1:7" x14ac:dyDescent="0.2">
      <c r="A63" t="s">
        <v>6569</v>
      </c>
      <c r="B63" s="7" t="s">
        <v>6570</v>
      </c>
      <c r="C63" t="s">
        <v>4065</v>
      </c>
      <c r="D63" s="7"/>
      <c r="E63" s="22"/>
      <c r="F63" s="13"/>
      <c r="G63" s="7" t="s">
        <v>6588</v>
      </c>
    </row>
    <row r="64" spans="1:7" x14ac:dyDescent="0.2">
      <c r="A64" t="s">
        <v>6601</v>
      </c>
      <c r="B64" s="7" t="s">
        <v>9969</v>
      </c>
      <c r="C64" t="s">
        <v>4065</v>
      </c>
      <c r="D64" s="7" t="s">
        <v>698</v>
      </c>
      <c r="E64" s="22" t="s">
        <v>724</v>
      </c>
      <c r="F64" s="12">
        <v>12</v>
      </c>
      <c r="G64" s="7" t="s">
        <v>487</v>
      </c>
    </row>
    <row r="65" spans="1:7" x14ac:dyDescent="0.2">
      <c r="A65" t="s">
        <v>6571</v>
      </c>
      <c r="B65" s="7" t="s">
        <v>9968</v>
      </c>
      <c r="C65" t="s">
        <v>4065</v>
      </c>
      <c r="D65" s="7" t="s">
        <v>362</v>
      </c>
      <c r="E65" s="22" t="s">
        <v>724</v>
      </c>
      <c r="F65" s="12">
        <v>11</v>
      </c>
      <c r="G65" s="7" t="s">
        <v>9966</v>
      </c>
    </row>
    <row r="66" spans="1:7" x14ac:dyDescent="0.2">
      <c r="A66" t="s">
        <v>6620</v>
      </c>
      <c r="B66" s="7" t="s">
        <v>10292</v>
      </c>
      <c r="C66" t="s">
        <v>4065</v>
      </c>
      <c r="D66" s="7" t="s">
        <v>362</v>
      </c>
      <c r="E66" s="22" t="s">
        <v>362</v>
      </c>
      <c r="F66" s="12" t="s">
        <v>736</v>
      </c>
      <c r="G66" s="7" t="s">
        <v>9966</v>
      </c>
    </row>
    <row r="67" spans="1:7" x14ac:dyDescent="0.2">
      <c r="A67" t="s">
        <v>6619</v>
      </c>
      <c r="B67" s="7" t="s">
        <v>864</v>
      </c>
      <c r="C67" t="s">
        <v>4065</v>
      </c>
      <c r="D67" s="7" t="s">
        <v>24</v>
      </c>
      <c r="E67" s="22" t="s">
        <v>24</v>
      </c>
      <c r="F67" s="12" t="s">
        <v>736</v>
      </c>
      <c r="G67" s="7" t="s">
        <v>487</v>
      </c>
    </row>
    <row r="68" spans="1:7" x14ac:dyDescent="0.2">
      <c r="A68" t="s">
        <v>6572</v>
      </c>
      <c r="B68" s="7" t="s">
        <v>6597</v>
      </c>
      <c r="C68" t="s">
        <v>4064</v>
      </c>
      <c r="E68" s="14"/>
      <c r="F68" s="13" t="s">
        <v>885</v>
      </c>
      <c r="G68" s="7" t="s">
        <v>487</v>
      </c>
    </row>
    <row r="69" spans="1:7" x14ac:dyDescent="0.2">
      <c r="A69" t="s">
        <v>6573</v>
      </c>
      <c r="B69" t="s">
        <v>10581</v>
      </c>
      <c r="C69" t="s">
        <v>4065</v>
      </c>
      <c r="D69" t="s">
        <v>707</v>
      </c>
      <c r="E69" s="14" t="s">
        <v>708</v>
      </c>
      <c r="F69" s="11">
        <v>10</v>
      </c>
      <c r="G69" s="7" t="s">
        <v>7669</v>
      </c>
    </row>
    <row r="70" spans="1:7" x14ac:dyDescent="0.2">
      <c r="A70" t="s">
        <v>6574</v>
      </c>
      <c r="B70" s="7" t="s">
        <v>6599</v>
      </c>
      <c r="C70" t="s">
        <v>4064</v>
      </c>
      <c r="D70" t="s">
        <v>778</v>
      </c>
      <c r="E70" s="14"/>
      <c r="F70" s="5"/>
      <c r="G70" s="7" t="s">
        <v>7669</v>
      </c>
    </row>
    <row r="71" spans="1:7" x14ac:dyDescent="0.2">
      <c r="A71" t="s">
        <v>6630</v>
      </c>
      <c r="B71" s="7" t="s">
        <v>10409</v>
      </c>
      <c r="C71" t="s">
        <v>4065</v>
      </c>
      <c r="D71" s="7"/>
      <c r="E71" s="22"/>
      <c r="F71" s="13"/>
      <c r="G71" s="7" t="s">
        <v>6626</v>
      </c>
    </row>
    <row r="72" spans="1:7" x14ac:dyDescent="0.2">
      <c r="A72" t="s">
        <v>6575</v>
      </c>
      <c r="B72" s="7" t="s">
        <v>10285</v>
      </c>
      <c r="C72" t="s">
        <v>4064</v>
      </c>
      <c r="D72" t="s">
        <v>291</v>
      </c>
      <c r="E72" s="14" t="s">
        <v>362</v>
      </c>
      <c r="F72" s="5"/>
      <c r="G72" s="7" t="s">
        <v>9966</v>
      </c>
    </row>
    <row r="73" spans="1:7" x14ac:dyDescent="0.2">
      <c r="A73" t="s">
        <v>6600</v>
      </c>
      <c r="B73" s="7" t="s">
        <v>10293</v>
      </c>
      <c r="C73" t="s">
        <v>4065</v>
      </c>
      <c r="D73" s="7" t="s">
        <v>362</v>
      </c>
      <c r="E73" s="22" t="s">
        <v>710</v>
      </c>
      <c r="F73" s="12">
        <v>18</v>
      </c>
      <c r="G73" s="7" t="s">
        <v>18378</v>
      </c>
    </row>
    <row r="74" spans="1:7" x14ac:dyDescent="0.2">
      <c r="A74" t="s">
        <v>6629</v>
      </c>
      <c r="B74" s="7" t="s">
        <v>10582</v>
      </c>
      <c r="C74" t="s">
        <v>4064</v>
      </c>
      <c r="D74" t="s">
        <v>708</v>
      </c>
      <c r="E74" s="14" t="s">
        <v>397</v>
      </c>
      <c r="F74" s="5"/>
      <c r="G74" s="7" t="s">
        <v>9966</v>
      </c>
    </row>
    <row r="75" spans="1:7" x14ac:dyDescent="0.2">
      <c r="A75" t="s">
        <v>6623</v>
      </c>
      <c r="B75" s="7" t="s">
        <v>767</v>
      </c>
      <c r="C75" t="s">
        <v>4065</v>
      </c>
      <c r="D75" s="7" t="s">
        <v>736</v>
      </c>
      <c r="E75" s="22" t="s">
        <v>736</v>
      </c>
      <c r="F75" s="13" t="s">
        <v>736</v>
      </c>
      <c r="G75" s="7" t="s">
        <v>487</v>
      </c>
    </row>
    <row r="76" spans="1:7" x14ac:dyDescent="0.2">
      <c r="A76" t="s">
        <v>6622</v>
      </c>
      <c r="B76" s="7" t="s">
        <v>752</v>
      </c>
      <c r="C76" t="s">
        <v>4065</v>
      </c>
      <c r="D76" s="7" t="s">
        <v>736</v>
      </c>
      <c r="E76" s="22" t="s">
        <v>736</v>
      </c>
      <c r="F76" s="12">
        <v>14</v>
      </c>
      <c r="G76" s="7" t="s">
        <v>487</v>
      </c>
    </row>
    <row r="77" spans="1:7" x14ac:dyDescent="0.2">
      <c r="A77" t="s">
        <v>6625</v>
      </c>
      <c r="B77" s="7" t="s">
        <v>10043</v>
      </c>
      <c r="C77" t="s">
        <v>4065</v>
      </c>
      <c r="D77" s="7" t="s">
        <v>331</v>
      </c>
      <c r="E77" s="22" t="s">
        <v>698</v>
      </c>
      <c r="F77" s="12">
        <v>12</v>
      </c>
      <c r="G77" s="7" t="s">
        <v>7669</v>
      </c>
    </row>
    <row r="78" spans="1:7" x14ac:dyDescent="0.2">
      <c r="A78" t="s">
        <v>9284</v>
      </c>
      <c r="B78" t="s">
        <v>9285</v>
      </c>
      <c r="C78" t="s">
        <v>4065</v>
      </c>
      <c r="D78" t="s">
        <v>9272</v>
      </c>
      <c r="E78" s="14" t="s">
        <v>397</v>
      </c>
      <c r="F78" s="5"/>
      <c r="G78" t="s">
        <v>9264</v>
      </c>
    </row>
    <row r="79" spans="1:7" x14ac:dyDescent="0.2">
      <c r="A79" t="s">
        <v>6576</v>
      </c>
      <c r="B79" s="7" t="s">
        <v>6593</v>
      </c>
      <c r="C79" t="s">
        <v>4065</v>
      </c>
      <c r="D79" s="7" t="s">
        <v>698</v>
      </c>
      <c r="E79" s="22" t="s">
        <v>331</v>
      </c>
      <c r="F79" s="12">
        <v>12</v>
      </c>
      <c r="G79" s="7" t="s">
        <v>7669</v>
      </c>
    </row>
    <row r="80" spans="1:7" x14ac:dyDescent="0.2">
      <c r="A80" t="s">
        <v>9283</v>
      </c>
      <c r="B80" t="s">
        <v>9285</v>
      </c>
      <c r="C80" t="s">
        <v>4065</v>
      </c>
      <c r="D80" t="s">
        <v>9272</v>
      </c>
      <c r="E80" s="14" t="s">
        <v>397</v>
      </c>
      <c r="F80" s="5"/>
      <c r="G80" t="s">
        <v>9264</v>
      </c>
    </row>
    <row r="81" spans="1:7" x14ac:dyDescent="0.2">
      <c r="A81" t="s">
        <v>6577</v>
      </c>
      <c r="B81" s="7" t="s">
        <v>6632</v>
      </c>
      <c r="C81" t="s">
        <v>4065</v>
      </c>
      <c r="D81" s="7"/>
      <c r="E81" s="22"/>
      <c r="F81" s="13"/>
      <c r="G81" s="7" t="s">
        <v>6535</v>
      </c>
    </row>
    <row r="82" spans="1:7" x14ac:dyDescent="0.2">
      <c r="A82" t="s">
        <v>830</v>
      </c>
      <c r="B82" s="7" t="s">
        <v>831</v>
      </c>
      <c r="C82" t="s">
        <v>4065</v>
      </c>
      <c r="D82" s="7" t="s">
        <v>24</v>
      </c>
      <c r="E82" s="22" t="s">
        <v>24</v>
      </c>
      <c r="F82" s="12">
        <v>8</v>
      </c>
      <c r="G82" s="7" t="s">
        <v>487</v>
      </c>
    </row>
    <row r="83" spans="1:7" x14ac:dyDescent="0.2">
      <c r="A83" t="s">
        <v>830</v>
      </c>
      <c r="B83" s="7" t="s">
        <v>10749</v>
      </c>
      <c r="C83" t="s">
        <v>4065</v>
      </c>
      <c r="D83" s="7" t="s">
        <v>291</v>
      </c>
      <c r="E83" s="22" t="s">
        <v>291</v>
      </c>
      <c r="F83" s="13"/>
      <c r="G83" s="7" t="s">
        <v>10748</v>
      </c>
    </row>
    <row r="84" spans="1:7" x14ac:dyDescent="0.2">
      <c r="A84" t="s">
        <v>15827</v>
      </c>
      <c r="B84" t="s">
        <v>15828</v>
      </c>
      <c r="C84" t="s">
        <v>4065</v>
      </c>
      <c r="D84" t="s">
        <v>362</v>
      </c>
      <c r="E84" s="14"/>
      <c r="F84" s="5"/>
      <c r="G84" t="s">
        <v>5274</v>
      </c>
    </row>
    <row r="85" spans="1:7" x14ac:dyDescent="0.2">
      <c r="A85" t="s">
        <v>217</v>
      </c>
      <c r="B85" s="7" t="s">
        <v>10505</v>
      </c>
      <c r="C85" t="s">
        <v>4065</v>
      </c>
      <c r="D85" s="7" t="s">
        <v>24</v>
      </c>
      <c r="E85" s="22" t="s">
        <v>24</v>
      </c>
      <c r="F85" s="12">
        <v>7</v>
      </c>
      <c r="G85" s="7" t="s">
        <v>487</v>
      </c>
    </row>
    <row r="86" spans="1:7" x14ac:dyDescent="0.2">
      <c r="A86" t="s">
        <v>759</v>
      </c>
      <c r="B86" s="7" t="s">
        <v>10506</v>
      </c>
      <c r="C86" t="s">
        <v>4065</v>
      </c>
      <c r="D86" s="7" t="s">
        <v>698</v>
      </c>
      <c r="E86" s="22" t="s">
        <v>397</v>
      </c>
      <c r="F86" s="12">
        <v>7</v>
      </c>
      <c r="G86" s="7" t="s">
        <v>487</v>
      </c>
    </row>
    <row r="87" spans="1:7" x14ac:dyDescent="0.2">
      <c r="A87" t="s">
        <v>215</v>
      </c>
      <c r="B87" s="7" t="s">
        <v>10039</v>
      </c>
      <c r="C87" t="s">
        <v>4065</v>
      </c>
      <c r="D87" s="7" t="s">
        <v>331</v>
      </c>
      <c r="E87" s="22" t="s">
        <v>362</v>
      </c>
      <c r="F87" s="12">
        <v>10</v>
      </c>
      <c r="G87" s="7" t="s">
        <v>9966</v>
      </c>
    </row>
    <row r="88" spans="1:7" x14ac:dyDescent="0.2">
      <c r="A88" t="s">
        <v>758</v>
      </c>
      <c r="B88" s="7" t="s">
        <v>10507</v>
      </c>
      <c r="C88" t="s">
        <v>4065</v>
      </c>
      <c r="D88" s="7" t="s">
        <v>698</v>
      </c>
      <c r="E88" s="22" t="s">
        <v>397</v>
      </c>
      <c r="F88" s="12">
        <v>7</v>
      </c>
      <c r="G88" s="7" t="s">
        <v>487</v>
      </c>
    </row>
    <row r="89" spans="1:7" x14ac:dyDescent="0.2">
      <c r="A89" t="s">
        <v>6578</v>
      </c>
      <c r="B89" s="7" t="s">
        <v>9027</v>
      </c>
      <c r="C89" t="s">
        <v>4065</v>
      </c>
      <c r="D89" s="7"/>
      <c r="E89" s="22"/>
      <c r="F89" s="13"/>
      <c r="G89" s="7" t="s">
        <v>6535</v>
      </c>
    </row>
    <row r="90" spans="1:7" x14ac:dyDescent="0.2">
      <c r="A90" t="s">
        <v>6579</v>
      </c>
      <c r="B90" s="7"/>
      <c r="D90" s="7"/>
      <c r="E90" s="22"/>
      <c r="F90" s="13"/>
      <c r="G90" s="7" t="s">
        <v>6588</v>
      </c>
    </row>
    <row r="91" spans="1:7" x14ac:dyDescent="0.2">
      <c r="A91" t="s">
        <v>9275</v>
      </c>
      <c r="B91" s="7"/>
      <c r="D91" s="7"/>
      <c r="E91" s="22"/>
      <c r="F91" s="13"/>
      <c r="G91" s="7" t="s">
        <v>6588</v>
      </c>
    </row>
    <row r="92" spans="1:7" x14ac:dyDescent="0.2">
      <c r="A92" t="s">
        <v>6580</v>
      </c>
      <c r="B92" s="7"/>
      <c r="D92" s="7"/>
      <c r="E92" s="22"/>
      <c r="F92" s="13"/>
      <c r="G92" s="7" t="s">
        <v>6588</v>
      </c>
    </row>
    <row r="93" spans="1:7" x14ac:dyDescent="0.2">
      <c r="A93" t="s">
        <v>9288</v>
      </c>
      <c r="B93" t="s">
        <v>9289</v>
      </c>
      <c r="C93" t="s">
        <v>4064</v>
      </c>
      <c r="D93" t="s">
        <v>9272</v>
      </c>
      <c r="E93" s="14"/>
      <c r="F93" s="5"/>
      <c r="G93" t="s">
        <v>9264</v>
      </c>
    </row>
    <row r="94" spans="1:7" x14ac:dyDescent="0.2">
      <c r="A94" t="s">
        <v>10294</v>
      </c>
      <c r="B94" t="s">
        <v>11262</v>
      </c>
      <c r="C94" t="s">
        <v>4065</v>
      </c>
      <c r="D94" t="s">
        <v>362</v>
      </c>
      <c r="E94" s="14" t="s">
        <v>397</v>
      </c>
      <c r="F94" s="5"/>
      <c r="G94" t="s">
        <v>6690</v>
      </c>
    </row>
    <row r="95" spans="1:7" x14ac:dyDescent="0.2">
      <c r="A95" t="s">
        <v>769</v>
      </c>
      <c r="B95" s="7" t="s">
        <v>10508</v>
      </c>
      <c r="C95" t="s">
        <v>4065</v>
      </c>
      <c r="D95" s="7" t="s">
        <v>397</v>
      </c>
      <c r="E95" s="22" t="s">
        <v>708</v>
      </c>
      <c r="F95" s="12">
        <v>11</v>
      </c>
      <c r="G95" s="7" t="s">
        <v>10509</v>
      </c>
    </row>
    <row r="96" spans="1:7" x14ac:dyDescent="0.2">
      <c r="A96" t="s">
        <v>6581</v>
      </c>
      <c r="B96" t="s">
        <v>9286</v>
      </c>
      <c r="C96" t="s">
        <v>4065</v>
      </c>
      <c r="D96" t="s">
        <v>9272</v>
      </c>
      <c r="E96" s="14"/>
      <c r="F96" s="5"/>
      <c r="G96" t="s">
        <v>9264</v>
      </c>
    </row>
    <row r="97" spans="1:7" x14ac:dyDescent="0.2">
      <c r="A97" t="s">
        <v>6582</v>
      </c>
      <c r="B97" s="7" t="s">
        <v>6628</v>
      </c>
      <c r="C97" t="s">
        <v>4065</v>
      </c>
      <c r="D97" t="s">
        <v>9272</v>
      </c>
      <c r="E97" s="22"/>
      <c r="F97" s="13"/>
      <c r="G97" s="7" t="s">
        <v>9264</v>
      </c>
    </row>
    <row r="98" spans="1:7" x14ac:dyDescent="0.2">
      <c r="A98" t="s">
        <v>6583</v>
      </c>
      <c r="B98" s="7" t="s">
        <v>6584</v>
      </c>
      <c r="C98" t="s">
        <v>4065</v>
      </c>
      <c r="D98" s="7"/>
      <c r="E98" s="22"/>
      <c r="F98" s="13"/>
      <c r="G98" s="7" t="s">
        <v>6588</v>
      </c>
    </row>
    <row r="99" spans="1:7" x14ac:dyDescent="0.2">
      <c r="A99" t="s">
        <v>6585</v>
      </c>
      <c r="B99" s="7" t="s">
        <v>6627</v>
      </c>
      <c r="C99" t="s">
        <v>4065</v>
      </c>
      <c r="D99" s="7"/>
      <c r="E99" s="22"/>
      <c r="F99" s="13"/>
      <c r="G99" s="7" t="s">
        <v>6535</v>
      </c>
    </row>
    <row r="100" spans="1:7" x14ac:dyDescent="0.2">
      <c r="A100" t="s">
        <v>9276</v>
      </c>
      <c r="B100" t="s">
        <v>9271</v>
      </c>
      <c r="C100" t="s">
        <v>4065</v>
      </c>
      <c r="D100" t="s">
        <v>9272</v>
      </c>
      <c r="G100" t="s">
        <v>9264</v>
      </c>
    </row>
    <row r="101" spans="1:7" x14ac:dyDescent="0.2">
      <c r="A101" t="s">
        <v>9269</v>
      </c>
      <c r="B101" t="s">
        <v>9270</v>
      </c>
      <c r="C101" t="s">
        <v>4065</v>
      </c>
      <c r="D101" t="s">
        <v>9272</v>
      </c>
      <c r="G101" t="s">
        <v>9264</v>
      </c>
    </row>
    <row r="102" spans="1:7" x14ac:dyDescent="0.2">
      <c r="A102" t="s">
        <v>6586</v>
      </c>
      <c r="B102" s="7" t="s">
        <v>9028</v>
      </c>
      <c r="C102" t="s">
        <v>4065</v>
      </c>
      <c r="D102" s="7"/>
      <c r="E102" s="22"/>
      <c r="F102" s="13"/>
      <c r="G102" s="7" t="s">
        <v>6588</v>
      </c>
    </row>
    <row r="103" spans="1:7" x14ac:dyDescent="0.2">
      <c r="A103" s="7" t="s">
        <v>4208</v>
      </c>
      <c r="B103" s="7" t="s">
        <v>4207</v>
      </c>
      <c r="C103" t="s">
        <v>4065</v>
      </c>
      <c r="D103" s="7" t="s">
        <v>385</v>
      </c>
      <c r="E103" s="24" t="s">
        <v>311</v>
      </c>
      <c r="F103" s="13"/>
      <c r="G103" t="s">
        <v>4180</v>
      </c>
    </row>
    <row r="104" spans="1:7" x14ac:dyDescent="0.2">
      <c r="A104" s="7" t="s">
        <v>19796</v>
      </c>
      <c r="B104" s="7" t="s">
        <v>19797</v>
      </c>
      <c r="C104" s="7" t="s">
        <v>4065</v>
      </c>
      <c r="D104" s="7" t="s">
        <v>19798</v>
      </c>
      <c r="E104" s="22"/>
      <c r="F104" s="13"/>
      <c r="G104" s="7" t="s">
        <v>6684</v>
      </c>
    </row>
    <row r="108" spans="1:7" x14ac:dyDescent="0.2">
      <c r="A108" s="32"/>
    </row>
  </sheetData>
  <sortState xmlns:xlrd2="http://schemas.microsoft.com/office/spreadsheetml/2017/richdata2" ref="A92:D123">
    <sortCondition ref="A92"/>
  </sortState>
  <printOptions gridLines="1" gridLinesSet="0"/>
  <pageMargins left="0.75" right="0.75" top="1" bottom="1" header="0.5" footer="0.5"/>
  <pageSetup paperSize="9" orientation="portrait" verticalDpi="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52</vt:i4>
      </vt:variant>
    </vt:vector>
  </HeadingPairs>
  <TitlesOfParts>
    <vt:vector size="94" baseType="lpstr">
      <vt:lpstr>0-Notes</vt:lpstr>
      <vt:lpstr>Sources</vt:lpstr>
      <vt:lpstr>Aspects</vt:lpstr>
      <vt:lpstr>Calendar</vt:lpstr>
      <vt:lpstr>Ceremonies</vt:lpstr>
      <vt:lpstr>Clans</vt:lpstr>
      <vt:lpstr>Clan occupations</vt:lpstr>
      <vt:lpstr>Deities</vt:lpstr>
      <vt:lpstr>Demons</vt:lpstr>
      <vt:lpstr>Demon races</vt:lpstr>
      <vt:lpstr>Emperors</vt:lpstr>
      <vt:lpstr>Flora&amp;Fauna</vt:lpstr>
      <vt:lpstr>Products</vt:lpstr>
      <vt:lpstr>Feasts</vt:lpstr>
      <vt:lpstr>Factions</vt:lpstr>
      <vt:lpstr>Glossary</vt:lpstr>
      <vt:lpstr>Glossary S&amp;GV1</vt:lpstr>
      <vt:lpstr>Gods</vt:lpstr>
      <vt:lpstr>Heroes</vt:lpstr>
      <vt:lpstr>Indexes</vt:lpstr>
      <vt:lpstr>Items</vt:lpstr>
      <vt:lpstr>Languages</vt:lpstr>
      <vt:lpstr>Legions</vt:lpstr>
      <vt:lpstr>Lineages</vt:lpstr>
      <vt:lpstr>Locations</vt:lpstr>
      <vt:lpstr>Distances</vt:lpstr>
      <vt:lpstr>Meshqu</vt:lpstr>
      <vt:lpstr>Names</vt:lpstr>
      <vt:lpstr>Timeline</vt:lpstr>
      <vt:lpstr>Treasures</vt:lpstr>
      <vt:lpstr>Units</vt:lpstr>
      <vt:lpstr>Planes</vt:lpstr>
      <vt:lpstr>Provinces</vt:lpstr>
      <vt:lpstr>Powers</vt:lpstr>
      <vt:lpstr>Places lost</vt:lpstr>
      <vt:lpstr>Ranks</vt:lpstr>
      <vt:lpstr>Spells</vt:lpstr>
      <vt:lpstr>Summonings</vt:lpstr>
      <vt:lpstr>Wars</vt:lpstr>
      <vt:lpstr>Written Works</vt:lpstr>
      <vt:lpstr>Wonders</vt:lpstr>
      <vt:lpstr>You</vt:lpstr>
      <vt:lpstr>Aspects</vt:lpstr>
      <vt:lpstr>Battles</vt:lpstr>
      <vt:lpstr>Books</vt:lpstr>
      <vt:lpstr>Ceremonies</vt:lpstr>
      <vt:lpstr>Circles</vt:lpstr>
      <vt:lpstr>Cities</vt:lpstr>
      <vt:lpstr>Clan</vt:lpstr>
      <vt:lpstr>Daily_rites</vt:lpstr>
      <vt:lpstr>Deities</vt:lpstr>
      <vt:lpstr>Demon_races</vt:lpstr>
      <vt:lpstr>Demonic_powers</vt:lpstr>
      <vt:lpstr>Demons</vt:lpstr>
      <vt:lpstr>Emperors</vt:lpstr>
      <vt:lpstr>Factions</vt:lpstr>
      <vt:lpstr>Feasts</vt:lpstr>
      <vt:lpstr>Flora</vt:lpstr>
      <vt:lpstr>Glossary</vt:lpstr>
      <vt:lpstr>Glossary_S_G</vt:lpstr>
      <vt:lpstr>Gods</vt:lpstr>
      <vt:lpstr>Heroes</vt:lpstr>
      <vt:lpstr>Planes!Heroes_wizards</vt:lpstr>
      <vt:lpstr>Index</vt:lpstr>
      <vt:lpstr>Indexes</vt:lpstr>
      <vt:lpstr>Items</vt:lpstr>
      <vt:lpstr>Languages</vt:lpstr>
      <vt:lpstr>Legions</vt:lpstr>
      <vt:lpstr>Lineages</vt:lpstr>
      <vt:lpstr>Locations</vt:lpstr>
      <vt:lpstr>Lost_cities</vt:lpstr>
      <vt:lpstr>Meshqu</vt:lpstr>
      <vt:lpstr>Months</vt:lpstr>
      <vt:lpstr>Names</vt:lpstr>
      <vt:lpstr>Occupation</vt:lpstr>
      <vt:lpstr>Occupations</vt:lpstr>
      <vt:lpstr>Planes</vt:lpstr>
      <vt:lpstr>Planets</vt:lpstr>
      <vt:lpstr>Powers</vt:lpstr>
      <vt:lpstr>Provinces</vt:lpstr>
      <vt:lpstr>Ranks</vt:lpstr>
      <vt:lpstr>SG_glossary</vt:lpstr>
      <vt:lpstr>Sorcerous_items</vt:lpstr>
      <vt:lpstr>Source</vt:lpstr>
      <vt:lpstr>Source_key</vt:lpstr>
      <vt:lpstr>Spells</vt:lpstr>
      <vt:lpstr>Summoning</vt:lpstr>
      <vt:lpstr>Summonings</vt:lpstr>
      <vt:lpstr>Timeline</vt:lpstr>
      <vt:lpstr>Treasures</vt:lpstr>
      <vt:lpstr>Units</vt:lpstr>
      <vt:lpstr>Wars_battles</vt:lpstr>
      <vt:lpstr>Wonders</vt:lpstr>
      <vt:lpstr>You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Things</dc:title>
  <dc:creator>mikmo</dc:creator>
  <cp:keywords>Tekumel</cp:keywords>
  <cp:lastModifiedBy>Mikko Moisio</cp:lastModifiedBy>
  <cp:lastPrinted>2022-04-25T19:56:53Z</cp:lastPrinted>
  <dcterms:created xsi:type="dcterms:W3CDTF">1995-11-12T17:53:28Z</dcterms:created>
  <dcterms:modified xsi:type="dcterms:W3CDTF">2024-11-20T17:58:48Z</dcterms:modified>
</cp:coreProperties>
</file>