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1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<sst xmlns="http://schemas.openxmlformats.org/spreadsheetml/2006/main" count="21" uniqueCount="21">
  <si>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Codi</t>
  </si>
  <si>
    <t>Article</t>
  </si>
  <si>
    <t>Unitats</t>
  </si>
  <si>
    <t>Preu Unitari</t>
  </si>
  <si>
    <t>Subtotal[1]</t>
  </si>
  <si>
    <t>%Descompte</t>
  </si>
  <si>
    <t>Total descompte [2]</t>
  </si>
  <si>
    <t>%IVA</t>
  </si>
  <si>
    <t>Total IVA [3]</t>
  </si>
  <si>
    <t>Total amb IVA [4]</t>
  </si>
  <si>
    <t>Abric talla S</t>
  </si>
  <si>
    <t>Sabates talla 36</t>
  </si>
  <si>
    <t>Llibre de text</t>
  </si>
  <si>
    <t>Patates</t>
  </si>
  <si>
    <t>Import brut [5]</t>
  </si>
  <si>
    <t>Total descompte [6]</t>
  </si>
  <si>
    <t>Tipus IVA</t>
  </si>
  <si>
    <t>Base imponible [7]</t>
  </si>
  <si>
    <t>Import IVA [8]</t>
  </si>
  <si>
    <t>Forma de pagament:</t>
  </si>
  <si>
    <t>TOTAL FACTURA</t>
  </si>
</sst>
</file>

<file path=xl/styles.xml><?xml version="1.0" encoding="utf-8"?>
<styleSheet xmlns="http://schemas.openxmlformats.org/spreadsheetml/2006/main">
  <numFmts count="5">
    <numFmt numFmtId="176" formatCode="#,##0.00\ &quot;€&quot;_);[Red]\(#,##0.00\ &quot;€&quot;\)"/>
    <numFmt numFmtId="177" formatCode="_-* #,##0.00\ &quot;€&quot;_-;\-* #,##0.00\ &quot;€&quot;_-;_-* \-??\ &quot;€&quot;_-;_-@_-"/>
    <numFmt numFmtId="41" formatCode="_-* #,##0_-;\-* #,##0_-;_-* &quot;-&quot;_-;_-@_-"/>
    <numFmt numFmtId="178" formatCode="_-* #,##0\ &quot;€&quot;_-;\-* #,##0\ &quot;€&quot;_-;_-* &quot;-&quot;\ &quot;€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1" fillId="8" borderId="18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16" fillId="9" borderId="1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8" borderId="1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Font="1" applyFill="1" applyBorder="1" applyAlignment="1" applyProtection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0" fillId="0" borderId="1" xfId="47" applyNumberFormat="1" applyBorder="1">
      <alignment vertical="center"/>
    </xf>
    <xf numFmtId="9" fontId="0" fillId="0" borderId="1" xfId="47" applyBorder="1">
      <alignment vertical="center"/>
    </xf>
    <xf numFmtId="176" fontId="0" fillId="0" borderId="11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5:K31"/>
  <sheetViews>
    <sheetView tabSelected="1" workbookViewId="0">
      <selection activeCell="J29" sqref="J29:K31"/>
    </sheetView>
  </sheetViews>
  <sheetFormatPr defaultColWidth="8.88888888888889" defaultRowHeight="15"/>
  <cols>
    <col min="3" max="3" width="19.5555555555556" customWidth="1"/>
    <col min="4" max="4" width="11.4444444444444" customWidth="1"/>
    <col min="5" max="5" width="13" customWidth="1"/>
    <col min="6" max="6" width="13.3333333333333" customWidth="1"/>
    <col min="7" max="7" width="13.5555555555556" customWidth="1"/>
    <col min="8" max="8" width="20" customWidth="1"/>
    <col min="9" max="9" width="12.5555555555556" customWidth="1"/>
    <col min="10" max="10" width="13.3333333333333" customWidth="1"/>
    <col min="11" max="11" width="17.3333333333333" customWidth="1"/>
  </cols>
  <sheetData>
    <row r="15" spans="2:11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</row>
    <row r="16" spans="2:11">
      <c r="B16" s="2">
        <v>123935</v>
      </c>
      <c r="C16" s="2" t="s">
        <v>10</v>
      </c>
      <c r="D16" s="2">
        <v>2</v>
      </c>
      <c r="E16" s="16">
        <v>14.99</v>
      </c>
      <c r="F16" s="16">
        <f>D16*E16</f>
        <v>29.98</v>
      </c>
      <c r="G16" s="17">
        <v>0.05</v>
      </c>
      <c r="H16" s="16">
        <f>F16*G16</f>
        <v>1.499</v>
      </c>
      <c r="I16" s="17">
        <v>0.21</v>
      </c>
      <c r="J16" s="16">
        <f>(F16-H16)*I16</f>
        <v>5.98101</v>
      </c>
      <c r="K16" s="16">
        <f>F16-H16+J16</f>
        <v>34.46201</v>
      </c>
    </row>
    <row r="17" spans="2:11">
      <c r="B17" s="2">
        <v>123936</v>
      </c>
      <c r="C17" s="2" t="s">
        <v>11</v>
      </c>
      <c r="D17" s="2">
        <v>1</v>
      </c>
      <c r="E17" s="16">
        <v>29.15</v>
      </c>
      <c r="F17" s="16">
        <f t="shared" ref="F17:F24" si="0">D17*E17</f>
        <v>29.15</v>
      </c>
      <c r="G17" s="18">
        <v>0.03</v>
      </c>
      <c r="H17" s="16">
        <f t="shared" ref="H17:H24" si="1">F17*G17</f>
        <v>0.8745</v>
      </c>
      <c r="I17" s="17">
        <v>0.21</v>
      </c>
      <c r="J17" s="16">
        <f t="shared" ref="J17:J24" si="2">(F17-H17)*I17</f>
        <v>5.937855</v>
      </c>
      <c r="K17" s="16">
        <f t="shared" ref="K17:K24" si="3">F17-H17+J17</f>
        <v>34.213355</v>
      </c>
    </row>
    <row r="18" spans="2:11">
      <c r="B18" s="2">
        <v>123937</v>
      </c>
      <c r="C18" s="2" t="s">
        <v>12</v>
      </c>
      <c r="D18" s="2">
        <v>3</v>
      </c>
      <c r="E18" s="16">
        <v>25.66</v>
      </c>
      <c r="F18" s="16">
        <f t="shared" si="0"/>
        <v>76.98</v>
      </c>
      <c r="G18" s="17">
        <v>0.1</v>
      </c>
      <c r="H18" s="16">
        <f t="shared" si="1"/>
        <v>7.698</v>
      </c>
      <c r="I18" s="17">
        <v>0.1</v>
      </c>
      <c r="J18" s="16">
        <f t="shared" si="2"/>
        <v>6.9282</v>
      </c>
      <c r="K18" s="16">
        <f t="shared" si="3"/>
        <v>76.2102</v>
      </c>
    </row>
    <row r="19" spans="2:11">
      <c r="B19" s="2">
        <v>123938</v>
      </c>
      <c r="C19" s="2" t="s">
        <v>13</v>
      </c>
      <c r="D19" s="2">
        <v>5</v>
      </c>
      <c r="E19" s="16">
        <v>0.85</v>
      </c>
      <c r="F19" s="16">
        <f t="shared" si="0"/>
        <v>4.25</v>
      </c>
      <c r="G19" s="17"/>
      <c r="H19" s="16">
        <f t="shared" si="1"/>
        <v>0</v>
      </c>
      <c r="I19" s="17">
        <v>0.04</v>
      </c>
      <c r="J19" s="16">
        <f t="shared" si="2"/>
        <v>0.17</v>
      </c>
      <c r="K19" s="16">
        <f t="shared" si="3"/>
        <v>4.42</v>
      </c>
    </row>
    <row r="20" spans="2:11">
      <c r="B20" s="2"/>
      <c r="C20" s="2"/>
      <c r="D20" s="2"/>
      <c r="E20" s="16">
        <v>0</v>
      </c>
      <c r="F20" s="16">
        <v>0</v>
      </c>
      <c r="G20" s="17"/>
      <c r="H20" s="16">
        <f t="shared" si="1"/>
        <v>0</v>
      </c>
      <c r="I20" s="26">
        <v>0</v>
      </c>
      <c r="J20" s="16">
        <v>0</v>
      </c>
      <c r="K20" s="16">
        <v>0</v>
      </c>
    </row>
    <row r="21" spans="2:11">
      <c r="B21" s="2"/>
      <c r="C21" s="2"/>
      <c r="D21" s="2"/>
      <c r="E21" s="16">
        <v>0</v>
      </c>
      <c r="F21" s="16">
        <f t="shared" si="0"/>
        <v>0</v>
      </c>
      <c r="G21" s="17"/>
      <c r="H21" s="16">
        <f t="shared" si="1"/>
        <v>0</v>
      </c>
      <c r="I21" s="27"/>
      <c r="J21" s="16">
        <f t="shared" si="2"/>
        <v>0</v>
      </c>
      <c r="K21" s="16">
        <f t="shared" si="3"/>
        <v>0</v>
      </c>
    </row>
    <row r="22" spans="2:11">
      <c r="B22" s="2"/>
      <c r="C22" s="2"/>
      <c r="D22" s="2"/>
      <c r="E22" s="16">
        <v>0</v>
      </c>
      <c r="F22" s="16">
        <f t="shared" si="0"/>
        <v>0</v>
      </c>
      <c r="G22" s="17"/>
      <c r="H22" s="16">
        <f t="shared" si="1"/>
        <v>0</v>
      </c>
      <c r="I22" s="27"/>
      <c r="J22" s="16">
        <f t="shared" si="2"/>
        <v>0</v>
      </c>
      <c r="K22" s="16">
        <f t="shared" si="3"/>
        <v>0</v>
      </c>
    </row>
    <row r="23" spans="2:11">
      <c r="B23" s="2"/>
      <c r="C23" s="2"/>
      <c r="D23" s="2"/>
      <c r="E23" s="16">
        <v>0</v>
      </c>
      <c r="F23" s="16">
        <f t="shared" si="0"/>
        <v>0</v>
      </c>
      <c r="G23" s="17"/>
      <c r="H23" s="16">
        <f t="shared" si="1"/>
        <v>0</v>
      </c>
      <c r="I23" s="27"/>
      <c r="J23" s="16">
        <f t="shared" si="2"/>
        <v>0</v>
      </c>
      <c r="K23" s="16">
        <f t="shared" si="3"/>
        <v>0</v>
      </c>
    </row>
    <row r="24" spans="2:11">
      <c r="B24" s="2"/>
      <c r="C24" s="2"/>
      <c r="D24" s="2"/>
      <c r="E24" s="16">
        <v>0</v>
      </c>
      <c r="F24" s="16">
        <f t="shared" si="0"/>
        <v>0</v>
      </c>
      <c r="G24" s="17"/>
      <c r="H24" s="16">
        <f t="shared" si="1"/>
        <v>0</v>
      </c>
      <c r="I24" s="27"/>
      <c r="J24" s="16">
        <f t="shared" si="2"/>
        <v>0</v>
      </c>
      <c r="K24" s="16">
        <f t="shared" si="3"/>
        <v>0</v>
      </c>
    </row>
    <row r="25" spans="2:11">
      <c r="B25" s="3" t="s">
        <v>14</v>
      </c>
      <c r="C25" s="3"/>
      <c r="D25" s="3" t="s">
        <v>15</v>
      </c>
      <c r="E25" s="3"/>
      <c r="F25" s="19" t="s">
        <v>16</v>
      </c>
      <c r="G25" s="19"/>
      <c r="H25" s="3" t="s">
        <v>17</v>
      </c>
      <c r="I25" s="3"/>
      <c r="J25" s="3" t="s">
        <v>18</v>
      </c>
      <c r="K25" s="3"/>
    </row>
    <row r="26" spans="2:11">
      <c r="B26" s="4">
        <f>SUM(F16:F25)</f>
        <v>140.36</v>
      </c>
      <c r="C26" s="5"/>
      <c r="D26" s="4">
        <f>SUM(H16:H25)</f>
        <v>10.0715</v>
      </c>
      <c r="E26" s="5"/>
      <c r="F26" s="20">
        <v>0.04</v>
      </c>
      <c r="G26" s="21"/>
      <c r="H26" s="22">
        <f ca="1">SUMIF(I$16:K$25,F26,K$16:K$25)-SUMIF(I$16:K$25,F26,J$16:J$25)</f>
        <v>4.25</v>
      </c>
      <c r="I26" s="28"/>
      <c r="J26" s="22">
        <f ca="1">F26*H26</f>
        <v>0.17</v>
      </c>
      <c r="K26" s="28"/>
    </row>
    <row r="27" spans="2:11">
      <c r="B27" s="6"/>
      <c r="C27" s="7"/>
      <c r="D27" s="6"/>
      <c r="E27" s="7"/>
      <c r="F27" s="20">
        <v>0.1</v>
      </c>
      <c r="G27" s="21"/>
      <c r="H27" s="22">
        <f ca="1">SUMIF(I$16:K$25,F27,K$16:K$25)-SUMIF(I$16:K$25,F27,J$16:J$25)</f>
        <v>69.282</v>
      </c>
      <c r="I27" s="28"/>
      <c r="J27" s="22">
        <f ca="1">F27*H27</f>
        <v>6.9282</v>
      </c>
      <c r="K27" s="28"/>
    </row>
    <row r="28" spans="2:11">
      <c r="B28" s="8"/>
      <c r="C28" s="9"/>
      <c r="D28" s="8"/>
      <c r="E28" s="9"/>
      <c r="F28" s="20">
        <v>0.21</v>
      </c>
      <c r="G28" s="21"/>
      <c r="H28" s="22">
        <f ca="1">SUMIF(I$16:K$25,F28,K$16:K$25)-SUMIF(I$16:K$25,F28,J$16:J$25)</f>
        <v>56.7565</v>
      </c>
      <c r="I28" s="28"/>
      <c r="J28" s="22">
        <f ca="1">F28*H28</f>
        <v>11.918865</v>
      </c>
      <c r="K28" s="28"/>
    </row>
    <row r="29" spans="2:11">
      <c r="B29" s="10" t="s">
        <v>19</v>
      </c>
      <c r="C29" s="11"/>
      <c r="D29" s="11"/>
      <c r="E29" s="23"/>
      <c r="F29" s="10" t="s">
        <v>20</v>
      </c>
      <c r="G29" s="11"/>
      <c r="H29" s="11"/>
      <c r="I29" s="23"/>
      <c r="J29" s="4">
        <f ca="1">H26+H27+H28+J26+J27+J28</f>
        <v>149.305565</v>
      </c>
      <c r="K29" s="5"/>
    </row>
    <row r="30" spans="2:11">
      <c r="B30" s="12"/>
      <c r="C30" s="13"/>
      <c r="D30" s="13"/>
      <c r="E30" s="24"/>
      <c r="F30" s="12"/>
      <c r="G30" s="13"/>
      <c r="H30" s="13"/>
      <c r="I30" s="24"/>
      <c r="J30" s="6"/>
      <c r="K30" s="7"/>
    </row>
    <row r="31" spans="2:11">
      <c r="B31" s="14"/>
      <c r="C31" s="15"/>
      <c r="D31" s="15"/>
      <c r="E31" s="25"/>
      <c r="F31" s="14"/>
      <c r="G31" s="15"/>
      <c r="H31" s="15"/>
      <c r="I31" s="25"/>
      <c r="J31" s="8"/>
      <c r="K31" s="9"/>
    </row>
  </sheetData>
  <mergeCells count="19">
    <mergeCell ref="B25:C25"/>
    <mergeCell ref="D25:E25"/>
    <mergeCell ref="F25:G25"/>
    <mergeCell ref="H25:I25"/>
    <mergeCell ref="J25:K25"/>
    <mergeCell ref="F26:G26"/>
    <mergeCell ref="H26:I26"/>
    <mergeCell ref="J26:K26"/>
    <mergeCell ref="F27:G27"/>
    <mergeCell ref="H27:I27"/>
    <mergeCell ref="J27:K27"/>
    <mergeCell ref="F28:G28"/>
    <mergeCell ref="H28:I28"/>
    <mergeCell ref="J28:K28"/>
    <mergeCell ref="B26:C28"/>
    <mergeCell ref="D26:E28"/>
    <mergeCell ref="B29:E31"/>
    <mergeCell ref="F29:I31"/>
    <mergeCell ref="J29:K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2024-01-15T12:28:00Z</dcterms:created>
  <dcterms:modified xsi:type="dcterms:W3CDTF">2024-01-16T12:10:57Z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