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4695" activeTab="1"/>
  </bookViews>
  <sheets>
    <sheet name="Sheet1" sheetId="1" r:id="rId1"/>
    <sheet name="Sheet3" sheetId="3" r:id="rId2"/>
    <sheet name="Sheet4" sheetId="4" r:id="rId3"/>
    <sheet name="Sheet2" sheetId="2" r:id="rId4"/>
  </sheets>
  <definedNames>
    <definedName name="mainContent" localSheetId="3">Sheet2!$A$21</definedName>
  </definedNames>
  <calcPr calcId="125725"/>
</workbook>
</file>

<file path=xl/calcChain.xml><?xml version="1.0" encoding="utf-8"?>
<calcChain xmlns="http://schemas.openxmlformats.org/spreadsheetml/2006/main">
  <c r="E4" i="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3"/>
  <c r="G16" i="2"/>
  <c r="C7"/>
  <c r="C8"/>
  <c r="C9"/>
  <c r="C10"/>
  <c r="C11"/>
  <c r="C12"/>
  <c r="C13"/>
  <c r="C14"/>
  <c r="C15"/>
  <c r="C16"/>
  <c r="C17"/>
  <c r="C18"/>
  <c r="C19"/>
  <c r="C20"/>
  <c r="C21"/>
  <c r="C3"/>
  <c r="C4"/>
  <c r="C5"/>
  <c r="C6"/>
  <c r="C22"/>
  <c r="C23"/>
  <c r="C24"/>
  <c r="E10" i="4"/>
  <c r="E7"/>
  <c r="E8"/>
  <c r="E9"/>
  <c r="E11"/>
  <c r="E12"/>
  <c r="E13"/>
  <c r="E14"/>
  <c r="E15"/>
  <c r="E16"/>
  <c r="E17"/>
  <c r="E18"/>
  <c r="E19"/>
  <c r="E20"/>
  <c r="E21"/>
  <c r="E22"/>
  <c r="E23"/>
  <c r="E24"/>
  <c r="E25"/>
  <c r="E5"/>
  <c r="E6"/>
  <c r="E3"/>
  <c r="E4"/>
  <c r="E26"/>
  <c r="D4" i="1"/>
  <c r="G4"/>
  <c r="G5" s="1"/>
  <c r="H4" i="3" l="1"/>
  <c r="H5" s="1"/>
  <c r="H4" i="4"/>
  <c r="H5" s="1"/>
  <c r="F4" i="2"/>
  <c r="F5" s="1"/>
</calcChain>
</file>

<file path=xl/sharedStrings.xml><?xml version="1.0" encoding="utf-8"?>
<sst xmlns="http://schemas.openxmlformats.org/spreadsheetml/2006/main" count="92" uniqueCount="69">
  <si>
    <t>mega32</t>
  </si>
  <si>
    <t>IR senzor</t>
  </si>
  <si>
    <t>SPI TFT LCD</t>
  </si>
  <si>
    <t>ledice white</t>
  </si>
  <si>
    <t>Budžet</t>
  </si>
  <si>
    <t>Total:</t>
  </si>
  <si>
    <t>Preostalo:</t>
  </si>
  <si>
    <t>Artikl</t>
  </si>
  <si>
    <t>Komada</t>
  </si>
  <si>
    <t>Cijena</t>
  </si>
  <si>
    <t xml:space="preserve">EBAY SRANJA I POTROŠNJA </t>
  </si>
  <si>
    <t>mux demux</t>
  </si>
  <si>
    <t>us to eu ac</t>
  </si>
  <si>
    <t>2N7000</t>
  </si>
  <si>
    <t>10x2</t>
  </si>
  <si>
    <t>? To I2C</t>
  </si>
  <si>
    <t>antena</t>
  </si>
  <si>
    <t>yoistick</t>
  </si>
  <si>
    <t>screwdriver set</t>
  </si>
  <si>
    <t>Attinny13A</t>
  </si>
  <si>
    <t>USB stepup</t>
  </si>
  <si>
    <t>button</t>
  </si>
  <si>
    <t>neat šit</t>
  </si>
  <si>
    <t>F hederi</t>
  </si>
  <si>
    <t>lm35</t>
  </si>
  <si>
    <t>M headeri</t>
  </si>
  <si>
    <t>đojstik</t>
  </si>
  <si>
    <t>LED  crv</t>
  </si>
  <si>
    <t>led green</t>
  </si>
  <si>
    <t>rf transmiter rec</t>
  </si>
  <si>
    <t>otporniki</t>
  </si>
  <si>
    <t>oled</t>
  </si>
  <si>
    <t>cijena usd</t>
  </si>
  <si>
    <t>uno</t>
  </si>
  <si>
    <t>2,6 LCD</t>
  </si>
  <si>
    <t>m328</t>
  </si>
  <si>
    <t>šarafi</t>
  </si>
  <si>
    <t>standofi</t>
  </si>
  <si>
    <t>trc</t>
  </si>
  <si>
    <t>yoi</t>
  </si>
  <si>
    <t>10M bužir</t>
  </si>
  <si>
    <t>butoni</t>
  </si>
  <si>
    <t>Gled</t>
  </si>
  <si>
    <t>DHT11</t>
  </si>
  <si>
    <t>100Kpot</t>
  </si>
  <si>
    <t>t13</t>
  </si>
  <si>
    <t>nokilcd</t>
  </si>
  <si>
    <t>žice</t>
  </si>
  <si>
    <t>krok</t>
  </si>
  <si>
    <t>rot encoder</t>
  </si>
  <si>
    <t>bat charging circuit</t>
  </si>
  <si>
    <t>led lampa</t>
  </si>
  <si>
    <t>servo futaba</t>
  </si>
  <si>
    <t>knobovi</t>
  </si>
  <si>
    <t>buck boost</t>
  </si>
  <si>
    <t>boxes</t>
  </si>
  <si>
    <t>step up PSm</t>
  </si>
  <si>
    <t>blus sqr led</t>
  </si>
  <si>
    <t>red sqr led</t>
  </si>
  <si>
    <t>4 7 seg</t>
  </si>
  <si>
    <t>analog V 0-30V</t>
  </si>
  <si>
    <t>mini dcdc umjest 7805</t>
  </si>
  <si>
    <t>28pcoc</t>
  </si>
  <si>
    <t>pinheder F</t>
  </si>
  <si>
    <t>hedero 2 bitni kićište</t>
  </si>
  <si>
    <t xml:space="preserve">ravnalo </t>
  </si>
  <si>
    <t>servo mg996r</t>
  </si>
  <si>
    <t>aervo</t>
  </si>
  <si>
    <t>pločice</t>
  </si>
</sst>
</file>

<file path=xl/styles.xml><?xml version="1.0" encoding="utf-8"?>
<styleSheet xmlns="http://schemas.openxmlformats.org/spreadsheetml/2006/main">
  <numFmts count="1">
    <numFmt numFmtId="44" formatCode="_-* #,##0.00\ &quot;kn&quot;_-;\-* #,##0.00\ &quot;kn&quot;_-;_-* &quot;-&quot;??\ &quot;kn&quot;_-;_-@_-"/>
  </numFmts>
  <fonts count="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2" xfId="0" applyBorder="1"/>
    <xf numFmtId="0" fontId="0" fillId="0" borderId="3" xfId="0" applyBorder="1"/>
    <xf numFmtId="44" fontId="0" fillId="0" borderId="3" xfId="1" applyFont="1" applyBorder="1"/>
    <xf numFmtId="44" fontId="0" fillId="0" borderId="3" xfId="0" applyNumberFormat="1" applyBorder="1"/>
    <xf numFmtId="44" fontId="0" fillId="0" borderId="4" xfId="1" applyFont="1" applyBorder="1"/>
    <xf numFmtId="44" fontId="0" fillId="0" borderId="4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8" xfId="0" applyBorder="1"/>
    <xf numFmtId="0" fontId="0" fillId="0" borderId="9" xfId="0" applyBorder="1"/>
    <xf numFmtId="44" fontId="0" fillId="0" borderId="9" xfId="1" applyFont="1" applyBorder="1"/>
    <xf numFmtId="44" fontId="0" fillId="0" borderId="10" xfId="1" applyFont="1" applyBorder="1"/>
    <xf numFmtId="0" fontId="2" fillId="0" borderId="1" xfId="0" applyFont="1" applyBorder="1"/>
    <xf numFmtId="0" fontId="3" fillId="0" borderId="2" xfId="0" applyFont="1" applyBorder="1"/>
    <xf numFmtId="44" fontId="2" fillId="0" borderId="1" xfId="1" applyFont="1" applyBorder="1"/>
    <xf numFmtId="44" fontId="0" fillId="0" borderId="6" xfId="1" applyFont="1" applyBorder="1"/>
    <xf numFmtId="44" fontId="0" fillId="0" borderId="0" xfId="1" applyFont="1"/>
    <xf numFmtId="0" fontId="0" fillId="0" borderId="0" xfId="0" applyBorder="1"/>
    <xf numFmtId="0" fontId="0" fillId="0" borderId="0" xfId="0" applyBorder="1" applyAlignment="1"/>
    <xf numFmtId="0" fontId="2" fillId="0" borderId="0" xfId="0" applyFont="1" applyBorder="1"/>
    <xf numFmtId="44" fontId="0" fillId="0" borderId="0" xfId="0" applyNumberFormat="1" applyBorder="1"/>
    <xf numFmtId="44" fontId="0" fillId="0" borderId="0" xfId="1" applyFont="1" applyBorder="1"/>
    <xf numFmtId="0" fontId="3" fillId="0" borderId="0" xfId="0" applyFont="1" applyBorder="1"/>
    <xf numFmtId="44" fontId="0" fillId="0" borderId="0" xfId="0" applyNumberFormat="1"/>
    <xf numFmtId="0" fontId="0" fillId="0" borderId="15" xfId="0" applyFill="1" applyBorder="1"/>
    <xf numFmtId="0" fontId="0" fillId="0" borderId="16" xfId="0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/>
    <xf numFmtId="0" fontId="3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44" fontId="0" fillId="0" borderId="3" xfId="0" applyNumberForma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26"/>
  <sheetViews>
    <sheetView workbookViewId="0">
      <selection activeCell="B26" sqref="B26"/>
    </sheetView>
  </sheetViews>
  <sheetFormatPr defaultRowHeight="15"/>
  <cols>
    <col min="2" max="2" width="12" bestFit="1" customWidth="1"/>
    <col min="3" max="3" width="10.5703125" bestFit="1" customWidth="1"/>
    <col min="4" max="4" width="9.5703125" style="21" bestFit="1" customWidth="1"/>
    <col min="5" max="5" width="9.5703125" bestFit="1" customWidth="1"/>
    <col min="6" max="7" width="10.5703125" bestFit="1" customWidth="1"/>
    <col min="9" max="9" width="12" bestFit="1" customWidth="1"/>
    <col min="10" max="10" width="10.5703125" bestFit="1" customWidth="1"/>
    <col min="11" max="11" width="12" bestFit="1" customWidth="1"/>
    <col min="13" max="13" width="9.5703125" bestFit="1" customWidth="1"/>
  </cols>
  <sheetData>
    <row r="1" spans="2:17" ht="15.75" thickBot="1">
      <c r="B1" s="40" t="s">
        <v>10</v>
      </c>
      <c r="C1" s="40"/>
      <c r="D1" s="40"/>
      <c r="E1" s="40"/>
      <c r="F1" s="40"/>
      <c r="G1" s="40"/>
      <c r="J1" s="22"/>
      <c r="K1" s="23"/>
      <c r="L1" s="23"/>
      <c r="M1" s="23"/>
    </row>
    <row r="2" spans="2:17" ht="15.75" thickBot="1">
      <c r="B2" s="17" t="s">
        <v>7</v>
      </c>
      <c r="C2" s="17" t="s">
        <v>8</v>
      </c>
      <c r="D2" s="19" t="s">
        <v>9</v>
      </c>
      <c r="E2" s="44"/>
      <c r="F2" s="45"/>
      <c r="G2" s="46"/>
      <c r="J2" s="22"/>
      <c r="K2" s="24"/>
      <c r="L2" s="24"/>
      <c r="M2" s="24"/>
      <c r="O2" s="13" t="s">
        <v>0</v>
      </c>
      <c r="P2" s="14">
        <v>5</v>
      </c>
      <c r="Q2" s="15">
        <v>95</v>
      </c>
    </row>
    <row r="3" spans="2:17" ht="15.75" thickBot="1">
      <c r="B3" s="17" t="s">
        <v>18</v>
      </c>
      <c r="C3" s="14">
        <v>1</v>
      </c>
      <c r="D3" s="15">
        <v>20.6</v>
      </c>
      <c r="E3" s="42" t="s">
        <v>4</v>
      </c>
      <c r="F3" s="42"/>
      <c r="G3" s="16">
        <v>230</v>
      </c>
      <c r="J3" s="25"/>
      <c r="K3" s="22"/>
      <c r="L3" s="22"/>
      <c r="M3" s="26"/>
      <c r="O3" s="1" t="s">
        <v>1</v>
      </c>
      <c r="P3" s="2">
        <v>3</v>
      </c>
      <c r="Q3" s="3">
        <v>29</v>
      </c>
    </row>
    <row r="4" spans="2:17">
      <c r="B4" s="1" t="s">
        <v>19</v>
      </c>
      <c r="C4" s="2">
        <v>5</v>
      </c>
      <c r="D4" s="3">
        <f>3.3*6</f>
        <v>19.799999999999997</v>
      </c>
      <c r="E4" s="41" t="s">
        <v>5</v>
      </c>
      <c r="F4" s="41"/>
      <c r="G4" s="5">
        <f>SUM(D:D)</f>
        <v>372.4</v>
      </c>
      <c r="J4" s="22"/>
      <c r="K4" s="22"/>
      <c r="L4" s="22"/>
      <c r="M4" s="26"/>
      <c r="O4" s="1" t="s">
        <v>2</v>
      </c>
      <c r="P4" s="2">
        <v>1</v>
      </c>
      <c r="Q4" s="3">
        <v>40</v>
      </c>
    </row>
    <row r="5" spans="2:17">
      <c r="B5" s="1" t="s">
        <v>20</v>
      </c>
      <c r="C5" s="2">
        <v>5</v>
      </c>
      <c r="D5" s="3">
        <v>30</v>
      </c>
      <c r="E5" s="43" t="s">
        <v>6</v>
      </c>
      <c r="F5" s="43"/>
      <c r="G5" s="6">
        <f>G3-G4</f>
        <v>-142.39999999999998</v>
      </c>
      <c r="J5" s="22"/>
      <c r="K5" s="22"/>
      <c r="L5" s="22"/>
      <c r="M5" s="26"/>
      <c r="O5" s="1" t="s">
        <v>3</v>
      </c>
      <c r="P5" s="2">
        <v>100</v>
      </c>
      <c r="Q5" s="3">
        <v>21</v>
      </c>
    </row>
    <row r="6" spans="2:17">
      <c r="B6" s="1" t="s">
        <v>21</v>
      </c>
      <c r="C6" s="2">
        <v>100</v>
      </c>
      <c r="D6" s="3">
        <v>36</v>
      </c>
      <c r="E6" s="4"/>
      <c r="F6" s="2"/>
      <c r="G6" s="7"/>
      <c r="J6" s="22"/>
      <c r="K6" s="22"/>
      <c r="L6" s="22"/>
      <c r="M6" s="26"/>
      <c r="O6" s="18" t="s">
        <v>11</v>
      </c>
      <c r="P6" s="2">
        <v>10</v>
      </c>
      <c r="Q6" s="3">
        <v>14.31</v>
      </c>
    </row>
    <row r="7" spans="2:17">
      <c r="B7" s="18" t="s">
        <v>22</v>
      </c>
      <c r="C7" s="2">
        <v>1</v>
      </c>
      <c r="D7" s="3">
        <v>18</v>
      </c>
      <c r="E7" s="2"/>
      <c r="F7" s="2"/>
      <c r="G7" s="7"/>
      <c r="J7" s="22"/>
      <c r="K7" s="27"/>
      <c r="L7" s="22"/>
      <c r="M7" s="26"/>
      <c r="O7" s="18" t="s">
        <v>12</v>
      </c>
      <c r="P7" s="2">
        <v>2</v>
      </c>
      <c r="Q7" s="3">
        <v>5.18</v>
      </c>
    </row>
    <row r="8" spans="2:17">
      <c r="B8" s="18" t="s">
        <v>23</v>
      </c>
      <c r="C8" s="2">
        <v>20</v>
      </c>
      <c r="D8" s="3">
        <v>36</v>
      </c>
      <c r="E8" s="2"/>
      <c r="F8" s="2"/>
      <c r="G8" s="7"/>
      <c r="J8" s="22"/>
      <c r="K8" s="27"/>
      <c r="L8" s="22"/>
      <c r="M8" s="26"/>
      <c r="O8" s="18" t="s">
        <v>13</v>
      </c>
      <c r="P8" s="2" t="s">
        <v>14</v>
      </c>
      <c r="Q8" s="3">
        <v>17.260000000000002</v>
      </c>
    </row>
    <row r="9" spans="2:17">
      <c r="B9" s="18" t="s">
        <v>24</v>
      </c>
      <c r="C9" s="2">
        <v>10</v>
      </c>
      <c r="D9" s="3">
        <v>40</v>
      </c>
      <c r="E9" s="2"/>
      <c r="F9" s="2"/>
      <c r="G9" s="7"/>
      <c r="J9" s="22"/>
      <c r="K9" s="27"/>
      <c r="L9" s="22"/>
      <c r="M9" s="26"/>
      <c r="O9" s="18" t="s">
        <v>15</v>
      </c>
      <c r="P9" s="2">
        <v>1</v>
      </c>
      <c r="Q9" s="3">
        <v>9</v>
      </c>
    </row>
    <row r="10" spans="2:17">
      <c r="B10" s="18" t="s">
        <v>25</v>
      </c>
      <c r="C10" s="2">
        <v>20</v>
      </c>
      <c r="D10" s="3">
        <v>20</v>
      </c>
      <c r="E10" s="2"/>
      <c r="F10" s="2"/>
      <c r="G10" s="7"/>
      <c r="J10" s="22"/>
      <c r="K10" s="27"/>
      <c r="L10" s="22"/>
      <c r="M10" s="26"/>
      <c r="O10" s="18" t="s">
        <v>16</v>
      </c>
      <c r="P10" s="2">
        <v>1</v>
      </c>
      <c r="Q10" s="3">
        <v>18.61</v>
      </c>
    </row>
    <row r="11" spans="2:17">
      <c r="B11" s="13" t="s">
        <v>27</v>
      </c>
      <c r="C11" s="14">
        <v>2</v>
      </c>
      <c r="D11" s="15">
        <v>24</v>
      </c>
      <c r="E11" s="2"/>
      <c r="F11" s="2"/>
      <c r="G11" s="7"/>
      <c r="J11" s="22"/>
      <c r="K11" s="27"/>
      <c r="L11" s="22"/>
      <c r="M11" s="26"/>
      <c r="O11" s="1" t="s">
        <v>3</v>
      </c>
      <c r="P11" s="2">
        <v>1</v>
      </c>
      <c r="Q11" s="3">
        <v>20.65</v>
      </c>
    </row>
    <row r="12" spans="2:17">
      <c r="B12" s="1" t="s">
        <v>26</v>
      </c>
      <c r="C12" s="2">
        <v>1</v>
      </c>
      <c r="D12" s="3">
        <v>14</v>
      </c>
      <c r="E12" s="2"/>
      <c r="F12" s="2"/>
      <c r="G12" s="7"/>
      <c r="J12" s="22"/>
      <c r="K12" s="22"/>
      <c r="L12" s="22"/>
      <c r="M12" s="26"/>
      <c r="O12" s="1" t="s">
        <v>17</v>
      </c>
      <c r="P12" s="2">
        <v>1</v>
      </c>
      <c r="Q12" s="3">
        <v>13.13</v>
      </c>
    </row>
    <row r="13" spans="2:17">
      <c r="B13" s="1" t="s">
        <v>28</v>
      </c>
      <c r="C13" s="2">
        <v>1</v>
      </c>
      <c r="D13" s="3">
        <v>18</v>
      </c>
      <c r="E13" s="2"/>
      <c r="F13" s="2"/>
      <c r="G13" s="7"/>
      <c r="J13" s="22"/>
      <c r="K13" s="22"/>
      <c r="L13" s="22"/>
      <c r="M13" s="26"/>
    </row>
    <row r="14" spans="2:17">
      <c r="B14" s="1" t="s">
        <v>29</v>
      </c>
      <c r="C14" s="2">
        <v>2</v>
      </c>
      <c r="D14" s="3">
        <v>36</v>
      </c>
      <c r="E14" s="2"/>
      <c r="F14" s="2"/>
      <c r="G14" s="7"/>
      <c r="J14" s="22"/>
      <c r="K14" s="22"/>
      <c r="L14" s="22"/>
      <c r="M14" s="26"/>
    </row>
    <row r="15" spans="2:17">
      <c r="B15" s="18" t="s">
        <v>30</v>
      </c>
      <c r="C15" s="2">
        <v>1</v>
      </c>
      <c r="D15" s="3">
        <v>24</v>
      </c>
      <c r="E15" s="2"/>
      <c r="F15" s="2"/>
      <c r="G15" s="7"/>
      <c r="J15" s="22"/>
      <c r="K15" s="22"/>
      <c r="L15" s="22"/>
      <c r="M15" s="26"/>
    </row>
    <row r="16" spans="2:17">
      <c r="B16" s="18" t="s">
        <v>31</v>
      </c>
      <c r="C16" s="2">
        <v>1</v>
      </c>
      <c r="D16" s="3">
        <v>36</v>
      </c>
      <c r="E16" s="2"/>
      <c r="F16" s="2"/>
      <c r="G16" s="7"/>
      <c r="J16" s="22"/>
      <c r="K16" s="22"/>
      <c r="L16" s="22"/>
      <c r="M16" s="26"/>
    </row>
    <row r="17" spans="2:13">
      <c r="B17" s="18"/>
      <c r="C17" s="2"/>
      <c r="D17" s="3"/>
      <c r="E17" s="2"/>
      <c r="F17" s="2"/>
      <c r="G17" s="7"/>
      <c r="J17" s="22"/>
      <c r="K17" s="22"/>
      <c r="L17" s="22"/>
      <c r="M17" s="26"/>
    </row>
    <row r="18" spans="2:13">
      <c r="B18" s="11"/>
      <c r="C18" s="12"/>
      <c r="D18" s="3"/>
      <c r="E18" s="2"/>
      <c r="F18" s="2"/>
      <c r="G18" s="7"/>
      <c r="J18" s="22"/>
      <c r="K18" s="22"/>
      <c r="L18" s="22"/>
      <c r="M18" s="26"/>
    </row>
    <row r="19" spans="2:13">
      <c r="B19" s="1"/>
      <c r="C19" s="2"/>
      <c r="D19" s="3"/>
      <c r="E19" s="2"/>
      <c r="F19" s="2"/>
      <c r="G19" s="7"/>
    </row>
    <row r="20" spans="2:13">
      <c r="B20" s="1"/>
      <c r="C20" s="2"/>
      <c r="D20" s="3"/>
      <c r="E20" s="2"/>
      <c r="F20" s="2"/>
      <c r="G20" s="7"/>
    </row>
    <row r="21" spans="2:13">
      <c r="B21" s="1"/>
      <c r="C21" s="2"/>
      <c r="D21" s="3"/>
      <c r="E21" s="2"/>
      <c r="F21" s="2"/>
      <c r="G21" s="7"/>
    </row>
    <row r="22" spans="2:13">
      <c r="B22" s="1"/>
      <c r="C22" s="2"/>
      <c r="D22" s="3"/>
      <c r="E22" s="2"/>
      <c r="F22" s="2"/>
      <c r="G22" s="7"/>
    </row>
    <row r="23" spans="2:13">
      <c r="B23" s="1"/>
      <c r="C23" s="2"/>
      <c r="D23" s="3"/>
      <c r="E23" s="2"/>
      <c r="F23" s="2"/>
      <c r="G23" s="7"/>
    </row>
    <row r="24" spans="2:13">
      <c r="B24" s="1"/>
      <c r="C24" s="2"/>
      <c r="D24" s="3"/>
      <c r="E24" s="2"/>
      <c r="F24" s="2"/>
      <c r="G24" s="7"/>
    </row>
    <row r="25" spans="2:13">
      <c r="B25" s="1"/>
      <c r="C25" s="2"/>
      <c r="D25" s="3"/>
      <c r="E25" s="2"/>
      <c r="F25" s="2"/>
      <c r="G25" s="7"/>
    </row>
    <row r="26" spans="2:13" ht="15.75" thickBot="1">
      <c r="B26" s="8"/>
      <c r="C26" s="9"/>
      <c r="D26" s="20"/>
      <c r="E26" s="9"/>
      <c r="F26" s="9"/>
      <c r="G26" s="10"/>
    </row>
  </sheetData>
  <mergeCells count="5">
    <mergeCell ref="B1:G1"/>
    <mergeCell ref="E4:F4"/>
    <mergeCell ref="E3:F3"/>
    <mergeCell ref="E5:F5"/>
    <mergeCell ref="E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H34"/>
  <sheetViews>
    <sheetView tabSelected="1" workbookViewId="0">
      <selection activeCell="B9" sqref="B9"/>
    </sheetView>
  </sheetViews>
  <sheetFormatPr defaultRowHeight="15"/>
  <cols>
    <col min="1" max="1" width="4.5703125" customWidth="1"/>
    <col min="2" max="2" width="20.28515625" customWidth="1"/>
    <col min="5" max="5" width="10.5703125" bestFit="1" customWidth="1"/>
    <col min="8" max="8" width="10.5703125" bestFit="1" customWidth="1"/>
  </cols>
  <sheetData>
    <row r="1" spans="2:8" ht="15.75" thickBot="1">
      <c r="B1" s="40" t="s">
        <v>10</v>
      </c>
      <c r="C1" s="40"/>
      <c r="D1" s="40"/>
      <c r="E1" s="40"/>
      <c r="F1" s="40"/>
      <c r="G1" s="40"/>
      <c r="H1" s="40"/>
    </row>
    <row r="2" spans="2:8" ht="15.75" thickBot="1">
      <c r="B2" s="17" t="s">
        <v>7</v>
      </c>
      <c r="C2" s="17" t="s">
        <v>8</v>
      </c>
      <c r="D2" s="17" t="s">
        <v>32</v>
      </c>
      <c r="E2" s="19" t="s">
        <v>9</v>
      </c>
      <c r="F2" s="44"/>
      <c r="G2" s="45"/>
      <c r="H2" s="46"/>
    </row>
    <row r="3" spans="2:8" ht="15.75" thickBot="1">
      <c r="B3" s="17" t="s">
        <v>63</v>
      </c>
      <c r="C3" s="14">
        <v>1</v>
      </c>
      <c r="D3" s="14">
        <v>3.7</v>
      </c>
      <c r="E3" s="15">
        <f>D3*7.3*C3</f>
        <v>27.01</v>
      </c>
      <c r="F3" s="42" t="s">
        <v>4</v>
      </c>
      <c r="G3" s="42"/>
      <c r="H3" s="16">
        <v>250</v>
      </c>
    </row>
    <row r="4" spans="2:8">
      <c r="B4" s="1" t="s">
        <v>64</v>
      </c>
      <c r="C4" s="2">
        <v>1</v>
      </c>
      <c r="D4" s="2">
        <v>1</v>
      </c>
      <c r="E4" s="15">
        <f t="shared" ref="E4:E26" si="0">D4*7.3*C4</f>
        <v>7.3</v>
      </c>
      <c r="F4" s="41" t="s">
        <v>5</v>
      </c>
      <c r="G4" s="41"/>
      <c r="H4" s="5">
        <f>SUM(E:E)</f>
        <v>188.33999999999997</v>
      </c>
    </row>
    <row r="5" spans="2:8">
      <c r="B5" s="1" t="s">
        <v>65</v>
      </c>
      <c r="C5" s="2">
        <v>1</v>
      </c>
      <c r="D5" s="2">
        <v>3</v>
      </c>
      <c r="E5" s="15">
        <f t="shared" si="0"/>
        <v>21.9</v>
      </c>
      <c r="F5" s="43" t="s">
        <v>6</v>
      </c>
      <c r="G5" s="43"/>
      <c r="H5" s="6">
        <f>H3-H4</f>
        <v>61.660000000000025</v>
      </c>
    </row>
    <row r="6" spans="2:8">
      <c r="B6" s="1" t="s">
        <v>66</v>
      </c>
      <c r="C6" s="2">
        <v>1</v>
      </c>
      <c r="D6" s="2">
        <v>5.6</v>
      </c>
      <c r="E6" s="15">
        <f t="shared" si="0"/>
        <v>40.879999999999995</v>
      </c>
      <c r="F6" s="4"/>
      <c r="G6" s="2"/>
      <c r="H6" s="7"/>
    </row>
    <row r="7" spans="2:8" s="39" customFormat="1">
      <c r="B7" s="36" t="s">
        <v>67</v>
      </c>
      <c r="C7" s="37">
        <v>1</v>
      </c>
      <c r="D7" s="37">
        <v>3.8</v>
      </c>
      <c r="E7" s="15">
        <f t="shared" si="0"/>
        <v>27.74</v>
      </c>
      <c r="F7" s="37"/>
      <c r="G7" s="37"/>
      <c r="H7" s="38"/>
    </row>
    <row r="8" spans="2:8">
      <c r="B8" s="18" t="s">
        <v>68</v>
      </c>
      <c r="C8" s="2">
        <v>3</v>
      </c>
      <c r="D8" s="2">
        <v>2.9</v>
      </c>
      <c r="E8" s="15">
        <f t="shared" si="0"/>
        <v>63.509999999999991</v>
      </c>
      <c r="F8" s="2"/>
      <c r="G8" s="2"/>
      <c r="H8" s="7"/>
    </row>
    <row r="9" spans="2:8">
      <c r="B9" s="18"/>
      <c r="C9" s="2"/>
      <c r="D9" s="2"/>
      <c r="E9" s="15">
        <f t="shared" si="0"/>
        <v>0</v>
      </c>
      <c r="F9" s="2"/>
      <c r="G9" s="2"/>
      <c r="H9" s="7"/>
    </row>
    <row r="10" spans="2:8">
      <c r="B10" s="18"/>
      <c r="C10" s="2"/>
      <c r="D10" s="2"/>
      <c r="E10" s="15">
        <f t="shared" si="0"/>
        <v>0</v>
      </c>
      <c r="F10" s="2"/>
      <c r="G10" s="2"/>
      <c r="H10" s="7"/>
    </row>
    <row r="11" spans="2:8" s="35" customFormat="1">
      <c r="B11" s="31"/>
      <c r="C11" s="32"/>
      <c r="D11" s="32"/>
      <c r="E11" s="15">
        <f t="shared" si="0"/>
        <v>0</v>
      </c>
      <c r="F11" s="33"/>
      <c r="G11" s="33"/>
      <c r="H11" s="34"/>
    </row>
    <row r="12" spans="2:8">
      <c r="B12" s="1"/>
      <c r="C12" s="2"/>
      <c r="D12" s="2"/>
      <c r="E12" s="15">
        <f t="shared" si="0"/>
        <v>0</v>
      </c>
      <c r="F12" s="2"/>
      <c r="G12" s="2"/>
      <c r="H12" s="7"/>
    </row>
    <row r="13" spans="2:8">
      <c r="B13" s="1"/>
      <c r="C13" s="2"/>
      <c r="D13" s="2"/>
      <c r="E13" s="15">
        <f t="shared" si="0"/>
        <v>0</v>
      </c>
      <c r="F13" s="2"/>
      <c r="G13" s="2"/>
      <c r="H13" s="7"/>
    </row>
    <row r="14" spans="2:8">
      <c r="B14" s="1"/>
      <c r="C14" s="2"/>
      <c r="D14" s="2"/>
      <c r="E14" s="15">
        <f t="shared" si="0"/>
        <v>0</v>
      </c>
      <c r="F14" s="2"/>
      <c r="G14" s="2"/>
      <c r="H14" s="7"/>
    </row>
    <row r="15" spans="2:8">
      <c r="B15" s="18"/>
      <c r="C15" s="2"/>
      <c r="D15" s="2"/>
      <c r="E15" s="15">
        <f t="shared" si="0"/>
        <v>0</v>
      </c>
      <c r="F15" s="2"/>
      <c r="G15" s="2"/>
      <c r="H15" s="7"/>
    </row>
    <row r="16" spans="2:8">
      <c r="B16" s="18"/>
      <c r="C16" s="2"/>
      <c r="D16" s="2"/>
      <c r="E16" s="15">
        <f t="shared" si="0"/>
        <v>0</v>
      </c>
      <c r="F16" s="2"/>
      <c r="G16" s="2"/>
      <c r="H16" s="7"/>
    </row>
    <row r="17" spans="2:8">
      <c r="B17" s="18"/>
      <c r="C17" s="2"/>
      <c r="D17" s="2"/>
      <c r="E17" s="15">
        <f t="shared" si="0"/>
        <v>0</v>
      </c>
      <c r="F17" s="2"/>
      <c r="G17" s="2"/>
      <c r="H17" s="7"/>
    </row>
    <row r="18" spans="2:8">
      <c r="B18" s="11"/>
      <c r="C18" s="12"/>
      <c r="D18" s="12"/>
      <c r="E18" s="15">
        <f t="shared" si="0"/>
        <v>0</v>
      </c>
      <c r="F18" s="2"/>
      <c r="G18" s="2"/>
      <c r="H18" s="7"/>
    </row>
    <row r="19" spans="2:8">
      <c r="B19" s="1"/>
      <c r="C19" s="2"/>
      <c r="D19" s="2"/>
      <c r="E19" s="15">
        <f t="shared" si="0"/>
        <v>0</v>
      </c>
      <c r="F19" s="2"/>
      <c r="G19" s="2"/>
      <c r="H19" s="7"/>
    </row>
    <row r="20" spans="2:8">
      <c r="B20" s="1"/>
      <c r="C20" s="2"/>
      <c r="D20" s="2"/>
      <c r="E20" s="15">
        <f t="shared" si="0"/>
        <v>0</v>
      </c>
      <c r="F20" s="2"/>
      <c r="G20" s="2"/>
      <c r="H20" s="7"/>
    </row>
    <row r="21" spans="2:8">
      <c r="B21" s="1"/>
      <c r="C21" s="2"/>
      <c r="D21" s="2"/>
      <c r="E21" s="15">
        <f t="shared" si="0"/>
        <v>0</v>
      </c>
      <c r="F21" s="2"/>
      <c r="G21" s="2"/>
      <c r="H21" s="7"/>
    </row>
    <row r="22" spans="2:8">
      <c r="B22" s="1"/>
      <c r="C22" s="2"/>
      <c r="D22" s="2"/>
      <c r="E22" s="15">
        <f t="shared" si="0"/>
        <v>0</v>
      </c>
      <c r="F22" s="2"/>
      <c r="G22" s="2"/>
      <c r="H22" s="7"/>
    </row>
    <row r="23" spans="2:8">
      <c r="B23" s="1"/>
      <c r="C23" s="2"/>
      <c r="D23" s="2"/>
      <c r="E23" s="15">
        <f t="shared" si="0"/>
        <v>0</v>
      </c>
      <c r="F23" s="2"/>
      <c r="G23" s="2"/>
      <c r="H23" s="7"/>
    </row>
    <row r="24" spans="2:8">
      <c r="B24" s="1"/>
      <c r="C24" s="2"/>
      <c r="D24" s="2"/>
      <c r="E24" s="15">
        <f t="shared" si="0"/>
        <v>0</v>
      </c>
      <c r="F24" s="2"/>
      <c r="G24" s="2"/>
      <c r="H24" s="7"/>
    </row>
    <row r="25" spans="2:8">
      <c r="B25" s="1"/>
      <c r="C25" s="2"/>
      <c r="D25" s="2"/>
      <c r="E25" s="15">
        <f t="shared" si="0"/>
        <v>0</v>
      </c>
      <c r="F25" s="2"/>
      <c r="G25" s="2"/>
      <c r="H25" s="7"/>
    </row>
    <row r="26" spans="2:8" ht="15.75" thickBot="1">
      <c r="B26" s="8"/>
      <c r="C26" s="9"/>
      <c r="D26" s="9"/>
      <c r="E26" s="15">
        <f t="shared" si="0"/>
        <v>0</v>
      </c>
      <c r="F26" s="9"/>
      <c r="G26" s="9"/>
      <c r="H26" s="10"/>
    </row>
    <row r="27" spans="2:8">
      <c r="E27" s="21"/>
    </row>
    <row r="28" spans="2:8">
      <c r="E28" s="21"/>
    </row>
    <row r="29" spans="2:8">
      <c r="E29" s="21"/>
    </row>
    <row r="30" spans="2:8">
      <c r="E30" s="21"/>
    </row>
    <row r="31" spans="2:8">
      <c r="E31" s="21"/>
    </row>
    <row r="32" spans="2:8">
      <c r="E32" s="21"/>
    </row>
    <row r="33" spans="5:5">
      <c r="E33" s="21"/>
    </row>
    <row r="34" spans="5:5">
      <c r="E34" s="21"/>
    </row>
  </sheetData>
  <mergeCells count="5">
    <mergeCell ref="B1:H1"/>
    <mergeCell ref="F2:H2"/>
    <mergeCell ref="F3:G3"/>
    <mergeCell ref="F4:G4"/>
    <mergeCell ref="F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34"/>
  <sheetViews>
    <sheetView workbookViewId="0">
      <selection activeCell="G16" sqref="G16"/>
    </sheetView>
  </sheetViews>
  <sheetFormatPr defaultRowHeight="15"/>
  <cols>
    <col min="5" max="5" width="9.5703125" bestFit="1" customWidth="1"/>
    <col min="8" max="8" width="10.5703125" bestFit="1" customWidth="1"/>
  </cols>
  <sheetData>
    <row r="1" spans="2:8" ht="15.75" thickBot="1">
      <c r="B1" s="40" t="s">
        <v>10</v>
      </c>
      <c r="C1" s="40"/>
      <c r="D1" s="40"/>
      <c r="E1" s="40"/>
      <c r="F1" s="40"/>
      <c r="G1" s="40"/>
      <c r="H1" s="40"/>
    </row>
    <row r="2" spans="2:8" ht="15.75" thickBot="1">
      <c r="B2" s="17" t="s">
        <v>7</v>
      </c>
      <c r="C2" s="17" t="s">
        <v>8</v>
      </c>
      <c r="D2" s="17" t="s">
        <v>32</v>
      </c>
      <c r="E2" s="19" t="s">
        <v>9</v>
      </c>
      <c r="F2" s="44"/>
      <c r="G2" s="45"/>
      <c r="H2" s="46"/>
    </row>
    <row r="3" spans="2:8" ht="15.75" thickBot="1">
      <c r="B3" s="17" t="s">
        <v>33</v>
      </c>
      <c r="C3" s="14">
        <v>1</v>
      </c>
      <c r="D3" s="14">
        <v>7.8</v>
      </c>
      <c r="E3" s="15">
        <f>D3*6.6</f>
        <v>51.48</v>
      </c>
      <c r="F3" s="42" t="s">
        <v>4</v>
      </c>
      <c r="G3" s="42"/>
      <c r="H3" s="16">
        <v>380</v>
      </c>
    </row>
    <row r="4" spans="2:8">
      <c r="B4" s="1" t="s">
        <v>34</v>
      </c>
      <c r="C4" s="2">
        <v>1</v>
      </c>
      <c r="D4" s="2">
        <v>6.6</v>
      </c>
      <c r="E4" s="15">
        <f>D4*6.6</f>
        <v>43.559999999999995</v>
      </c>
      <c r="F4" s="41" t="s">
        <v>5</v>
      </c>
      <c r="G4" s="41"/>
      <c r="H4" s="5">
        <f>SUM(E:E)</f>
        <v>375.67199999999997</v>
      </c>
    </row>
    <row r="5" spans="2:8">
      <c r="B5" s="1" t="s">
        <v>35</v>
      </c>
      <c r="C5" s="2">
        <v>3</v>
      </c>
      <c r="D5" s="2">
        <v>5.65</v>
      </c>
      <c r="E5" s="15">
        <f t="shared" ref="E5:E25" si="0">D5*6.6</f>
        <v>37.29</v>
      </c>
      <c r="F5" s="43" t="s">
        <v>6</v>
      </c>
      <c r="G5" s="43"/>
      <c r="H5" s="6">
        <f>H3-H4</f>
        <v>4.3280000000000314</v>
      </c>
    </row>
    <row r="6" spans="2:8">
      <c r="B6" s="1" t="s">
        <v>36</v>
      </c>
      <c r="C6" s="2">
        <v>50</v>
      </c>
      <c r="D6" s="2">
        <v>4.0199999999999996</v>
      </c>
      <c r="E6" s="15">
        <f t="shared" si="0"/>
        <v>26.531999999999996</v>
      </c>
      <c r="F6" s="4"/>
      <c r="G6" s="2"/>
      <c r="H6" s="7"/>
    </row>
    <row r="7" spans="2:8">
      <c r="B7" s="18" t="s">
        <v>37</v>
      </c>
      <c r="C7" s="2">
        <v>50</v>
      </c>
      <c r="D7" s="2">
        <v>5</v>
      </c>
      <c r="E7" s="15">
        <f t="shared" si="0"/>
        <v>33</v>
      </c>
      <c r="F7" s="2"/>
      <c r="G7" s="2"/>
      <c r="H7" s="7"/>
    </row>
    <row r="8" spans="2:8">
      <c r="B8" s="18" t="s">
        <v>38</v>
      </c>
      <c r="C8" s="2">
        <v>3</v>
      </c>
      <c r="D8" s="2">
        <v>3</v>
      </c>
      <c r="E8" s="15">
        <f t="shared" si="0"/>
        <v>19.799999999999997</v>
      </c>
      <c r="F8" s="2"/>
      <c r="G8" s="2"/>
      <c r="H8" s="7"/>
    </row>
    <row r="9" spans="2:8">
      <c r="B9" s="18" t="s">
        <v>39</v>
      </c>
      <c r="C9" s="2">
        <v>2</v>
      </c>
      <c r="D9" s="2">
        <v>4</v>
      </c>
      <c r="E9" s="15">
        <f t="shared" si="0"/>
        <v>26.4</v>
      </c>
      <c r="F9" s="2"/>
      <c r="G9" s="2"/>
      <c r="H9" s="7"/>
    </row>
    <row r="10" spans="2:8">
      <c r="B10" s="18" t="s">
        <v>41</v>
      </c>
      <c r="C10" s="2">
        <v>100</v>
      </c>
      <c r="D10" s="2">
        <v>2</v>
      </c>
      <c r="E10" s="15">
        <f t="shared" si="0"/>
        <v>13.2</v>
      </c>
      <c r="F10" s="2"/>
      <c r="G10" s="2"/>
      <c r="H10" s="7"/>
    </row>
    <row r="11" spans="2:8">
      <c r="B11" s="13" t="s">
        <v>40</v>
      </c>
      <c r="C11" s="14"/>
      <c r="D11" s="14">
        <v>2</v>
      </c>
      <c r="E11" s="15">
        <f t="shared" si="0"/>
        <v>13.2</v>
      </c>
      <c r="F11" s="2"/>
      <c r="G11" s="2"/>
      <c r="H11" s="7"/>
    </row>
    <row r="12" spans="2:8">
      <c r="B12" s="1" t="s">
        <v>42</v>
      </c>
      <c r="C12" s="2">
        <v>50</v>
      </c>
      <c r="D12" s="2">
        <v>2</v>
      </c>
      <c r="E12" s="15">
        <f t="shared" si="0"/>
        <v>13.2</v>
      </c>
      <c r="F12" s="2"/>
      <c r="G12" s="2"/>
      <c r="H12" s="7"/>
    </row>
    <row r="13" spans="2:8">
      <c r="B13" s="1" t="s">
        <v>43</v>
      </c>
      <c r="C13" s="2">
        <v>1</v>
      </c>
      <c r="D13" s="2">
        <v>1.5</v>
      </c>
      <c r="E13" s="15">
        <f t="shared" si="0"/>
        <v>9.8999999999999986</v>
      </c>
      <c r="F13" s="2"/>
      <c r="G13" s="2"/>
      <c r="H13" s="7"/>
    </row>
    <row r="14" spans="2:8">
      <c r="B14" s="1" t="s">
        <v>44</v>
      </c>
      <c r="C14" s="2">
        <v>10</v>
      </c>
      <c r="D14" s="2">
        <v>1.55</v>
      </c>
      <c r="E14" s="15">
        <f t="shared" si="0"/>
        <v>10.23</v>
      </c>
      <c r="F14" s="2"/>
      <c r="G14" s="2"/>
      <c r="H14" s="7"/>
    </row>
    <row r="15" spans="2:8">
      <c r="B15" s="18" t="s">
        <v>45</v>
      </c>
      <c r="C15" s="2">
        <v>5</v>
      </c>
      <c r="D15" s="2">
        <v>2.1</v>
      </c>
      <c r="E15" s="15">
        <f t="shared" si="0"/>
        <v>13.86</v>
      </c>
      <c r="F15" s="2"/>
      <c r="G15" s="2"/>
      <c r="H15" s="7"/>
    </row>
    <row r="16" spans="2:8">
      <c r="B16" s="18" t="s">
        <v>46</v>
      </c>
      <c r="C16" s="2">
        <v>1</v>
      </c>
      <c r="D16" s="2">
        <v>3.6</v>
      </c>
      <c r="E16" s="15">
        <f t="shared" si="0"/>
        <v>23.759999999999998</v>
      </c>
      <c r="F16" s="2"/>
      <c r="G16" s="2"/>
      <c r="H16" s="7"/>
    </row>
    <row r="17" spans="2:8">
      <c r="B17" s="18" t="s">
        <v>47</v>
      </c>
      <c r="C17" s="2">
        <v>20</v>
      </c>
      <c r="D17" s="2">
        <v>4</v>
      </c>
      <c r="E17" s="15">
        <f t="shared" si="0"/>
        <v>26.4</v>
      </c>
      <c r="F17" s="2"/>
      <c r="G17" s="2"/>
      <c r="H17" s="7"/>
    </row>
    <row r="18" spans="2:8">
      <c r="B18" s="11" t="s">
        <v>48</v>
      </c>
      <c r="C18" s="12">
        <v>10</v>
      </c>
      <c r="D18" s="12">
        <v>2.1</v>
      </c>
      <c r="E18" s="15">
        <f t="shared" si="0"/>
        <v>13.86</v>
      </c>
      <c r="F18" s="2"/>
      <c r="G18" s="2"/>
      <c r="H18" s="7"/>
    </row>
    <row r="19" spans="2:8">
      <c r="B19" s="1"/>
      <c r="C19" s="2"/>
      <c r="D19" s="2"/>
      <c r="E19" s="15">
        <f t="shared" si="0"/>
        <v>0</v>
      </c>
      <c r="F19" s="2"/>
      <c r="G19" s="2"/>
      <c r="H19" s="7"/>
    </row>
    <row r="20" spans="2:8">
      <c r="B20" s="1"/>
      <c r="C20" s="2"/>
      <c r="D20" s="2"/>
      <c r="E20" s="15">
        <f t="shared" si="0"/>
        <v>0</v>
      </c>
      <c r="F20" s="2"/>
      <c r="G20" s="2"/>
      <c r="H20" s="7"/>
    </row>
    <row r="21" spans="2:8">
      <c r="B21" s="1"/>
      <c r="C21" s="2"/>
      <c r="D21" s="2"/>
      <c r="E21" s="15">
        <f t="shared" si="0"/>
        <v>0</v>
      </c>
      <c r="F21" s="2"/>
      <c r="G21" s="2"/>
      <c r="H21" s="7"/>
    </row>
    <row r="22" spans="2:8">
      <c r="B22" s="1"/>
      <c r="C22" s="2"/>
      <c r="D22" s="2"/>
      <c r="E22" s="15">
        <f t="shared" si="0"/>
        <v>0</v>
      </c>
      <c r="F22" s="2"/>
      <c r="G22" s="2"/>
      <c r="H22" s="7"/>
    </row>
    <row r="23" spans="2:8">
      <c r="B23" s="1"/>
      <c r="C23" s="2"/>
      <c r="D23" s="2"/>
      <c r="E23" s="15">
        <f t="shared" si="0"/>
        <v>0</v>
      </c>
      <c r="F23" s="2"/>
      <c r="G23" s="2"/>
      <c r="H23" s="7"/>
    </row>
    <row r="24" spans="2:8">
      <c r="B24" s="1"/>
      <c r="C24" s="2"/>
      <c r="D24" s="2"/>
      <c r="E24" s="15">
        <f t="shared" si="0"/>
        <v>0</v>
      </c>
      <c r="F24" s="2"/>
      <c r="G24" s="2"/>
      <c r="H24" s="7"/>
    </row>
    <row r="25" spans="2:8">
      <c r="B25" s="1"/>
      <c r="C25" s="2"/>
      <c r="D25" s="2"/>
      <c r="E25" s="15">
        <f t="shared" si="0"/>
        <v>0</v>
      </c>
      <c r="F25" s="2"/>
      <c r="G25" s="2"/>
      <c r="H25" s="7"/>
    </row>
    <row r="26" spans="2:8" ht="15.75" thickBot="1">
      <c r="B26" s="8"/>
      <c r="C26" s="9"/>
      <c r="D26" s="9"/>
      <c r="E26" s="15">
        <f t="shared" ref="E26" si="1">D26*6.5</f>
        <v>0</v>
      </c>
      <c r="F26" s="9"/>
      <c r="G26" s="9"/>
      <c r="H26" s="10"/>
    </row>
    <row r="27" spans="2:8">
      <c r="E27" s="21"/>
    </row>
    <row r="28" spans="2:8">
      <c r="E28" s="21"/>
    </row>
    <row r="29" spans="2:8">
      <c r="E29" s="21"/>
    </row>
    <row r="30" spans="2:8">
      <c r="E30" s="21"/>
    </row>
    <row r="31" spans="2:8">
      <c r="E31" s="21"/>
    </row>
    <row r="32" spans="2:8">
      <c r="E32" s="21"/>
    </row>
    <row r="33" spans="5:5">
      <c r="E33" s="21"/>
    </row>
    <row r="34" spans="5:5">
      <c r="E34" s="21"/>
    </row>
  </sheetData>
  <mergeCells count="5">
    <mergeCell ref="B1:H1"/>
    <mergeCell ref="F2:H2"/>
    <mergeCell ref="F3:G3"/>
    <mergeCell ref="F4:G4"/>
    <mergeCell ref="F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F16" sqref="F16"/>
    </sheetView>
  </sheetViews>
  <sheetFormatPr defaultRowHeight="15"/>
  <cols>
    <col min="1" max="1" width="18.28515625" customWidth="1"/>
    <col min="3" max="3" width="9.5703125" bestFit="1" customWidth="1"/>
    <col min="6" max="6" width="10.5703125" bestFit="1" customWidth="1"/>
    <col min="8" max="8" width="9.5703125" bestFit="1" customWidth="1"/>
    <col min="9" max="9" width="10.5703125" bestFit="1" customWidth="1"/>
  </cols>
  <sheetData>
    <row r="1" spans="1:9" ht="15.75" thickBot="1">
      <c r="A1" s="40" t="s">
        <v>10</v>
      </c>
      <c r="B1" s="40"/>
      <c r="C1" s="40"/>
      <c r="D1" s="40"/>
      <c r="E1" s="40"/>
      <c r="F1" s="40"/>
    </row>
    <row r="2" spans="1:9" ht="15.75" thickBot="1">
      <c r="A2" s="17" t="s">
        <v>7</v>
      </c>
      <c r="B2" s="17" t="s">
        <v>8</v>
      </c>
      <c r="C2" s="19" t="s">
        <v>9</v>
      </c>
      <c r="D2" s="44"/>
      <c r="E2" s="45"/>
      <c r="F2" s="46"/>
    </row>
    <row r="3" spans="1:9">
      <c r="A3" s="13" t="s">
        <v>49</v>
      </c>
      <c r="B3" s="14">
        <v>10</v>
      </c>
      <c r="C3" s="15">
        <f t="shared" ref="C3:C21" si="0">G3*7</f>
        <v>37.870000000000005</v>
      </c>
      <c r="D3" s="42" t="s">
        <v>4</v>
      </c>
      <c r="E3" s="42"/>
      <c r="F3" s="16">
        <v>409.55</v>
      </c>
      <c r="G3">
        <v>5.41</v>
      </c>
      <c r="H3" s="28"/>
      <c r="I3" s="28"/>
    </row>
    <row r="4" spans="1:9">
      <c r="A4" s="1" t="s">
        <v>50</v>
      </c>
      <c r="B4" s="2">
        <v>2</v>
      </c>
      <c r="C4" s="15">
        <f t="shared" si="0"/>
        <v>13.93</v>
      </c>
      <c r="D4" s="41" t="s">
        <v>5</v>
      </c>
      <c r="E4" s="41"/>
      <c r="F4" s="5">
        <f>SUM(C3:C20)</f>
        <v>340.76000000000005</v>
      </c>
      <c r="G4">
        <v>1.99</v>
      </c>
      <c r="H4" s="28"/>
    </row>
    <row r="5" spans="1:9">
      <c r="A5" s="1" t="s">
        <v>51</v>
      </c>
      <c r="B5" s="2">
        <v>1</v>
      </c>
      <c r="C5" s="15">
        <f t="shared" si="0"/>
        <v>14</v>
      </c>
      <c r="D5" s="43" t="s">
        <v>6</v>
      </c>
      <c r="E5" s="43"/>
      <c r="F5" s="6">
        <f>F3-F4</f>
        <v>68.789999999999964</v>
      </c>
      <c r="G5">
        <v>2</v>
      </c>
      <c r="H5" s="28"/>
    </row>
    <row r="6" spans="1:9">
      <c r="A6" s="1" t="s">
        <v>52</v>
      </c>
      <c r="B6" s="2">
        <v>1</v>
      </c>
      <c r="C6" s="15">
        <f>G6*7</f>
        <v>14.700000000000001</v>
      </c>
      <c r="D6" s="4"/>
      <c r="E6" s="2"/>
      <c r="F6" s="7"/>
      <c r="G6">
        <v>2.1</v>
      </c>
      <c r="H6" s="28"/>
    </row>
    <row r="7" spans="1:9">
      <c r="A7" s="18" t="s">
        <v>53</v>
      </c>
      <c r="B7" s="2">
        <v>10</v>
      </c>
      <c r="C7" s="15">
        <f t="shared" si="0"/>
        <v>27.3</v>
      </c>
      <c r="D7" s="2"/>
      <c r="E7" s="2"/>
      <c r="F7" s="7"/>
      <c r="G7">
        <v>3.9</v>
      </c>
      <c r="H7" s="28"/>
    </row>
    <row r="8" spans="1:9">
      <c r="A8" s="18" t="s">
        <v>54</v>
      </c>
      <c r="B8" s="2">
        <v>1</v>
      </c>
      <c r="C8" s="15">
        <f t="shared" si="0"/>
        <v>35</v>
      </c>
      <c r="D8" s="2"/>
      <c r="E8" s="2"/>
      <c r="F8" s="7"/>
      <c r="G8">
        <v>5</v>
      </c>
      <c r="H8" s="28"/>
    </row>
    <row r="9" spans="1:9">
      <c r="A9" s="18" t="s">
        <v>55</v>
      </c>
      <c r="B9" s="2">
        <v>5</v>
      </c>
      <c r="C9" s="15">
        <f t="shared" si="0"/>
        <v>35</v>
      </c>
      <c r="D9" s="2"/>
      <c r="E9" s="2"/>
      <c r="F9" s="7"/>
      <c r="G9">
        <v>5</v>
      </c>
      <c r="H9" s="28"/>
    </row>
    <row r="10" spans="1:9">
      <c r="A10" s="18" t="s">
        <v>56</v>
      </c>
      <c r="B10" s="2">
        <v>1</v>
      </c>
      <c r="C10" s="15">
        <f t="shared" si="0"/>
        <v>34.300000000000004</v>
      </c>
      <c r="D10" s="2"/>
      <c r="E10" s="2"/>
      <c r="F10" s="7"/>
      <c r="G10">
        <v>4.9000000000000004</v>
      </c>
      <c r="H10" s="28"/>
    </row>
    <row r="11" spans="1:9">
      <c r="A11" s="18" t="s">
        <v>57</v>
      </c>
      <c r="B11" s="2">
        <v>10</v>
      </c>
      <c r="C11" s="15">
        <f t="shared" si="0"/>
        <v>13.93</v>
      </c>
      <c r="D11" s="2"/>
      <c r="E11" s="2"/>
      <c r="F11" s="7"/>
      <c r="G11">
        <v>1.99</v>
      </c>
      <c r="H11" s="28"/>
    </row>
    <row r="12" spans="1:9">
      <c r="A12" s="1" t="s">
        <v>58</v>
      </c>
      <c r="B12" s="2">
        <v>20</v>
      </c>
      <c r="C12" s="15">
        <f t="shared" si="0"/>
        <v>14</v>
      </c>
      <c r="D12" s="2"/>
      <c r="E12" s="2"/>
      <c r="F12" s="7"/>
      <c r="G12">
        <v>2</v>
      </c>
      <c r="H12" s="28"/>
    </row>
    <row r="13" spans="1:9">
      <c r="A13" s="1" t="s">
        <v>59</v>
      </c>
      <c r="B13" s="2">
        <v>1</v>
      </c>
      <c r="C13" s="15">
        <f t="shared" si="0"/>
        <v>8.4</v>
      </c>
      <c r="D13" s="2"/>
      <c r="E13" s="2"/>
      <c r="F13" s="7"/>
      <c r="G13">
        <v>1.2</v>
      </c>
      <c r="H13" s="28"/>
    </row>
    <row r="14" spans="1:9">
      <c r="A14" s="1" t="s">
        <v>60</v>
      </c>
      <c r="B14" s="2">
        <v>1</v>
      </c>
      <c r="C14" s="15">
        <f t="shared" si="0"/>
        <v>33.46</v>
      </c>
      <c r="D14" s="2"/>
      <c r="E14" s="2"/>
      <c r="F14" s="7"/>
      <c r="G14">
        <v>4.78</v>
      </c>
      <c r="H14" s="28"/>
    </row>
    <row r="15" spans="1:9">
      <c r="A15" s="29" t="s">
        <v>61</v>
      </c>
      <c r="B15" s="30">
        <v>4</v>
      </c>
      <c r="C15" s="15">
        <f t="shared" si="0"/>
        <v>27.790000000000003</v>
      </c>
      <c r="G15">
        <v>3.97</v>
      </c>
    </row>
    <row r="16" spans="1:9">
      <c r="A16" s="29">
        <v>7805</v>
      </c>
      <c r="B16" s="30">
        <v>20</v>
      </c>
      <c r="C16" s="15">
        <f t="shared" si="0"/>
        <v>22.12</v>
      </c>
      <c r="G16">
        <f>1.58*2</f>
        <v>3.16</v>
      </c>
    </row>
    <row r="17" spans="1:7">
      <c r="A17" s="29" t="s">
        <v>62</v>
      </c>
      <c r="B17" s="30">
        <v>10</v>
      </c>
      <c r="C17" s="15">
        <f t="shared" si="0"/>
        <v>8.9600000000000009</v>
      </c>
      <c r="G17">
        <v>1.28</v>
      </c>
    </row>
    <row r="18" spans="1:7">
      <c r="C18" s="15">
        <f t="shared" si="0"/>
        <v>0</v>
      </c>
    </row>
    <row r="19" spans="1:7">
      <c r="C19" s="15">
        <f t="shared" si="0"/>
        <v>0</v>
      </c>
    </row>
    <row r="20" spans="1:7">
      <c r="C20" s="15">
        <f t="shared" si="0"/>
        <v>0</v>
      </c>
    </row>
    <row r="21" spans="1:7">
      <c r="C21" s="15">
        <f t="shared" si="0"/>
        <v>0</v>
      </c>
    </row>
    <row r="22" spans="1:7">
      <c r="C22" s="15">
        <f t="shared" ref="C22:C24" si="1">G22*6.8</f>
        <v>0</v>
      </c>
    </row>
    <row r="23" spans="1:7">
      <c r="C23" s="15">
        <f t="shared" si="1"/>
        <v>0</v>
      </c>
    </row>
    <row r="24" spans="1:7">
      <c r="C24" s="15">
        <f t="shared" si="1"/>
        <v>0</v>
      </c>
    </row>
  </sheetData>
  <mergeCells count="5">
    <mergeCell ref="A1:F1"/>
    <mergeCell ref="D2:F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Sheet3</vt:lpstr>
      <vt:lpstr>Sheet4</vt:lpstr>
      <vt:lpstr>Sheet2</vt:lpstr>
      <vt:lpstr>Sheet2!mainContent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FrostGiant</dc:creator>
  <cp:lastModifiedBy>FrostGiant</cp:lastModifiedBy>
  <dcterms:created xsi:type="dcterms:W3CDTF">2013-12-24T17:14:26Z</dcterms:created>
  <dcterms:modified xsi:type="dcterms:W3CDTF">2015-04-24T14:53:56Z</dcterms:modified>
</cp:coreProperties>
</file>