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E5066B0-7945-4183-B618-43671BCDD901}" xr6:coauthVersionLast="28" xr6:coauthVersionMax="28" xr10:uidLastSave="{00000000-0000-0000-0000-000000000000}"/>
  <bookViews>
    <workbookView xWindow="240" yWindow="72" windowWidth="11796" windowHeight="5496" firstSheet="1" activeTab="3" xr2:uid="{00000000-000D-0000-FFFF-FFFF00000000}"/>
  </bookViews>
  <sheets>
    <sheet name="Avaliação ALUNOS CEFET" sheetId="6" r:id="rId1"/>
    <sheet name="TABELAS-PARÊMETROS AVALIATIVOS" sheetId="5" r:id="rId2"/>
    <sheet name="SINAIS VITAIS" sheetId="7" r:id="rId3"/>
    <sheet name="Avaliação Funcionários CEFET-NI" sheetId="4" r:id="rId4"/>
  </sheets>
  <calcPr calcId="171027"/>
</workbook>
</file>

<file path=xl/calcChain.xml><?xml version="1.0" encoding="utf-8"?>
<calcChain xmlns="http://schemas.openxmlformats.org/spreadsheetml/2006/main">
  <c r="U13" i="6" l="1"/>
  <c r="W13" i="6"/>
  <c r="U14" i="6"/>
  <c r="W14" i="6"/>
  <c r="U15" i="6"/>
  <c r="W15" i="6"/>
  <c r="U16" i="6"/>
  <c r="W16" i="6"/>
  <c r="U17" i="6"/>
  <c r="W17" i="6"/>
  <c r="U18" i="6"/>
  <c r="W18" i="6"/>
  <c r="U19" i="6"/>
  <c r="W19" i="6"/>
  <c r="U20" i="6"/>
  <c r="W20" i="6"/>
  <c r="U21" i="6"/>
  <c r="W21" i="6"/>
  <c r="U22" i="6"/>
  <c r="W22" i="6"/>
  <c r="U23" i="6"/>
  <c r="W23" i="6"/>
  <c r="U24" i="6"/>
  <c r="W24" i="6"/>
  <c r="U25" i="6"/>
  <c r="W25" i="6"/>
  <c r="U26" i="6"/>
  <c r="W26" i="6"/>
  <c r="U27" i="6"/>
  <c r="W27" i="6"/>
  <c r="U28" i="6"/>
  <c r="W28" i="6"/>
  <c r="U29" i="6"/>
  <c r="W29" i="6"/>
  <c r="U30" i="6"/>
  <c r="W30" i="6"/>
  <c r="U31" i="6"/>
  <c r="W31" i="6"/>
  <c r="U32" i="6"/>
  <c r="W32" i="6"/>
  <c r="U33" i="6"/>
  <c r="W33" i="6"/>
  <c r="U34" i="6"/>
  <c r="W34" i="6"/>
  <c r="U35" i="6"/>
  <c r="W35" i="6"/>
  <c r="U36" i="6"/>
  <c r="W36" i="6"/>
  <c r="U37" i="6"/>
  <c r="W37" i="6"/>
  <c r="U38" i="6"/>
  <c r="W38" i="6"/>
  <c r="U39" i="6"/>
  <c r="W39" i="6"/>
  <c r="U40" i="6"/>
  <c r="W40" i="6"/>
  <c r="U41" i="6"/>
  <c r="W41" i="6"/>
  <c r="U42" i="6"/>
  <c r="W42" i="6"/>
  <c r="U43" i="6"/>
  <c r="W43" i="6"/>
  <c r="U44" i="6"/>
  <c r="W44" i="6"/>
  <c r="U45" i="6"/>
  <c r="W45" i="6"/>
  <c r="U46" i="6"/>
  <c r="W46" i="6"/>
  <c r="U47" i="6"/>
  <c r="W47" i="6"/>
  <c r="U48" i="6"/>
  <c r="W48" i="6"/>
  <c r="U49" i="6"/>
  <c r="W49" i="6"/>
  <c r="U50" i="6"/>
  <c r="W50" i="6"/>
  <c r="U51" i="6"/>
  <c r="W51" i="6"/>
  <c r="U52" i="6"/>
  <c r="W52" i="6"/>
  <c r="U53" i="6"/>
  <c r="W53" i="6"/>
  <c r="U54" i="6"/>
  <c r="W54" i="6"/>
  <c r="U55" i="6"/>
  <c r="W55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13" i="6"/>
  <c r="K13" i="6"/>
  <c r="M13" i="6"/>
  <c r="K14" i="6"/>
  <c r="M14" i="6"/>
  <c r="K15" i="6"/>
  <c r="M15" i="6"/>
  <c r="K16" i="6"/>
  <c r="M16" i="6"/>
  <c r="K17" i="6"/>
  <c r="M17" i="6"/>
  <c r="K18" i="6"/>
  <c r="M18" i="6"/>
  <c r="K19" i="6"/>
  <c r="M19" i="6"/>
  <c r="K20" i="6"/>
  <c r="M20" i="6"/>
  <c r="K21" i="6"/>
  <c r="M21" i="6"/>
  <c r="K22" i="6"/>
  <c r="M22" i="6"/>
  <c r="K23" i="6"/>
  <c r="M23" i="6"/>
  <c r="K24" i="6"/>
  <c r="M24" i="6"/>
  <c r="K25" i="6"/>
  <c r="M25" i="6"/>
  <c r="K26" i="6"/>
  <c r="M26" i="6"/>
  <c r="K27" i="6"/>
  <c r="M27" i="6"/>
  <c r="K28" i="6"/>
  <c r="M28" i="6"/>
  <c r="K29" i="6"/>
  <c r="M29" i="6"/>
  <c r="K30" i="6"/>
  <c r="M30" i="6"/>
  <c r="K31" i="6"/>
  <c r="M31" i="6"/>
  <c r="K32" i="6"/>
  <c r="M32" i="6"/>
  <c r="K33" i="6"/>
  <c r="M33" i="6"/>
  <c r="K34" i="6"/>
  <c r="M34" i="6"/>
  <c r="K35" i="6"/>
  <c r="M35" i="6"/>
  <c r="K36" i="6"/>
  <c r="M36" i="6"/>
  <c r="K37" i="6"/>
  <c r="M37" i="6"/>
  <c r="K38" i="6"/>
  <c r="M38" i="6"/>
  <c r="K39" i="6"/>
  <c r="M39" i="6"/>
  <c r="K40" i="6"/>
  <c r="M40" i="6"/>
  <c r="H41" i="6"/>
  <c r="K41" i="6"/>
  <c r="M41" i="6"/>
  <c r="H42" i="6"/>
  <c r="K42" i="6"/>
  <c r="M42" i="6"/>
  <c r="K43" i="6"/>
  <c r="M43" i="6"/>
  <c r="H44" i="6"/>
  <c r="K44" i="6"/>
  <c r="M44" i="6"/>
  <c r="H45" i="6"/>
  <c r="K45" i="6"/>
  <c r="M45" i="6"/>
  <c r="K46" i="6"/>
  <c r="M46" i="6"/>
  <c r="H47" i="6"/>
  <c r="K47" i="6"/>
  <c r="M47" i="6"/>
  <c r="H48" i="6"/>
  <c r="K48" i="6"/>
  <c r="M48" i="6"/>
  <c r="H49" i="6"/>
  <c r="K49" i="6"/>
  <c r="M49" i="6"/>
  <c r="H50" i="6"/>
  <c r="K50" i="6"/>
  <c r="M50" i="6"/>
  <c r="K51" i="6"/>
  <c r="M51" i="6"/>
  <c r="H52" i="6"/>
  <c r="K52" i="6"/>
  <c r="M52" i="6"/>
  <c r="H53" i="6"/>
  <c r="K53" i="6"/>
  <c r="M53" i="6"/>
  <c r="K54" i="6"/>
  <c r="M54" i="6"/>
  <c r="H55" i="6"/>
  <c r="K55" i="6"/>
  <c r="M55" i="6"/>
  <c r="F38" i="6"/>
  <c r="H38" i="6" s="1"/>
  <c r="F39" i="6"/>
  <c r="G39" i="6" s="1"/>
  <c r="F40" i="6"/>
  <c r="H40" i="6" s="1"/>
  <c r="G40" i="6"/>
  <c r="F41" i="6"/>
  <c r="G41" i="6" s="1"/>
  <c r="F42" i="6"/>
  <c r="I42" i="6" s="1"/>
  <c r="F43" i="6"/>
  <c r="G43" i="6" s="1"/>
  <c r="F44" i="6"/>
  <c r="I44" i="6" s="1"/>
  <c r="G44" i="6"/>
  <c r="F45" i="6"/>
  <c r="G45" i="6" s="1"/>
  <c r="F46" i="6"/>
  <c r="H46" i="6" s="1"/>
  <c r="F47" i="6"/>
  <c r="G47" i="6" s="1"/>
  <c r="F48" i="6"/>
  <c r="I48" i="6" s="1"/>
  <c r="G48" i="6"/>
  <c r="F49" i="6"/>
  <c r="G49" i="6" s="1"/>
  <c r="F50" i="6"/>
  <c r="I50" i="6" s="1"/>
  <c r="F51" i="6"/>
  <c r="G51" i="6" s="1"/>
  <c r="F52" i="6"/>
  <c r="I52" i="6" s="1"/>
  <c r="G52" i="6"/>
  <c r="F53" i="6"/>
  <c r="G53" i="6" s="1"/>
  <c r="F54" i="6"/>
  <c r="H54" i="6" s="1"/>
  <c r="F55" i="6"/>
  <c r="G55" i="6" s="1"/>
  <c r="F20" i="6"/>
  <c r="H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H26" i="6" s="1"/>
  <c r="F27" i="6"/>
  <c r="G27" i="6" s="1"/>
  <c r="F28" i="6"/>
  <c r="H28" i="6" s="1"/>
  <c r="F29" i="6"/>
  <c r="G29" i="6" s="1"/>
  <c r="F30" i="6"/>
  <c r="H30" i="6" s="1"/>
  <c r="F31" i="6"/>
  <c r="G31" i="6" s="1"/>
  <c r="F32" i="6"/>
  <c r="H32" i="6" s="1"/>
  <c r="F33" i="6"/>
  <c r="G33" i="6" s="1"/>
  <c r="F34" i="6"/>
  <c r="H34" i="6" s="1"/>
  <c r="G34" i="6"/>
  <c r="F35" i="6"/>
  <c r="G35" i="6" s="1"/>
  <c r="F36" i="6"/>
  <c r="H36" i="6" s="1"/>
  <c r="F37" i="6"/>
  <c r="G37" i="6" s="1"/>
  <c r="F19" i="6"/>
  <c r="H19" i="6" s="1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F17" i="6"/>
  <c r="H17" i="6" s="1"/>
  <c r="F18" i="6"/>
  <c r="H18" i="6" s="1"/>
  <c r="F16" i="6"/>
  <c r="I16" i="6" s="1"/>
  <c r="F13" i="6"/>
  <c r="H13" i="6" s="1"/>
  <c r="F14" i="6"/>
  <c r="I14" i="6" s="1"/>
  <c r="F15" i="6"/>
  <c r="I15" i="6" s="1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G32" i="6" l="1"/>
  <c r="G50" i="6"/>
  <c r="G42" i="6"/>
  <c r="I24" i="6"/>
  <c r="H14" i="6"/>
  <c r="G16" i="6"/>
  <c r="I27" i="6"/>
  <c r="H24" i="6"/>
  <c r="G15" i="6"/>
  <c r="G36" i="6"/>
  <c r="G28" i="6"/>
  <c r="G54" i="6"/>
  <c r="G46" i="6"/>
  <c r="G38" i="6"/>
  <c r="I55" i="6"/>
  <c r="I54" i="6"/>
  <c r="I53" i="6"/>
  <c r="I51" i="6"/>
  <c r="I49" i="6"/>
  <c r="I47" i="6"/>
  <c r="I46" i="6"/>
  <c r="I45" i="6"/>
  <c r="I43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18" i="6"/>
  <c r="G18" i="6"/>
  <c r="G14" i="6"/>
  <c r="G30" i="6"/>
  <c r="H51" i="6"/>
  <c r="H43" i="6"/>
  <c r="H39" i="6"/>
  <c r="H37" i="6"/>
  <c r="H35" i="6"/>
  <c r="H33" i="6"/>
  <c r="H31" i="6"/>
  <c r="H29" i="6"/>
  <c r="G17" i="6"/>
  <c r="G13" i="6"/>
  <c r="H27" i="6"/>
  <c r="I26" i="6"/>
  <c r="G26" i="6"/>
  <c r="H25" i="6"/>
  <c r="I25" i="6"/>
  <c r="I23" i="6"/>
  <c r="H23" i="6"/>
  <c r="H22" i="6"/>
  <c r="I22" i="6"/>
  <c r="I21" i="6"/>
  <c r="H21" i="6"/>
  <c r="I20" i="6"/>
  <c r="G20" i="6"/>
  <c r="G19" i="6"/>
  <c r="I19" i="6"/>
  <c r="H15" i="6"/>
  <c r="I17" i="6"/>
  <c r="H16" i="6"/>
  <c r="I13" i="6"/>
  <c r="N24" i="5"/>
  <c r="N26" i="5"/>
  <c r="N25" i="5"/>
  <c r="N22" i="5"/>
  <c r="N21" i="5"/>
  <c r="N20" i="5"/>
  <c r="N19" i="5"/>
  <c r="N23" i="5"/>
  <c r="N18" i="5"/>
  <c r="Q13" i="6"/>
  <c r="Q12" i="6"/>
  <c r="Q11" i="6"/>
  <c r="Q10" i="6"/>
  <c r="Q9" i="6"/>
  <c r="Q8" i="6"/>
  <c r="Q7" i="6"/>
  <c r="Q6" i="6"/>
  <c r="Q5" i="6"/>
  <c r="Q4" i="6"/>
  <c r="Q3" i="6"/>
  <c r="O12" i="6"/>
  <c r="O11" i="6"/>
  <c r="O10" i="6"/>
  <c r="O9" i="6"/>
  <c r="O8" i="6"/>
  <c r="O7" i="6"/>
  <c r="O6" i="6"/>
  <c r="O5" i="6"/>
  <c r="O4" i="6"/>
  <c r="O3" i="6"/>
  <c r="H14" i="7" l="1"/>
  <c r="H13" i="7"/>
  <c r="H12" i="7"/>
  <c r="H11" i="7"/>
  <c r="H10" i="7"/>
  <c r="H9" i="7"/>
  <c r="H8" i="7"/>
  <c r="H7" i="7"/>
  <c r="H6" i="7"/>
  <c r="H5" i="7"/>
  <c r="H4" i="7"/>
  <c r="C13" i="7"/>
  <c r="C12" i="7"/>
  <c r="C11" i="7"/>
  <c r="C10" i="7"/>
  <c r="C9" i="7"/>
  <c r="C8" i="7"/>
  <c r="C7" i="7"/>
  <c r="C6" i="7"/>
  <c r="C5" i="7"/>
  <c r="C4" i="7"/>
  <c r="W12" i="6" l="1"/>
  <c r="W11" i="6"/>
  <c r="W10" i="6"/>
  <c r="W9" i="6"/>
  <c r="W8" i="6"/>
  <c r="W7" i="6"/>
  <c r="W6" i="6"/>
  <c r="W5" i="6"/>
  <c r="W4" i="6"/>
  <c r="W3" i="6"/>
  <c r="U12" i="6"/>
  <c r="U11" i="6"/>
  <c r="U10" i="6"/>
  <c r="U9" i="6"/>
  <c r="U8" i="6"/>
  <c r="U7" i="6"/>
  <c r="U6" i="6"/>
  <c r="U5" i="6"/>
  <c r="U4" i="6"/>
  <c r="U3" i="6"/>
  <c r="M12" i="6"/>
  <c r="M11" i="6"/>
  <c r="M10" i="6"/>
  <c r="M9" i="6"/>
  <c r="M8" i="6"/>
  <c r="M7" i="6"/>
  <c r="M6" i="6"/>
  <c r="M5" i="6"/>
  <c r="M4" i="6"/>
  <c r="M3" i="6"/>
  <c r="K12" i="6"/>
  <c r="K11" i="6"/>
  <c r="K10" i="6"/>
  <c r="K9" i="6"/>
  <c r="K8" i="6"/>
  <c r="K7" i="6"/>
  <c r="K6" i="6"/>
  <c r="K5" i="6"/>
  <c r="K4" i="6"/>
  <c r="K3" i="6"/>
  <c r="F12" i="6"/>
  <c r="I12" i="6" s="1"/>
  <c r="C12" i="6"/>
  <c r="F11" i="6"/>
  <c r="I11" i="6" s="1"/>
  <c r="C11" i="6"/>
  <c r="F10" i="6"/>
  <c r="H10" i="6" s="1"/>
  <c r="C10" i="6"/>
  <c r="F9" i="6"/>
  <c r="I9" i="6" s="1"/>
  <c r="C9" i="6"/>
  <c r="F8" i="6"/>
  <c r="G8" i="6" s="1"/>
  <c r="C8" i="6"/>
  <c r="F7" i="6"/>
  <c r="I7" i="6" s="1"/>
  <c r="C7" i="6"/>
  <c r="F6" i="6"/>
  <c r="H6" i="6" s="1"/>
  <c r="C6" i="6"/>
  <c r="F5" i="6"/>
  <c r="I5" i="6" s="1"/>
  <c r="C5" i="6"/>
  <c r="F4" i="6"/>
  <c r="I4" i="6" s="1"/>
  <c r="C4" i="6"/>
  <c r="F3" i="6"/>
  <c r="H3" i="6" s="1"/>
  <c r="C3" i="6"/>
  <c r="H5" i="6" l="1"/>
  <c r="I3" i="6"/>
  <c r="G9" i="6"/>
  <c r="G6" i="6"/>
  <c r="G5" i="6"/>
  <c r="I8" i="6"/>
  <c r="H9" i="6"/>
  <c r="G3" i="6"/>
  <c r="G7" i="6"/>
  <c r="G11" i="6"/>
  <c r="H8" i="6"/>
  <c r="G4" i="6"/>
  <c r="G12" i="6"/>
  <c r="I6" i="6"/>
  <c r="I10" i="6"/>
  <c r="H4" i="6"/>
  <c r="H12" i="6"/>
  <c r="G10" i="6"/>
  <c r="H7" i="6"/>
  <c r="H11" i="6"/>
  <c r="F11" i="4"/>
  <c r="G11" i="4" s="1"/>
  <c r="C11" i="4"/>
  <c r="F10" i="4"/>
  <c r="G10" i="4" s="1"/>
  <c r="C10" i="4"/>
  <c r="F9" i="4"/>
  <c r="G9" i="4" s="1"/>
  <c r="C9" i="4"/>
  <c r="F8" i="4"/>
  <c r="G8" i="4" s="1"/>
  <c r="C8" i="4"/>
  <c r="F7" i="4"/>
  <c r="G7" i="4" s="1"/>
  <c r="C7" i="4"/>
  <c r="F6" i="4"/>
  <c r="G6" i="4" s="1"/>
  <c r="C6" i="4"/>
  <c r="F5" i="4"/>
  <c r="G5" i="4" s="1"/>
  <c r="C5" i="4"/>
  <c r="F4" i="4"/>
  <c r="G4" i="4" s="1"/>
  <c r="C4" i="4"/>
  <c r="F3" i="4"/>
  <c r="G3" i="4" s="1"/>
  <c r="C3" i="4"/>
  <c r="F2" i="4"/>
  <c r="G2" i="4" s="1"/>
  <c r="C2" i="4"/>
  <c r="H2" i="4" l="1"/>
  <c r="H3" i="4"/>
  <c r="H4" i="4"/>
  <c r="H5" i="4"/>
  <c r="H6" i="4"/>
  <c r="H7" i="4"/>
  <c r="H8" i="4"/>
  <c r="H9" i="4"/>
  <c r="H10" i="4"/>
  <c r="H11" i="4"/>
</calcChain>
</file>

<file path=xl/sharedStrings.xml><?xml version="1.0" encoding="utf-8"?>
<sst xmlns="http://schemas.openxmlformats.org/spreadsheetml/2006/main" count="217" uniqueCount="146">
  <si>
    <t>IDADE</t>
  </si>
  <si>
    <t>ROSE</t>
  </si>
  <si>
    <t>NOME</t>
  </si>
  <si>
    <t>DATA DE NASCIMENTO</t>
  </si>
  <si>
    <t>Suzy Darlen</t>
  </si>
  <si>
    <t>Flávio Júnior</t>
  </si>
  <si>
    <t>Mãe</t>
  </si>
  <si>
    <t xml:space="preserve">Altura </t>
  </si>
  <si>
    <t>IMC</t>
  </si>
  <si>
    <t>IMC (Kg/m²)</t>
  </si>
  <si>
    <t>Resultado</t>
  </si>
  <si>
    <t>baixo peso</t>
  </si>
  <si>
    <t>&lt; 20Kg/m²</t>
  </si>
  <si>
    <t>Normal</t>
  </si>
  <si>
    <t>Sobre Peso</t>
  </si>
  <si>
    <t>Obesidade</t>
  </si>
  <si>
    <t>Obesidade Grave</t>
  </si>
  <si>
    <t>20 a 24,99</t>
  </si>
  <si>
    <t>25 a 29,99</t>
  </si>
  <si>
    <t>30 a 39,99</t>
  </si>
  <si>
    <t>acima de 40</t>
  </si>
  <si>
    <t>PESO Kg</t>
  </si>
  <si>
    <t>Educação alimentar</t>
  </si>
  <si>
    <t>RESULTADO</t>
  </si>
  <si>
    <t>Glicemia mg/dl</t>
  </si>
  <si>
    <t>NOME DO CLIENTE</t>
  </si>
  <si>
    <t>DATA DE NASCI</t>
  </si>
  <si>
    <t>Pré diabetes</t>
  </si>
  <si>
    <t>Diabetes</t>
  </si>
  <si>
    <t>JEJUM</t>
  </si>
  <si>
    <t>RESULTDO</t>
  </si>
  <si>
    <t>Hipoglicemia</t>
  </si>
  <si>
    <t>2H - PÓS REFEIÇÃO</t>
  </si>
  <si>
    <t>Glice mg/dl</t>
  </si>
  <si>
    <t>AVALIAÇÃO DA GLICEMIA CAPILAR</t>
  </si>
  <si>
    <t>CIRCUNFERÊNCIA ABDOMINAL</t>
  </si>
  <si>
    <t>HOMEM</t>
  </si>
  <si>
    <t>MULHER</t>
  </si>
  <si>
    <t>RISCO</t>
  </si>
  <si>
    <t>RISCO DE COMPLICAÇÕES METABÓLICAS</t>
  </si>
  <si>
    <t>Sem risco</t>
  </si>
  <si>
    <t>Aumentado</t>
  </si>
  <si>
    <t>Manual do Ministério da Saúde - DIABETES</t>
  </si>
  <si>
    <t>Aumen Subst</t>
  </si>
  <si>
    <t>Baixo peso</t>
  </si>
  <si>
    <t>Pré-obeso</t>
  </si>
  <si>
    <t>Obeso I</t>
  </si>
  <si>
    <t>Obeso II</t>
  </si>
  <si>
    <t>Obeso III</t>
  </si>
  <si>
    <t>MEDIDAS ANTROPOMÉTRICAS</t>
  </si>
  <si>
    <t>Risco de Comorbidade</t>
  </si>
  <si>
    <t>Baixo</t>
  </si>
  <si>
    <t>Médio</t>
  </si>
  <si>
    <t>Moderado</t>
  </si>
  <si>
    <t>Grave</t>
  </si>
  <si>
    <t>Muito grave</t>
  </si>
  <si>
    <t>MÉDIO</t>
  </si>
  <si>
    <t>RISCO de Comorbidade</t>
  </si>
  <si>
    <t>MANUAL DE DIRETRIZES BRASILEIRAS DE OBESIDADE - OMS 2010</t>
  </si>
  <si>
    <t>RESPIRAÇÃO</t>
  </si>
  <si>
    <t>TEMPERATURA</t>
  </si>
  <si>
    <t>PAS (mmHg)</t>
  </si>
  <si>
    <t>PAD (mmHg)</t>
  </si>
  <si>
    <t>CLASSIFICAÇÃO</t>
  </si>
  <si>
    <t>&lt;85</t>
  </si>
  <si>
    <t>85-89</t>
  </si>
  <si>
    <t>90-99</t>
  </si>
  <si>
    <t>100-109</t>
  </si>
  <si>
    <t>&gt; = 110</t>
  </si>
  <si>
    <t>&lt; 90</t>
  </si>
  <si>
    <t>&lt; 130</t>
  </si>
  <si>
    <t>130-139</t>
  </si>
  <si>
    <t>140-159</t>
  </si>
  <si>
    <t>&gt; = 180</t>
  </si>
  <si>
    <t>160-179</t>
  </si>
  <si>
    <t>&gt; = 140</t>
  </si>
  <si>
    <t>Normal Limitrofe</t>
  </si>
  <si>
    <t xml:space="preserve"> Hipertensão Leve (estágio I)</t>
  </si>
  <si>
    <t xml:space="preserve"> Hipertensão Moderada (estágio II)</t>
  </si>
  <si>
    <t xml:space="preserve"> Hipertensão Grave (estágio III)</t>
  </si>
  <si>
    <t xml:space="preserve"> Hipertensão Sistólica Isolada</t>
  </si>
  <si>
    <t>SINAIS VITAIS</t>
  </si>
  <si>
    <t>PRESSÃO ARTERIAL - MS</t>
  </si>
  <si>
    <t>Bradpnéia</t>
  </si>
  <si>
    <t>Eupnéia</t>
  </si>
  <si>
    <t>Taquipnéia</t>
  </si>
  <si>
    <t>Bradisfigmia</t>
  </si>
  <si>
    <t>Normocardico</t>
  </si>
  <si>
    <t>Taquisfigmia</t>
  </si>
  <si>
    <t>Afebril</t>
  </si>
  <si>
    <t>Febril</t>
  </si>
  <si>
    <t>Febre</t>
  </si>
  <si>
    <t>Pirexia</t>
  </si>
  <si>
    <t>Hiperpirexia</t>
  </si>
  <si>
    <t>PULSO (bpm)</t>
  </si>
  <si>
    <t>RESPIRAÇÃO (Irpm)</t>
  </si>
  <si>
    <t>PAD / PAS (mmHg)</t>
  </si>
  <si>
    <t>85/130</t>
  </si>
  <si>
    <t>80/120</t>
  </si>
  <si>
    <t>Hipot Suave</t>
  </si>
  <si>
    <t>Hipot Moderada</t>
  </si>
  <si>
    <t>Hipot Grave</t>
  </si>
  <si>
    <t>Hipot Profunda</t>
  </si>
  <si>
    <t>TEMPERATURA °C</t>
  </si>
  <si>
    <t>RESPIRAÇÃO Irpm</t>
  </si>
  <si>
    <t>PULSO (BPM)</t>
  </si>
  <si>
    <t>85/125</t>
  </si>
  <si>
    <t>60/90</t>
  </si>
  <si>
    <t>Hipotensão</t>
  </si>
  <si>
    <t>110/180</t>
  </si>
  <si>
    <t>89/140</t>
  </si>
  <si>
    <t xml:space="preserve"> Hipert Moderada (estágio II)</t>
  </si>
  <si>
    <t xml:space="preserve"> Hipert Grave (estágio III)</t>
  </si>
  <si>
    <t>PRESSÃO ARTERIAL - Intervalo Utilizado MS</t>
  </si>
  <si>
    <t>90/140</t>
  </si>
  <si>
    <t>89/135</t>
  </si>
  <si>
    <t>99/150</t>
  </si>
  <si>
    <t>100/160</t>
  </si>
  <si>
    <t>109/180</t>
  </si>
  <si>
    <t>Altura cm</t>
  </si>
  <si>
    <t>Ane Nunes</t>
  </si>
  <si>
    <t>Ingrid Andrade</t>
  </si>
  <si>
    <t>Jennifer Melo</t>
  </si>
  <si>
    <t>Andressa Barros</t>
  </si>
  <si>
    <t>William Matheus</t>
  </si>
  <si>
    <t xml:space="preserve">Thalita </t>
  </si>
  <si>
    <t>Carolina</t>
  </si>
  <si>
    <t>Yan</t>
  </si>
  <si>
    <t>Ana Maria</t>
  </si>
  <si>
    <t>Brenda</t>
  </si>
  <si>
    <t>Flavia</t>
  </si>
  <si>
    <t>Fernanda</t>
  </si>
  <si>
    <t>Ana Julli</t>
  </si>
  <si>
    <t>Leticia Oliveira</t>
  </si>
  <si>
    <t>Vinicius Esteves</t>
  </si>
  <si>
    <t>Isabela Oliveira</t>
  </si>
  <si>
    <t>Ellen Rayssa</t>
  </si>
  <si>
    <t>Esther Alves</t>
  </si>
  <si>
    <t>Karen de Abreu</t>
  </si>
  <si>
    <t>Camila Chagas</t>
  </si>
  <si>
    <t>Yago Pinto</t>
  </si>
  <si>
    <t xml:space="preserve">Célia Lourenço </t>
  </si>
  <si>
    <t>Silas Cardoso</t>
  </si>
  <si>
    <t>Marina Cristina</t>
  </si>
  <si>
    <t>Gustavo Diniz</t>
  </si>
  <si>
    <t>Larissa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</si>
</sst>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7"/>
      <color theme="1"/>
      <name val="Arial Narrow"/>
      <family val="2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3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1" fillId="5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" fillId="14" borderId="0" xfId="0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0" borderId="0" xfId="0" applyFill="1" applyBorder="1" applyAlignment="1"/>
    <xf numFmtId="0" fontId="0" fillId="12" borderId="19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0" borderId="2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0" fillId="16" borderId="1" xfId="0" applyFill="1" applyBorder="1" applyAlignment="1">
      <alignment horizontal="center"/>
    </xf>
    <xf numFmtId="0" fontId="3" fillId="16" borderId="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1" xfId="0" applyFill="1" applyBorder="1"/>
    <xf numFmtId="0" fontId="1" fillId="3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/>
    </xf>
    <xf numFmtId="0" fontId="0" fillId="22" borderId="0" xfId="0" applyFill="1" applyBorder="1" applyAlignment="1">
      <alignment horizontal="center"/>
    </xf>
    <xf numFmtId="0" fontId="0" fillId="0" borderId="4" xfId="0" applyBorder="1"/>
    <xf numFmtId="0" fontId="1" fillId="3" borderId="13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7" borderId="2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5" borderId="26" xfId="0" applyFill="1" applyBorder="1" applyAlignment="1">
      <alignment horizontal="center"/>
    </xf>
    <xf numFmtId="0" fontId="0" fillId="13" borderId="27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14" borderId="16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FFCC00"/>
      <color rgb="FFFF3300"/>
      <color rgb="FFCCFF33"/>
      <color rgb="FFFF99FF"/>
      <color rgb="FFFFCC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W55"/>
  <sheetViews>
    <sheetView zoomScale="70" zoomScaleNormal="70" workbookViewId="0">
      <selection activeCell="F18" sqref="F18"/>
    </sheetView>
  </sheetViews>
  <sheetFormatPr defaultRowHeight="14.4" x14ac:dyDescent="0.3"/>
  <cols>
    <col min="1" max="1" width="40.6640625" customWidth="1"/>
    <col min="2" max="2" width="14.5546875" bestFit="1" customWidth="1"/>
    <col min="3" max="3" width="9.33203125" bestFit="1" customWidth="1"/>
    <col min="4" max="4" width="8.109375" bestFit="1" customWidth="1"/>
    <col min="5" max="5" width="11.5546875" bestFit="1" customWidth="1"/>
    <col min="6" max="6" width="11.88671875" bestFit="1" customWidth="1"/>
    <col min="7" max="7" width="15.44140625" customWidth="1"/>
    <col min="8" max="8" width="18.44140625" bestFit="1" customWidth="1"/>
    <col min="9" max="9" width="21" bestFit="1" customWidth="1"/>
    <col min="10" max="10" width="19.33203125" customWidth="1"/>
    <col min="11" max="11" width="14.5546875" bestFit="1" customWidth="1"/>
    <col min="12" max="12" width="13.44140625" customWidth="1"/>
    <col min="13" max="13" width="15" customWidth="1"/>
    <col min="14" max="14" width="18" bestFit="1" customWidth="1"/>
    <col min="15" max="15" width="16.33203125" bestFit="1" customWidth="1"/>
    <col min="16" max="16" width="16.6640625" bestFit="1" customWidth="1"/>
    <col min="17" max="17" width="14.109375" bestFit="1" customWidth="1"/>
    <col min="18" max="18" width="16.88671875" bestFit="1" customWidth="1"/>
    <col min="19" max="19" width="14.88671875" bestFit="1" customWidth="1"/>
    <col min="20" max="20" width="16.6640625" bestFit="1" customWidth="1"/>
    <col min="21" max="21" width="15.5546875" bestFit="1" customWidth="1"/>
    <col min="22" max="22" width="17.6640625" bestFit="1" customWidth="1"/>
    <col min="23" max="23" width="14.5546875" bestFit="1" customWidth="1"/>
    <col min="24" max="24" width="12.6640625" bestFit="1" customWidth="1"/>
    <col min="25" max="25" width="17.6640625" bestFit="1" customWidth="1"/>
    <col min="26" max="26" width="12.6640625" bestFit="1" customWidth="1"/>
  </cols>
  <sheetData>
    <row r="1" spans="1:23" ht="15" thickBot="1" x14ac:dyDescent="0.35">
      <c r="F1" t="s">
        <v>49</v>
      </c>
      <c r="K1" s="33" t="s">
        <v>35</v>
      </c>
      <c r="T1" s="128" t="s">
        <v>29</v>
      </c>
      <c r="U1" s="129"/>
      <c r="V1" s="121" t="s">
        <v>32</v>
      </c>
      <c r="W1" s="72"/>
    </row>
    <row r="2" spans="1:23" ht="15" thickBot="1" x14ac:dyDescent="0.35">
      <c r="A2" s="11" t="s">
        <v>25</v>
      </c>
      <c r="B2" s="11" t="s">
        <v>26</v>
      </c>
      <c r="C2" s="22" t="s">
        <v>0</v>
      </c>
      <c r="D2" s="63" t="s">
        <v>21</v>
      </c>
      <c r="E2" s="63" t="s">
        <v>119</v>
      </c>
      <c r="F2" s="24" t="s">
        <v>9</v>
      </c>
      <c r="G2" s="26" t="s">
        <v>10</v>
      </c>
      <c r="H2" s="28" t="s">
        <v>22</v>
      </c>
      <c r="I2" s="61" t="s">
        <v>50</v>
      </c>
      <c r="J2" s="41" t="s">
        <v>36</v>
      </c>
      <c r="K2" s="41" t="s">
        <v>38</v>
      </c>
      <c r="L2" s="43" t="s">
        <v>37</v>
      </c>
      <c r="M2" s="43" t="s">
        <v>38</v>
      </c>
      <c r="N2" s="106" t="s">
        <v>104</v>
      </c>
      <c r="O2" s="106" t="s">
        <v>63</v>
      </c>
      <c r="P2" s="119" t="s">
        <v>103</v>
      </c>
      <c r="Q2" s="119" t="s">
        <v>63</v>
      </c>
      <c r="R2" s="107" t="s">
        <v>105</v>
      </c>
      <c r="S2" s="107" t="s">
        <v>63</v>
      </c>
      <c r="T2" s="38" t="s">
        <v>24</v>
      </c>
      <c r="U2" s="69" t="s">
        <v>10</v>
      </c>
      <c r="V2" s="122" t="s">
        <v>24</v>
      </c>
      <c r="W2" s="123" t="s">
        <v>10</v>
      </c>
    </row>
    <row r="3" spans="1:23" x14ac:dyDescent="0.3">
      <c r="A3" s="30" t="s">
        <v>120</v>
      </c>
      <c r="B3" s="4">
        <v>35415</v>
      </c>
      <c r="C3" s="23">
        <f ca="1">TODAY()-B3</f>
        <v>7776</v>
      </c>
      <c r="D3" s="64">
        <v>51</v>
      </c>
      <c r="E3" s="67">
        <v>1.62</v>
      </c>
      <c r="F3" s="25">
        <f>D3/(E3*E3)</f>
        <v>19.433013260173752</v>
      </c>
      <c r="G3" s="32" t="str">
        <f>VLOOKUP(F3,'TABELAS-PARÊMETROS AVALIATIVOS'!A5:B11,2)</f>
        <v>Baixo peso</v>
      </c>
      <c r="H3" s="29" t="str">
        <f>IF(F3&gt;=25,"Sim","Não")</f>
        <v>Não</v>
      </c>
      <c r="I3" s="62" t="str">
        <f>VLOOKUP(F3,'TABELAS-PARÊMETROS AVALIATIVOS'!C5:D11,2)</f>
        <v>Baixo</v>
      </c>
      <c r="J3" s="40"/>
      <c r="K3" s="40" t="e">
        <f>VLOOKUP(J3,'TABELAS-PARÊMETROS AVALIATIVOS'!E6:F8,2)</f>
        <v>#N/A</v>
      </c>
      <c r="L3" s="42"/>
      <c r="M3" s="42" t="e">
        <f>VLOOKUP(L3,'TABELAS-PARÊMETROS AVALIATIVOS'!G6:H8,2)</f>
        <v>#N/A</v>
      </c>
      <c r="N3" s="85"/>
      <c r="O3" s="84" t="e">
        <f>VLOOKUP(N3,'TABELAS-PARÊMETROS AVALIATIVOS'!J13:K15,2)</f>
        <v>#N/A</v>
      </c>
      <c r="P3" s="108"/>
      <c r="Q3" s="108" t="e">
        <f>VLOOKUP(P3,'TABELAS-PARÊMETROS AVALIATIVOS'!J24:K33,2)</f>
        <v>#N/A</v>
      </c>
      <c r="R3" s="109"/>
      <c r="S3" s="109"/>
      <c r="T3" s="15"/>
      <c r="U3" s="70" t="e">
        <f>VLOOKUP(T3,'TABELAS-PARÊMETROS AVALIATIVOS'!E17:F21,2)</f>
        <v>#N/A</v>
      </c>
      <c r="V3" s="124"/>
      <c r="W3" s="125" t="e">
        <f>VLOOKUP(V3,'TABELAS-PARÊMETROS AVALIATIVOS'!G17:H21,2)</f>
        <v>#N/A</v>
      </c>
    </row>
    <row r="4" spans="1:23" x14ac:dyDescent="0.3">
      <c r="A4" s="31" t="s">
        <v>121</v>
      </c>
      <c r="B4" s="12">
        <v>35809</v>
      </c>
      <c r="C4" s="23">
        <f t="shared" ref="C4:C55" ca="1" si="0">TODAY()-B4</f>
        <v>7382</v>
      </c>
      <c r="D4" s="65">
        <v>56.2</v>
      </c>
      <c r="E4" s="29">
        <v>1.65</v>
      </c>
      <c r="F4" s="25">
        <f t="shared" ref="F4:F19" si="1">D4/(E4*E4)</f>
        <v>20.642791551882464</v>
      </c>
      <c r="G4" s="32" t="str">
        <f>VLOOKUP(F4,'TABELAS-PARÊMETROS AVALIATIVOS'!A5:B11,2)</f>
        <v>Baixo peso</v>
      </c>
      <c r="H4" s="29" t="str">
        <f t="shared" ref="H4:H12" si="2">IF(F4&gt;=25,"Sim","Não")</f>
        <v>Não</v>
      </c>
      <c r="I4" s="62" t="str">
        <f>VLOOKUP(F4,'TABELAS-PARÊMETROS AVALIATIVOS'!C5:D11,2)</f>
        <v>Baixo</v>
      </c>
      <c r="J4" s="40"/>
      <c r="K4" s="40" t="e">
        <f>VLOOKUP(J4,'TABELAS-PARÊMETROS AVALIATIVOS'!E6:F8,2)</f>
        <v>#N/A</v>
      </c>
      <c r="L4" s="42"/>
      <c r="M4" s="42" t="e">
        <f>VLOOKUP(L4,'TABELAS-PARÊMETROS AVALIATIVOS'!G6:H8,2)</f>
        <v>#N/A</v>
      </c>
      <c r="N4" s="85"/>
      <c r="O4" s="84" t="e">
        <f>VLOOKUP(N4,'TABELAS-PARÊMETROS AVALIATIVOS'!J13:K15,2)</f>
        <v>#N/A</v>
      </c>
      <c r="P4" s="108"/>
      <c r="Q4" s="108" t="e">
        <f>VLOOKUP(P4,'TABELAS-PARÊMETROS AVALIATIVOS'!J24:K33,2)</f>
        <v>#N/A</v>
      </c>
      <c r="R4" s="109"/>
      <c r="S4" s="109"/>
      <c r="T4" s="15"/>
      <c r="U4" s="70" t="e">
        <f>VLOOKUP(T4,'TABELAS-PARÊMETROS AVALIATIVOS'!E17:F21,2)</f>
        <v>#N/A</v>
      </c>
      <c r="V4" s="15"/>
      <c r="W4" s="16" t="e">
        <f>VLOOKUP(V4,'TABELAS-PARÊMETROS AVALIATIVOS'!G17:H21,2)</f>
        <v>#N/A</v>
      </c>
    </row>
    <row r="5" spans="1:23" x14ac:dyDescent="0.3">
      <c r="A5" s="31" t="s">
        <v>122</v>
      </c>
      <c r="B5" s="12">
        <v>35866</v>
      </c>
      <c r="C5" s="23">
        <f t="shared" ca="1" si="0"/>
        <v>7325</v>
      </c>
      <c r="D5" s="66">
        <v>50.2</v>
      </c>
      <c r="E5" s="29">
        <v>1.54</v>
      </c>
      <c r="F5" s="25">
        <f t="shared" si="1"/>
        <v>21.167144543767922</v>
      </c>
      <c r="G5" s="32" t="str">
        <f>VLOOKUP(F5,'TABELAS-PARÊMETROS AVALIATIVOS'!A5:B11,2)</f>
        <v>Baixo peso</v>
      </c>
      <c r="H5" s="29" t="str">
        <f t="shared" si="2"/>
        <v>Não</v>
      </c>
      <c r="I5" s="62" t="str">
        <f>VLOOKUP(F5,'TABELAS-PARÊMETROS AVALIATIVOS'!C5:D11,2)</f>
        <v>Baixo</v>
      </c>
      <c r="J5" s="40"/>
      <c r="K5" s="40" t="e">
        <f>VLOOKUP(J5,'TABELAS-PARÊMETROS AVALIATIVOS'!E6:F8,2)</f>
        <v>#N/A</v>
      </c>
      <c r="L5" s="42"/>
      <c r="M5" s="42" t="e">
        <f>VLOOKUP(L5,'TABELAS-PARÊMETROS AVALIATIVOS'!G6:H8,2)</f>
        <v>#N/A</v>
      </c>
      <c r="N5" s="85"/>
      <c r="O5" s="84" t="e">
        <f>VLOOKUP(N5,'TABELAS-PARÊMETROS AVALIATIVOS'!J13:K15,2)</f>
        <v>#N/A</v>
      </c>
      <c r="P5" s="108"/>
      <c r="Q5" s="108" t="e">
        <f>VLOOKUP(P5,'TABELAS-PARÊMETROS AVALIATIVOS'!J24:K33,2)</f>
        <v>#N/A</v>
      </c>
      <c r="R5" s="109"/>
      <c r="S5" s="109"/>
      <c r="T5" s="15"/>
      <c r="U5" s="70" t="e">
        <f>VLOOKUP(T5,'TABELAS-PARÊMETROS AVALIATIVOS'!E17:F21,2)</f>
        <v>#N/A</v>
      </c>
      <c r="V5" s="15"/>
      <c r="W5" s="16" t="e">
        <f>VLOOKUP(V5,'TABELAS-PARÊMETROS AVALIATIVOS'!G17:H21,2)</f>
        <v>#N/A</v>
      </c>
    </row>
    <row r="6" spans="1:23" x14ac:dyDescent="0.3">
      <c r="A6" s="31" t="s">
        <v>123</v>
      </c>
      <c r="B6" s="12">
        <v>35694</v>
      </c>
      <c r="C6" s="23">
        <f ca="1">TODAY()-B6</f>
        <v>7497</v>
      </c>
      <c r="D6" s="65">
        <v>64.5</v>
      </c>
      <c r="E6" s="29">
        <v>1.67</v>
      </c>
      <c r="F6" s="25">
        <f t="shared" si="1"/>
        <v>23.127397898813154</v>
      </c>
      <c r="G6" s="32" t="str">
        <f>VLOOKUP(F6,'TABELAS-PARÊMETROS AVALIATIVOS'!A5:B11,2)</f>
        <v>Baixo peso</v>
      </c>
      <c r="H6" s="29" t="str">
        <f t="shared" si="2"/>
        <v>Não</v>
      </c>
      <c r="I6" s="62" t="str">
        <f>VLOOKUP(F6,'TABELAS-PARÊMETROS AVALIATIVOS'!C5:D11,2)</f>
        <v>Baixo</v>
      </c>
      <c r="J6" s="40"/>
      <c r="K6" s="40" t="e">
        <f>VLOOKUP(J6,'TABELAS-PARÊMETROS AVALIATIVOS'!E6:F8,2)</f>
        <v>#N/A</v>
      </c>
      <c r="L6" s="42"/>
      <c r="M6" s="42" t="e">
        <f>VLOOKUP(L6,'TABELAS-PARÊMETROS AVALIATIVOS'!G6:H8,2)</f>
        <v>#N/A</v>
      </c>
      <c r="N6" s="85"/>
      <c r="O6" s="84" t="e">
        <f>VLOOKUP(N6,'TABELAS-PARÊMETROS AVALIATIVOS'!J13:K15,2)</f>
        <v>#N/A</v>
      </c>
      <c r="P6" s="108"/>
      <c r="Q6" s="108" t="e">
        <f>VLOOKUP(P6,'TABELAS-PARÊMETROS AVALIATIVOS'!J24:K33,2)</f>
        <v>#N/A</v>
      </c>
      <c r="R6" s="109"/>
      <c r="S6" s="109"/>
      <c r="T6" s="15"/>
      <c r="U6" s="70" t="e">
        <f>VLOOKUP(T6,'TABELAS-PARÊMETROS AVALIATIVOS'!E17:F21,2)</f>
        <v>#N/A</v>
      </c>
      <c r="V6" s="15"/>
      <c r="W6" s="16" t="e">
        <f>VLOOKUP(V6,'TABELAS-PARÊMETROS AVALIATIVOS'!G17:H21,2)</f>
        <v>#N/A</v>
      </c>
    </row>
    <row r="7" spans="1:23" x14ac:dyDescent="0.3">
      <c r="A7" s="31" t="s">
        <v>124</v>
      </c>
      <c r="B7" s="12">
        <v>35818</v>
      </c>
      <c r="C7" s="23">
        <f t="shared" ca="1" si="0"/>
        <v>7373</v>
      </c>
      <c r="D7" s="65">
        <v>83.1</v>
      </c>
      <c r="E7" s="29">
        <v>1.84</v>
      </c>
      <c r="F7" s="25">
        <f t="shared" si="1"/>
        <v>24.545132325141775</v>
      </c>
      <c r="G7" s="32" t="str">
        <f>VLOOKUP(F7,'TABELAS-PARÊMETROS AVALIATIVOS'!A5:B11,2)</f>
        <v>Baixo peso</v>
      </c>
      <c r="H7" s="29" t="str">
        <f>IF(F7&gt;=25,"Sim","Não")</f>
        <v>Não</v>
      </c>
      <c r="I7" s="62" t="str">
        <f>VLOOKUP(F7,'TABELAS-PARÊMETROS AVALIATIVOS'!C5:D11,2)</f>
        <v>Baixo</v>
      </c>
      <c r="J7" s="40"/>
      <c r="K7" s="40" t="e">
        <f>VLOOKUP(J7,'TABELAS-PARÊMETROS AVALIATIVOS'!E6:F8,2)</f>
        <v>#N/A</v>
      </c>
      <c r="L7" s="42"/>
      <c r="M7" s="42" t="e">
        <f>VLOOKUP(L7,'TABELAS-PARÊMETROS AVALIATIVOS'!G6:H8,2)</f>
        <v>#N/A</v>
      </c>
      <c r="N7" s="85"/>
      <c r="O7" s="84" t="e">
        <f>VLOOKUP(N7,'TABELAS-PARÊMETROS AVALIATIVOS'!J13:K15,2)</f>
        <v>#N/A</v>
      </c>
      <c r="P7" s="108"/>
      <c r="Q7" s="108" t="e">
        <f>VLOOKUP(P7,'TABELAS-PARÊMETROS AVALIATIVOS'!J24:K33,2)</f>
        <v>#N/A</v>
      </c>
      <c r="R7" s="109"/>
      <c r="S7" s="109"/>
      <c r="T7" s="15"/>
      <c r="U7" s="70" t="e">
        <f>VLOOKUP(T7,'TABELAS-PARÊMETROS AVALIATIVOS'!E17:F21,2)</f>
        <v>#N/A</v>
      </c>
      <c r="V7" s="15"/>
      <c r="W7" s="16" t="e">
        <f>VLOOKUP(V7,'TABELAS-PARÊMETROS AVALIATIVOS'!G17:H21,2)</f>
        <v>#N/A</v>
      </c>
    </row>
    <row r="8" spans="1:23" x14ac:dyDescent="0.3">
      <c r="A8" s="31" t="s">
        <v>125</v>
      </c>
      <c r="B8" s="12">
        <v>36067</v>
      </c>
      <c r="C8" s="23">
        <f t="shared" ca="1" si="0"/>
        <v>7124</v>
      </c>
      <c r="D8" s="66">
        <v>51.6</v>
      </c>
      <c r="E8" s="29">
        <v>1.59</v>
      </c>
      <c r="F8" s="25">
        <f t="shared" si="1"/>
        <v>20.410585024326569</v>
      </c>
      <c r="G8" s="32" t="str">
        <f>VLOOKUP(F8,'TABELAS-PARÊMETROS AVALIATIVOS'!A5:B11,2)</f>
        <v>Baixo peso</v>
      </c>
      <c r="H8" s="29" t="str">
        <f t="shared" si="2"/>
        <v>Não</v>
      </c>
      <c r="I8" s="62" t="str">
        <f>VLOOKUP(F8,'TABELAS-PARÊMETROS AVALIATIVOS'!C5:D11,2)</f>
        <v>Baixo</v>
      </c>
      <c r="J8" s="40"/>
      <c r="K8" s="40" t="e">
        <f>VLOOKUP(J8,'TABELAS-PARÊMETROS AVALIATIVOS'!E6:F8,2)</f>
        <v>#N/A</v>
      </c>
      <c r="L8" s="42"/>
      <c r="M8" s="42" t="e">
        <f>VLOOKUP(L8,'TABELAS-PARÊMETROS AVALIATIVOS'!G6:H8,2)</f>
        <v>#N/A</v>
      </c>
      <c r="N8" s="85"/>
      <c r="O8" s="84" t="e">
        <f>VLOOKUP(N8,'TABELAS-PARÊMETROS AVALIATIVOS'!J13:K15,2)</f>
        <v>#N/A</v>
      </c>
      <c r="P8" s="108"/>
      <c r="Q8" s="108" t="e">
        <f>VLOOKUP(P8,'TABELAS-PARÊMETROS AVALIATIVOS'!J24:K33,2)</f>
        <v>#N/A</v>
      </c>
      <c r="R8" s="109"/>
      <c r="S8" s="109"/>
      <c r="T8" s="15"/>
      <c r="U8" s="70" t="e">
        <f>VLOOKUP(T8,'TABELAS-PARÊMETROS AVALIATIVOS'!E17:F21,2)</f>
        <v>#N/A</v>
      </c>
      <c r="V8" s="15"/>
      <c r="W8" s="16" t="e">
        <f>VLOOKUP(V8,'TABELAS-PARÊMETROS AVALIATIVOS'!G17:H21,2)</f>
        <v>#N/A</v>
      </c>
    </row>
    <row r="9" spans="1:23" x14ac:dyDescent="0.3">
      <c r="A9" s="31" t="s">
        <v>126</v>
      </c>
      <c r="B9" s="12">
        <v>36238</v>
      </c>
      <c r="C9" s="23">
        <f t="shared" ca="1" si="0"/>
        <v>6953</v>
      </c>
      <c r="D9" s="65">
        <v>70</v>
      </c>
      <c r="E9" s="29">
        <v>1.54</v>
      </c>
      <c r="F9" s="25">
        <f t="shared" si="1"/>
        <v>29.515938606847698</v>
      </c>
      <c r="G9" s="32" t="str">
        <f>VLOOKUP(F9,'TABELAS-PARÊMETROS AVALIATIVOS'!A5:B11,2)</f>
        <v>Sobre Peso</v>
      </c>
      <c r="H9" s="29" t="str">
        <f t="shared" si="2"/>
        <v>Sim</v>
      </c>
      <c r="I9" s="62" t="str">
        <f>VLOOKUP(F9,'TABELAS-PARÊMETROS AVALIATIVOS'!C5:D11,2)</f>
        <v>MÉDIO</v>
      </c>
      <c r="J9" s="40"/>
      <c r="K9" s="40" t="e">
        <f>VLOOKUP(J9,'TABELAS-PARÊMETROS AVALIATIVOS'!E6:F8,2)</f>
        <v>#N/A</v>
      </c>
      <c r="L9" s="42"/>
      <c r="M9" s="42" t="e">
        <f>VLOOKUP(L9,'TABELAS-PARÊMETROS AVALIATIVOS'!G6:H8,2)</f>
        <v>#N/A</v>
      </c>
      <c r="N9" s="85"/>
      <c r="O9" s="84" t="e">
        <f>VLOOKUP(N9,'TABELAS-PARÊMETROS AVALIATIVOS'!J13:K15,2)</f>
        <v>#N/A</v>
      </c>
      <c r="P9" s="108"/>
      <c r="Q9" s="108" t="e">
        <f>VLOOKUP(P9,'TABELAS-PARÊMETROS AVALIATIVOS'!J24:K33,2)</f>
        <v>#N/A</v>
      </c>
      <c r="R9" s="109"/>
      <c r="S9" s="109"/>
      <c r="T9" s="15"/>
      <c r="U9" s="70" t="e">
        <f>VLOOKUP(T9,'TABELAS-PARÊMETROS AVALIATIVOS'!E17:F21,2)</f>
        <v>#N/A</v>
      </c>
      <c r="V9" s="15"/>
      <c r="W9" s="16" t="e">
        <f>VLOOKUP(V9,'TABELAS-PARÊMETROS AVALIATIVOS'!G17:H21,2)</f>
        <v>#N/A</v>
      </c>
    </row>
    <row r="10" spans="1:23" x14ac:dyDescent="0.3">
      <c r="A10" s="31" t="s">
        <v>127</v>
      </c>
      <c r="B10" s="12">
        <v>35779</v>
      </c>
      <c r="C10" s="23">
        <f t="shared" ca="1" si="0"/>
        <v>7412</v>
      </c>
      <c r="D10" s="65">
        <v>81.5</v>
      </c>
      <c r="E10" s="29">
        <v>1.79</v>
      </c>
      <c r="F10" s="25">
        <f t="shared" si="1"/>
        <v>25.436159920102369</v>
      </c>
      <c r="G10" s="32" t="str">
        <f>VLOOKUP(F10,'TABELAS-PARÊMETROS AVALIATIVOS'!A5:B11,2)</f>
        <v>Sobre Peso</v>
      </c>
      <c r="H10" s="29" t="str">
        <f t="shared" si="2"/>
        <v>Sim</v>
      </c>
      <c r="I10" s="62" t="str">
        <f>VLOOKUP(F10,'TABELAS-PARÊMETROS AVALIATIVOS'!C5:D11,2)</f>
        <v>MÉDIO</v>
      </c>
      <c r="J10" s="40"/>
      <c r="K10" s="40" t="e">
        <f>VLOOKUP(J10,'TABELAS-PARÊMETROS AVALIATIVOS'!E6:F8,2)</f>
        <v>#N/A</v>
      </c>
      <c r="L10" s="42"/>
      <c r="M10" s="42" t="e">
        <f>VLOOKUP(L10,'TABELAS-PARÊMETROS AVALIATIVOS'!G6:H8,2)</f>
        <v>#N/A</v>
      </c>
      <c r="N10" s="85"/>
      <c r="O10" s="84" t="e">
        <f>VLOOKUP(N10,'TABELAS-PARÊMETROS AVALIATIVOS'!J13:K15,2)</f>
        <v>#N/A</v>
      </c>
      <c r="P10" s="108"/>
      <c r="Q10" s="108" t="e">
        <f>VLOOKUP(P10,'TABELAS-PARÊMETROS AVALIATIVOS'!J24:K33,2)</f>
        <v>#N/A</v>
      </c>
      <c r="R10" s="109"/>
      <c r="S10" s="109"/>
      <c r="T10" s="15"/>
      <c r="U10" s="70" t="e">
        <f>VLOOKUP(T10,'TABELAS-PARÊMETROS AVALIATIVOS'!E17:F21,2)</f>
        <v>#N/A</v>
      </c>
      <c r="V10" s="15"/>
      <c r="W10" s="16" t="e">
        <f>VLOOKUP(V10,'TABELAS-PARÊMETROS AVALIATIVOS'!G17:H21,2)</f>
        <v>#N/A</v>
      </c>
    </row>
    <row r="11" spans="1:23" x14ac:dyDescent="0.3">
      <c r="A11" s="31" t="s">
        <v>128</v>
      </c>
      <c r="B11" s="12">
        <v>33405</v>
      </c>
      <c r="C11" s="23">
        <f t="shared" ca="1" si="0"/>
        <v>9786</v>
      </c>
      <c r="D11" s="65">
        <v>61.9</v>
      </c>
      <c r="E11" s="29">
        <v>1.67</v>
      </c>
      <c r="F11" s="25">
        <f t="shared" si="1"/>
        <v>22.195130696690452</v>
      </c>
      <c r="G11" s="32" t="str">
        <f>VLOOKUP(F11,'TABELAS-PARÊMETROS AVALIATIVOS'!A5:B11,2)</f>
        <v>Baixo peso</v>
      </c>
      <c r="H11" s="29" t="str">
        <f t="shared" si="2"/>
        <v>Não</v>
      </c>
      <c r="I11" s="62" t="str">
        <f>VLOOKUP(F11,'TABELAS-PARÊMETROS AVALIATIVOS'!C5:D11,2)</f>
        <v>Baixo</v>
      </c>
      <c r="J11" s="40"/>
      <c r="K11" s="40" t="e">
        <f>VLOOKUP(J11,'TABELAS-PARÊMETROS AVALIATIVOS'!E6:F8,2)</f>
        <v>#N/A</v>
      </c>
      <c r="L11" s="42"/>
      <c r="M11" s="42" t="e">
        <f>VLOOKUP(L11,'TABELAS-PARÊMETROS AVALIATIVOS'!G6:H8,2)</f>
        <v>#N/A</v>
      </c>
      <c r="N11" s="85"/>
      <c r="O11" s="84" t="e">
        <f>VLOOKUP(N11,'TABELAS-PARÊMETROS AVALIATIVOS'!J13:K15,2)</f>
        <v>#N/A</v>
      </c>
      <c r="P11" s="108"/>
      <c r="Q11" s="108" t="e">
        <f>VLOOKUP(P11,'TABELAS-PARÊMETROS AVALIATIVOS'!J24:K33,2)</f>
        <v>#N/A</v>
      </c>
      <c r="R11" s="109"/>
      <c r="S11" s="109"/>
      <c r="T11" s="15"/>
      <c r="U11" s="70" t="e">
        <f>VLOOKUP(T11,'TABELAS-PARÊMETROS AVALIATIVOS'!E17:F21,2)</f>
        <v>#N/A</v>
      </c>
      <c r="V11" s="15"/>
      <c r="W11" s="16" t="e">
        <f>VLOOKUP(V11,'TABELAS-PARÊMETROS AVALIATIVOS'!G17:H21,2)</f>
        <v>#N/A</v>
      </c>
    </row>
    <row r="12" spans="1:23" x14ac:dyDescent="0.3">
      <c r="A12" s="31" t="s">
        <v>129</v>
      </c>
      <c r="B12" s="12">
        <v>36132</v>
      </c>
      <c r="C12" s="23">
        <f t="shared" ca="1" si="0"/>
        <v>7059</v>
      </c>
      <c r="D12" s="65">
        <v>70</v>
      </c>
      <c r="E12" s="29">
        <v>1.73</v>
      </c>
      <c r="F12" s="25">
        <f t="shared" si="1"/>
        <v>23.388686558187711</v>
      </c>
      <c r="G12" s="32" t="str">
        <f>VLOOKUP(F12,'TABELAS-PARÊMETROS AVALIATIVOS'!A5:B11,2)</f>
        <v>Baixo peso</v>
      </c>
      <c r="H12" s="29" t="str">
        <f t="shared" si="2"/>
        <v>Não</v>
      </c>
      <c r="I12" s="62" t="str">
        <f>VLOOKUP(F12,'TABELAS-PARÊMETROS AVALIATIVOS'!C5:D11,2)</f>
        <v>Baixo</v>
      </c>
      <c r="J12" s="40"/>
      <c r="K12" s="40" t="e">
        <f>VLOOKUP(J12,'TABELAS-PARÊMETROS AVALIATIVOS'!E6:F8,2)</f>
        <v>#N/A</v>
      </c>
      <c r="L12" s="42"/>
      <c r="M12" s="42" t="e">
        <f>VLOOKUP(L12,'TABELAS-PARÊMETROS AVALIATIVOS'!G6:H8,2)</f>
        <v>#N/A</v>
      </c>
      <c r="N12" s="85"/>
      <c r="O12" s="84" t="e">
        <f>VLOOKUP(N12,'TABELAS-PARÊMETROS AVALIATIVOS'!J13:K15,2)</f>
        <v>#N/A</v>
      </c>
      <c r="P12" s="108"/>
      <c r="Q12" s="108" t="e">
        <f>VLOOKUP(P12,'TABELAS-PARÊMETROS AVALIATIVOS'!J24:K33,2)</f>
        <v>#N/A</v>
      </c>
      <c r="R12" s="109"/>
      <c r="S12" s="109"/>
      <c r="T12" s="15"/>
      <c r="U12" s="70" t="e">
        <f>VLOOKUP(T12,'TABELAS-PARÊMETROS AVALIATIVOS'!E17:F21,2)</f>
        <v>#N/A</v>
      </c>
      <c r="V12" s="15"/>
      <c r="W12" s="16" t="e">
        <f>VLOOKUP(V12,'TABELAS-PARÊMETROS AVALIATIVOS'!G17:H21,2)</f>
        <v>#N/A</v>
      </c>
    </row>
    <row r="13" spans="1:23" x14ac:dyDescent="0.3">
      <c r="A13" s="127" t="s">
        <v>130</v>
      </c>
      <c r="B13" s="12">
        <v>35466</v>
      </c>
      <c r="C13" s="23">
        <f t="shared" ca="1" si="0"/>
        <v>7725</v>
      </c>
      <c r="D13" s="65">
        <v>53</v>
      </c>
      <c r="E13" s="29">
        <v>1.53</v>
      </c>
      <c r="F13" s="25">
        <f t="shared" si="1"/>
        <v>22.64086462471699</v>
      </c>
      <c r="G13" s="32" t="e">
        <f>VLOOKUP(F13,'TABELAS-PARÊMETROS AVALIATIVOS'!A6:B12,2)</f>
        <v>#N/A</v>
      </c>
      <c r="H13" s="29" t="str">
        <f t="shared" ref="H13:H55" si="3">IF(F13&gt;=25,"Sim","Não")</f>
        <v>Não</v>
      </c>
      <c r="I13" s="62" t="e">
        <f>VLOOKUP(F13,'TABELAS-PARÊMETROS AVALIATIVOS'!C6:D12,2)</f>
        <v>#N/A</v>
      </c>
      <c r="J13" s="40"/>
      <c r="K13" s="40" t="e">
        <f>VLOOKUP(J13,'TABELAS-PARÊMETROS AVALIATIVOS'!E7:F9,2)</f>
        <v>#N/A</v>
      </c>
      <c r="L13" s="42"/>
      <c r="M13" s="42" t="e">
        <f>VLOOKUP(L13,'TABELAS-PARÊMETROS AVALIATIVOS'!G7:H9,2)</f>
        <v>#N/A</v>
      </c>
      <c r="N13" s="1"/>
      <c r="O13" s="84" t="e">
        <f>VLOOKUP(N13,'TABELAS-PARÊMETROS AVALIATIVOS'!J13:K15,2)</f>
        <v>#N/A</v>
      </c>
      <c r="P13" s="108"/>
      <c r="Q13" s="108" t="e">
        <f>VLOOKUP(P13,'TABELAS-PARÊMETROS AVALIATIVOS'!J24:K33,2)</f>
        <v>#N/A</v>
      </c>
      <c r="R13" s="109"/>
      <c r="S13" s="109"/>
      <c r="T13" s="15"/>
      <c r="U13" s="70" t="e">
        <f>VLOOKUP(T13,'TABELAS-PARÊMETROS AVALIATIVOS'!E18:F22,2)</f>
        <v>#N/A</v>
      </c>
      <c r="V13" s="15"/>
      <c r="W13" s="16" t="e">
        <f>VLOOKUP(V13,'TABELAS-PARÊMETROS AVALIATIVOS'!G18:H22,2)</f>
        <v>#N/A</v>
      </c>
    </row>
    <row r="14" spans="1:23" x14ac:dyDescent="0.3">
      <c r="A14" s="126" t="s">
        <v>131</v>
      </c>
      <c r="B14" s="12">
        <v>35896</v>
      </c>
      <c r="C14" s="23">
        <f t="shared" ca="1" si="0"/>
        <v>7295</v>
      </c>
      <c r="D14" s="65">
        <v>42.2</v>
      </c>
      <c r="E14" s="29">
        <v>1.5</v>
      </c>
      <c r="F14" s="25">
        <f t="shared" si="1"/>
        <v>18.755555555555556</v>
      </c>
      <c r="G14" s="32" t="e">
        <f>VLOOKUP(F14,'TABELAS-PARÊMETROS AVALIATIVOS'!A7:B13,2)</f>
        <v>#N/A</v>
      </c>
      <c r="H14" s="29" t="str">
        <f t="shared" si="3"/>
        <v>Não</v>
      </c>
      <c r="I14" s="62" t="e">
        <f>VLOOKUP(F14,'TABELAS-PARÊMETROS AVALIATIVOS'!C7:D13,2)</f>
        <v>#N/A</v>
      </c>
      <c r="J14" s="40"/>
      <c r="K14" s="40" t="e">
        <f>VLOOKUP(J14,'TABELAS-PARÊMETROS AVALIATIVOS'!E8:F10,2)</f>
        <v>#N/A</v>
      </c>
      <c r="L14" s="42"/>
      <c r="M14" s="42" t="e">
        <f>VLOOKUP(L14,'TABELAS-PARÊMETROS AVALIATIVOS'!G8:H10,2)</f>
        <v>#N/A</v>
      </c>
      <c r="O14" s="120" t="e">
        <f>VLOOKUP(N14,'TABELAS-PARÊMETROS AVALIATIVOS'!J14:K16,2)</f>
        <v>#N/A</v>
      </c>
      <c r="P14" s="108"/>
      <c r="Q14" s="108" t="e">
        <f>VLOOKUP(P14,'TABELAS-PARÊMETROS AVALIATIVOS'!J25:K34,2)</f>
        <v>#N/A</v>
      </c>
      <c r="R14" s="109"/>
      <c r="S14" s="109"/>
      <c r="T14" s="15"/>
      <c r="U14" s="70" t="e">
        <f>VLOOKUP(T14,'TABELAS-PARÊMETROS AVALIATIVOS'!E19:F23,2)</f>
        <v>#N/A</v>
      </c>
      <c r="V14" s="15"/>
      <c r="W14" s="16" t="e">
        <f>VLOOKUP(V14,'TABELAS-PARÊMETROS AVALIATIVOS'!G19:H23,2)</f>
        <v>#N/A</v>
      </c>
    </row>
    <row r="15" spans="1:23" x14ac:dyDescent="0.3">
      <c r="A15" s="31" t="s">
        <v>132</v>
      </c>
      <c r="B15" s="12">
        <v>36207</v>
      </c>
      <c r="C15" s="23">
        <f t="shared" ca="1" si="0"/>
        <v>6984</v>
      </c>
      <c r="D15" s="65">
        <v>47.3</v>
      </c>
      <c r="E15" s="29">
        <v>1.53</v>
      </c>
      <c r="F15" s="25">
        <f t="shared" si="1"/>
        <v>20.205903712247427</v>
      </c>
      <c r="G15" s="32" t="e">
        <f>VLOOKUP(F15,'TABELAS-PARÊMETROS AVALIATIVOS'!A8:B14,2)</f>
        <v>#N/A</v>
      </c>
      <c r="H15" s="29" t="str">
        <f t="shared" si="3"/>
        <v>Não</v>
      </c>
      <c r="I15" s="62" t="e">
        <f>VLOOKUP(F15,'TABELAS-PARÊMETROS AVALIATIVOS'!C8:D14,2)</f>
        <v>#N/A</v>
      </c>
      <c r="J15" s="40"/>
      <c r="K15" s="40" t="e">
        <f>VLOOKUP(J15,'TABELAS-PARÊMETROS AVALIATIVOS'!E9:F11,2)</f>
        <v>#N/A</v>
      </c>
      <c r="L15" s="42"/>
      <c r="M15" s="42" t="e">
        <f>VLOOKUP(L15,'TABELAS-PARÊMETROS AVALIATIVOS'!G9:H11,2)</f>
        <v>#N/A</v>
      </c>
      <c r="O15" s="120" t="e">
        <f>VLOOKUP(N15,'TABELAS-PARÊMETROS AVALIATIVOS'!J15:K17,2)</f>
        <v>#N/A</v>
      </c>
      <c r="P15" s="108"/>
      <c r="Q15" s="108" t="e">
        <f>VLOOKUP(P15,'TABELAS-PARÊMETROS AVALIATIVOS'!J26:K35,2)</f>
        <v>#N/A</v>
      </c>
      <c r="R15" s="109"/>
      <c r="S15" s="109"/>
      <c r="T15" s="15"/>
      <c r="U15" s="70" t="e">
        <f>VLOOKUP(T15,'TABELAS-PARÊMETROS AVALIATIVOS'!E20:F24,2)</f>
        <v>#N/A</v>
      </c>
      <c r="V15" s="15"/>
      <c r="W15" s="16" t="e">
        <f>VLOOKUP(V15,'TABELAS-PARÊMETROS AVALIATIVOS'!G20:H24,2)</f>
        <v>#N/A</v>
      </c>
    </row>
    <row r="16" spans="1:23" x14ac:dyDescent="0.3">
      <c r="A16" s="31" t="s">
        <v>133</v>
      </c>
      <c r="B16" s="12">
        <v>35955</v>
      </c>
      <c r="C16" s="23">
        <f t="shared" ca="1" si="0"/>
        <v>7236</v>
      </c>
      <c r="D16" s="65">
        <v>44.2</v>
      </c>
      <c r="E16" s="29">
        <v>1.52</v>
      </c>
      <c r="F16" s="25">
        <f t="shared" si="1"/>
        <v>19.130886426592799</v>
      </c>
      <c r="G16" s="32" t="e">
        <f>VLOOKUP(F16,'TABELAS-PARÊMETROS AVALIATIVOS'!A9:B15,2)</f>
        <v>#N/A</v>
      </c>
      <c r="H16" s="29" t="str">
        <f t="shared" si="3"/>
        <v>Não</v>
      </c>
      <c r="I16" s="62" t="e">
        <f>VLOOKUP(F16,'TABELAS-PARÊMETROS AVALIATIVOS'!C9:D15,2)</f>
        <v>#N/A</v>
      </c>
      <c r="J16" s="40"/>
      <c r="K16" s="40" t="e">
        <f>VLOOKUP(J16,'TABELAS-PARÊMETROS AVALIATIVOS'!E10:F12,2)</f>
        <v>#N/A</v>
      </c>
      <c r="L16" s="42"/>
      <c r="M16" s="42" t="e">
        <f>VLOOKUP(L16,'TABELAS-PARÊMETROS AVALIATIVOS'!G10:H12,2)</f>
        <v>#N/A</v>
      </c>
      <c r="O16" s="120" t="e">
        <f>VLOOKUP(N16,'TABELAS-PARÊMETROS AVALIATIVOS'!J16:K18,2)</f>
        <v>#N/A</v>
      </c>
      <c r="P16" s="108"/>
      <c r="Q16" s="108" t="e">
        <f>VLOOKUP(P16,'TABELAS-PARÊMETROS AVALIATIVOS'!J27:K36,2)</f>
        <v>#N/A</v>
      </c>
      <c r="R16" s="109"/>
      <c r="S16" s="109"/>
      <c r="T16" s="15"/>
      <c r="U16" s="70" t="e">
        <f>VLOOKUP(T16,'TABELAS-PARÊMETROS AVALIATIVOS'!E21:F25,2)</f>
        <v>#N/A</v>
      </c>
      <c r="V16" s="15"/>
      <c r="W16" s="16" t="e">
        <f>VLOOKUP(V16,'TABELAS-PARÊMETROS AVALIATIVOS'!G21:H25,2)</f>
        <v>#N/A</v>
      </c>
    </row>
    <row r="17" spans="1:23" x14ac:dyDescent="0.3">
      <c r="A17" s="31" t="s">
        <v>134</v>
      </c>
      <c r="B17" s="12">
        <v>36405</v>
      </c>
      <c r="C17" s="23">
        <f t="shared" ca="1" si="0"/>
        <v>6786</v>
      </c>
      <c r="D17" s="65">
        <v>54.8</v>
      </c>
      <c r="E17" s="29">
        <v>1.71</v>
      </c>
      <c r="F17" s="25">
        <f t="shared" si="1"/>
        <v>18.740809137854384</v>
      </c>
      <c r="G17" s="32" t="e">
        <f>VLOOKUP(F17,'TABELAS-PARÊMETROS AVALIATIVOS'!A10:B16,2)</f>
        <v>#N/A</v>
      </c>
      <c r="H17" s="29" t="str">
        <f t="shared" si="3"/>
        <v>Não</v>
      </c>
      <c r="I17" s="62" t="e">
        <f>VLOOKUP(F17,'TABELAS-PARÊMETROS AVALIATIVOS'!C10:D16,2)</f>
        <v>#N/A</v>
      </c>
      <c r="J17" s="40"/>
      <c r="K17" s="40" t="e">
        <f>VLOOKUP(J17,'TABELAS-PARÊMETROS AVALIATIVOS'!E11:F13,2)</f>
        <v>#N/A</v>
      </c>
      <c r="L17" s="42"/>
      <c r="M17" s="42" t="e">
        <f>VLOOKUP(L17,'TABELAS-PARÊMETROS AVALIATIVOS'!G11:H13,2)</f>
        <v>#N/A</v>
      </c>
      <c r="O17" s="120" t="e">
        <f>VLOOKUP(N17,'TABELAS-PARÊMETROS AVALIATIVOS'!J17:K19,2)</f>
        <v>#N/A</v>
      </c>
      <c r="P17" s="108"/>
      <c r="Q17" s="108" t="e">
        <f>VLOOKUP(P17,'TABELAS-PARÊMETROS AVALIATIVOS'!J28:K37,2)</f>
        <v>#N/A</v>
      </c>
      <c r="R17" s="109"/>
      <c r="S17" s="109"/>
      <c r="T17" s="15"/>
      <c r="U17" s="70" t="e">
        <f>VLOOKUP(T17,'TABELAS-PARÊMETROS AVALIATIVOS'!E22:F26,2)</f>
        <v>#N/A</v>
      </c>
      <c r="V17" s="15"/>
      <c r="W17" s="16" t="e">
        <f>VLOOKUP(V17,'TABELAS-PARÊMETROS AVALIATIVOS'!G22:H26,2)</f>
        <v>#N/A</v>
      </c>
    </row>
    <row r="18" spans="1:23" x14ac:dyDescent="0.3">
      <c r="A18" s="31" t="s">
        <v>135</v>
      </c>
      <c r="B18" s="12">
        <v>35803</v>
      </c>
      <c r="C18" s="23">
        <f t="shared" ca="1" si="0"/>
        <v>7388</v>
      </c>
      <c r="D18" s="65">
        <v>63.2</v>
      </c>
      <c r="E18" s="29">
        <v>1.65</v>
      </c>
      <c r="F18" s="25">
        <f t="shared" si="1"/>
        <v>23.21395775941231</v>
      </c>
      <c r="G18" s="32" t="e">
        <f>VLOOKUP(F18,'TABELAS-PARÊMETROS AVALIATIVOS'!A11:B17,2)</f>
        <v>#N/A</v>
      </c>
      <c r="H18" s="29" t="str">
        <f t="shared" si="3"/>
        <v>Não</v>
      </c>
      <c r="I18" s="62" t="e">
        <f>VLOOKUP(F18,'TABELAS-PARÊMETROS AVALIATIVOS'!C11:D17,2)</f>
        <v>#N/A</v>
      </c>
      <c r="J18" s="40"/>
      <c r="K18" s="40" t="e">
        <f>VLOOKUP(J18,'TABELAS-PARÊMETROS AVALIATIVOS'!E12:F14,2)</f>
        <v>#N/A</v>
      </c>
      <c r="L18" s="42"/>
      <c r="M18" s="42" t="e">
        <f>VLOOKUP(L18,'TABELAS-PARÊMETROS AVALIATIVOS'!G12:H14,2)</f>
        <v>#N/A</v>
      </c>
      <c r="O18" s="120" t="e">
        <f>VLOOKUP(N18,'TABELAS-PARÊMETROS AVALIATIVOS'!J18:K20,2)</f>
        <v>#N/A</v>
      </c>
      <c r="P18" s="108"/>
      <c r="Q18" s="108" t="e">
        <f>VLOOKUP(P18,'TABELAS-PARÊMETROS AVALIATIVOS'!J29:K38,2)</f>
        <v>#N/A</v>
      </c>
      <c r="R18" s="109"/>
      <c r="S18" s="109"/>
      <c r="T18" s="15"/>
      <c r="U18" s="70" t="e">
        <f>VLOOKUP(T18,'TABELAS-PARÊMETROS AVALIATIVOS'!E23:F27,2)</f>
        <v>#N/A</v>
      </c>
      <c r="V18" s="15"/>
      <c r="W18" s="16" t="e">
        <f>VLOOKUP(V18,'TABELAS-PARÊMETROS AVALIATIVOS'!G23:H27,2)</f>
        <v>#N/A</v>
      </c>
    </row>
    <row r="19" spans="1:23" x14ac:dyDescent="0.3">
      <c r="A19" s="31" t="s">
        <v>136</v>
      </c>
      <c r="B19" s="12">
        <v>35556</v>
      </c>
      <c r="C19" s="23">
        <f t="shared" ca="1" si="0"/>
        <v>7635</v>
      </c>
      <c r="D19" s="65">
        <v>56</v>
      </c>
      <c r="E19" s="29">
        <v>1.5</v>
      </c>
      <c r="F19" s="25">
        <f t="shared" si="1"/>
        <v>24.888888888888889</v>
      </c>
      <c r="G19" s="32" t="e">
        <f>VLOOKUP(F19,'TABELAS-PARÊMETROS AVALIATIVOS'!A12:B18,2)</f>
        <v>#N/A</v>
      </c>
      <c r="H19" s="29" t="str">
        <f t="shared" si="3"/>
        <v>Não</v>
      </c>
      <c r="I19" s="62" t="e">
        <f>VLOOKUP(F19,'TABELAS-PARÊMETROS AVALIATIVOS'!C12:D18,2)</f>
        <v>#N/A</v>
      </c>
      <c r="J19" s="40"/>
      <c r="K19" s="40" t="e">
        <f>VLOOKUP(J19,'TABELAS-PARÊMETROS AVALIATIVOS'!E13:F15,2)</f>
        <v>#N/A</v>
      </c>
      <c r="L19" s="42"/>
      <c r="M19" s="42" t="e">
        <f>VLOOKUP(L19,'TABELAS-PARÊMETROS AVALIATIVOS'!G13:H15,2)</f>
        <v>#N/A</v>
      </c>
      <c r="O19" s="120" t="e">
        <f>VLOOKUP(N19,'TABELAS-PARÊMETROS AVALIATIVOS'!J19:K21,2)</f>
        <v>#N/A</v>
      </c>
      <c r="P19" s="108"/>
      <c r="Q19" s="108" t="e">
        <f>VLOOKUP(P19,'TABELAS-PARÊMETROS AVALIATIVOS'!J30:K39,2)</f>
        <v>#N/A</v>
      </c>
      <c r="R19" s="109"/>
      <c r="S19" s="109"/>
      <c r="T19" s="15"/>
      <c r="U19" s="70" t="e">
        <f>VLOOKUP(T19,'TABELAS-PARÊMETROS AVALIATIVOS'!E24:F28,2)</f>
        <v>#N/A</v>
      </c>
      <c r="V19" s="15"/>
      <c r="W19" s="16" t="e">
        <f>VLOOKUP(V19,'TABELAS-PARÊMETROS AVALIATIVOS'!G24:H28,2)</f>
        <v>#N/A</v>
      </c>
    </row>
    <row r="20" spans="1:23" x14ac:dyDescent="0.3">
      <c r="A20" s="31" t="s">
        <v>137</v>
      </c>
      <c r="B20" s="12">
        <v>35865</v>
      </c>
      <c r="C20" s="23">
        <f t="shared" ca="1" si="0"/>
        <v>7326</v>
      </c>
      <c r="D20" s="65">
        <v>50</v>
      </c>
      <c r="E20" s="29">
        <v>1.65</v>
      </c>
      <c r="F20" s="25">
        <f t="shared" ref="F20:F38" si="4">D20/(E20*E20)</f>
        <v>18.365472910927458</v>
      </c>
      <c r="G20" s="32" t="e">
        <f>VLOOKUP(F20,'TABELAS-PARÊMETROS AVALIATIVOS'!A13:B19,2)</f>
        <v>#N/A</v>
      </c>
      <c r="H20" s="29" t="str">
        <f t="shared" si="3"/>
        <v>Não</v>
      </c>
      <c r="I20" s="62" t="e">
        <f>VLOOKUP(F20,'TABELAS-PARÊMETROS AVALIATIVOS'!C13:D19,2)</f>
        <v>#N/A</v>
      </c>
      <c r="J20" s="40"/>
      <c r="K20" s="40" t="e">
        <f>VLOOKUP(J20,'TABELAS-PARÊMETROS AVALIATIVOS'!E14:F16,2)</f>
        <v>#N/A</v>
      </c>
      <c r="L20" s="42"/>
      <c r="M20" s="42" t="e">
        <f>VLOOKUP(L20,'TABELAS-PARÊMETROS AVALIATIVOS'!G14:H16,2)</f>
        <v>#N/A</v>
      </c>
      <c r="N20" s="68"/>
      <c r="O20" s="120" t="e">
        <f>VLOOKUP(N20,'TABELAS-PARÊMETROS AVALIATIVOS'!J20:K22,2)</f>
        <v>#N/A</v>
      </c>
      <c r="P20" s="108"/>
      <c r="Q20" s="108" t="e">
        <f>VLOOKUP(P20,'TABELAS-PARÊMETROS AVALIATIVOS'!J31:K40,2)</f>
        <v>#N/A</v>
      </c>
      <c r="R20" s="109"/>
      <c r="S20" s="109"/>
      <c r="T20" s="15"/>
      <c r="U20" s="70" t="e">
        <f>VLOOKUP(T20,'TABELAS-PARÊMETROS AVALIATIVOS'!E25:F29,2)</f>
        <v>#N/A</v>
      </c>
      <c r="V20" s="15"/>
      <c r="W20" s="16" t="e">
        <f>VLOOKUP(V20,'TABELAS-PARÊMETROS AVALIATIVOS'!G25:H29,2)</f>
        <v>#N/A</v>
      </c>
    </row>
    <row r="21" spans="1:23" x14ac:dyDescent="0.3">
      <c r="A21" s="31" t="s">
        <v>138</v>
      </c>
      <c r="B21" s="12">
        <v>36077</v>
      </c>
      <c r="C21" s="23">
        <f t="shared" ca="1" si="0"/>
        <v>7114</v>
      </c>
      <c r="D21" s="65">
        <v>56.7</v>
      </c>
      <c r="E21" s="29">
        <v>1.49</v>
      </c>
      <c r="F21" s="25">
        <f t="shared" si="4"/>
        <v>25.539390117562274</v>
      </c>
      <c r="G21" s="32" t="e">
        <f>VLOOKUP(F21,'TABELAS-PARÊMETROS AVALIATIVOS'!A14:B20,2)</f>
        <v>#N/A</v>
      </c>
      <c r="H21" s="29" t="str">
        <f t="shared" si="3"/>
        <v>Sim</v>
      </c>
      <c r="I21" s="62" t="e">
        <f>VLOOKUP(F21,'TABELAS-PARÊMETROS AVALIATIVOS'!C14:D20,2)</f>
        <v>#N/A</v>
      </c>
      <c r="J21" s="40"/>
      <c r="K21" s="40" t="e">
        <f>VLOOKUP(J21,'TABELAS-PARÊMETROS AVALIATIVOS'!E15:F17,2)</f>
        <v>#N/A</v>
      </c>
      <c r="L21" s="42"/>
      <c r="M21" s="42" t="e">
        <f>VLOOKUP(L21,'TABELAS-PARÊMETROS AVALIATIVOS'!G15:H17,2)</f>
        <v>#N/A</v>
      </c>
      <c r="N21" s="68"/>
      <c r="O21" s="120" t="e">
        <f>VLOOKUP(N21,'TABELAS-PARÊMETROS AVALIATIVOS'!J21:K23,2)</f>
        <v>#N/A</v>
      </c>
      <c r="P21" s="108"/>
      <c r="Q21" s="108" t="e">
        <f>VLOOKUP(P21,'TABELAS-PARÊMETROS AVALIATIVOS'!J32:K41,2)</f>
        <v>#N/A</v>
      </c>
      <c r="R21" s="109"/>
      <c r="S21" s="109"/>
      <c r="T21" s="15"/>
      <c r="U21" s="70" t="e">
        <f>VLOOKUP(T21,'TABELAS-PARÊMETROS AVALIATIVOS'!E26:F30,2)</f>
        <v>#N/A</v>
      </c>
      <c r="V21" s="15"/>
      <c r="W21" s="16" t="e">
        <f>VLOOKUP(V21,'TABELAS-PARÊMETROS AVALIATIVOS'!G26:H30,2)</f>
        <v>#N/A</v>
      </c>
    </row>
    <row r="22" spans="1:23" x14ac:dyDescent="0.3">
      <c r="A22" s="31" t="s">
        <v>139</v>
      </c>
      <c r="B22" s="12">
        <v>35929</v>
      </c>
      <c r="C22" s="23">
        <f t="shared" ca="1" si="0"/>
        <v>7262</v>
      </c>
      <c r="D22" s="65">
        <v>43.9</v>
      </c>
      <c r="E22" s="29">
        <v>1.61</v>
      </c>
      <c r="F22" s="25">
        <f t="shared" si="4"/>
        <v>16.936074997106591</v>
      </c>
      <c r="G22" s="32" t="e">
        <f>VLOOKUP(F22,'TABELAS-PARÊMETROS AVALIATIVOS'!A15:B21,2)</f>
        <v>#N/A</v>
      </c>
      <c r="H22" s="29" t="str">
        <f t="shared" si="3"/>
        <v>Não</v>
      </c>
      <c r="I22" s="62" t="e">
        <f>VLOOKUP(F22,'TABELAS-PARÊMETROS AVALIATIVOS'!C15:D21,2)</f>
        <v>#N/A</v>
      </c>
      <c r="J22" s="40"/>
      <c r="K22" s="40" t="e">
        <f>VLOOKUP(J22,'TABELAS-PARÊMETROS AVALIATIVOS'!E16:F18,2)</f>
        <v>#N/A</v>
      </c>
      <c r="L22" s="42"/>
      <c r="M22" s="42" t="e">
        <f>VLOOKUP(L22,'TABELAS-PARÊMETROS AVALIATIVOS'!G16:H18,2)</f>
        <v>#N/A</v>
      </c>
      <c r="O22" s="120" t="e">
        <f>VLOOKUP(N22,'TABELAS-PARÊMETROS AVALIATIVOS'!J22:K24,2)</f>
        <v>#N/A</v>
      </c>
      <c r="P22" s="108"/>
      <c r="Q22" s="108" t="e">
        <f>VLOOKUP(P22,'TABELAS-PARÊMETROS AVALIATIVOS'!J33:K42,2)</f>
        <v>#N/A</v>
      </c>
      <c r="R22" s="109"/>
      <c r="S22" s="109"/>
      <c r="T22" s="15"/>
      <c r="U22" s="70" t="e">
        <f>VLOOKUP(T22,'TABELAS-PARÊMETROS AVALIATIVOS'!E27:F31,2)</f>
        <v>#N/A</v>
      </c>
      <c r="V22" s="15"/>
      <c r="W22" s="16" t="e">
        <f>VLOOKUP(V22,'TABELAS-PARÊMETROS AVALIATIVOS'!G27:H31,2)</f>
        <v>#N/A</v>
      </c>
    </row>
    <row r="23" spans="1:23" x14ac:dyDescent="0.3">
      <c r="A23" s="31" t="s">
        <v>140</v>
      </c>
      <c r="B23" s="12">
        <v>35779</v>
      </c>
      <c r="C23" s="23">
        <f t="shared" ca="1" si="0"/>
        <v>7412</v>
      </c>
      <c r="D23" s="65">
        <v>71.099999999999994</v>
      </c>
      <c r="E23" s="29">
        <v>1.76</v>
      </c>
      <c r="F23" s="25">
        <f t="shared" si="4"/>
        <v>22.953254132231404</v>
      </c>
      <c r="G23" s="32" t="e">
        <f>VLOOKUP(F23,'TABELAS-PARÊMETROS AVALIATIVOS'!A16:B22,2)</f>
        <v>#N/A</v>
      </c>
      <c r="H23" s="29" t="str">
        <f t="shared" si="3"/>
        <v>Não</v>
      </c>
      <c r="I23" s="62" t="e">
        <f>VLOOKUP(F23,'TABELAS-PARÊMETROS AVALIATIVOS'!C16:D22,2)</f>
        <v>#N/A</v>
      </c>
      <c r="J23" s="40"/>
      <c r="K23" s="40" t="e">
        <f>VLOOKUP(J23,'TABELAS-PARÊMETROS AVALIATIVOS'!E17:F19,2)</f>
        <v>#N/A</v>
      </c>
      <c r="L23" s="42"/>
      <c r="M23" s="42" t="e">
        <f>VLOOKUP(L23,'TABELAS-PARÊMETROS AVALIATIVOS'!G17:H19,2)</f>
        <v>#N/A</v>
      </c>
      <c r="O23" s="120" t="e">
        <f>VLOOKUP(N23,'TABELAS-PARÊMETROS AVALIATIVOS'!J23:K25,2)</f>
        <v>#N/A</v>
      </c>
      <c r="P23" s="108"/>
      <c r="Q23" s="108" t="e">
        <f>VLOOKUP(P23,'TABELAS-PARÊMETROS AVALIATIVOS'!J34:K43,2)</f>
        <v>#N/A</v>
      </c>
      <c r="R23" s="109"/>
      <c r="S23" s="109"/>
      <c r="T23" s="15"/>
      <c r="U23" s="70" t="e">
        <f>VLOOKUP(T23,'TABELAS-PARÊMETROS AVALIATIVOS'!E28:F32,2)</f>
        <v>#N/A</v>
      </c>
      <c r="V23" s="15"/>
      <c r="W23" s="16" t="e">
        <f>VLOOKUP(V23,'TABELAS-PARÊMETROS AVALIATIVOS'!G28:H32,2)</f>
        <v>#N/A</v>
      </c>
    </row>
    <row r="24" spans="1:23" x14ac:dyDescent="0.3">
      <c r="A24" s="31" t="s">
        <v>141</v>
      </c>
      <c r="B24" s="12">
        <v>36111</v>
      </c>
      <c r="C24" s="23">
        <f t="shared" ca="1" si="0"/>
        <v>7080</v>
      </c>
      <c r="D24" s="65">
        <v>49</v>
      </c>
      <c r="E24" s="29">
        <v>1.55</v>
      </c>
      <c r="F24" s="25">
        <f t="shared" si="4"/>
        <v>20.39542143600416</v>
      </c>
      <c r="G24" s="32" t="e">
        <f>VLOOKUP(F24,'TABELAS-PARÊMETROS AVALIATIVOS'!A17:B23,2)</f>
        <v>#N/A</v>
      </c>
      <c r="H24" s="29" t="str">
        <f t="shared" si="3"/>
        <v>Não</v>
      </c>
      <c r="I24" s="62" t="e">
        <f>VLOOKUP(F24,'TABELAS-PARÊMETROS AVALIATIVOS'!C17:D23,2)</f>
        <v>#N/A</v>
      </c>
      <c r="J24" s="40"/>
      <c r="K24" s="40" t="e">
        <f>VLOOKUP(J24,'TABELAS-PARÊMETROS AVALIATIVOS'!E18:F20,2)</f>
        <v>#N/A</v>
      </c>
      <c r="L24" s="42"/>
      <c r="M24" s="42" t="e">
        <f>VLOOKUP(L24,'TABELAS-PARÊMETROS AVALIATIVOS'!G18:H20,2)</f>
        <v>#N/A</v>
      </c>
      <c r="N24" s="56"/>
      <c r="O24" s="120" t="e">
        <f>VLOOKUP(N24,'TABELAS-PARÊMETROS AVALIATIVOS'!J24:K26,2)</f>
        <v>#N/A</v>
      </c>
      <c r="P24" s="108"/>
      <c r="Q24" s="108" t="e">
        <f>VLOOKUP(P24,'TABELAS-PARÊMETROS AVALIATIVOS'!J35:K44,2)</f>
        <v>#N/A</v>
      </c>
      <c r="R24" s="109"/>
      <c r="S24" s="109"/>
      <c r="T24" s="15"/>
      <c r="U24" s="70" t="e">
        <f>VLOOKUP(T24,'TABELAS-PARÊMETROS AVALIATIVOS'!E29:F33,2)</f>
        <v>#N/A</v>
      </c>
      <c r="V24" s="15"/>
      <c r="W24" s="16" t="e">
        <f>VLOOKUP(V24,'TABELAS-PARÊMETROS AVALIATIVOS'!G29:H33,2)</f>
        <v>#N/A</v>
      </c>
    </row>
    <row r="25" spans="1:23" x14ac:dyDescent="0.3">
      <c r="A25" s="31" t="s">
        <v>142</v>
      </c>
      <c r="B25" s="12">
        <v>35793</v>
      </c>
      <c r="C25" s="23">
        <f t="shared" ca="1" si="0"/>
        <v>7398</v>
      </c>
      <c r="D25" s="65">
        <v>54.5</v>
      </c>
      <c r="E25" s="29">
        <v>1.67</v>
      </c>
      <c r="F25" s="25">
        <f t="shared" si="4"/>
        <v>19.541754813725841</v>
      </c>
      <c r="G25" s="32" t="e">
        <f>VLOOKUP(F25,'TABELAS-PARÊMETROS AVALIATIVOS'!A18:B24,2)</f>
        <v>#N/A</v>
      </c>
      <c r="H25" s="29" t="str">
        <f t="shared" si="3"/>
        <v>Não</v>
      </c>
      <c r="I25" s="62" t="e">
        <f>VLOOKUP(F25,'TABELAS-PARÊMETROS AVALIATIVOS'!C18:D24,2)</f>
        <v>#N/A</v>
      </c>
      <c r="J25" s="40"/>
      <c r="K25" s="40" t="e">
        <f>VLOOKUP(J25,'TABELAS-PARÊMETROS AVALIATIVOS'!E19:F21,2)</f>
        <v>#N/A</v>
      </c>
      <c r="L25" s="42"/>
      <c r="M25" s="42" t="e">
        <f>VLOOKUP(L25,'TABELAS-PARÊMETROS AVALIATIVOS'!G19:H21,2)</f>
        <v>#N/A</v>
      </c>
      <c r="N25" s="56"/>
      <c r="O25" s="120" t="e">
        <f>VLOOKUP(N25,'TABELAS-PARÊMETROS AVALIATIVOS'!J25:K27,2)</f>
        <v>#N/A</v>
      </c>
      <c r="P25" s="108"/>
      <c r="Q25" s="108" t="e">
        <f>VLOOKUP(P25,'TABELAS-PARÊMETROS AVALIATIVOS'!J36:K45,2)</f>
        <v>#N/A</v>
      </c>
      <c r="R25" s="109"/>
      <c r="S25" s="109"/>
      <c r="T25" s="15"/>
      <c r="U25" s="70" t="e">
        <f>VLOOKUP(T25,'TABELAS-PARÊMETROS AVALIATIVOS'!E30:F34,2)</f>
        <v>#N/A</v>
      </c>
      <c r="V25" s="15"/>
      <c r="W25" s="16" t="e">
        <f>VLOOKUP(V25,'TABELAS-PARÊMETROS AVALIATIVOS'!G30:H34,2)</f>
        <v>#N/A</v>
      </c>
    </row>
    <row r="26" spans="1:23" x14ac:dyDescent="0.3">
      <c r="A26" s="31" t="s">
        <v>143</v>
      </c>
      <c r="B26" s="12">
        <v>36235</v>
      </c>
      <c r="C26" s="23">
        <f t="shared" ca="1" si="0"/>
        <v>6956</v>
      </c>
      <c r="D26" s="65">
        <v>45.5</v>
      </c>
      <c r="E26" s="29">
        <v>1.59</v>
      </c>
      <c r="F26" s="25">
        <f t="shared" si="4"/>
        <v>17.997705786954629</v>
      </c>
      <c r="G26" s="32" t="e">
        <f>VLOOKUP(F26,'TABELAS-PARÊMETROS AVALIATIVOS'!A19:B25,2)</f>
        <v>#N/A</v>
      </c>
      <c r="H26" s="29" t="str">
        <f t="shared" si="3"/>
        <v>Não</v>
      </c>
      <c r="I26" s="62" t="e">
        <f>VLOOKUP(F26,'TABELAS-PARÊMETROS AVALIATIVOS'!C19:D25,2)</f>
        <v>#N/A</v>
      </c>
      <c r="J26" s="40"/>
      <c r="K26" s="40" t="e">
        <f>VLOOKUP(J26,'TABELAS-PARÊMETROS AVALIATIVOS'!E20:F22,2)</f>
        <v>#N/A</v>
      </c>
      <c r="L26" s="42"/>
      <c r="M26" s="42" t="e">
        <f>VLOOKUP(L26,'TABELAS-PARÊMETROS AVALIATIVOS'!G20:H22,2)</f>
        <v>#N/A</v>
      </c>
      <c r="N26" s="56"/>
      <c r="O26" s="120" t="e">
        <f>VLOOKUP(N26,'TABELAS-PARÊMETROS AVALIATIVOS'!J26:K28,2)</f>
        <v>#N/A</v>
      </c>
      <c r="P26" s="108"/>
      <c r="Q26" s="108" t="e">
        <f>VLOOKUP(P26,'TABELAS-PARÊMETROS AVALIATIVOS'!J37:K46,2)</f>
        <v>#N/A</v>
      </c>
      <c r="R26" s="109"/>
      <c r="S26" s="109"/>
      <c r="T26" s="15"/>
      <c r="U26" s="70" t="e">
        <f>VLOOKUP(T26,'TABELAS-PARÊMETROS AVALIATIVOS'!E31:F35,2)</f>
        <v>#N/A</v>
      </c>
      <c r="V26" s="15"/>
      <c r="W26" s="16" t="e">
        <f>VLOOKUP(V26,'TABELAS-PARÊMETROS AVALIATIVOS'!G31:H35,2)</f>
        <v>#N/A</v>
      </c>
    </row>
    <row r="27" spans="1:23" x14ac:dyDescent="0.3">
      <c r="A27" s="31" t="s">
        <v>144</v>
      </c>
      <c r="B27" s="12">
        <v>35374</v>
      </c>
      <c r="C27" s="23">
        <f t="shared" ca="1" si="0"/>
        <v>7817</v>
      </c>
      <c r="D27" s="65">
        <v>64.3</v>
      </c>
      <c r="E27" s="29">
        <v>1.76</v>
      </c>
      <c r="F27" s="25">
        <f t="shared" si="4"/>
        <v>20.758006198347108</v>
      </c>
      <c r="G27" s="32" t="e">
        <f>VLOOKUP(F27,'TABELAS-PARÊMETROS AVALIATIVOS'!A20:B26,2)</f>
        <v>#N/A</v>
      </c>
      <c r="H27" s="29" t="str">
        <f t="shared" si="3"/>
        <v>Não</v>
      </c>
      <c r="I27" s="62" t="e">
        <f>VLOOKUP(F27,'TABELAS-PARÊMETROS AVALIATIVOS'!C20:D26,2)</f>
        <v>#N/A</v>
      </c>
      <c r="J27" s="40"/>
      <c r="K27" s="40" t="e">
        <f>VLOOKUP(J27,'TABELAS-PARÊMETROS AVALIATIVOS'!E21:F23,2)</f>
        <v>#N/A</v>
      </c>
      <c r="L27" s="42"/>
      <c r="M27" s="42" t="e">
        <f>VLOOKUP(L27,'TABELAS-PARÊMETROS AVALIATIVOS'!G21:H23,2)</f>
        <v>#N/A</v>
      </c>
      <c r="N27" s="56"/>
      <c r="O27" s="120" t="e">
        <f>VLOOKUP(N27,'TABELAS-PARÊMETROS AVALIATIVOS'!J27:K29,2)</f>
        <v>#N/A</v>
      </c>
      <c r="P27" s="108"/>
      <c r="Q27" s="108" t="e">
        <f>VLOOKUP(P27,'TABELAS-PARÊMETROS AVALIATIVOS'!J38:K47,2)</f>
        <v>#N/A</v>
      </c>
      <c r="R27" s="109"/>
      <c r="S27" s="109"/>
      <c r="T27" s="15"/>
      <c r="U27" s="70" t="e">
        <f>VLOOKUP(T27,'TABELAS-PARÊMETROS AVALIATIVOS'!E32:F36,2)</f>
        <v>#N/A</v>
      </c>
      <c r="V27" s="15"/>
      <c r="W27" s="16" t="e">
        <f>VLOOKUP(V27,'TABELAS-PARÊMETROS AVALIATIVOS'!G32:H36,2)</f>
        <v>#N/A</v>
      </c>
    </row>
    <row r="28" spans="1:23" x14ac:dyDescent="0.3">
      <c r="A28" s="31" t="s">
        <v>145</v>
      </c>
      <c r="B28" s="12">
        <v>36620</v>
      </c>
      <c r="C28" s="23">
        <f t="shared" ca="1" si="0"/>
        <v>6571</v>
      </c>
      <c r="D28" s="65">
        <v>60.7</v>
      </c>
      <c r="E28" s="29">
        <v>1.66</v>
      </c>
      <c r="F28" s="25">
        <f t="shared" si="4"/>
        <v>22.027870518217451</v>
      </c>
      <c r="G28" s="32" t="e">
        <f>VLOOKUP(F28,'TABELAS-PARÊMETROS AVALIATIVOS'!A21:B27,2)</f>
        <v>#N/A</v>
      </c>
      <c r="H28" s="29" t="str">
        <f t="shared" si="3"/>
        <v>Não</v>
      </c>
      <c r="I28" s="62" t="e">
        <f>VLOOKUP(F28,'TABELAS-PARÊMETROS AVALIATIVOS'!C21:D27,2)</f>
        <v>#N/A</v>
      </c>
      <c r="J28" s="40"/>
      <c r="K28" s="40" t="e">
        <f>VLOOKUP(J28,'TABELAS-PARÊMETROS AVALIATIVOS'!E22:F24,2)</f>
        <v>#N/A</v>
      </c>
      <c r="L28" s="42"/>
      <c r="M28" s="42" t="e">
        <f>VLOOKUP(L28,'TABELAS-PARÊMETROS AVALIATIVOS'!G22:H24,2)</f>
        <v>#N/A</v>
      </c>
      <c r="N28" s="56"/>
      <c r="O28" s="120" t="e">
        <f>VLOOKUP(N28,'TABELAS-PARÊMETROS AVALIATIVOS'!J28:K30,2)</f>
        <v>#N/A</v>
      </c>
      <c r="P28" s="108"/>
      <c r="Q28" s="108" t="e">
        <f>VLOOKUP(P28,'TABELAS-PARÊMETROS AVALIATIVOS'!J39:K48,2)</f>
        <v>#N/A</v>
      </c>
      <c r="R28" s="109"/>
      <c r="S28" s="109"/>
      <c r="T28" s="15"/>
      <c r="U28" s="70" t="e">
        <f>VLOOKUP(T28,'TABELAS-PARÊMETROS AVALIATIVOS'!E33:F37,2)</f>
        <v>#N/A</v>
      </c>
      <c r="V28" s="15"/>
      <c r="W28" s="16" t="e">
        <f>VLOOKUP(V28,'TABELAS-PARÊMETROS AVALIATIVOS'!G33:H37,2)</f>
        <v>#N/A</v>
      </c>
    </row>
    <row r="29" spans="1:23" x14ac:dyDescent="0.3">
      <c r="C29" s="23">
        <f t="shared" ca="1" si="0"/>
        <v>43191</v>
      </c>
      <c r="D29" s="65"/>
      <c r="E29" s="29"/>
      <c r="F29" s="25" t="e">
        <f t="shared" si="4"/>
        <v>#DIV/0!</v>
      </c>
      <c r="G29" s="32" t="e">
        <f>VLOOKUP(F29,'TABELAS-PARÊMETROS AVALIATIVOS'!A22:B28,2)</f>
        <v>#DIV/0!</v>
      </c>
      <c r="H29" s="29" t="e">
        <f t="shared" si="3"/>
        <v>#DIV/0!</v>
      </c>
      <c r="I29" s="62" t="e">
        <f>VLOOKUP(F29,'TABELAS-PARÊMETROS AVALIATIVOS'!C22:D28,2)</f>
        <v>#DIV/0!</v>
      </c>
      <c r="J29" s="40"/>
      <c r="K29" s="40" t="e">
        <f>VLOOKUP(J29,'TABELAS-PARÊMETROS AVALIATIVOS'!E23:F25,2)</f>
        <v>#N/A</v>
      </c>
      <c r="L29" s="42"/>
      <c r="M29" s="42" t="e">
        <f>VLOOKUP(L29,'TABELAS-PARÊMETROS AVALIATIVOS'!G23:H25,2)</f>
        <v>#N/A</v>
      </c>
      <c r="O29" s="120" t="e">
        <f>VLOOKUP(N29,'TABELAS-PARÊMETROS AVALIATIVOS'!J29:K31,2)</f>
        <v>#N/A</v>
      </c>
      <c r="P29" s="108"/>
      <c r="Q29" s="108" t="e">
        <f>VLOOKUP(P29,'TABELAS-PARÊMETROS AVALIATIVOS'!J40:K49,2)</f>
        <v>#N/A</v>
      </c>
      <c r="R29" s="109"/>
      <c r="S29" s="109"/>
      <c r="T29" s="15"/>
      <c r="U29" s="70" t="e">
        <f>VLOOKUP(T29,'TABELAS-PARÊMETROS AVALIATIVOS'!E34:F38,2)</f>
        <v>#N/A</v>
      </c>
      <c r="V29" s="15"/>
      <c r="W29" s="16" t="e">
        <f>VLOOKUP(V29,'TABELAS-PARÊMETROS AVALIATIVOS'!G34:H38,2)</f>
        <v>#N/A</v>
      </c>
    </row>
    <row r="30" spans="1:23" x14ac:dyDescent="0.3">
      <c r="C30" s="23">
        <f t="shared" ca="1" si="0"/>
        <v>43191</v>
      </c>
      <c r="D30" s="65"/>
      <c r="E30" s="29"/>
      <c r="F30" s="25" t="e">
        <f t="shared" si="4"/>
        <v>#DIV/0!</v>
      </c>
      <c r="G30" s="32" t="e">
        <f>VLOOKUP(F30,'TABELAS-PARÊMETROS AVALIATIVOS'!A23:B29,2)</f>
        <v>#DIV/0!</v>
      </c>
      <c r="H30" s="29" t="e">
        <f t="shared" si="3"/>
        <v>#DIV/0!</v>
      </c>
      <c r="I30" s="62" t="e">
        <f>VLOOKUP(F30,'TABELAS-PARÊMETROS AVALIATIVOS'!C23:D29,2)</f>
        <v>#DIV/0!</v>
      </c>
      <c r="J30" s="40"/>
      <c r="K30" s="40" t="e">
        <f>VLOOKUP(J30,'TABELAS-PARÊMETROS AVALIATIVOS'!E24:F26,2)</f>
        <v>#N/A</v>
      </c>
      <c r="L30" s="42"/>
      <c r="M30" s="42" t="e">
        <f>VLOOKUP(L30,'TABELAS-PARÊMETROS AVALIATIVOS'!G24:H26,2)</f>
        <v>#N/A</v>
      </c>
      <c r="O30" s="120" t="e">
        <f>VLOOKUP(N30,'TABELAS-PARÊMETROS AVALIATIVOS'!J30:K32,2)</f>
        <v>#N/A</v>
      </c>
      <c r="P30" s="108"/>
      <c r="Q30" s="108" t="e">
        <f>VLOOKUP(P30,'TABELAS-PARÊMETROS AVALIATIVOS'!J41:K50,2)</f>
        <v>#N/A</v>
      </c>
      <c r="R30" s="109"/>
      <c r="S30" s="109"/>
      <c r="T30" s="15"/>
      <c r="U30" s="70" t="e">
        <f>VLOOKUP(T30,'TABELAS-PARÊMETROS AVALIATIVOS'!E35:F39,2)</f>
        <v>#N/A</v>
      </c>
      <c r="V30" s="15"/>
      <c r="W30" s="16" t="e">
        <f>VLOOKUP(V30,'TABELAS-PARÊMETROS AVALIATIVOS'!G35:H39,2)</f>
        <v>#N/A</v>
      </c>
    </row>
    <row r="31" spans="1:23" x14ac:dyDescent="0.3">
      <c r="C31" s="23">
        <f t="shared" ca="1" si="0"/>
        <v>43191</v>
      </c>
      <c r="D31" s="65"/>
      <c r="E31" s="29"/>
      <c r="F31" s="25" t="e">
        <f t="shared" si="4"/>
        <v>#DIV/0!</v>
      </c>
      <c r="G31" s="32" t="e">
        <f>VLOOKUP(F31,'TABELAS-PARÊMETROS AVALIATIVOS'!A24:B30,2)</f>
        <v>#DIV/0!</v>
      </c>
      <c r="H31" s="29" t="e">
        <f t="shared" si="3"/>
        <v>#DIV/0!</v>
      </c>
      <c r="I31" s="62" t="e">
        <f>VLOOKUP(F31,'TABELAS-PARÊMETROS AVALIATIVOS'!C24:D30,2)</f>
        <v>#DIV/0!</v>
      </c>
      <c r="J31" s="40"/>
      <c r="K31" s="40" t="e">
        <f>VLOOKUP(J31,'TABELAS-PARÊMETROS AVALIATIVOS'!E25:F27,2)</f>
        <v>#N/A</v>
      </c>
      <c r="L31" s="42"/>
      <c r="M31" s="42" t="e">
        <f>VLOOKUP(L31,'TABELAS-PARÊMETROS AVALIATIVOS'!G25:H27,2)</f>
        <v>#N/A</v>
      </c>
      <c r="O31" s="120" t="e">
        <f>VLOOKUP(N31,'TABELAS-PARÊMETROS AVALIATIVOS'!J31:K33,2)</f>
        <v>#N/A</v>
      </c>
      <c r="P31" s="108"/>
      <c r="Q31" s="108" t="e">
        <f>VLOOKUP(P31,'TABELAS-PARÊMETROS AVALIATIVOS'!J42:K51,2)</f>
        <v>#N/A</v>
      </c>
      <c r="R31" s="109"/>
      <c r="S31" s="109"/>
      <c r="T31" s="15"/>
      <c r="U31" s="70" t="e">
        <f>VLOOKUP(T31,'TABELAS-PARÊMETROS AVALIATIVOS'!E36:F40,2)</f>
        <v>#N/A</v>
      </c>
      <c r="V31" s="15"/>
      <c r="W31" s="16" t="e">
        <f>VLOOKUP(V31,'TABELAS-PARÊMETROS AVALIATIVOS'!G36:H40,2)</f>
        <v>#N/A</v>
      </c>
    </row>
    <row r="32" spans="1:23" x14ac:dyDescent="0.3">
      <c r="C32" s="23">
        <f t="shared" ca="1" si="0"/>
        <v>43191</v>
      </c>
      <c r="D32" s="65"/>
      <c r="E32" s="29"/>
      <c r="F32" s="25" t="e">
        <f t="shared" si="4"/>
        <v>#DIV/0!</v>
      </c>
      <c r="G32" s="32" t="e">
        <f>VLOOKUP(F32,'TABELAS-PARÊMETROS AVALIATIVOS'!A25:B31,2)</f>
        <v>#DIV/0!</v>
      </c>
      <c r="H32" s="29" t="e">
        <f t="shared" si="3"/>
        <v>#DIV/0!</v>
      </c>
      <c r="I32" s="62" t="e">
        <f>VLOOKUP(F32,'TABELAS-PARÊMETROS AVALIATIVOS'!C25:D31,2)</f>
        <v>#DIV/0!</v>
      </c>
      <c r="J32" s="40"/>
      <c r="K32" s="40" t="e">
        <f>VLOOKUP(J32,'TABELAS-PARÊMETROS AVALIATIVOS'!E26:F28,2)</f>
        <v>#N/A</v>
      </c>
      <c r="L32" s="42"/>
      <c r="M32" s="42" t="e">
        <f>VLOOKUP(L32,'TABELAS-PARÊMETROS AVALIATIVOS'!G26:H28,2)</f>
        <v>#N/A</v>
      </c>
      <c r="O32" s="120" t="e">
        <f>VLOOKUP(N32,'TABELAS-PARÊMETROS AVALIATIVOS'!J32:K34,2)</f>
        <v>#N/A</v>
      </c>
      <c r="P32" s="108"/>
      <c r="Q32" s="108" t="e">
        <f>VLOOKUP(P32,'TABELAS-PARÊMETROS AVALIATIVOS'!J43:K52,2)</f>
        <v>#N/A</v>
      </c>
      <c r="R32" s="109"/>
      <c r="S32" s="109"/>
      <c r="T32" s="15"/>
      <c r="U32" s="70" t="e">
        <f>VLOOKUP(T32,'TABELAS-PARÊMETROS AVALIATIVOS'!E37:F41,2)</f>
        <v>#N/A</v>
      </c>
      <c r="V32" s="15"/>
      <c r="W32" s="16" t="e">
        <f>VLOOKUP(V32,'TABELAS-PARÊMETROS AVALIATIVOS'!G37:H41,2)</f>
        <v>#N/A</v>
      </c>
    </row>
    <row r="33" spans="3:23" x14ac:dyDescent="0.3">
      <c r="C33" s="23">
        <f t="shared" ca="1" si="0"/>
        <v>43191</v>
      </c>
      <c r="D33" s="65"/>
      <c r="E33" s="29"/>
      <c r="F33" s="25" t="e">
        <f t="shared" si="4"/>
        <v>#DIV/0!</v>
      </c>
      <c r="G33" s="32" t="e">
        <f>VLOOKUP(F33,'TABELAS-PARÊMETROS AVALIATIVOS'!A26:B32,2)</f>
        <v>#DIV/0!</v>
      </c>
      <c r="H33" s="29" t="e">
        <f t="shared" si="3"/>
        <v>#DIV/0!</v>
      </c>
      <c r="I33" s="62" t="e">
        <f>VLOOKUP(F33,'TABELAS-PARÊMETROS AVALIATIVOS'!C26:D32,2)</f>
        <v>#DIV/0!</v>
      </c>
      <c r="J33" s="40"/>
      <c r="K33" s="40" t="e">
        <f>VLOOKUP(J33,'TABELAS-PARÊMETROS AVALIATIVOS'!E27:F29,2)</f>
        <v>#N/A</v>
      </c>
      <c r="L33" s="42"/>
      <c r="M33" s="42" t="e">
        <f>VLOOKUP(L33,'TABELAS-PARÊMETROS AVALIATIVOS'!G27:H29,2)</f>
        <v>#N/A</v>
      </c>
      <c r="O33" s="120" t="e">
        <f>VLOOKUP(N33,'TABELAS-PARÊMETROS AVALIATIVOS'!J33:K35,2)</f>
        <v>#N/A</v>
      </c>
      <c r="P33" s="108"/>
      <c r="Q33" s="108" t="e">
        <f>VLOOKUP(P33,'TABELAS-PARÊMETROS AVALIATIVOS'!J44:K53,2)</f>
        <v>#N/A</v>
      </c>
      <c r="R33" s="109"/>
      <c r="S33" s="109"/>
      <c r="T33" s="15"/>
      <c r="U33" s="70" t="e">
        <f>VLOOKUP(T33,'TABELAS-PARÊMETROS AVALIATIVOS'!E38:F42,2)</f>
        <v>#N/A</v>
      </c>
      <c r="V33" s="15"/>
      <c r="W33" s="16" t="e">
        <f>VLOOKUP(V33,'TABELAS-PARÊMETROS AVALIATIVOS'!G38:H42,2)</f>
        <v>#N/A</v>
      </c>
    </row>
    <row r="34" spans="3:23" x14ac:dyDescent="0.3">
      <c r="C34" s="23">
        <f t="shared" ca="1" si="0"/>
        <v>43191</v>
      </c>
      <c r="D34" s="65"/>
      <c r="E34" s="29"/>
      <c r="F34" s="25" t="e">
        <f t="shared" si="4"/>
        <v>#DIV/0!</v>
      </c>
      <c r="G34" s="32" t="e">
        <f>VLOOKUP(F34,'TABELAS-PARÊMETROS AVALIATIVOS'!A27:B33,2)</f>
        <v>#DIV/0!</v>
      </c>
      <c r="H34" s="29" t="e">
        <f t="shared" si="3"/>
        <v>#DIV/0!</v>
      </c>
      <c r="I34" s="62" t="e">
        <f>VLOOKUP(F34,'TABELAS-PARÊMETROS AVALIATIVOS'!C27:D33,2)</f>
        <v>#DIV/0!</v>
      </c>
      <c r="J34" s="40"/>
      <c r="K34" s="40" t="e">
        <f>VLOOKUP(J34,'TABELAS-PARÊMETROS AVALIATIVOS'!E28:F30,2)</f>
        <v>#N/A</v>
      </c>
      <c r="L34" s="42"/>
      <c r="M34" s="42" t="e">
        <f>VLOOKUP(L34,'TABELAS-PARÊMETROS AVALIATIVOS'!G28:H30,2)</f>
        <v>#N/A</v>
      </c>
      <c r="O34" s="120" t="e">
        <f>VLOOKUP(N34,'TABELAS-PARÊMETROS AVALIATIVOS'!J34:K36,2)</f>
        <v>#N/A</v>
      </c>
      <c r="P34" s="108"/>
      <c r="Q34" s="108" t="e">
        <f>VLOOKUP(P34,'TABELAS-PARÊMETROS AVALIATIVOS'!J45:K54,2)</f>
        <v>#N/A</v>
      </c>
      <c r="R34" s="109"/>
      <c r="S34" s="109"/>
      <c r="T34" s="15"/>
      <c r="U34" s="70" t="e">
        <f>VLOOKUP(T34,'TABELAS-PARÊMETROS AVALIATIVOS'!E39:F43,2)</f>
        <v>#N/A</v>
      </c>
      <c r="V34" s="15"/>
      <c r="W34" s="16" t="e">
        <f>VLOOKUP(V34,'TABELAS-PARÊMETROS AVALIATIVOS'!G39:H43,2)</f>
        <v>#N/A</v>
      </c>
    </row>
    <row r="35" spans="3:23" x14ac:dyDescent="0.3">
      <c r="C35" s="23">
        <f t="shared" ca="1" si="0"/>
        <v>43191</v>
      </c>
      <c r="D35" s="65"/>
      <c r="E35" s="29"/>
      <c r="F35" s="25" t="e">
        <f t="shared" si="4"/>
        <v>#DIV/0!</v>
      </c>
      <c r="G35" s="32" t="e">
        <f>VLOOKUP(F35,'TABELAS-PARÊMETROS AVALIATIVOS'!A28:B34,2)</f>
        <v>#DIV/0!</v>
      </c>
      <c r="H35" s="29" t="e">
        <f t="shared" si="3"/>
        <v>#DIV/0!</v>
      </c>
      <c r="I35" s="62" t="e">
        <f>VLOOKUP(F35,'TABELAS-PARÊMETROS AVALIATIVOS'!C28:D34,2)</f>
        <v>#DIV/0!</v>
      </c>
      <c r="J35" s="40"/>
      <c r="K35" s="40" t="e">
        <f>VLOOKUP(J35,'TABELAS-PARÊMETROS AVALIATIVOS'!E29:F31,2)</f>
        <v>#N/A</v>
      </c>
      <c r="L35" s="42"/>
      <c r="M35" s="42" t="e">
        <f>VLOOKUP(L35,'TABELAS-PARÊMETROS AVALIATIVOS'!G29:H31,2)</f>
        <v>#N/A</v>
      </c>
      <c r="O35" s="120" t="e">
        <f>VLOOKUP(N35,'TABELAS-PARÊMETROS AVALIATIVOS'!J35:K37,2)</f>
        <v>#N/A</v>
      </c>
      <c r="P35" s="108"/>
      <c r="Q35" s="108" t="e">
        <f>VLOOKUP(P35,'TABELAS-PARÊMETROS AVALIATIVOS'!J46:K55,2)</f>
        <v>#N/A</v>
      </c>
      <c r="R35" s="109"/>
      <c r="S35" s="109"/>
      <c r="T35" s="15"/>
      <c r="U35" s="70" t="e">
        <f>VLOOKUP(T35,'TABELAS-PARÊMETROS AVALIATIVOS'!E40:F44,2)</f>
        <v>#N/A</v>
      </c>
      <c r="V35" s="15"/>
      <c r="W35" s="16" t="e">
        <f>VLOOKUP(V35,'TABELAS-PARÊMETROS AVALIATIVOS'!G40:H44,2)</f>
        <v>#N/A</v>
      </c>
    </row>
    <row r="36" spans="3:23" x14ac:dyDescent="0.3">
      <c r="C36" s="23">
        <f t="shared" ca="1" si="0"/>
        <v>43191</v>
      </c>
      <c r="D36" s="65"/>
      <c r="E36" s="29"/>
      <c r="F36" s="25" t="e">
        <f t="shared" si="4"/>
        <v>#DIV/0!</v>
      </c>
      <c r="G36" s="32" t="e">
        <f>VLOOKUP(F36,'TABELAS-PARÊMETROS AVALIATIVOS'!A29:B35,2)</f>
        <v>#DIV/0!</v>
      </c>
      <c r="H36" s="29" t="e">
        <f t="shared" si="3"/>
        <v>#DIV/0!</v>
      </c>
      <c r="I36" s="62" t="e">
        <f>VLOOKUP(F36,'TABELAS-PARÊMETROS AVALIATIVOS'!C29:D35,2)</f>
        <v>#DIV/0!</v>
      </c>
      <c r="J36" s="40"/>
      <c r="K36" s="40" t="e">
        <f>VLOOKUP(J36,'TABELAS-PARÊMETROS AVALIATIVOS'!E30:F32,2)</f>
        <v>#N/A</v>
      </c>
      <c r="L36" s="42"/>
      <c r="M36" s="42" t="e">
        <f>VLOOKUP(L36,'TABELAS-PARÊMETROS AVALIATIVOS'!G30:H32,2)</f>
        <v>#N/A</v>
      </c>
      <c r="O36" s="120" t="e">
        <f>VLOOKUP(N36,'TABELAS-PARÊMETROS AVALIATIVOS'!J36:K38,2)</f>
        <v>#N/A</v>
      </c>
      <c r="P36" s="108"/>
      <c r="Q36" s="108" t="e">
        <f>VLOOKUP(P36,'TABELAS-PARÊMETROS AVALIATIVOS'!J47:K56,2)</f>
        <v>#N/A</v>
      </c>
      <c r="R36" s="109"/>
      <c r="S36" s="109"/>
      <c r="T36" s="15"/>
      <c r="U36" s="70" t="e">
        <f>VLOOKUP(T36,'TABELAS-PARÊMETROS AVALIATIVOS'!E41:F45,2)</f>
        <v>#N/A</v>
      </c>
      <c r="V36" s="15"/>
      <c r="W36" s="16" t="e">
        <f>VLOOKUP(V36,'TABELAS-PARÊMETROS AVALIATIVOS'!G41:H45,2)</f>
        <v>#N/A</v>
      </c>
    </row>
    <row r="37" spans="3:23" x14ac:dyDescent="0.3">
      <c r="C37" s="23">
        <f t="shared" ca="1" si="0"/>
        <v>43191</v>
      </c>
      <c r="D37" s="65"/>
      <c r="E37" s="29"/>
      <c r="F37" s="25" t="e">
        <f t="shared" si="4"/>
        <v>#DIV/0!</v>
      </c>
      <c r="G37" s="32" t="e">
        <f>VLOOKUP(F37,'TABELAS-PARÊMETROS AVALIATIVOS'!A30:B36,2)</f>
        <v>#DIV/0!</v>
      </c>
      <c r="H37" s="29" t="e">
        <f t="shared" si="3"/>
        <v>#DIV/0!</v>
      </c>
      <c r="I37" s="62" t="e">
        <f>VLOOKUP(F37,'TABELAS-PARÊMETROS AVALIATIVOS'!C30:D36,2)</f>
        <v>#DIV/0!</v>
      </c>
      <c r="J37" s="40"/>
      <c r="K37" s="40" t="e">
        <f>VLOOKUP(J37,'TABELAS-PARÊMETROS AVALIATIVOS'!E31:F33,2)</f>
        <v>#N/A</v>
      </c>
      <c r="L37" s="42"/>
      <c r="M37" s="42" t="e">
        <f>VLOOKUP(L37,'TABELAS-PARÊMETROS AVALIATIVOS'!G31:H33,2)</f>
        <v>#N/A</v>
      </c>
      <c r="O37" s="120" t="e">
        <f>VLOOKUP(N37,'TABELAS-PARÊMETROS AVALIATIVOS'!J37:K39,2)</f>
        <v>#N/A</v>
      </c>
      <c r="P37" s="108"/>
      <c r="Q37" s="108" t="e">
        <f>VLOOKUP(P37,'TABELAS-PARÊMETROS AVALIATIVOS'!J48:K57,2)</f>
        <v>#N/A</v>
      </c>
      <c r="R37" s="109"/>
      <c r="S37" s="109"/>
      <c r="T37" s="15"/>
      <c r="U37" s="70" t="e">
        <f>VLOOKUP(T37,'TABELAS-PARÊMETROS AVALIATIVOS'!E42:F46,2)</f>
        <v>#N/A</v>
      </c>
      <c r="V37" s="15"/>
      <c r="W37" s="16" t="e">
        <f>VLOOKUP(V37,'TABELAS-PARÊMETROS AVALIATIVOS'!G42:H46,2)</f>
        <v>#N/A</v>
      </c>
    </row>
    <row r="38" spans="3:23" x14ac:dyDescent="0.3">
      <c r="C38" s="23">
        <f t="shared" ca="1" si="0"/>
        <v>43191</v>
      </c>
      <c r="D38" s="65"/>
      <c r="E38" s="29"/>
      <c r="F38" s="25" t="e">
        <f t="shared" si="4"/>
        <v>#DIV/0!</v>
      </c>
      <c r="G38" s="32" t="e">
        <f>VLOOKUP(F38,'TABELAS-PARÊMETROS AVALIATIVOS'!A31:B37,2)</f>
        <v>#DIV/0!</v>
      </c>
      <c r="H38" s="29" t="e">
        <f t="shared" si="3"/>
        <v>#DIV/0!</v>
      </c>
      <c r="I38" s="62" t="e">
        <f>VLOOKUP(F38,'TABELAS-PARÊMETROS AVALIATIVOS'!C31:D37,2)</f>
        <v>#DIV/0!</v>
      </c>
      <c r="J38" s="40"/>
      <c r="K38" s="40" t="e">
        <f>VLOOKUP(J38,'TABELAS-PARÊMETROS AVALIATIVOS'!E32:F34,2)</f>
        <v>#N/A</v>
      </c>
      <c r="L38" s="42"/>
      <c r="M38" s="42" t="e">
        <f>VLOOKUP(L38,'TABELAS-PARÊMETROS AVALIATIVOS'!G32:H34,2)</f>
        <v>#N/A</v>
      </c>
      <c r="O38" s="120" t="e">
        <f>VLOOKUP(N38,'TABELAS-PARÊMETROS AVALIATIVOS'!J38:K40,2)</f>
        <v>#N/A</v>
      </c>
      <c r="P38" s="108"/>
      <c r="Q38" s="108" t="e">
        <f>VLOOKUP(P38,'TABELAS-PARÊMETROS AVALIATIVOS'!J49:K58,2)</f>
        <v>#N/A</v>
      </c>
      <c r="R38" s="109"/>
      <c r="S38" s="109"/>
      <c r="T38" s="15"/>
      <c r="U38" s="70" t="e">
        <f>VLOOKUP(T38,'TABELAS-PARÊMETROS AVALIATIVOS'!E43:F47,2)</f>
        <v>#N/A</v>
      </c>
      <c r="V38" s="15"/>
      <c r="W38" s="16" t="e">
        <f>VLOOKUP(V38,'TABELAS-PARÊMETROS AVALIATIVOS'!G43:H47,2)</f>
        <v>#N/A</v>
      </c>
    </row>
    <row r="39" spans="3:23" x14ac:dyDescent="0.3">
      <c r="C39" s="23">
        <f t="shared" ca="1" si="0"/>
        <v>43191</v>
      </c>
      <c r="D39" s="65"/>
      <c r="E39" s="29"/>
      <c r="F39" s="25" t="e">
        <f t="shared" ref="F39:F55" si="5">D39/(E39*E39)</f>
        <v>#DIV/0!</v>
      </c>
      <c r="G39" s="32" t="e">
        <f>VLOOKUP(F39,'TABELAS-PARÊMETROS AVALIATIVOS'!A32:B38,2)</f>
        <v>#DIV/0!</v>
      </c>
      <c r="H39" s="29" t="e">
        <f t="shared" si="3"/>
        <v>#DIV/0!</v>
      </c>
      <c r="I39" s="62" t="e">
        <f>VLOOKUP(F39,'TABELAS-PARÊMETROS AVALIATIVOS'!C32:D38,2)</f>
        <v>#DIV/0!</v>
      </c>
      <c r="J39" s="40"/>
      <c r="K39" s="40" t="e">
        <f>VLOOKUP(J39,'TABELAS-PARÊMETROS AVALIATIVOS'!E33:F35,2)</f>
        <v>#N/A</v>
      </c>
      <c r="L39" s="42"/>
      <c r="M39" s="42" t="e">
        <f>VLOOKUP(L39,'TABELAS-PARÊMETROS AVALIATIVOS'!G33:H35,2)</f>
        <v>#N/A</v>
      </c>
      <c r="O39" s="120" t="e">
        <f>VLOOKUP(N39,'TABELAS-PARÊMETROS AVALIATIVOS'!J39:K41,2)</f>
        <v>#N/A</v>
      </c>
      <c r="P39" s="108"/>
      <c r="Q39" s="108" t="e">
        <f>VLOOKUP(P39,'TABELAS-PARÊMETROS AVALIATIVOS'!J50:K59,2)</f>
        <v>#N/A</v>
      </c>
      <c r="R39" s="109"/>
      <c r="S39" s="109"/>
      <c r="T39" s="15"/>
      <c r="U39" s="70" t="e">
        <f>VLOOKUP(T39,'TABELAS-PARÊMETROS AVALIATIVOS'!E44:F48,2)</f>
        <v>#N/A</v>
      </c>
      <c r="V39" s="15"/>
      <c r="W39" s="16" t="e">
        <f>VLOOKUP(V39,'TABELAS-PARÊMETROS AVALIATIVOS'!G44:H48,2)</f>
        <v>#N/A</v>
      </c>
    </row>
    <row r="40" spans="3:23" x14ac:dyDescent="0.3">
      <c r="C40" s="23">
        <f t="shared" ca="1" si="0"/>
        <v>43191</v>
      </c>
      <c r="D40" s="65"/>
      <c r="E40" s="29"/>
      <c r="F40" s="25" t="e">
        <f t="shared" si="5"/>
        <v>#DIV/0!</v>
      </c>
      <c r="G40" s="32" t="e">
        <f>VLOOKUP(F40,'TABELAS-PARÊMETROS AVALIATIVOS'!A33:B39,2)</f>
        <v>#DIV/0!</v>
      </c>
      <c r="H40" s="29" t="e">
        <f t="shared" si="3"/>
        <v>#DIV/0!</v>
      </c>
      <c r="I40" s="62" t="e">
        <f>VLOOKUP(F40,'TABELAS-PARÊMETROS AVALIATIVOS'!C33:D39,2)</f>
        <v>#DIV/0!</v>
      </c>
      <c r="J40" s="40"/>
      <c r="K40" s="40" t="e">
        <f>VLOOKUP(J40,'TABELAS-PARÊMETROS AVALIATIVOS'!E34:F36,2)</f>
        <v>#N/A</v>
      </c>
      <c r="L40" s="42"/>
      <c r="M40" s="42" t="e">
        <f>VLOOKUP(L40,'TABELAS-PARÊMETROS AVALIATIVOS'!G34:H36,2)</f>
        <v>#N/A</v>
      </c>
      <c r="O40" s="120" t="e">
        <f>VLOOKUP(N40,'TABELAS-PARÊMETROS AVALIATIVOS'!J40:K42,2)</f>
        <v>#N/A</v>
      </c>
      <c r="P40" s="108"/>
      <c r="Q40" s="108" t="e">
        <f>VLOOKUP(P40,'TABELAS-PARÊMETROS AVALIATIVOS'!J51:K60,2)</f>
        <v>#N/A</v>
      </c>
      <c r="R40" s="109"/>
      <c r="S40" s="109"/>
      <c r="T40" s="15"/>
      <c r="U40" s="70" t="e">
        <f>VLOOKUP(T40,'TABELAS-PARÊMETROS AVALIATIVOS'!E45:F49,2)</f>
        <v>#N/A</v>
      </c>
      <c r="V40" s="15"/>
      <c r="W40" s="16" t="e">
        <f>VLOOKUP(V40,'TABELAS-PARÊMETROS AVALIATIVOS'!G45:H49,2)</f>
        <v>#N/A</v>
      </c>
    </row>
    <row r="41" spans="3:23" x14ac:dyDescent="0.3">
      <c r="C41" s="23">
        <f t="shared" ca="1" si="0"/>
        <v>43191</v>
      </c>
      <c r="D41" s="65"/>
      <c r="E41" s="29"/>
      <c r="F41" s="25" t="e">
        <f t="shared" si="5"/>
        <v>#DIV/0!</v>
      </c>
      <c r="G41" s="32" t="e">
        <f>VLOOKUP(F41,'TABELAS-PARÊMETROS AVALIATIVOS'!A34:B40,2)</f>
        <v>#DIV/0!</v>
      </c>
      <c r="H41" s="29" t="e">
        <f t="shared" si="3"/>
        <v>#DIV/0!</v>
      </c>
      <c r="I41" s="62" t="e">
        <f>VLOOKUP(F41,'TABELAS-PARÊMETROS AVALIATIVOS'!C34:D40,2)</f>
        <v>#DIV/0!</v>
      </c>
      <c r="J41" s="40"/>
      <c r="K41" s="40" t="e">
        <f>VLOOKUP(J41,'TABELAS-PARÊMETROS AVALIATIVOS'!E35:F37,2)</f>
        <v>#N/A</v>
      </c>
      <c r="L41" s="42"/>
      <c r="M41" s="42" t="e">
        <f>VLOOKUP(L41,'TABELAS-PARÊMETROS AVALIATIVOS'!G35:H37,2)</f>
        <v>#N/A</v>
      </c>
      <c r="O41" s="120" t="e">
        <f>VLOOKUP(N41,'TABELAS-PARÊMETROS AVALIATIVOS'!J41:K43,2)</f>
        <v>#N/A</v>
      </c>
      <c r="P41" s="108"/>
      <c r="Q41" s="108" t="e">
        <f>VLOOKUP(P41,'TABELAS-PARÊMETROS AVALIATIVOS'!J52:K61,2)</f>
        <v>#N/A</v>
      </c>
      <c r="R41" s="109"/>
      <c r="S41" s="109"/>
      <c r="T41" s="15"/>
      <c r="U41" s="70" t="e">
        <f>VLOOKUP(T41,'TABELAS-PARÊMETROS AVALIATIVOS'!E46:F50,2)</f>
        <v>#N/A</v>
      </c>
      <c r="V41" s="15"/>
      <c r="W41" s="16" t="e">
        <f>VLOOKUP(V41,'TABELAS-PARÊMETROS AVALIATIVOS'!G46:H50,2)</f>
        <v>#N/A</v>
      </c>
    </row>
    <row r="42" spans="3:23" x14ac:dyDescent="0.3">
      <c r="C42" s="23">
        <f t="shared" ca="1" si="0"/>
        <v>43191</v>
      </c>
      <c r="D42" s="65"/>
      <c r="E42" s="29"/>
      <c r="F42" s="25" t="e">
        <f t="shared" si="5"/>
        <v>#DIV/0!</v>
      </c>
      <c r="G42" s="32" t="e">
        <f>VLOOKUP(F42,'TABELAS-PARÊMETROS AVALIATIVOS'!A35:B41,2)</f>
        <v>#DIV/0!</v>
      </c>
      <c r="H42" s="29" t="e">
        <f t="shared" si="3"/>
        <v>#DIV/0!</v>
      </c>
      <c r="I42" s="62" t="e">
        <f>VLOOKUP(F42,'TABELAS-PARÊMETROS AVALIATIVOS'!C35:D41,2)</f>
        <v>#DIV/0!</v>
      </c>
      <c r="J42" s="40"/>
      <c r="K42" s="40" t="e">
        <f>VLOOKUP(J42,'TABELAS-PARÊMETROS AVALIATIVOS'!E36:F38,2)</f>
        <v>#N/A</v>
      </c>
      <c r="L42" s="42"/>
      <c r="M42" s="42" t="e">
        <f>VLOOKUP(L42,'TABELAS-PARÊMETROS AVALIATIVOS'!G36:H38,2)</f>
        <v>#N/A</v>
      </c>
      <c r="O42" s="120" t="e">
        <f>VLOOKUP(N42,'TABELAS-PARÊMETROS AVALIATIVOS'!J42:K44,2)</f>
        <v>#N/A</v>
      </c>
      <c r="P42" s="108"/>
      <c r="Q42" s="108" t="e">
        <f>VLOOKUP(P42,'TABELAS-PARÊMETROS AVALIATIVOS'!J53:K62,2)</f>
        <v>#N/A</v>
      </c>
      <c r="R42" s="109"/>
      <c r="S42" s="109"/>
      <c r="T42" s="15"/>
      <c r="U42" s="70" t="e">
        <f>VLOOKUP(T42,'TABELAS-PARÊMETROS AVALIATIVOS'!E47:F51,2)</f>
        <v>#N/A</v>
      </c>
      <c r="V42" s="15"/>
      <c r="W42" s="16" t="e">
        <f>VLOOKUP(V42,'TABELAS-PARÊMETROS AVALIATIVOS'!G47:H51,2)</f>
        <v>#N/A</v>
      </c>
    </row>
    <row r="43" spans="3:23" x14ac:dyDescent="0.3">
      <c r="C43" s="23">
        <f t="shared" ca="1" si="0"/>
        <v>43191</v>
      </c>
      <c r="D43" s="65"/>
      <c r="E43" s="29"/>
      <c r="F43" s="25" t="e">
        <f t="shared" si="5"/>
        <v>#DIV/0!</v>
      </c>
      <c r="G43" s="32" t="e">
        <f>VLOOKUP(F43,'TABELAS-PARÊMETROS AVALIATIVOS'!A36:B42,2)</f>
        <v>#DIV/0!</v>
      </c>
      <c r="H43" s="29" t="e">
        <f t="shared" si="3"/>
        <v>#DIV/0!</v>
      </c>
      <c r="I43" s="62" t="e">
        <f>VLOOKUP(F43,'TABELAS-PARÊMETROS AVALIATIVOS'!C36:D42,2)</f>
        <v>#DIV/0!</v>
      </c>
      <c r="J43" s="40"/>
      <c r="K43" s="40" t="e">
        <f>VLOOKUP(J43,'TABELAS-PARÊMETROS AVALIATIVOS'!E37:F39,2)</f>
        <v>#N/A</v>
      </c>
      <c r="L43" s="42"/>
      <c r="M43" s="42" t="e">
        <f>VLOOKUP(L43,'TABELAS-PARÊMETROS AVALIATIVOS'!G37:H39,2)</f>
        <v>#N/A</v>
      </c>
      <c r="O43" s="120" t="e">
        <f>VLOOKUP(N43,'TABELAS-PARÊMETROS AVALIATIVOS'!J43:K45,2)</f>
        <v>#N/A</v>
      </c>
      <c r="P43" s="108"/>
      <c r="Q43" s="108" t="e">
        <f>VLOOKUP(P43,'TABELAS-PARÊMETROS AVALIATIVOS'!J54:K63,2)</f>
        <v>#N/A</v>
      </c>
      <c r="R43" s="109"/>
      <c r="S43" s="109"/>
      <c r="T43" s="15"/>
      <c r="U43" s="70" t="e">
        <f>VLOOKUP(T43,'TABELAS-PARÊMETROS AVALIATIVOS'!E48:F52,2)</f>
        <v>#N/A</v>
      </c>
      <c r="V43" s="15"/>
      <c r="W43" s="16" t="e">
        <f>VLOOKUP(V43,'TABELAS-PARÊMETROS AVALIATIVOS'!G48:H52,2)</f>
        <v>#N/A</v>
      </c>
    </row>
    <row r="44" spans="3:23" x14ac:dyDescent="0.3">
      <c r="C44" s="23">
        <f t="shared" ca="1" si="0"/>
        <v>43191</v>
      </c>
      <c r="D44" s="65"/>
      <c r="E44" s="29"/>
      <c r="F44" s="25" t="e">
        <f t="shared" si="5"/>
        <v>#DIV/0!</v>
      </c>
      <c r="G44" s="32" t="e">
        <f>VLOOKUP(F44,'TABELAS-PARÊMETROS AVALIATIVOS'!A37:B43,2)</f>
        <v>#DIV/0!</v>
      </c>
      <c r="H44" s="29" t="e">
        <f t="shared" si="3"/>
        <v>#DIV/0!</v>
      </c>
      <c r="I44" s="62" t="e">
        <f>VLOOKUP(F44,'TABELAS-PARÊMETROS AVALIATIVOS'!C37:D43,2)</f>
        <v>#DIV/0!</v>
      </c>
      <c r="J44" s="40"/>
      <c r="K44" s="40" t="e">
        <f>VLOOKUP(J44,'TABELAS-PARÊMETROS AVALIATIVOS'!E38:F40,2)</f>
        <v>#N/A</v>
      </c>
      <c r="L44" s="42"/>
      <c r="M44" s="42" t="e">
        <f>VLOOKUP(L44,'TABELAS-PARÊMETROS AVALIATIVOS'!G38:H40,2)</f>
        <v>#N/A</v>
      </c>
      <c r="O44" s="120" t="e">
        <f>VLOOKUP(N44,'TABELAS-PARÊMETROS AVALIATIVOS'!J44:K46,2)</f>
        <v>#N/A</v>
      </c>
      <c r="P44" s="108"/>
      <c r="Q44" s="108" t="e">
        <f>VLOOKUP(P44,'TABELAS-PARÊMETROS AVALIATIVOS'!J55:K64,2)</f>
        <v>#N/A</v>
      </c>
      <c r="R44" s="109"/>
      <c r="S44" s="109"/>
      <c r="T44" s="15"/>
      <c r="U44" s="70" t="e">
        <f>VLOOKUP(T44,'TABELAS-PARÊMETROS AVALIATIVOS'!E49:F53,2)</f>
        <v>#N/A</v>
      </c>
      <c r="V44" s="15"/>
      <c r="W44" s="16" t="e">
        <f>VLOOKUP(V44,'TABELAS-PARÊMETROS AVALIATIVOS'!G49:H53,2)</f>
        <v>#N/A</v>
      </c>
    </row>
    <row r="45" spans="3:23" x14ac:dyDescent="0.3">
      <c r="C45" s="23">
        <f t="shared" ca="1" si="0"/>
        <v>43191</v>
      </c>
      <c r="D45" s="65"/>
      <c r="E45" s="29"/>
      <c r="F45" s="25" t="e">
        <f t="shared" si="5"/>
        <v>#DIV/0!</v>
      </c>
      <c r="G45" s="32" t="e">
        <f>VLOOKUP(F45,'TABELAS-PARÊMETROS AVALIATIVOS'!A38:B44,2)</f>
        <v>#DIV/0!</v>
      </c>
      <c r="H45" s="29" t="e">
        <f t="shared" si="3"/>
        <v>#DIV/0!</v>
      </c>
      <c r="I45" s="62" t="e">
        <f>VLOOKUP(F45,'TABELAS-PARÊMETROS AVALIATIVOS'!C38:D44,2)</f>
        <v>#DIV/0!</v>
      </c>
      <c r="J45" s="40"/>
      <c r="K45" s="40" t="e">
        <f>VLOOKUP(J45,'TABELAS-PARÊMETROS AVALIATIVOS'!E39:F41,2)</f>
        <v>#N/A</v>
      </c>
      <c r="L45" s="42"/>
      <c r="M45" s="42" t="e">
        <f>VLOOKUP(L45,'TABELAS-PARÊMETROS AVALIATIVOS'!G39:H41,2)</f>
        <v>#N/A</v>
      </c>
      <c r="O45" s="120" t="e">
        <f>VLOOKUP(N45,'TABELAS-PARÊMETROS AVALIATIVOS'!J45:K47,2)</f>
        <v>#N/A</v>
      </c>
      <c r="P45" s="108"/>
      <c r="Q45" s="108" t="e">
        <f>VLOOKUP(P45,'TABELAS-PARÊMETROS AVALIATIVOS'!J56:K65,2)</f>
        <v>#N/A</v>
      </c>
      <c r="R45" s="109"/>
      <c r="S45" s="109"/>
      <c r="T45" s="15"/>
      <c r="U45" s="70" t="e">
        <f>VLOOKUP(T45,'TABELAS-PARÊMETROS AVALIATIVOS'!E50:F54,2)</f>
        <v>#N/A</v>
      </c>
      <c r="V45" s="15"/>
      <c r="W45" s="16" t="e">
        <f>VLOOKUP(V45,'TABELAS-PARÊMETROS AVALIATIVOS'!G50:H54,2)</f>
        <v>#N/A</v>
      </c>
    </row>
    <row r="46" spans="3:23" x14ac:dyDescent="0.3">
      <c r="C46" s="23">
        <f t="shared" ca="1" si="0"/>
        <v>43191</v>
      </c>
      <c r="D46" s="65"/>
      <c r="E46" s="29"/>
      <c r="F46" s="25" t="e">
        <f t="shared" si="5"/>
        <v>#DIV/0!</v>
      </c>
      <c r="G46" s="32" t="e">
        <f>VLOOKUP(F46,'TABELAS-PARÊMETROS AVALIATIVOS'!A39:B45,2)</f>
        <v>#DIV/0!</v>
      </c>
      <c r="H46" s="29" t="e">
        <f t="shared" si="3"/>
        <v>#DIV/0!</v>
      </c>
      <c r="I46" s="62" t="e">
        <f>VLOOKUP(F46,'TABELAS-PARÊMETROS AVALIATIVOS'!C39:D45,2)</f>
        <v>#DIV/0!</v>
      </c>
      <c r="J46" s="40"/>
      <c r="K46" s="40" t="e">
        <f>VLOOKUP(J46,'TABELAS-PARÊMETROS AVALIATIVOS'!E40:F42,2)</f>
        <v>#N/A</v>
      </c>
      <c r="L46" s="42"/>
      <c r="M46" s="42" t="e">
        <f>VLOOKUP(L46,'TABELAS-PARÊMETROS AVALIATIVOS'!G40:H42,2)</f>
        <v>#N/A</v>
      </c>
      <c r="O46" s="120" t="e">
        <f>VLOOKUP(N46,'TABELAS-PARÊMETROS AVALIATIVOS'!J46:K48,2)</f>
        <v>#N/A</v>
      </c>
      <c r="P46" s="108"/>
      <c r="Q46" s="108" t="e">
        <f>VLOOKUP(P46,'TABELAS-PARÊMETROS AVALIATIVOS'!J57:K66,2)</f>
        <v>#N/A</v>
      </c>
      <c r="R46" s="109"/>
      <c r="S46" s="109"/>
      <c r="T46" s="15"/>
      <c r="U46" s="70" t="e">
        <f>VLOOKUP(T46,'TABELAS-PARÊMETROS AVALIATIVOS'!E51:F55,2)</f>
        <v>#N/A</v>
      </c>
      <c r="V46" s="15"/>
      <c r="W46" s="16" t="e">
        <f>VLOOKUP(V46,'TABELAS-PARÊMETROS AVALIATIVOS'!G51:H55,2)</f>
        <v>#N/A</v>
      </c>
    </row>
    <row r="47" spans="3:23" x14ac:dyDescent="0.3">
      <c r="C47" s="23">
        <f t="shared" ca="1" si="0"/>
        <v>43191</v>
      </c>
      <c r="D47" s="65"/>
      <c r="E47" s="29"/>
      <c r="F47" s="25" t="e">
        <f t="shared" si="5"/>
        <v>#DIV/0!</v>
      </c>
      <c r="G47" s="32" t="e">
        <f>VLOOKUP(F47,'TABELAS-PARÊMETROS AVALIATIVOS'!A40:B46,2)</f>
        <v>#DIV/0!</v>
      </c>
      <c r="H47" s="29" t="e">
        <f t="shared" si="3"/>
        <v>#DIV/0!</v>
      </c>
      <c r="I47" s="62" t="e">
        <f>VLOOKUP(F47,'TABELAS-PARÊMETROS AVALIATIVOS'!C40:D46,2)</f>
        <v>#DIV/0!</v>
      </c>
      <c r="J47" s="40"/>
      <c r="K47" s="40" t="e">
        <f>VLOOKUP(J47,'TABELAS-PARÊMETROS AVALIATIVOS'!E41:F43,2)</f>
        <v>#N/A</v>
      </c>
      <c r="L47" s="42"/>
      <c r="M47" s="42" t="e">
        <f>VLOOKUP(L47,'TABELAS-PARÊMETROS AVALIATIVOS'!G41:H43,2)</f>
        <v>#N/A</v>
      </c>
      <c r="O47" s="120" t="e">
        <f>VLOOKUP(N47,'TABELAS-PARÊMETROS AVALIATIVOS'!J47:K49,2)</f>
        <v>#N/A</v>
      </c>
      <c r="P47" s="108"/>
      <c r="Q47" s="108" t="e">
        <f>VLOOKUP(P47,'TABELAS-PARÊMETROS AVALIATIVOS'!J58:K67,2)</f>
        <v>#N/A</v>
      </c>
      <c r="R47" s="109"/>
      <c r="S47" s="109"/>
      <c r="T47" s="15"/>
      <c r="U47" s="70" t="e">
        <f>VLOOKUP(T47,'TABELAS-PARÊMETROS AVALIATIVOS'!E52:F56,2)</f>
        <v>#N/A</v>
      </c>
      <c r="V47" s="15"/>
      <c r="W47" s="16" t="e">
        <f>VLOOKUP(V47,'TABELAS-PARÊMETROS AVALIATIVOS'!G52:H56,2)</f>
        <v>#N/A</v>
      </c>
    </row>
    <row r="48" spans="3:23" x14ac:dyDescent="0.3">
      <c r="C48" s="23">
        <f t="shared" ca="1" si="0"/>
        <v>43191</v>
      </c>
      <c r="D48" s="65"/>
      <c r="E48" s="29"/>
      <c r="F48" s="25" t="e">
        <f t="shared" si="5"/>
        <v>#DIV/0!</v>
      </c>
      <c r="G48" s="32" t="e">
        <f>VLOOKUP(F48,'TABELAS-PARÊMETROS AVALIATIVOS'!A41:B47,2)</f>
        <v>#DIV/0!</v>
      </c>
      <c r="H48" s="29" t="e">
        <f t="shared" si="3"/>
        <v>#DIV/0!</v>
      </c>
      <c r="I48" s="62" t="e">
        <f>VLOOKUP(F48,'TABELAS-PARÊMETROS AVALIATIVOS'!C41:D47,2)</f>
        <v>#DIV/0!</v>
      </c>
      <c r="J48" s="40"/>
      <c r="K48" s="40" t="e">
        <f>VLOOKUP(J48,'TABELAS-PARÊMETROS AVALIATIVOS'!E42:F44,2)</f>
        <v>#N/A</v>
      </c>
      <c r="L48" s="42"/>
      <c r="M48" s="42" t="e">
        <f>VLOOKUP(L48,'TABELAS-PARÊMETROS AVALIATIVOS'!G42:H44,2)</f>
        <v>#N/A</v>
      </c>
      <c r="O48" s="120" t="e">
        <f>VLOOKUP(N48,'TABELAS-PARÊMETROS AVALIATIVOS'!J48:K50,2)</f>
        <v>#N/A</v>
      </c>
      <c r="P48" s="108"/>
      <c r="Q48" s="108" t="e">
        <f>VLOOKUP(P48,'TABELAS-PARÊMETROS AVALIATIVOS'!J59:K68,2)</f>
        <v>#N/A</v>
      </c>
      <c r="R48" s="109"/>
      <c r="S48" s="109"/>
      <c r="T48" s="15"/>
      <c r="U48" s="70" t="e">
        <f>VLOOKUP(T48,'TABELAS-PARÊMETROS AVALIATIVOS'!E53:F57,2)</f>
        <v>#N/A</v>
      </c>
      <c r="V48" s="15"/>
      <c r="W48" s="16" t="e">
        <f>VLOOKUP(V48,'TABELAS-PARÊMETROS AVALIATIVOS'!G53:H57,2)</f>
        <v>#N/A</v>
      </c>
    </row>
    <row r="49" spans="3:23" x14ac:dyDescent="0.3">
      <c r="C49" s="23">
        <f t="shared" ca="1" si="0"/>
        <v>43191</v>
      </c>
      <c r="D49" s="65"/>
      <c r="E49" s="29"/>
      <c r="F49" s="25" t="e">
        <f t="shared" si="5"/>
        <v>#DIV/0!</v>
      </c>
      <c r="G49" s="32" t="e">
        <f>VLOOKUP(F49,'TABELAS-PARÊMETROS AVALIATIVOS'!A42:B48,2)</f>
        <v>#DIV/0!</v>
      </c>
      <c r="H49" s="29" t="e">
        <f t="shared" si="3"/>
        <v>#DIV/0!</v>
      </c>
      <c r="I49" s="62" t="e">
        <f>VLOOKUP(F49,'TABELAS-PARÊMETROS AVALIATIVOS'!C42:D48,2)</f>
        <v>#DIV/0!</v>
      </c>
      <c r="J49" s="40"/>
      <c r="K49" s="40" t="e">
        <f>VLOOKUP(J49,'TABELAS-PARÊMETROS AVALIATIVOS'!E43:F45,2)</f>
        <v>#N/A</v>
      </c>
      <c r="L49" s="42"/>
      <c r="M49" s="42" t="e">
        <f>VLOOKUP(L49,'TABELAS-PARÊMETROS AVALIATIVOS'!G43:H45,2)</f>
        <v>#N/A</v>
      </c>
      <c r="O49" s="120" t="e">
        <f>VLOOKUP(N49,'TABELAS-PARÊMETROS AVALIATIVOS'!J49:K51,2)</f>
        <v>#N/A</v>
      </c>
      <c r="P49" s="108"/>
      <c r="Q49" s="108" t="e">
        <f>VLOOKUP(P49,'TABELAS-PARÊMETROS AVALIATIVOS'!J60:K69,2)</f>
        <v>#N/A</v>
      </c>
      <c r="R49" s="109"/>
      <c r="S49" s="109"/>
      <c r="T49" s="15"/>
      <c r="U49" s="70" t="e">
        <f>VLOOKUP(T49,'TABELAS-PARÊMETROS AVALIATIVOS'!E54:F58,2)</f>
        <v>#N/A</v>
      </c>
      <c r="V49" s="15"/>
      <c r="W49" s="16" t="e">
        <f>VLOOKUP(V49,'TABELAS-PARÊMETROS AVALIATIVOS'!G54:H58,2)</f>
        <v>#N/A</v>
      </c>
    </row>
    <row r="50" spans="3:23" x14ac:dyDescent="0.3">
      <c r="C50" s="23">
        <f t="shared" ca="1" si="0"/>
        <v>43191</v>
      </c>
      <c r="D50" s="65"/>
      <c r="E50" s="29"/>
      <c r="F50" s="25" t="e">
        <f t="shared" si="5"/>
        <v>#DIV/0!</v>
      </c>
      <c r="G50" s="32" t="e">
        <f>VLOOKUP(F50,'TABELAS-PARÊMETROS AVALIATIVOS'!A43:B49,2)</f>
        <v>#DIV/0!</v>
      </c>
      <c r="H50" s="29" t="e">
        <f t="shared" si="3"/>
        <v>#DIV/0!</v>
      </c>
      <c r="I50" s="62" t="e">
        <f>VLOOKUP(F50,'TABELAS-PARÊMETROS AVALIATIVOS'!C43:D49,2)</f>
        <v>#DIV/0!</v>
      </c>
      <c r="J50" s="40"/>
      <c r="K50" s="40" t="e">
        <f>VLOOKUP(J50,'TABELAS-PARÊMETROS AVALIATIVOS'!E44:F46,2)</f>
        <v>#N/A</v>
      </c>
      <c r="L50" s="42"/>
      <c r="M50" s="42" t="e">
        <f>VLOOKUP(L50,'TABELAS-PARÊMETROS AVALIATIVOS'!G44:H46,2)</f>
        <v>#N/A</v>
      </c>
      <c r="O50" s="120" t="e">
        <f>VLOOKUP(N50,'TABELAS-PARÊMETROS AVALIATIVOS'!J50:K52,2)</f>
        <v>#N/A</v>
      </c>
      <c r="P50" s="108"/>
      <c r="Q50" s="108" t="e">
        <f>VLOOKUP(P50,'TABELAS-PARÊMETROS AVALIATIVOS'!J61:K70,2)</f>
        <v>#N/A</v>
      </c>
      <c r="R50" s="109"/>
      <c r="S50" s="109"/>
      <c r="T50" s="15"/>
      <c r="U50" s="70" t="e">
        <f>VLOOKUP(T50,'TABELAS-PARÊMETROS AVALIATIVOS'!E55:F59,2)</f>
        <v>#N/A</v>
      </c>
      <c r="V50" s="15"/>
      <c r="W50" s="16" t="e">
        <f>VLOOKUP(V50,'TABELAS-PARÊMETROS AVALIATIVOS'!G55:H59,2)</f>
        <v>#N/A</v>
      </c>
    </row>
    <row r="51" spans="3:23" x14ac:dyDescent="0.3">
      <c r="C51" s="23">
        <f t="shared" ca="1" si="0"/>
        <v>43191</v>
      </c>
      <c r="D51" s="65"/>
      <c r="E51" s="29"/>
      <c r="F51" s="25" t="e">
        <f t="shared" si="5"/>
        <v>#DIV/0!</v>
      </c>
      <c r="G51" s="32" t="e">
        <f>VLOOKUP(F51,'TABELAS-PARÊMETROS AVALIATIVOS'!A44:B50,2)</f>
        <v>#DIV/0!</v>
      </c>
      <c r="H51" s="29" t="e">
        <f t="shared" si="3"/>
        <v>#DIV/0!</v>
      </c>
      <c r="I51" s="62" t="e">
        <f>VLOOKUP(F51,'TABELAS-PARÊMETROS AVALIATIVOS'!C44:D50,2)</f>
        <v>#DIV/0!</v>
      </c>
      <c r="J51" s="40"/>
      <c r="K51" s="40" t="e">
        <f>VLOOKUP(J51,'TABELAS-PARÊMETROS AVALIATIVOS'!E45:F47,2)</f>
        <v>#N/A</v>
      </c>
      <c r="L51" s="42"/>
      <c r="M51" s="42" t="e">
        <f>VLOOKUP(L51,'TABELAS-PARÊMETROS AVALIATIVOS'!G45:H47,2)</f>
        <v>#N/A</v>
      </c>
      <c r="O51" s="120" t="e">
        <f>VLOOKUP(N51,'TABELAS-PARÊMETROS AVALIATIVOS'!J51:K53,2)</f>
        <v>#N/A</v>
      </c>
      <c r="P51" s="108"/>
      <c r="Q51" s="108" t="e">
        <f>VLOOKUP(P51,'TABELAS-PARÊMETROS AVALIATIVOS'!J62:K71,2)</f>
        <v>#N/A</v>
      </c>
      <c r="R51" s="109"/>
      <c r="S51" s="109"/>
      <c r="T51" s="15"/>
      <c r="U51" s="70" t="e">
        <f>VLOOKUP(T51,'TABELAS-PARÊMETROS AVALIATIVOS'!E56:F60,2)</f>
        <v>#N/A</v>
      </c>
      <c r="V51" s="15"/>
      <c r="W51" s="16" t="e">
        <f>VLOOKUP(V51,'TABELAS-PARÊMETROS AVALIATIVOS'!G56:H60,2)</f>
        <v>#N/A</v>
      </c>
    </row>
    <row r="52" spans="3:23" x14ac:dyDescent="0.3">
      <c r="C52" s="23">
        <f t="shared" ca="1" si="0"/>
        <v>43191</v>
      </c>
      <c r="D52" s="65"/>
      <c r="E52" s="29"/>
      <c r="F52" s="25" t="e">
        <f t="shared" si="5"/>
        <v>#DIV/0!</v>
      </c>
      <c r="G52" s="32" t="e">
        <f>VLOOKUP(F52,'TABELAS-PARÊMETROS AVALIATIVOS'!A45:B51,2)</f>
        <v>#DIV/0!</v>
      </c>
      <c r="H52" s="29" t="e">
        <f t="shared" si="3"/>
        <v>#DIV/0!</v>
      </c>
      <c r="I52" s="62" t="e">
        <f>VLOOKUP(F52,'TABELAS-PARÊMETROS AVALIATIVOS'!C45:D51,2)</f>
        <v>#DIV/0!</v>
      </c>
      <c r="J52" s="40"/>
      <c r="K52" s="40" t="e">
        <f>VLOOKUP(J52,'TABELAS-PARÊMETROS AVALIATIVOS'!E46:F48,2)</f>
        <v>#N/A</v>
      </c>
      <c r="L52" s="42"/>
      <c r="M52" s="42" t="e">
        <f>VLOOKUP(L52,'TABELAS-PARÊMETROS AVALIATIVOS'!G46:H48,2)</f>
        <v>#N/A</v>
      </c>
      <c r="O52" s="120" t="e">
        <f>VLOOKUP(N52,'TABELAS-PARÊMETROS AVALIATIVOS'!J52:K54,2)</f>
        <v>#N/A</v>
      </c>
      <c r="P52" s="108"/>
      <c r="Q52" s="108" t="e">
        <f>VLOOKUP(P52,'TABELAS-PARÊMETROS AVALIATIVOS'!J63:K72,2)</f>
        <v>#N/A</v>
      </c>
      <c r="R52" s="109"/>
      <c r="S52" s="109"/>
      <c r="T52" s="15"/>
      <c r="U52" s="70" t="e">
        <f>VLOOKUP(T52,'TABELAS-PARÊMETROS AVALIATIVOS'!E57:F61,2)</f>
        <v>#N/A</v>
      </c>
      <c r="V52" s="15"/>
      <c r="W52" s="16" t="e">
        <f>VLOOKUP(V52,'TABELAS-PARÊMETROS AVALIATIVOS'!G57:H61,2)</f>
        <v>#N/A</v>
      </c>
    </row>
    <row r="53" spans="3:23" x14ac:dyDescent="0.3">
      <c r="C53" s="23">
        <f t="shared" ca="1" si="0"/>
        <v>43191</v>
      </c>
      <c r="D53" s="65"/>
      <c r="E53" s="29"/>
      <c r="F53" s="25" t="e">
        <f t="shared" si="5"/>
        <v>#DIV/0!</v>
      </c>
      <c r="G53" s="32" t="e">
        <f>VLOOKUP(F53,'TABELAS-PARÊMETROS AVALIATIVOS'!A46:B52,2)</f>
        <v>#DIV/0!</v>
      </c>
      <c r="H53" s="29" t="e">
        <f t="shared" si="3"/>
        <v>#DIV/0!</v>
      </c>
      <c r="I53" s="62" t="e">
        <f>VLOOKUP(F53,'TABELAS-PARÊMETROS AVALIATIVOS'!C46:D52,2)</f>
        <v>#DIV/0!</v>
      </c>
      <c r="J53" s="40"/>
      <c r="K53" s="40" t="e">
        <f>VLOOKUP(J53,'TABELAS-PARÊMETROS AVALIATIVOS'!E47:F49,2)</f>
        <v>#N/A</v>
      </c>
      <c r="L53" s="42"/>
      <c r="M53" s="42" t="e">
        <f>VLOOKUP(L53,'TABELAS-PARÊMETROS AVALIATIVOS'!G47:H49,2)</f>
        <v>#N/A</v>
      </c>
      <c r="O53" s="120" t="e">
        <f>VLOOKUP(N53,'TABELAS-PARÊMETROS AVALIATIVOS'!J53:K55,2)</f>
        <v>#N/A</v>
      </c>
      <c r="P53" s="108"/>
      <c r="Q53" s="108" t="e">
        <f>VLOOKUP(P53,'TABELAS-PARÊMETROS AVALIATIVOS'!J64:K73,2)</f>
        <v>#N/A</v>
      </c>
      <c r="R53" s="109"/>
      <c r="S53" s="109"/>
      <c r="T53" s="15"/>
      <c r="U53" s="70" t="e">
        <f>VLOOKUP(T53,'TABELAS-PARÊMETROS AVALIATIVOS'!E58:F62,2)</f>
        <v>#N/A</v>
      </c>
      <c r="V53" s="15"/>
      <c r="W53" s="16" t="e">
        <f>VLOOKUP(V53,'TABELAS-PARÊMETROS AVALIATIVOS'!G58:H62,2)</f>
        <v>#N/A</v>
      </c>
    </row>
    <row r="54" spans="3:23" x14ac:dyDescent="0.3">
      <c r="C54" s="23">
        <f t="shared" ca="1" si="0"/>
        <v>43191</v>
      </c>
      <c r="D54" s="65"/>
      <c r="E54" s="29"/>
      <c r="F54" s="25" t="e">
        <f t="shared" si="5"/>
        <v>#DIV/0!</v>
      </c>
      <c r="G54" s="32" t="e">
        <f>VLOOKUP(F54,'TABELAS-PARÊMETROS AVALIATIVOS'!A47:B53,2)</f>
        <v>#DIV/0!</v>
      </c>
      <c r="H54" s="29" t="e">
        <f t="shared" si="3"/>
        <v>#DIV/0!</v>
      </c>
      <c r="I54" s="62" t="e">
        <f>VLOOKUP(F54,'TABELAS-PARÊMETROS AVALIATIVOS'!C47:D53,2)</f>
        <v>#DIV/0!</v>
      </c>
      <c r="J54" s="40"/>
      <c r="K54" s="40" t="e">
        <f>VLOOKUP(J54,'TABELAS-PARÊMETROS AVALIATIVOS'!E48:F50,2)</f>
        <v>#N/A</v>
      </c>
      <c r="L54" s="42"/>
      <c r="M54" s="42" t="e">
        <f>VLOOKUP(L54,'TABELAS-PARÊMETROS AVALIATIVOS'!G48:H50,2)</f>
        <v>#N/A</v>
      </c>
      <c r="O54" s="120" t="e">
        <f>VLOOKUP(N54,'TABELAS-PARÊMETROS AVALIATIVOS'!J54:K56,2)</f>
        <v>#N/A</v>
      </c>
      <c r="P54" s="108"/>
      <c r="Q54" s="108" t="e">
        <f>VLOOKUP(P54,'TABELAS-PARÊMETROS AVALIATIVOS'!J65:K74,2)</f>
        <v>#N/A</v>
      </c>
      <c r="R54" s="109"/>
      <c r="S54" s="109"/>
      <c r="T54" s="15"/>
      <c r="U54" s="70" t="e">
        <f>VLOOKUP(T54,'TABELAS-PARÊMETROS AVALIATIVOS'!E59:F63,2)</f>
        <v>#N/A</v>
      </c>
      <c r="V54" s="15"/>
      <c r="W54" s="16" t="e">
        <f>VLOOKUP(V54,'TABELAS-PARÊMETROS AVALIATIVOS'!G59:H63,2)</f>
        <v>#N/A</v>
      </c>
    </row>
    <row r="55" spans="3:23" ht="15" thickBot="1" x14ac:dyDescent="0.35">
      <c r="C55" s="23">
        <f t="shared" ca="1" si="0"/>
        <v>43191</v>
      </c>
      <c r="D55" s="65"/>
      <c r="E55" s="29"/>
      <c r="F55" s="25" t="e">
        <f t="shared" si="5"/>
        <v>#DIV/0!</v>
      </c>
      <c r="G55" s="32" t="e">
        <f>VLOOKUP(F55,'TABELAS-PARÊMETROS AVALIATIVOS'!A48:B54,2)</f>
        <v>#DIV/0!</v>
      </c>
      <c r="H55" s="29" t="e">
        <f t="shared" si="3"/>
        <v>#DIV/0!</v>
      </c>
      <c r="I55" s="62" t="e">
        <f>VLOOKUP(F55,'TABELAS-PARÊMETROS AVALIATIVOS'!C48:D54,2)</f>
        <v>#DIV/0!</v>
      </c>
      <c r="J55" s="40"/>
      <c r="K55" s="40" t="e">
        <f>VLOOKUP(J55,'TABELAS-PARÊMETROS AVALIATIVOS'!E49:F51,2)</f>
        <v>#N/A</v>
      </c>
      <c r="L55" s="42"/>
      <c r="M55" s="42" t="e">
        <f>VLOOKUP(L55,'TABELAS-PARÊMETROS AVALIATIVOS'!G49:H51,2)</f>
        <v>#N/A</v>
      </c>
      <c r="O55" s="120" t="e">
        <f>VLOOKUP(N55,'TABELAS-PARÊMETROS AVALIATIVOS'!J55:K57,2)</f>
        <v>#N/A</v>
      </c>
      <c r="P55" s="108"/>
      <c r="Q55" s="108" t="e">
        <f>VLOOKUP(P55,'TABELAS-PARÊMETROS AVALIATIVOS'!J66:K75,2)</f>
        <v>#N/A</v>
      </c>
      <c r="R55" s="109"/>
      <c r="S55" s="109"/>
      <c r="T55" s="17"/>
      <c r="U55" s="71" t="e">
        <f>VLOOKUP(T55,'TABELAS-PARÊMETROS AVALIATIVOS'!E60:F64,2)</f>
        <v>#N/A</v>
      </c>
      <c r="V55" s="17"/>
      <c r="W55" s="18" t="e">
        <f>VLOOKUP(V55,'TABELAS-PARÊMETROS AVALIATIVOS'!G60:H64,2)</f>
        <v>#N/A</v>
      </c>
    </row>
  </sheetData>
  <mergeCells count="1">
    <mergeCell ref="T1:U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S37"/>
  <sheetViews>
    <sheetView zoomScale="90" zoomScaleNormal="90" workbookViewId="0">
      <selection activeCell="M1" sqref="M1"/>
    </sheetView>
  </sheetViews>
  <sheetFormatPr defaultRowHeight="14.4" x14ac:dyDescent="0.3"/>
  <cols>
    <col min="1" max="1" width="8.5546875" customWidth="1"/>
    <col min="2" max="2" width="11.33203125" bestFit="1" customWidth="1"/>
    <col min="3" max="3" width="9.33203125" bestFit="1" customWidth="1"/>
    <col min="4" max="4" width="21.88671875" bestFit="1" customWidth="1"/>
    <col min="5" max="5" width="14.6640625" bestFit="1" customWidth="1"/>
    <col min="6" max="6" width="21.44140625" customWidth="1"/>
    <col min="7" max="7" width="15.44140625" customWidth="1"/>
    <col min="8" max="8" width="21.88671875" customWidth="1"/>
    <col min="9" max="9" width="19.6640625" customWidth="1"/>
    <col min="10" max="10" width="18.44140625" bestFit="1" customWidth="1"/>
    <col min="11" max="11" width="14.88671875" bestFit="1" customWidth="1"/>
    <col min="12" max="12" width="32.33203125" bestFit="1" customWidth="1"/>
    <col min="13" max="13" width="18" bestFit="1" customWidth="1"/>
    <col min="14" max="14" width="26.88671875" bestFit="1" customWidth="1"/>
    <col min="15" max="15" width="19" customWidth="1"/>
    <col min="16" max="16" width="13.33203125" customWidth="1"/>
  </cols>
  <sheetData>
    <row r="1" spans="1:19" x14ac:dyDescent="0.3">
      <c r="A1" s="55"/>
      <c r="B1" s="55"/>
      <c r="C1" s="55"/>
      <c r="D1" s="55"/>
      <c r="E1" s="55"/>
      <c r="F1" s="55"/>
      <c r="G1" s="55"/>
      <c r="H1" s="55"/>
      <c r="I1" s="55"/>
      <c r="J1" s="55"/>
      <c r="K1" s="59"/>
      <c r="L1" s="56"/>
      <c r="M1" s="58"/>
      <c r="N1" s="58"/>
      <c r="O1" s="58"/>
      <c r="P1" s="56"/>
      <c r="Q1" s="56"/>
      <c r="R1" s="56"/>
      <c r="S1" s="56"/>
    </row>
    <row r="2" spans="1:19" x14ac:dyDescent="0.3">
      <c r="A2" s="73"/>
      <c r="B2" s="73"/>
      <c r="C2" s="73"/>
      <c r="D2" s="73"/>
      <c r="E2" s="73"/>
      <c r="F2" s="73"/>
      <c r="G2" s="73"/>
      <c r="H2" s="73"/>
      <c r="J2" s="130"/>
      <c r="K2" s="130"/>
      <c r="L2" s="56"/>
      <c r="M2" s="56"/>
      <c r="N2" s="56"/>
      <c r="O2" s="58"/>
      <c r="P2" s="60"/>
      <c r="Q2" s="60"/>
      <c r="R2" s="60"/>
      <c r="S2" s="60"/>
    </row>
    <row r="3" spans="1:19" ht="15" thickBot="1" x14ac:dyDescent="0.35">
      <c r="A3" s="132" t="s">
        <v>58</v>
      </c>
      <c r="B3" s="132"/>
      <c r="C3" s="132"/>
      <c r="D3" s="132"/>
      <c r="E3" s="132"/>
      <c r="F3" s="132"/>
      <c r="G3" s="132"/>
      <c r="H3" s="132"/>
      <c r="I3" s="57"/>
      <c r="J3" s="131" t="s">
        <v>82</v>
      </c>
      <c r="K3" s="131"/>
      <c r="L3" s="131"/>
      <c r="M3" s="143" t="s">
        <v>113</v>
      </c>
      <c r="N3" s="143"/>
      <c r="O3" s="58"/>
      <c r="P3" s="56"/>
      <c r="Q3" s="39"/>
      <c r="R3" s="56"/>
      <c r="S3" s="56"/>
    </row>
    <row r="4" spans="1:19" ht="15" thickBot="1" x14ac:dyDescent="0.35">
      <c r="A4" s="76" t="s">
        <v>8</v>
      </c>
      <c r="B4" s="77" t="s">
        <v>23</v>
      </c>
      <c r="C4" s="76" t="s">
        <v>8</v>
      </c>
      <c r="D4" s="78" t="s">
        <v>57</v>
      </c>
      <c r="E4" s="133" t="s">
        <v>35</v>
      </c>
      <c r="F4" s="134"/>
      <c r="G4" s="134"/>
      <c r="H4" s="135"/>
      <c r="J4" s="93" t="s">
        <v>61</v>
      </c>
      <c r="K4" s="94" t="s">
        <v>62</v>
      </c>
      <c r="L4" s="113" t="s">
        <v>63</v>
      </c>
      <c r="M4" s="116" t="s">
        <v>96</v>
      </c>
      <c r="N4" s="117" t="s">
        <v>63</v>
      </c>
      <c r="P4" s="56"/>
      <c r="Q4" s="39"/>
      <c r="R4" s="56"/>
      <c r="S4" s="56"/>
    </row>
    <row r="5" spans="1:19" ht="21.6" x14ac:dyDescent="0.3">
      <c r="A5" s="15">
        <v>18</v>
      </c>
      <c r="B5" s="16" t="s">
        <v>44</v>
      </c>
      <c r="C5" s="15">
        <v>18</v>
      </c>
      <c r="D5" s="16" t="s">
        <v>51</v>
      </c>
      <c r="E5" s="13" t="s">
        <v>36</v>
      </c>
      <c r="F5" s="79" t="s">
        <v>39</v>
      </c>
      <c r="G5" s="80" t="s">
        <v>37</v>
      </c>
      <c r="H5" s="81" t="s">
        <v>39</v>
      </c>
      <c r="I5" s="57"/>
      <c r="J5" s="91" t="s">
        <v>64</v>
      </c>
      <c r="K5" s="60" t="s">
        <v>70</v>
      </c>
      <c r="L5" s="114" t="s">
        <v>13</v>
      </c>
      <c r="M5" s="97" t="s">
        <v>107</v>
      </c>
      <c r="N5" s="89" t="s">
        <v>108</v>
      </c>
      <c r="P5" s="56"/>
      <c r="Q5" s="39"/>
      <c r="R5" s="56"/>
      <c r="S5" s="56"/>
    </row>
    <row r="6" spans="1:19" x14ac:dyDescent="0.3">
      <c r="A6" s="15">
        <v>24.9</v>
      </c>
      <c r="B6" s="16" t="s">
        <v>13</v>
      </c>
      <c r="C6" s="15">
        <v>24.9</v>
      </c>
      <c r="D6" s="16" t="s">
        <v>52</v>
      </c>
      <c r="E6" s="15">
        <v>60</v>
      </c>
      <c r="F6" s="16" t="s">
        <v>40</v>
      </c>
      <c r="G6" s="15">
        <v>70</v>
      </c>
      <c r="H6" s="82" t="s">
        <v>40</v>
      </c>
      <c r="I6" s="57"/>
      <c r="J6" s="91" t="s">
        <v>65</v>
      </c>
      <c r="K6" s="60" t="s">
        <v>71</v>
      </c>
      <c r="L6" s="114" t="s">
        <v>76</v>
      </c>
      <c r="M6" s="97" t="s">
        <v>98</v>
      </c>
      <c r="N6" s="89" t="s">
        <v>13</v>
      </c>
      <c r="P6" s="56"/>
      <c r="Q6" s="39"/>
      <c r="R6" s="56"/>
      <c r="S6" s="56"/>
    </row>
    <row r="7" spans="1:19" x14ac:dyDescent="0.3">
      <c r="A7" s="15">
        <v>25</v>
      </c>
      <c r="B7" s="16" t="s">
        <v>14</v>
      </c>
      <c r="C7" s="15">
        <v>25</v>
      </c>
      <c r="D7" s="16" t="s">
        <v>56</v>
      </c>
      <c r="E7" s="15">
        <v>95</v>
      </c>
      <c r="F7" s="16" t="s">
        <v>41</v>
      </c>
      <c r="G7" s="15">
        <v>81</v>
      </c>
      <c r="H7" s="82" t="s">
        <v>41</v>
      </c>
      <c r="I7" s="57"/>
      <c r="J7" s="91" t="s">
        <v>66</v>
      </c>
      <c r="K7" s="60" t="s">
        <v>72</v>
      </c>
      <c r="L7" s="114" t="s">
        <v>77</v>
      </c>
      <c r="M7" s="97" t="s">
        <v>97</v>
      </c>
      <c r="N7" s="89" t="s">
        <v>76</v>
      </c>
      <c r="P7" s="56"/>
      <c r="Q7" s="39"/>
      <c r="R7" s="56"/>
      <c r="S7" s="56"/>
    </row>
    <row r="8" spans="1:19" ht="15" thickBot="1" x14ac:dyDescent="0.35">
      <c r="A8" s="15">
        <v>29.9</v>
      </c>
      <c r="B8" s="16" t="s">
        <v>45</v>
      </c>
      <c r="C8" s="15">
        <v>29.9</v>
      </c>
      <c r="D8" s="16" t="s">
        <v>41</v>
      </c>
      <c r="E8" s="17">
        <v>102</v>
      </c>
      <c r="F8" s="18" t="s">
        <v>43</v>
      </c>
      <c r="G8" s="17">
        <v>88</v>
      </c>
      <c r="H8" s="83" t="s">
        <v>43</v>
      </c>
      <c r="I8" s="57"/>
      <c r="J8" s="91" t="s">
        <v>67</v>
      </c>
      <c r="K8" s="60" t="s">
        <v>74</v>
      </c>
      <c r="L8" s="114" t="s">
        <v>78</v>
      </c>
      <c r="M8" s="118" t="s">
        <v>114</v>
      </c>
      <c r="N8" s="89" t="s">
        <v>77</v>
      </c>
      <c r="P8" s="56"/>
      <c r="Q8" s="39"/>
      <c r="R8" s="56"/>
      <c r="S8" s="56"/>
    </row>
    <row r="9" spans="1:19" x14ac:dyDescent="0.3">
      <c r="A9" s="15">
        <v>34.9</v>
      </c>
      <c r="B9" s="16" t="s">
        <v>46</v>
      </c>
      <c r="C9" s="15">
        <v>34.9</v>
      </c>
      <c r="D9" s="16" t="s">
        <v>53</v>
      </c>
      <c r="I9" s="57"/>
      <c r="J9" s="91" t="s">
        <v>68</v>
      </c>
      <c r="K9" s="60" t="s">
        <v>73</v>
      </c>
      <c r="L9" s="114" t="s">
        <v>79</v>
      </c>
      <c r="M9" s="97" t="s">
        <v>117</v>
      </c>
      <c r="N9" s="89" t="s">
        <v>111</v>
      </c>
      <c r="P9" s="56"/>
      <c r="Q9" s="39"/>
      <c r="R9" s="56"/>
      <c r="S9" s="56"/>
    </row>
    <row r="10" spans="1:19" ht="15" thickBot="1" x14ac:dyDescent="0.35">
      <c r="A10" s="15">
        <v>39.9</v>
      </c>
      <c r="B10" s="53" t="s">
        <v>47</v>
      </c>
      <c r="C10" s="15">
        <v>39.9</v>
      </c>
      <c r="D10" s="16" t="s">
        <v>54</v>
      </c>
      <c r="E10" s="57"/>
      <c r="F10" s="74"/>
      <c r="G10" s="75"/>
      <c r="H10" s="57"/>
      <c r="I10" s="57"/>
      <c r="J10" s="92" t="s">
        <v>69</v>
      </c>
      <c r="K10" s="90" t="s">
        <v>75</v>
      </c>
      <c r="L10" s="115" t="s">
        <v>80</v>
      </c>
      <c r="M10" s="97" t="s">
        <v>109</v>
      </c>
      <c r="N10" s="89" t="s">
        <v>112</v>
      </c>
      <c r="Q10" s="39"/>
      <c r="R10" s="56"/>
      <c r="S10" s="56"/>
    </row>
    <row r="11" spans="1:19" ht="15" thickBot="1" x14ac:dyDescent="0.35">
      <c r="A11" s="17">
        <v>40</v>
      </c>
      <c r="B11" s="54" t="s">
        <v>48</v>
      </c>
      <c r="C11" s="17">
        <v>40</v>
      </c>
      <c r="D11" s="18" t="s">
        <v>55</v>
      </c>
      <c r="E11" s="57"/>
      <c r="F11" s="74"/>
      <c r="G11" s="75"/>
      <c r="H11" s="57"/>
      <c r="I11" s="57"/>
      <c r="J11" s="85"/>
      <c r="K11" s="60"/>
      <c r="L11" s="60"/>
      <c r="M11" s="103"/>
      <c r="N11" s="99"/>
      <c r="Q11" s="39"/>
      <c r="R11" s="56"/>
      <c r="S11" s="56"/>
    </row>
    <row r="12" spans="1:19" x14ac:dyDescent="0.3">
      <c r="A12" s="55"/>
      <c r="B12" s="57"/>
      <c r="E12" s="57"/>
      <c r="F12" s="74"/>
      <c r="G12" s="75"/>
      <c r="H12" s="57"/>
      <c r="I12" s="57"/>
      <c r="J12" s="95" t="s">
        <v>95</v>
      </c>
      <c r="K12" s="96" t="s">
        <v>63</v>
      </c>
      <c r="L12" s="60"/>
      <c r="M12" s="56"/>
      <c r="Q12" s="39"/>
      <c r="R12" s="56"/>
      <c r="S12" s="56"/>
    </row>
    <row r="13" spans="1:19" ht="15" thickBot="1" x14ac:dyDescent="0.35">
      <c r="E13" s="132" t="s">
        <v>42</v>
      </c>
      <c r="F13" s="132"/>
      <c r="G13" s="132"/>
      <c r="H13" s="132"/>
      <c r="J13" s="97">
        <v>11</v>
      </c>
      <c r="K13" s="98" t="s">
        <v>83</v>
      </c>
    </row>
    <row r="14" spans="1:19" ht="15" thickBot="1" x14ac:dyDescent="0.35">
      <c r="E14" s="140" t="s">
        <v>34</v>
      </c>
      <c r="F14" s="141"/>
      <c r="G14" s="141"/>
      <c r="H14" s="142"/>
      <c r="J14" s="15">
        <v>12</v>
      </c>
      <c r="K14" s="89" t="s">
        <v>84</v>
      </c>
    </row>
    <row r="15" spans="1:19" ht="15" thickBot="1" x14ac:dyDescent="0.35">
      <c r="E15" s="136" t="s">
        <v>29</v>
      </c>
      <c r="F15" s="137"/>
      <c r="G15" s="138" t="s">
        <v>32</v>
      </c>
      <c r="H15" s="139"/>
      <c r="J15" s="17">
        <v>21</v>
      </c>
      <c r="K15" s="99" t="s">
        <v>85</v>
      </c>
    </row>
    <row r="16" spans="1:19" ht="15" thickBot="1" x14ac:dyDescent="0.35">
      <c r="E16" s="44" t="s">
        <v>24</v>
      </c>
      <c r="F16" s="36" t="s">
        <v>30</v>
      </c>
      <c r="G16" s="37" t="s">
        <v>33</v>
      </c>
      <c r="H16" s="45" t="s">
        <v>30</v>
      </c>
    </row>
    <row r="17" spans="5:15" ht="15" thickBot="1" x14ac:dyDescent="0.35">
      <c r="E17" s="46">
        <v>50</v>
      </c>
      <c r="F17" s="34" t="s">
        <v>31</v>
      </c>
      <c r="G17" s="34">
        <v>50</v>
      </c>
      <c r="H17" s="47" t="s">
        <v>31</v>
      </c>
      <c r="J17" s="101" t="s">
        <v>94</v>
      </c>
      <c r="K17" s="102" t="s">
        <v>63</v>
      </c>
      <c r="M17" s="110" t="s">
        <v>96</v>
      </c>
      <c r="N17" s="111" t="s">
        <v>63</v>
      </c>
    </row>
    <row r="18" spans="5:15" x14ac:dyDescent="0.3">
      <c r="E18" s="46">
        <v>70</v>
      </c>
      <c r="F18" s="34" t="s">
        <v>13</v>
      </c>
      <c r="G18" s="34">
        <v>70</v>
      </c>
      <c r="H18" s="47" t="s">
        <v>13</v>
      </c>
      <c r="J18" s="97">
        <v>59</v>
      </c>
      <c r="K18" s="98" t="s">
        <v>86</v>
      </c>
      <c r="M18" s="2" t="s">
        <v>106</v>
      </c>
      <c r="N18" s="60" t="str">
        <f>VLOOKUP(M18,M5:N10,2)</f>
        <v>Normal</v>
      </c>
    </row>
    <row r="19" spans="5:15" x14ac:dyDescent="0.3">
      <c r="E19" s="48">
        <v>110</v>
      </c>
      <c r="F19" s="35" t="s">
        <v>13</v>
      </c>
      <c r="G19" s="35">
        <v>140</v>
      </c>
      <c r="H19" s="49" t="s">
        <v>13</v>
      </c>
      <c r="J19" s="97">
        <v>60</v>
      </c>
      <c r="K19" s="98" t="s">
        <v>87</v>
      </c>
      <c r="M19" s="33" t="s">
        <v>114</v>
      </c>
      <c r="N19" s="60" t="str">
        <f>VLOOKUP(M19,M5:N10,2)</f>
        <v xml:space="preserve"> Hipert Grave (estágio III)</v>
      </c>
    </row>
    <row r="20" spans="5:15" ht="15" thickBot="1" x14ac:dyDescent="0.35">
      <c r="E20" s="48">
        <v>126</v>
      </c>
      <c r="F20" s="35" t="s">
        <v>27</v>
      </c>
      <c r="G20" s="35">
        <v>200</v>
      </c>
      <c r="H20" s="49" t="s">
        <v>27</v>
      </c>
      <c r="J20" s="103">
        <v>101</v>
      </c>
      <c r="K20" s="104" t="s">
        <v>88</v>
      </c>
      <c r="M20" s="33" t="s">
        <v>118</v>
      </c>
      <c r="N20" s="60" t="e">
        <f>VLOOKUP(M20,M5:N10,2)</f>
        <v>#N/A</v>
      </c>
    </row>
    <row r="21" spans="5:15" ht="15" thickBot="1" x14ac:dyDescent="0.35">
      <c r="E21" s="50">
        <v>127</v>
      </c>
      <c r="F21" s="51" t="s">
        <v>28</v>
      </c>
      <c r="G21" s="51">
        <v>201</v>
      </c>
      <c r="H21" s="52" t="s">
        <v>28</v>
      </c>
      <c r="M21" s="33" t="s">
        <v>115</v>
      </c>
      <c r="N21" s="60" t="str">
        <f>VLOOKUP(M21,M5:N10,2)</f>
        <v xml:space="preserve"> Hipert Grave (estágio III)</v>
      </c>
      <c r="O21" s="60"/>
    </row>
    <row r="22" spans="5:15" ht="15" thickBot="1" x14ac:dyDescent="0.35">
      <c r="M22" s="33" t="s">
        <v>110</v>
      </c>
      <c r="N22" s="60" t="str">
        <f>VLOOKUP(M22,M5:N10,2)</f>
        <v xml:space="preserve"> Hipert Grave (estágio III)</v>
      </c>
      <c r="O22" s="60"/>
    </row>
    <row r="23" spans="5:15" x14ac:dyDescent="0.3">
      <c r="J23" s="105" t="s">
        <v>60</v>
      </c>
      <c r="K23" s="100" t="s">
        <v>63</v>
      </c>
      <c r="M23" s="33" t="s">
        <v>116</v>
      </c>
      <c r="N23" s="60" t="str">
        <f>VLOOKUP(M23,M5:N10,2)</f>
        <v xml:space="preserve"> Hipert Grave (estágio III)</v>
      </c>
    </row>
    <row r="24" spans="5:15" x14ac:dyDescent="0.3">
      <c r="J24" s="97">
        <v>27</v>
      </c>
      <c r="K24" s="112" t="s">
        <v>102</v>
      </c>
      <c r="M24" s="33" t="s">
        <v>109</v>
      </c>
      <c r="N24" s="60" t="e">
        <f>VLOOKUP(M24,M5:N10,2)</f>
        <v>#N/A</v>
      </c>
    </row>
    <row r="25" spans="5:15" x14ac:dyDescent="0.3">
      <c r="J25" s="97">
        <v>30</v>
      </c>
      <c r="K25" s="112" t="s">
        <v>101</v>
      </c>
      <c r="M25" s="33"/>
      <c r="N25" s="60" t="e">
        <f>VLOOKUP(M25,M5:N10,2)</f>
        <v>#N/A</v>
      </c>
    </row>
    <row r="26" spans="5:15" x14ac:dyDescent="0.3">
      <c r="J26" s="97">
        <v>33</v>
      </c>
      <c r="K26" s="112" t="s">
        <v>100</v>
      </c>
      <c r="M26" s="33"/>
      <c r="N26" s="60" t="e">
        <f>VLOOKUP(M26,M5:N10,2)</f>
        <v>#N/A</v>
      </c>
    </row>
    <row r="27" spans="5:15" x14ac:dyDescent="0.3">
      <c r="J27" s="15">
        <v>35.9</v>
      </c>
      <c r="K27" s="16" t="s">
        <v>99</v>
      </c>
      <c r="M27" s="9"/>
      <c r="N27" s="9"/>
    </row>
    <row r="28" spans="5:15" x14ac:dyDescent="0.3">
      <c r="J28" s="15">
        <v>36</v>
      </c>
      <c r="K28" s="98" t="s">
        <v>89</v>
      </c>
      <c r="M28" s="9"/>
      <c r="N28" s="9"/>
    </row>
    <row r="29" spans="5:15" x14ac:dyDescent="0.3">
      <c r="J29" s="97">
        <v>37</v>
      </c>
      <c r="K29" s="98" t="s">
        <v>89</v>
      </c>
    </row>
    <row r="30" spans="5:15" x14ac:dyDescent="0.3">
      <c r="J30" s="97">
        <v>37.5</v>
      </c>
      <c r="K30" s="98" t="s">
        <v>90</v>
      </c>
    </row>
    <row r="31" spans="5:15" x14ac:dyDescent="0.3">
      <c r="J31" s="97">
        <v>38.9</v>
      </c>
      <c r="K31" s="98" t="s">
        <v>91</v>
      </c>
    </row>
    <row r="32" spans="5:15" x14ac:dyDescent="0.3">
      <c r="J32" s="97">
        <v>40</v>
      </c>
      <c r="K32" s="98" t="s">
        <v>92</v>
      </c>
    </row>
    <row r="33" spans="6:11" ht="15" thickBot="1" x14ac:dyDescent="0.35">
      <c r="F33" s="9"/>
      <c r="J33" s="103">
        <v>40.1</v>
      </c>
      <c r="K33" s="104" t="s">
        <v>93</v>
      </c>
    </row>
    <row r="34" spans="6:11" x14ac:dyDescent="0.3">
      <c r="F34" s="9"/>
    </row>
    <row r="35" spans="6:11" x14ac:dyDescent="0.3">
      <c r="F35" s="9"/>
    </row>
    <row r="36" spans="6:11" x14ac:dyDescent="0.3">
      <c r="F36" s="9"/>
    </row>
    <row r="37" spans="6:11" x14ac:dyDescent="0.3">
      <c r="F37" s="9"/>
    </row>
  </sheetData>
  <mergeCells count="9">
    <mergeCell ref="M3:N3"/>
    <mergeCell ref="A3:H3"/>
    <mergeCell ref="J2:K2"/>
    <mergeCell ref="J3:L3"/>
    <mergeCell ref="E13:H13"/>
    <mergeCell ref="E4:H4"/>
    <mergeCell ref="E15:F15"/>
    <mergeCell ref="G15:H15"/>
    <mergeCell ref="E14:H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2:L23"/>
  <sheetViews>
    <sheetView workbookViewId="0">
      <selection activeCell="I19" sqref="I19"/>
    </sheetView>
  </sheetViews>
  <sheetFormatPr defaultRowHeight="14.4" x14ac:dyDescent="0.3"/>
  <cols>
    <col min="1" max="1" width="29.33203125" customWidth="1"/>
    <col min="2" max="2" width="14.5546875" bestFit="1" customWidth="1"/>
    <col min="3" max="3" width="12.88671875" customWidth="1"/>
    <col min="4" max="4" width="12" bestFit="1" customWidth="1"/>
    <col min="5" max="5" width="13.109375" bestFit="1" customWidth="1"/>
    <col min="6" max="6" width="14.88671875" bestFit="1" customWidth="1"/>
    <col min="7" max="7" width="12.109375" bestFit="1" customWidth="1"/>
    <col min="8" max="8" width="14.88671875" bestFit="1" customWidth="1"/>
    <col min="9" max="9" width="14.5546875" bestFit="1" customWidth="1"/>
    <col min="10" max="10" width="16.33203125" bestFit="1" customWidth="1"/>
    <col min="11" max="12" width="11.33203125" bestFit="1" customWidth="1"/>
  </cols>
  <sheetData>
    <row r="2" spans="1:10" x14ac:dyDescent="0.3">
      <c r="E2" t="s">
        <v>81</v>
      </c>
    </row>
    <row r="3" spans="1:10" x14ac:dyDescent="0.3">
      <c r="A3" s="11" t="s">
        <v>25</v>
      </c>
      <c r="B3" s="11" t="s">
        <v>26</v>
      </c>
      <c r="C3" s="22" t="s">
        <v>0</v>
      </c>
      <c r="D3" s="87" t="s">
        <v>61</v>
      </c>
      <c r="E3" s="87" t="s">
        <v>62</v>
      </c>
      <c r="F3" s="88" t="s">
        <v>63</v>
      </c>
      <c r="G3" s="73" t="s">
        <v>59</v>
      </c>
      <c r="H3" s="73" t="s">
        <v>63</v>
      </c>
      <c r="I3" s="2" t="s">
        <v>60</v>
      </c>
      <c r="J3" s="2" t="s">
        <v>63</v>
      </c>
    </row>
    <row r="4" spans="1:10" x14ac:dyDescent="0.3">
      <c r="A4" s="30" t="s">
        <v>4</v>
      </c>
      <c r="B4" s="4">
        <v>26763</v>
      </c>
      <c r="C4" s="23">
        <f ca="1">TODAY()-B4</f>
        <v>16428</v>
      </c>
      <c r="D4" s="86"/>
      <c r="E4" s="74"/>
      <c r="F4" s="74"/>
      <c r="G4" s="85">
        <v>11</v>
      </c>
      <c r="H4" s="57" t="str">
        <f>VLOOKUP(G4,'TABELAS-PARÊMETROS AVALIATIVOS'!J13:K15,2)</f>
        <v>Bradpnéia</v>
      </c>
    </row>
    <row r="5" spans="1:10" x14ac:dyDescent="0.3">
      <c r="A5" s="31" t="s">
        <v>5</v>
      </c>
      <c r="B5" s="12">
        <v>21480</v>
      </c>
      <c r="C5" s="23">
        <f t="shared" ref="C5:C13" ca="1" si="0">TODAY()-B5</f>
        <v>21711</v>
      </c>
      <c r="D5" s="57"/>
      <c r="E5" s="57"/>
      <c r="F5" s="74"/>
      <c r="G5" s="85">
        <v>11</v>
      </c>
      <c r="H5" s="57" t="str">
        <f>VLOOKUP(G5,'TABELAS-PARÊMETROS AVALIATIVOS'!J13:K15,2)</f>
        <v>Bradpnéia</v>
      </c>
    </row>
    <row r="6" spans="1:10" x14ac:dyDescent="0.3">
      <c r="A6" s="31" t="s">
        <v>6</v>
      </c>
      <c r="B6" s="12">
        <v>17206</v>
      </c>
      <c r="C6" s="23">
        <f t="shared" ca="1" si="0"/>
        <v>25985</v>
      </c>
      <c r="D6" s="87"/>
      <c r="E6" s="57"/>
      <c r="F6" s="74"/>
      <c r="G6" s="85">
        <v>20</v>
      </c>
      <c r="H6" s="57" t="str">
        <f>VLOOKUP(G6,'TABELAS-PARÊMETROS AVALIATIVOS'!J13:K15,2)</f>
        <v>Eupnéia</v>
      </c>
    </row>
    <row r="7" spans="1:10" x14ac:dyDescent="0.3">
      <c r="A7" s="31" t="s">
        <v>1</v>
      </c>
      <c r="B7" s="12">
        <v>26831</v>
      </c>
      <c r="C7" s="23">
        <f ca="1">TODAY()-B7</f>
        <v>16360</v>
      </c>
      <c r="D7" s="57"/>
      <c r="E7" s="57"/>
      <c r="F7" s="74"/>
      <c r="G7" s="85">
        <v>25</v>
      </c>
      <c r="H7" s="57" t="str">
        <f>VLOOKUP(G7,'TABELAS-PARÊMETROS AVALIATIVOS'!J13:K15,2)</f>
        <v>Taquipnéia</v>
      </c>
    </row>
    <row r="8" spans="1:10" x14ac:dyDescent="0.3">
      <c r="A8" s="33"/>
      <c r="B8" s="12"/>
      <c r="C8" s="23">
        <f t="shared" ca="1" si="0"/>
        <v>43191</v>
      </c>
      <c r="D8" s="57"/>
      <c r="E8" s="57"/>
      <c r="F8" s="74"/>
      <c r="G8" s="85">
        <v>12</v>
      </c>
      <c r="H8" s="57" t="str">
        <f>VLOOKUP(G8,'TABELAS-PARÊMETROS AVALIATIVOS'!J13:K15,2)</f>
        <v>Eupnéia</v>
      </c>
    </row>
    <row r="9" spans="1:10" x14ac:dyDescent="0.3">
      <c r="A9" s="33"/>
      <c r="B9" s="33"/>
      <c r="C9" s="23">
        <f t="shared" ca="1" si="0"/>
        <v>43191</v>
      </c>
      <c r="D9" s="87"/>
      <c r="E9" s="57"/>
      <c r="F9" s="74"/>
      <c r="G9" s="85">
        <v>15</v>
      </c>
      <c r="H9" s="57" t="str">
        <f>VLOOKUP(G9,'TABELAS-PARÊMETROS AVALIATIVOS'!J13:K15,2)</f>
        <v>Eupnéia</v>
      </c>
    </row>
    <row r="10" spans="1:10" x14ac:dyDescent="0.3">
      <c r="A10" s="33"/>
      <c r="B10" s="33"/>
      <c r="C10" s="23">
        <f t="shared" ca="1" si="0"/>
        <v>43191</v>
      </c>
      <c r="D10" s="57"/>
      <c r="E10" s="57"/>
      <c r="F10" s="74"/>
      <c r="G10" s="85">
        <v>25</v>
      </c>
      <c r="H10" s="57" t="str">
        <f>VLOOKUP(G10,'TABELAS-PARÊMETROS AVALIATIVOS'!J13:K15,2)</f>
        <v>Taquipnéia</v>
      </c>
    </row>
    <row r="11" spans="1:10" x14ac:dyDescent="0.3">
      <c r="A11" s="33"/>
      <c r="B11" s="33"/>
      <c r="C11" s="23">
        <f t="shared" ca="1" si="0"/>
        <v>43191</v>
      </c>
      <c r="D11" s="57"/>
      <c r="E11" s="57"/>
      <c r="F11" s="74"/>
      <c r="G11" s="85">
        <v>45</v>
      </c>
      <c r="H11" s="57" t="str">
        <f>VLOOKUP(G11,'TABELAS-PARÊMETROS AVALIATIVOS'!J13:K15,2)</f>
        <v>Taquipnéia</v>
      </c>
    </row>
    <row r="12" spans="1:10" x14ac:dyDescent="0.3">
      <c r="A12" s="33"/>
      <c r="B12" s="33"/>
      <c r="C12" s="23">
        <f t="shared" ca="1" si="0"/>
        <v>43191</v>
      </c>
      <c r="D12" s="57"/>
      <c r="E12" s="57"/>
      <c r="F12" s="74"/>
      <c r="G12" s="85"/>
      <c r="H12" s="57" t="e">
        <f>VLOOKUP(G12,'TABELAS-PARÊMETROS AVALIATIVOS'!J13:K15,2)</f>
        <v>#N/A</v>
      </c>
    </row>
    <row r="13" spans="1:10" x14ac:dyDescent="0.3">
      <c r="B13" s="33"/>
      <c r="C13" s="23">
        <f t="shared" ca="1" si="0"/>
        <v>43191</v>
      </c>
      <c r="D13" s="57"/>
      <c r="E13" s="57"/>
      <c r="F13" s="74"/>
      <c r="G13" s="85"/>
      <c r="H13" s="57" t="e">
        <f>VLOOKUP(G13,'TABELAS-PARÊMETROS AVALIATIVOS'!J13:K15,2)</f>
        <v>#N/A</v>
      </c>
    </row>
    <row r="14" spans="1:10" x14ac:dyDescent="0.3">
      <c r="F14" s="1"/>
      <c r="G14" s="1"/>
      <c r="H14" s="57" t="e">
        <f>VLOOKUP(G14,'TABELAS-PARÊMETROS AVALIATIVOS'!J13:K15,2)</f>
        <v>#N/A</v>
      </c>
    </row>
    <row r="17" spans="6:12" x14ac:dyDescent="0.3">
      <c r="F17" s="56"/>
      <c r="G17" s="56"/>
      <c r="H17" s="2"/>
      <c r="I17" s="2"/>
    </row>
    <row r="18" spans="6:12" x14ac:dyDescent="0.3">
      <c r="F18" s="56"/>
      <c r="G18" s="56"/>
    </row>
    <row r="19" spans="6:12" x14ac:dyDescent="0.3">
      <c r="F19" s="56"/>
      <c r="G19" s="56"/>
      <c r="L19" t="s">
        <v>12</v>
      </c>
    </row>
    <row r="20" spans="6:12" x14ac:dyDescent="0.3">
      <c r="F20" s="56"/>
      <c r="G20" s="56"/>
      <c r="L20" t="s">
        <v>17</v>
      </c>
    </row>
    <row r="21" spans="6:12" x14ac:dyDescent="0.3">
      <c r="F21" s="56"/>
      <c r="G21" s="56"/>
      <c r="L21" t="s">
        <v>18</v>
      </c>
    </row>
    <row r="22" spans="6:12" x14ac:dyDescent="0.3">
      <c r="F22" s="56"/>
      <c r="G22" s="56"/>
      <c r="L22" t="s">
        <v>19</v>
      </c>
    </row>
    <row r="23" spans="6:12" x14ac:dyDescent="0.3">
      <c r="L2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L23"/>
  <sheetViews>
    <sheetView tabSelected="1" workbookViewId="0">
      <selection activeCell="B12" sqref="B12"/>
    </sheetView>
  </sheetViews>
  <sheetFormatPr defaultRowHeight="14.4" x14ac:dyDescent="0.3"/>
  <cols>
    <col min="1" max="1" width="13.5546875" customWidth="1"/>
    <col min="2" max="2" width="21.44140625" bestFit="1" customWidth="1"/>
    <col min="3" max="3" width="12.88671875" customWidth="1"/>
    <col min="4" max="4" width="10.5546875" customWidth="1"/>
    <col min="6" max="6" width="11.6640625" bestFit="1" customWidth="1"/>
    <col min="7" max="7" width="16.33203125" bestFit="1" customWidth="1"/>
    <col min="8" max="8" width="18.44140625" bestFit="1" customWidth="1"/>
    <col min="9" max="9" width="14.5546875" bestFit="1" customWidth="1"/>
    <col min="10" max="10" width="16.33203125" bestFit="1" customWidth="1"/>
    <col min="11" max="12" width="11.33203125" bestFit="1" customWidth="1"/>
  </cols>
  <sheetData>
    <row r="1" spans="1:10" x14ac:dyDescent="0.3">
      <c r="A1" s="11" t="s">
        <v>2</v>
      </c>
      <c r="B1" s="11" t="s">
        <v>3</v>
      </c>
      <c r="C1" s="22" t="s">
        <v>0</v>
      </c>
      <c r="D1" s="11" t="s">
        <v>21</v>
      </c>
      <c r="E1" s="11" t="s">
        <v>7</v>
      </c>
      <c r="F1" s="24" t="s">
        <v>9</v>
      </c>
      <c r="G1" s="26" t="s">
        <v>10</v>
      </c>
      <c r="H1" s="28" t="s">
        <v>22</v>
      </c>
      <c r="I1" s="2" t="s">
        <v>24</v>
      </c>
      <c r="J1" s="2" t="s">
        <v>10</v>
      </c>
    </row>
    <row r="2" spans="1:10" x14ac:dyDescent="0.3">
      <c r="A2" s="3" t="s">
        <v>4</v>
      </c>
      <c r="B2" s="4">
        <v>26763</v>
      </c>
      <c r="C2" s="23">
        <f ca="1">TODAY()-B2</f>
        <v>16428</v>
      </c>
      <c r="D2" s="7">
        <v>114</v>
      </c>
      <c r="E2" s="8">
        <v>1.59</v>
      </c>
      <c r="F2" s="25">
        <f>D2/(E2*E2)</f>
        <v>45.093152960721483</v>
      </c>
      <c r="G2" s="27" t="str">
        <f>VLOOKUP(F2,F18:G22,2)</f>
        <v>Obesidade Grave</v>
      </c>
      <c r="H2" s="29" t="str">
        <f>IF(F2&gt;=25,"Sim","Não")</f>
        <v>Sim</v>
      </c>
    </row>
    <row r="3" spans="1:10" x14ac:dyDescent="0.3">
      <c r="A3" s="9" t="s">
        <v>5</v>
      </c>
      <c r="B3" s="12">
        <v>21480</v>
      </c>
      <c r="C3" s="23">
        <f t="shared" ref="C3:C11" ca="1" si="0">TODAY()-B3</f>
        <v>21711</v>
      </c>
      <c r="D3" s="9">
        <v>86.1</v>
      </c>
      <c r="E3" s="9">
        <v>1.66</v>
      </c>
      <c r="F3" s="25">
        <f t="shared" ref="F3:F11" si="1">D3/(E3*E3)</f>
        <v>31.245463782842211</v>
      </c>
      <c r="G3" s="27" t="str">
        <f>VLOOKUP(F3,F18:G22,2)</f>
        <v>Obesidade</v>
      </c>
      <c r="H3" s="29" t="str">
        <f t="shared" ref="H3:H11" si="2">IF(F3&gt;=25,"Sim","Não")</f>
        <v>Sim</v>
      </c>
    </row>
    <row r="4" spans="1:10" x14ac:dyDescent="0.3">
      <c r="A4" s="9" t="s">
        <v>6</v>
      </c>
      <c r="B4" s="12">
        <v>17206</v>
      </c>
      <c r="C4" s="23">
        <f t="shared" ca="1" si="0"/>
        <v>25985</v>
      </c>
      <c r="D4" s="10">
        <v>93</v>
      </c>
      <c r="E4" s="9">
        <v>1.55</v>
      </c>
      <c r="F4" s="25">
        <f t="shared" si="1"/>
        <v>38.709677419354833</v>
      </c>
      <c r="G4" s="27" t="str">
        <f>VLOOKUP(F4,F18:G22,2)</f>
        <v>Obesidade</v>
      </c>
      <c r="H4" s="29" t="str">
        <f t="shared" si="2"/>
        <v>Sim</v>
      </c>
    </row>
    <row r="5" spans="1:10" x14ac:dyDescent="0.3">
      <c r="A5" s="9" t="s">
        <v>1</v>
      </c>
      <c r="B5" s="12">
        <v>26831</v>
      </c>
      <c r="C5" s="23">
        <f ca="1">TODAY()-B5</f>
        <v>16360</v>
      </c>
      <c r="D5" s="9">
        <v>71</v>
      </c>
      <c r="E5" s="9">
        <v>1.66</v>
      </c>
      <c r="F5" s="25">
        <f t="shared" si="1"/>
        <v>25.765713456234579</v>
      </c>
      <c r="G5" s="27" t="str">
        <f>VLOOKUP(F5,F18:G22,2)</f>
        <v>Sobre Peso</v>
      </c>
      <c r="H5" s="29" t="str">
        <f t="shared" si="2"/>
        <v>Sim</v>
      </c>
    </row>
    <row r="6" spans="1:10" x14ac:dyDescent="0.3">
      <c r="A6" s="9"/>
      <c r="B6" s="12"/>
      <c r="C6" s="23">
        <f t="shared" ca="1" si="0"/>
        <v>43191</v>
      </c>
      <c r="D6" s="9">
        <v>55</v>
      </c>
      <c r="E6" s="9">
        <v>1.59</v>
      </c>
      <c r="F6" s="25">
        <f t="shared" si="1"/>
        <v>21.75546853368142</v>
      </c>
      <c r="G6" s="27" t="str">
        <f>VLOOKUP(F6,F18:G22,2)</f>
        <v>Normal</v>
      </c>
      <c r="H6" s="29" t="str">
        <f>IF(F6&gt;=25,"Sim","Não")</f>
        <v>Não</v>
      </c>
    </row>
    <row r="7" spans="1:10" x14ac:dyDescent="0.3">
      <c r="A7" s="9"/>
      <c r="B7" s="9"/>
      <c r="C7" s="23">
        <f t="shared" ca="1" si="0"/>
        <v>43191</v>
      </c>
      <c r="D7" s="10"/>
      <c r="E7" s="9"/>
      <c r="F7" s="25" t="e">
        <f t="shared" si="1"/>
        <v>#DIV/0!</v>
      </c>
      <c r="G7" s="27" t="e">
        <f>VLOOKUP(F7,F18:G22,2)</f>
        <v>#DIV/0!</v>
      </c>
      <c r="H7" s="29" t="e">
        <f t="shared" si="2"/>
        <v>#DIV/0!</v>
      </c>
    </row>
    <row r="8" spans="1:10" x14ac:dyDescent="0.3">
      <c r="A8" s="9"/>
      <c r="B8" s="9"/>
      <c r="C8" s="23">
        <f t="shared" ca="1" si="0"/>
        <v>43191</v>
      </c>
      <c r="D8" s="9"/>
      <c r="E8" s="9"/>
      <c r="F8" s="25" t="e">
        <f t="shared" si="1"/>
        <v>#DIV/0!</v>
      </c>
      <c r="G8" s="27" t="e">
        <f>VLOOKUP(F8,F18:G22,2)</f>
        <v>#DIV/0!</v>
      </c>
      <c r="H8" s="29" t="e">
        <f t="shared" si="2"/>
        <v>#DIV/0!</v>
      </c>
    </row>
    <row r="9" spans="1:10" x14ac:dyDescent="0.3">
      <c r="A9" s="9"/>
      <c r="B9" s="9"/>
      <c r="C9" s="23">
        <f t="shared" ca="1" si="0"/>
        <v>43191</v>
      </c>
      <c r="D9" s="9"/>
      <c r="E9" s="9"/>
      <c r="F9" s="25" t="e">
        <f t="shared" si="1"/>
        <v>#DIV/0!</v>
      </c>
      <c r="G9" s="27" t="e">
        <f>VLOOKUP(F9,F18:G22,2)</f>
        <v>#DIV/0!</v>
      </c>
      <c r="H9" s="29" t="e">
        <f t="shared" si="2"/>
        <v>#DIV/0!</v>
      </c>
    </row>
    <row r="10" spans="1:10" x14ac:dyDescent="0.3">
      <c r="A10" s="9"/>
      <c r="B10" s="9"/>
      <c r="C10" s="23">
        <f t="shared" ca="1" si="0"/>
        <v>43191</v>
      </c>
      <c r="D10" s="9"/>
      <c r="E10" s="9"/>
      <c r="F10" s="25" t="e">
        <f t="shared" si="1"/>
        <v>#DIV/0!</v>
      </c>
      <c r="G10" s="27" t="e">
        <f>VLOOKUP(F10,F18:G22,2)</f>
        <v>#DIV/0!</v>
      </c>
      <c r="H10" s="29" t="e">
        <f t="shared" si="2"/>
        <v>#DIV/0!</v>
      </c>
    </row>
    <row r="11" spans="1:10" x14ac:dyDescent="0.3">
      <c r="A11" s="9"/>
      <c r="B11" s="9"/>
      <c r="C11" s="23">
        <f t="shared" ca="1" si="0"/>
        <v>43191</v>
      </c>
      <c r="D11" s="9"/>
      <c r="E11" s="9"/>
      <c r="F11" s="25" t="e">
        <f t="shared" si="1"/>
        <v>#DIV/0!</v>
      </c>
      <c r="G11" s="27" t="e">
        <f>VLOOKUP(F11,F18:G22,2)</f>
        <v>#DIV/0!</v>
      </c>
      <c r="H11" s="29" t="e">
        <f t="shared" si="2"/>
        <v>#DIV/0!</v>
      </c>
    </row>
    <row r="13" spans="1:10" x14ac:dyDescent="0.3">
      <c r="F13" s="5"/>
      <c r="G13" s="1"/>
      <c r="H13" s="6"/>
    </row>
    <row r="14" spans="1:10" x14ac:dyDescent="0.3">
      <c r="F14" s="1"/>
      <c r="G14" s="1"/>
      <c r="H14" s="6"/>
    </row>
    <row r="16" spans="1:10" ht="15" thickBot="1" x14ac:dyDescent="0.35"/>
    <row r="17" spans="6:12" x14ac:dyDescent="0.3">
      <c r="F17" s="19" t="s">
        <v>8</v>
      </c>
      <c r="G17" s="14" t="s">
        <v>23</v>
      </c>
      <c r="H17" s="2" t="s">
        <v>24</v>
      </c>
      <c r="I17" s="2" t="s">
        <v>10</v>
      </c>
    </row>
    <row r="18" spans="6:12" x14ac:dyDescent="0.3">
      <c r="F18" s="20">
        <v>19</v>
      </c>
      <c r="G18" s="16" t="s">
        <v>11</v>
      </c>
    </row>
    <row r="19" spans="6:12" x14ac:dyDescent="0.3">
      <c r="F19" s="20">
        <v>20</v>
      </c>
      <c r="G19" s="16" t="s">
        <v>13</v>
      </c>
      <c r="L19" t="s">
        <v>12</v>
      </c>
    </row>
    <row r="20" spans="6:12" x14ac:dyDescent="0.3">
      <c r="F20" s="20">
        <v>25</v>
      </c>
      <c r="G20" s="16" t="s">
        <v>14</v>
      </c>
      <c r="L20" t="s">
        <v>17</v>
      </c>
    </row>
    <row r="21" spans="6:12" x14ac:dyDescent="0.3">
      <c r="F21" s="20">
        <v>30</v>
      </c>
      <c r="G21" s="16" t="s">
        <v>15</v>
      </c>
      <c r="L21" t="s">
        <v>18</v>
      </c>
    </row>
    <row r="22" spans="6:12" ht="15" thickBot="1" x14ac:dyDescent="0.35">
      <c r="F22" s="21">
        <v>40</v>
      </c>
      <c r="G22" s="18" t="s">
        <v>16</v>
      </c>
      <c r="L22" t="s">
        <v>19</v>
      </c>
    </row>
    <row r="23" spans="6:12" x14ac:dyDescent="0.3">
      <c r="L2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Avaliação ALUNOS CEFET</vt:lpstr>
      <vt:lpstr>TABELAS-PARÊMETROS AVALIATIVOS</vt:lpstr>
      <vt:lpstr>SINAIS VITAIS</vt:lpstr>
      <vt:lpstr>Avaliação Funcionários CEFET-NI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COENF</dc:creator>
  <cp:lastModifiedBy>Victor Augusto</cp:lastModifiedBy>
  <dcterms:created xsi:type="dcterms:W3CDTF">2014-08-07T13:22:45Z</dcterms:created>
  <dcterms:modified xsi:type="dcterms:W3CDTF">2018-04-01T17:24:20Z</dcterms:modified>
</cp:coreProperties>
</file>